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ajsej\OneDrive\Escritorio\FISCALIA\EJECUCION CONTRATO\ABRIL 2026\SUBASTA\2 SUBASTA INVERSA MANTENIMIENTO ARMAS\DEFINITIVOS\"/>
    </mc:Choice>
  </mc:AlternateContent>
  <xr:revisionPtr revIDLastSave="0" documentId="13_ncr:1_{3D31EF32-243C-45EC-B103-7FC68E9B0800}" xr6:coauthVersionLast="47" xr6:coauthVersionMax="47" xr10:uidLastSave="{00000000-0000-0000-0000-000000000000}"/>
  <bookViews>
    <workbookView xWindow="-108" yWindow="-108" windowWidth="23256" windowHeight="12456" firstSheet="1" activeTab="4" xr2:uid="{00000000-000D-0000-FFFF-FFFF00000000}"/>
  </bookViews>
  <sheets>
    <sheet name="ANEXO 4- PISTOLAS " sheetId="33" r:id="rId1"/>
    <sheet name="ANEXO 4 - SUBAMETRALLADORAS " sheetId="34" r:id="rId2"/>
    <sheet name="ANEXO 4- FUSILES  " sheetId="35" r:id="rId3"/>
    <sheet name="ANEXO 5 HISTORICOS" sheetId="37" state="hidden" r:id="rId4"/>
    <sheet name="OFERTA ECONÓMICA - CONSOLIDADA" sheetId="27" r:id="rId5"/>
  </sheets>
  <definedNames>
    <definedName name="_xlnm._FilterDatabase" localSheetId="1" hidden="1">'ANEXO 4 - SUBAMETRALLADORAS '!#REF!</definedName>
    <definedName name="_xlnm._FilterDatabase" localSheetId="2" hidden="1">'ANEXO 4- FUSILES  '!#REF!</definedName>
    <definedName name="_xlnm._FilterDatabase" localSheetId="0" hidden="1">'ANEXO 4- PISTOLAS '!#REF!</definedName>
    <definedName name="_xlnm._FilterDatabase" localSheetId="4" hidden="1">'OFERTA ECONÓMICA - CONSOLIDADA'!#REF!</definedName>
    <definedName name="_xlnm.Print_Area" localSheetId="1">'ANEXO 4 - SUBAMETRALLADORAS '!$A$1:$L$96</definedName>
    <definedName name="_xlnm.Print_Area" localSheetId="2">'ANEXO 4- FUSILES  '!$A$1:$K$89</definedName>
    <definedName name="_xlnm.Print_Area" localSheetId="0">'ANEXO 4- PISTOLAS '!$A$1:$K$81</definedName>
    <definedName name="_xlnm.Print_Titles" localSheetId="1">'ANEXO 4 - SUBAMETRALLADORAS '!$2:$12</definedName>
    <definedName name="_xlnm.Print_Titles" localSheetId="2">'ANEXO 4- FUSILES  '!$1:$11</definedName>
    <definedName name="_xlnm.Print_Titles" localSheetId="4">'OFERTA ECONÓMICA - CONSOLIDADA'!$2:$7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9" i="27" l="1"/>
  <c r="J33" i="35"/>
  <c r="J38" i="35"/>
  <c r="K27" i="35"/>
  <c r="J16" i="35"/>
  <c r="K16" i="35" s="1"/>
  <c r="J12" i="35"/>
  <c r="K12" i="35" s="1"/>
  <c r="K53" i="37"/>
  <c r="N53" i="37" s="1"/>
  <c r="K130" i="37"/>
  <c r="N130" i="37" s="1"/>
  <c r="K131" i="37"/>
  <c r="N131" i="37"/>
  <c r="K132" i="37"/>
  <c r="N132" i="37" s="1"/>
  <c r="K133" i="37"/>
  <c r="N133" i="37" s="1"/>
  <c r="K134" i="37"/>
  <c r="N134" i="37" s="1"/>
  <c r="K135" i="37"/>
  <c r="N135" i="37"/>
  <c r="K136" i="37"/>
  <c r="N136" i="37" s="1"/>
  <c r="K137" i="37"/>
  <c r="N137" i="37"/>
  <c r="K138" i="37"/>
  <c r="N138" i="37" s="1"/>
  <c r="K139" i="37"/>
  <c r="N139" i="37"/>
  <c r="K140" i="37"/>
  <c r="N140" i="37" s="1"/>
  <c r="K141" i="37"/>
  <c r="N141" i="37" s="1"/>
  <c r="K142" i="37"/>
  <c r="N142" i="37"/>
  <c r="K143" i="37"/>
  <c r="N143" i="37"/>
  <c r="K144" i="37"/>
  <c r="N144" i="37" s="1"/>
  <c r="K145" i="37"/>
  <c r="N145" i="37"/>
  <c r="K146" i="37"/>
  <c r="N146" i="37"/>
  <c r="K147" i="37"/>
  <c r="N147" i="37"/>
  <c r="K148" i="37"/>
  <c r="N148" i="37"/>
  <c r="K149" i="37"/>
  <c r="N149" i="37"/>
  <c r="K150" i="37"/>
  <c r="N150" i="37" s="1"/>
  <c r="K151" i="37"/>
  <c r="N151" i="37"/>
  <c r="K152" i="37"/>
  <c r="N152" i="37"/>
  <c r="K153" i="37"/>
  <c r="N153" i="37" s="1"/>
  <c r="K129" i="37"/>
  <c r="N129" i="37" s="1"/>
  <c r="K116" i="37"/>
  <c r="N116" i="37" s="1"/>
  <c r="K112" i="37"/>
  <c r="N112" i="37" s="1"/>
  <c r="K104" i="37"/>
  <c r="K78" i="37"/>
  <c r="N78" i="37"/>
  <c r="K79" i="37"/>
  <c r="N79" i="37" s="1"/>
  <c r="K80" i="37"/>
  <c r="N80" i="37" s="1"/>
  <c r="K81" i="37"/>
  <c r="N81" i="37" s="1"/>
  <c r="K82" i="37"/>
  <c r="N82" i="37" s="1"/>
  <c r="K83" i="37"/>
  <c r="N83" i="37" s="1"/>
  <c r="K84" i="37"/>
  <c r="N84" i="37"/>
  <c r="K85" i="37"/>
  <c r="N85" i="37" s="1"/>
  <c r="K86" i="37"/>
  <c r="N86" i="37"/>
  <c r="K87" i="37"/>
  <c r="N87" i="37" s="1"/>
  <c r="K88" i="37"/>
  <c r="N88" i="37"/>
  <c r="K89" i="37"/>
  <c r="N89" i="37" s="1"/>
  <c r="K90" i="37"/>
  <c r="N90" i="37"/>
  <c r="K91" i="37"/>
  <c r="N91" i="37" s="1"/>
  <c r="K92" i="37"/>
  <c r="N92" i="37" s="1"/>
  <c r="K93" i="37"/>
  <c r="N93" i="37"/>
  <c r="K94" i="37"/>
  <c r="N94" i="37" s="1"/>
  <c r="K95" i="37"/>
  <c r="N95" i="37" s="1"/>
  <c r="K96" i="37"/>
  <c r="N96" i="37" s="1"/>
  <c r="K97" i="37"/>
  <c r="N97" i="37"/>
  <c r="K98" i="37"/>
  <c r="N98" i="37" s="1"/>
  <c r="K99" i="37"/>
  <c r="N99" i="37" s="1"/>
  <c r="K100" i="37"/>
  <c r="N100" i="37"/>
  <c r="K101" i="37"/>
  <c r="N101" i="37" s="1"/>
  <c r="K102" i="37"/>
  <c r="N102" i="37"/>
  <c r="K103" i="37"/>
  <c r="N103" i="37" s="1"/>
  <c r="N104" i="37"/>
  <c r="K105" i="37"/>
  <c r="N105" i="37"/>
  <c r="K77" i="37"/>
  <c r="N77" i="37" s="1"/>
  <c r="K68" i="37"/>
  <c r="N68" i="37" s="1"/>
  <c r="K57" i="37"/>
  <c r="N57" i="37" s="1"/>
  <c r="K9" i="37"/>
  <c r="N9" i="37" s="1"/>
  <c r="P9" i="37" s="1"/>
  <c r="Q9" i="37" s="1"/>
  <c r="N43" i="37"/>
  <c r="N30" i="37"/>
  <c r="N44" i="37"/>
  <c r="K34" i="37"/>
  <c r="N34" i="37" s="1"/>
  <c r="K35" i="37"/>
  <c r="N35" i="37" s="1"/>
  <c r="K36" i="37"/>
  <c r="N36" i="37" s="1"/>
  <c r="K37" i="37"/>
  <c r="N37" i="37" s="1"/>
  <c r="K38" i="37"/>
  <c r="N38" i="37" s="1"/>
  <c r="K39" i="37"/>
  <c r="N39" i="37" s="1"/>
  <c r="K40" i="37"/>
  <c r="N40" i="37" s="1"/>
  <c r="K41" i="37"/>
  <c r="N41" i="37" s="1"/>
  <c r="K42" i="37"/>
  <c r="N42" i="37" s="1"/>
  <c r="K43" i="37"/>
  <c r="K44" i="37"/>
  <c r="K45" i="37"/>
  <c r="N45" i="37" s="1"/>
  <c r="K46" i="37"/>
  <c r="N46" i="37" s="1"/>
  <c r="K33" i="37"/>
  <c r="N33" i="37" s="1"/>
  <c r="K30" i="37"/>
  <c r="K31" i="37"/>
  <c r="N31" i="37" s="1"/>
  <c r="K32" i="37"/>
  <c r="N32" i="37" s="1"/>
  <c r="K29" i="37"/>
  <c r="N29" i="37" s="1"/>
  <c r="K24" i="37"/>
  <c r="N24" i="37" s="1"/>
  <c r="P25" i="37" s="1"/>
  <c r="Q25" i="37" s="1"/>
  <c r="K13" i="37"/>
  <c r="N13" i="37" s="1"/>
  <c r="P13" i="37" s="1"/>
  <c r="Q13" i="37" s="1"/>
  <c r="P10" i="37"/>
  <c r="Q10" i="37" s="1"/>
  <c r="J30" i="35" l="1"/>
  <c r="K30" i="35" s="1"/>
  <c r="J31" i="35"/>
  <c r="K31" i="35" s="1"/>
  <c r="J32" i="35"/>
  <c r="K32" i="35"/>
  <c r="K33" i="35"/>
  <c r="J34" i="35"/>
  <c r="K34" i="35" s="1"/>
  <c r="J35" i="35"/>
  <c r="K35" i="35"/>
  <c r="J36" i="35"/>
  <c r="K36" i="35"/>
  <c r="J37" i="35"/>
  <c r="K37" i="35"/>
  <c r="K38" i="35"/>
  <c r="J39" i="35"/>
  <c r="K39" i="35" s="1"/>
  <c r="J40" i="35"/>
  <c r="K40" i="35" s="1"/>
  <c r="J41" i="35"/>
  <c r="K41" i="35"/>
  <c r="J42" i="35"/>
  <c r="K42" i="35" s="1"/>
  <c r="J43" i="35"/>
  <c r="K43" i="35" s="1"/>
  <c r="J44" i="35"/>
  <c r="K44" i="35"/>
  <c r="J45" i="35"/>
  <c r="K45" i="35" s="1"/>
  <c r="J46" i="35"/>
  <c r="K46" i="35" s="1"/>
  <c r="J47" i="35"/>
  <c r="K47" i="35"/>
  <c r="J48" i="35"/>
  <c r="K48" i="35"/>
  <c r="J49" i="35"/>
  <c r="K49" i="35"/>
  <c r="J50" i="35"/>
  <c r="K50" i="35" s="1"/>
  <c r="J51" i="35"/>
  <c r="K51" i="35"/>
  <c r="J52" i="35"/>
  <c r="K52" i="35" s="1"/>
  <c r="J53" i="35"/>
  <c r="K53" i="35"/>
  <c r="J29" i="35"/>
  <c r="K29" i="35" s="1"/>
  <c r="K14" i="35"/>
  <c r="K38" i="34"/>
  <c r="L38" i="34" s="1"/>
  <c r="K39" i="34"/>
  <c r="L39" i="34"/>
  <c r="K40" i="34"/>
  <c r="L40" i="34" s="1"/>
  <c r="K41" i="34"/>
  <c r="L41" i="34"/>
  <c r="K42" i="34"/>
  <c r="L42" i="34" s="1"/>
  <c r="K43" i="34"/>
  <c r="L43" i="34" s="1"/>
  <c r="K44" i="34"/>
  <c r="L44" i="34"/>
  <c r="K45" i="34"/>
  <c r="L45" i="34"/>
  <c r="K46" i="34"/>
  <c r="L46" i="34" s="1"/>
  <c r="K47" i="34"/>
  <c r="L47" i="34" s="1"/>
  <c r="K48" i="34"/>
  <c r="L48" i="34" s="1"/>
  <c r="K49" i="34"/>
  <c r="L49" i="34" s="1"/>
  <c r="K50" i="34"/>
  <c r="L50" i="34" s="1"/>
  <c r="K51" i="34"/>
  <c r="L51" i="34"/>
  <c r="K52" i="34"/>
  <c r="L52" i="34" s="1"/>
  <c r="K53" i="34"/>
  <c r="L53" i="34"/>
  <c r="K54" i="34"/>
  <c r="L54" i="34" s="1"/>
  <c r="K55" i="34"/>
  <c r="L55" i="34" s="1"/>
  <c r="K56" i="34"/>
  <c r="L56" i="34" s="1"/>
  <c r="K57" i="34"/>
  <c r="L57" i="34"/>
  <c r="K58" i="34"/>
  <c r="L58" i="34" s="1"/>
  <c r="K59" i="34"/>
  <c r="L59" i="34"/>
  <c r="K60" i="34"/>
  <c r="L60" i="34" s="1"/>
  <c r="K61" i="34"/>
  <c r="L61" i="34" s="1"/>
  <c r="K62" i="34"/>
  <c r="L62" i="34" s="1"/>
  <c r="K63" i="34"/>
  <c r="L63" i="34"/>
  <c r="K64" i="34"/>
  <c r="L64" i="34" s="1"/>
  <c r="K65" i="34"/>
  <c r="L65" i="34" s="1"/>
  <c r="K37" i="34"/>
  <c r="L37" i="34" s="1"/>
  <c r="K28" i="34"/>
  <c r="L28" i="34" s="1"/>
  <c r="K17" i="34"/>
  <c r="L17" i="34" s="1"/>
  <c r="L35" i="34" s="1"/>
  <c r="K13" i="34"/>
  <c r="L13" i="34" s="1"/>
  <c r="L15" i="34" s="1"/>
  <c r="J33" i="33"/>
  <c r="K33" i="33" s="1"/>
  <c r="J34" i="33"/>
  <c r="K34" i="33"/>
  <c r="J35" i="33"/>
  <c r="K35" i="33" s="1"/>
  <c r="J36" i="33"/>
  <c r="K36" i="33"/>
  <c r="J37" i="33"/>
  <c r="K37" i="33" s="1"/>
  <c r="J38" i="33"/>
  <c r="K38" i="33" s="1"/>
  <c r="J39" i="33"/>
  <c r="K39" i="33"/>
  <c r="J40" i="33"/>
  <c r="K40" i="33" s="1"/>
  <c r="J41" i="33"/>
  <c r="K41" i="33" s="1"/>
  <c r="J42" i="33"/>
  <c r="K42" i="33"/>
  <c r="J43" i="33"/>
  <c r="K43" i="33" s="1"/>
  <c r="J44" i="33"/>
  <c r="K44" i="33"/>
  <c r="J45" i="33"/>
  <c r="K45" i="33" s="1"/>
  <c r="J46" i="33"/>
  <c r="K46" i="33"/>
  <c r="J47" i="33"/>
  <c r="K47" i="33" s="1"/>
  <c r="J48" i="33"/>
  <c r="K48" i="33"/>
  <c r="J49" i="33"/>
  <c r="K49" i="33" s="1"/>
  <c r="J32" i="33"/>
  <c r="K32" i="33" s="1"/>
  <c r="K50" i="33" s="1"/>
  <c r="J27" i="33"/>
  <c r="K27" i="33" s="1"/>
  <c r="J16" i="33"/>
  <c r="K16" i="33" s="1"/>
  <c r="J12" i="33"/>
  <c r="K12" i="33" s="1"/>
  <c r="K14" i="33" s="1"/>
  <c r="L66" i="34" l="1"/>
  <c r="L68" i="34" s="1"/>
  <c r="J10" i="27" s="1"/>
  <c r="K30" i="33"/>
  <c r="K52" i="33" s="1"/>
  <c r="J12" i="27" s="1"/>
  <c r="K54" i="35"/>
  <c r="K56" i="35" s="1"/>
  <c r="J11" i="27" s="1"/>
</calcChain>
</file>

<file path=xl/sharedStrings.xml><?xml version="1.0" encoding="utf-8"?>
<sst xmlns="http://schemas.openxmlformats.org/spreadsheetml/2006/main" count="613" uniqueCount="185">
  <si>
    <t>ITEM</t>
  </si>
  <si>
    <t>ACTIVIDAD</t>
  </si>
  <si>
    <t>Despiece general del arma</t>
  </si>
  <si>
    <t>REQUISITOS ESPECÍFICOS</t>
  </si>
  <si>
    <t>REQUISITOS GENERALES</t>
  </si>
  <si>
    <t xml:space="preserve">Desarme y arme general del arma </t>
  </si>
  <si>
    <t>Cambio de sistemas de tensión del disparador, sistema de percusión y mecanismos de disparo.</t>
  </si>
  <si>
    <t>Limpieza del ánima del cañón.</t>
  </si>
  <si>
    <t>Limpieza y lubricación general.</t>
  </si>
  <si>
    <t>Recubrimiento de pintura cerámica de alta resistencia y adherencia color negro al proveedor del arma.</t>
  </si>
  <si>
    <t>Tratamiento superficial de pavonado a los elementos y mecanismos internos del arma (piezas móviles).</t>
  </si>
  <si>
    <t>Cambio de pasadores.</t>
  </si>
  <si>
    <t xml:space="preserve">Cambio de los resortes </t>
  </si>
  <si>
    <t xml:space="preserve">Cambio Varilla guía de polímero por varilla guía metálica para las pistolas CZ. </t>
  </si>
  <si>
    <t>Reparación del punto y alza de Mira</t>
  </si>
  <si>
    <t>Resorte del fiador</t>
  </si>
  <si>
    <t>Resorte recuperador.</t>
  </si>
  <si>
    <t>Resorte del disparador.</t>
  </si>
  <si>
    <t>Resorte del percutor.</t>
  </si>
  <si>
    <t>Resorte de los pestillos del seguro de la corredera</t>
  </si>
  <si>
    <t>Resorte de la barra del martillo.</t>
  </si>
  <si>
    <t>Resorte del retén de la corredera.</t>
  </si>
  <si>
    <t xml:space="preserve">
Resorte del seguro bloqueador del percutor.
</t>
  </si>
  <si>
    <t xml:space="preserve">
Resorte barra del disparador (extensor).
</t>
  </si>
  <si>
    <t>Resorte palanca de desarme.</t>
  </si>
  <si>
    <t>Resorte de uña extractora</t>
  </si>
  <si>
    <t>Cambio sistemas de tensión del   disparador, sistema de percusión y mecanismos de disparo</t>
  </si>
  <si>
    <t>Cambio de los tornillos y arandelas de las cachas.</t>
  </si>
  <si>
    <t>Cambio de las cachas</t>
  </si>
  <si>
    <t>CANTIDAD</t>
  </si>
  <si>
    <t>UNIDAD DE MEDIDA</t>
  </si>
  <si>
    <t>UNIDAD</t>
  </si>
  <si>
    <t>Revisión de piezas para constatar fracturas en material.</t>
  </si>
  <si>
    <t>Revisión y cambio de sistemas de tensión del disparador, sistema de percusión y mecanismos de disparo.</t>
  </si>
  <si>
    <t>Aplicar revestimiento pintura cerámica de alta resistencia y adherencia color negro a los mecanismos externos.</t>
  </si>
  <si>
    <t>Recubrimiento de pintura cerámica de alta resistencia y adherencia al proveedor del arma y reparación de los labios del proveedor.</t>
  </si>
  <si>
    <t>Cambio de los resortes</t>
  </si>
  <si>
    <t>Cambio de los tornillos y arandelas de las cachas</t>
  </si>
  <si>
    <t>Cambio de los tornillos de la cubierta de la empuñadura.</t>
  </si>
  <si>
    <t>Reparación del tambor del alza de mira (subametralladora MP 5).</t>
  </si>
  <si>
    <t>Cambio del punto de mira y del alza de mira (subametralladora MP 5).</t>
  </si>
  <si>
    <t>Cambio del arco protector del poste de mira (subametralladora MP 5)</t>
  </si>
  <si>
    <t>Cambio del guardamano de polímero por guardamano en aluminio con riel picatinny y empuñadura vertical en aluminio. (subametralladora MP 5)</t>
  </si>
  <si>
    <t>Cambio de los anillos en teflón de la varilla guía y resorte recuperador (subametralladora MP5).</t>
  </si>
  <si>
    <t>Reparación de las palancas de cargue y polímero (subametralladora MP5).</t>
  </si>
  <si>
    <t>Reparación de proveedores subametralladora MP5</t>
  </si>
  <si>
    <t>Resorte del fiador.</t>
  </si>
  <si>
    <t>Resorte del extractor.</t>
  </si>
  <si>
    <t>Resorte de la culata plegable.</t>
  </si>
  <si>
    <t>Resorte del Culatín de la culata plegable.</t>
  </si>
  <si>
    <t>Resorte del retén del cargador.</t>
  </si>
  <si>
    <t>Resorte de la empuñadura de seguridad automática.</t>
  </si>
  <si>
    <t>Resorte de seguridad del disparador.</t>
  </si>
  <si>
    <t>Resorte de trinquete de la tuerca delantera</t>
  </si>
  <si>
    <t>Resorte plano del cerrojo.</t>
  </si>
  <si>
    <t>Resorte de la base de la mira.</t>
  </si>
  <si>
    <t>Resorte de la palanca de cargue.</t>
  </si>
  <si>
    <t>Resorte del conmutador.</t>
  </si>
  <si>
    <t>Resorte del Eyector</t>
  </si>
  <si>
    <t>Resorte saliente del martillo.</t>
  </si>
  <si>
    <t>Resorte selector de fuego.</t>
  </si>
  <si>
    <t>Resorte del freno de la mira delantera.</t>
  </si>
  <si>
    <t>Resorte del retén de la tuerca del cañón.</t>
  </si>
  <si>
    <t>Resorte del retén de la cubierta.</t>
  </si>
  <si>
    <t>Resorte del proveedor.</t>
  </si>
  <si>
    <t>cambio del punto de mira y del alza de mira (subametralladora MP 5)</t>
  </si>
  <si>
    <t xml:space="preserve">Mantenimiento de Fusil (Arma automática y armas automáticas), en todos sus componentes: 
Externos: Cañón, Receptor o armazón
Internos: Mecanismo de alimentación, Mecanismos de cierre, Mecanismos de disparo y persecución, Mecanismo de extracción, Mecanismos de seguridad.
</t>
  </si>
  <si>
    <t>Limpieza del ánima del cañón y tubo de gases</t>
  </si>
  <si>
    <t>Desplaque superficial y desoxidación de los mecanismos internos y externos del arma.</t>
  </si>
  <si>
    <t>Recubrimiento de pintura cerámica de alta resistencia y adherencia color Negro a los elementos externos del arma.</t>
  </si>
  <si>
    <t>Cambio de pasadores en mal estado.</t>
  </si>
  <si>
    <t>Cambio de muelles (resortes).</t>
  </si>
  <si>
    <t>Reparación del punto y alza de Mira o cambio si presenta deformación</t>
  </si>
  <si>
    <t>Resorte del des conector.</t>
  </si>
  <si>
    <t>Resorte de la empuñadura.</t>
  </si>
  <si>
    <t>Resorte del perno reten.</t>
  </si>
  <si>
    <t>Resorte del seguro de la tapa.</t>
  </si>
  <si>
    <t>Resorte de guardapolvo.</t>
  </si>
  <si>
    <t>Resorte perilla lateral.</t>
  </si>
  <si>
    <t>Muelle plano.</t>
  </si>
  <si>
    <t>Resorte alojamiento de la mira.</t>
  </si>
  <si>
    <t>Resorte perilla de elevación.</t>
  </si>
  <si>
    <t>Resorte de la guía.</t>
  </si>
  <si>
    <t>Resorte de la palanca de asistencia.</t>
  </si>
  <si>
    <t>Resorte del expulsor.</t>
  </si>
  <si>
    <t>Resorte del botón de la palanca retenedora.</t>
  </si>
  <si>
    <t>Resorte del martillo.</t>
  </si>
  <si>
    <t>Resorte y pestillo ping de los pasadores de la culata.</t>
  </si>
  <si>
    <t>Reemplazar guardamano plástico por guardamano táctico en aluminio con riel picatinni.</t>
  </si>
  <si>
    <t>Adaptar Empuñadura vertical al riel picatinni.</t>
  </si>
  <si>
    <t xml:space="preserve">VALOR UNITARIO </t>
  </si>
  <si>
    <t xml:space="preserve">IVA </t>
  </si>
  <si>
    <t>VALOR UNITARIO INCLUIDO IVA</t>
  </si>
  <si>
    <t>PRECIO FINAL SELECCIONADO</t>
  </si>
  <si>
    <t>Cambio de pasadores</t>
  </si>
  <si>
    <t xml:space="preserve">Desarme y arme general del arma. </t>
  </si>
  <si>
    <t>“MANTENIMIENTO CORRECTIVO CON SUMINISTRO DE REPUESTOS PARA ARMAS DE FUEGO TIPO PISTOLASCALIBRE 9MM, SUBAMETRALLADORAS CALIBRE 9MM Y FUSILES CALIBRE 5.56 DE DIFERENTES MARCAS Y MODELOS PARA LA FISCALÍA GENERAL DE LA NACIÓN”</t>
  </si>
  <si>
    <t xml:space="preserve"> FASE I. DESPIECE Y DESPLAQUE  DE  FUSILES 5.56 (Según especificaciones de la Ficha Técnica)
</t>
  </si>
  <si>
    <t>Revisión de piezas para constatar fracturas y fisuras en material</t>
  </si>
  <si>
    <t>Resorte del pestillo del seguro del bloqueador</t>
  </si>
  <si>
    <t>Resorte del pestillo poste de mira</t>
  </si>
  <si>
    <t xml:space="preserve"> FASE II. REVISIÓN DE LOS MECANISMOS Y CAMBIO DE REPUESTOS REQUERIDOS DE  FUSILES 5.56
(Según especificaciones de la Ficha Técnica)
</t>
  </si>
  <si>
    <t>CAMBIO DE REPUESTOS
 de acuerdo al tipo de Fusil (Según especificaciones de la Ficha Técnica)</t>
  </si>
  <si>
    <t>Revisión de piezas para constatar fisuras, fracturas o desgastes en el material</t>
  </si>
  <si>
    <t xml:space="preserve">
 FASE II. REVISIÓN DE LOS MECANISMOS,CAMBIO DE REPUESTOS REQUERIDOS DE PISTOLAS 9MM (Según especificaciones de la Ficha Técnica)</t>
  </si>
  <si>
    <t>Desplaque superficial y desoxidación de los mecanismos internos y externos del arma</t>
  </si>
  <si>
    <t>VALOR TOTAL DESPIECE Y DESPLAQUE  DE SUB-AMETRALLADORAS CALIBRE 9MM</t>
  </si>
  <si>
    <t xml:space="preserve"> TOTAL  SUBAMETRALLADORA 9 MM</t>
  </si>
  <si>
    <t>VALOR TOTAL REVISIÓN DE LOS MECANISMOS Y CAMBIO DE REPUESTOS REQUERIDOS DE  FUSILES 5.56</t>
  </si>
  <si>
    <t>VALOR TOTAL DESPIECE Y DESPLAQUE DE PISTOLAS 9MM</t>
  </si>
  <si>
    <t>VALOR TOTAL REVISIÓN DE LOS MECANISMOS,CAMBIO DE REPUESTOS REQUERIDOS DE PISTOLAS 9MM</t>
  </si>
  <si>
    <t xml:space="preserve">VALOR TOTAL DESPIECE Y DESPLAQUE  DE  FUSILES 5.56 </t>
  </si>
  <si>
    <t>VALOR TOTAL Suministro y cambio de los repuestos de acuerdo al tipo de                  SubAmetralladora</t>
  </si>
  <si>
    <t>VALOR TOTAL CAMBIO DE REPUESTOS de acuerdo al tipo de Pistola 9MM</t>
  </si>
  <si>
    <t>VALOR TOTAL  REVISIÓN DE LOS MECANISMOS Y CAMBIO DE REPUESTOS REQUERIDOS. DE SUBAMETRALLADORAS CALIBRE 9MM</t>
  </si>
  <si>
    <t xml:space="preserve"> 
Suministro y cambio de los repuestos de acuerdo al tipo de                  SubAmetralladora  (según especificaciones Ficha Técnica)</t>
  </si>
  <si>
    <t xml:space="preserve">VALOR TOTAL CAMBIO DE REPUESTOS
 de acuerdo al tipo de Fusil </t>
  </si>
  <si>
    <t>OFERTA ECONÓMICA CONSOLIDADA</t>
  </si>
  <si>
    <t xml:space="preserve">DESCRIPCIÓN </t>
  </si>
  <si>
    <t>VALOR UNITARIO INCLUIDO IVA Y TODOS LOS COSTOS</t>
  </si>
  <si>
    <t>TOTAL DIAGNÓSTICO, MANTENIMIENTO CORRECTIVO Y  REPUESTOS PISTOLA 9 MM, SUBAMETRALLADORA 9 MM Y FUSIL 5.56 MM (SUMATORIA DE LOS TRES CONCEPTOS ANTERIORES) (SUMATORIA DE TODOS LOS VALORES UNITARIOS)</t>
  </si>
  <si>
    <t>“MANTENIMIENTO CORRECTIVO CON SUMINISTRO DE REPUESTOS PARA ARMAS DE FUEGO TIPO PISTOLAS CALIBRE 9MM, SUBAMETRALLADORAS CALIBRE 9MM Y FUSILES CALIBRE 5.56 DE DIFERENTES MARCAS Y MODELOS PARA LA FISCALÍA GENERAL DE LA NACIÓN”</t>
  </si>
  <si>
    <t xml:space="preserve"> TOTAL  PISTOLAS CALIBRE 9MM</t>
  </si>
  <si>
    <t xml:space="preserve"> TOTAL FUSILES CALIBRE 5.56</t>
  </si>
  <si>
    <t>Cambio de repuestos de acuerdo al tipo de Pistola 9MM:  (Según especificaciones de la Ficha Técnica)</t>
  </si>
  <si>
    <t> FASE I.  FASE I. DESPIECE Y DESPLAQUE  DE SUB-AMETRALLADORAS CALIBRE 9MM (según especificaciones Ficha Técnica)</t>
  </si>
  <si>
    <t xml:space="preserve"> 
 FASE II. REVISIÓN DE LOS MECANISMOS Y CAMBIO DE REPUESTOS REQUERIDOS. DE SUBAMETRALLADORAS CALIBRE 9MM (según especificaciones Ficha Técnica)</t>
  </si>
  <si>
    <t xml:space="preserve"> </t>
  </si>
  <si>
    <r>
      <t xml:space="preserve">Recubrimiento de pintura cerámica de alta resistencia y adherencia </t>
    </r>
    <r>
      <rPr>
        <b/>
        <sz val="16"/>
        <rFont val="Arial Narrow"/>
        <family val="2"/>
      </rPr>
      <t>color negro</t>
    </r>
    <r>
      <rPr>
        <sz val="16"/>
        <rFont val="Arial Narrow"/>
        <family val="2"/>
      </rPr>
      <t xml:space="preserve"> a los elementos externos.</t>
    </r>
  </si>
  <si>
    <r>
      <t xml:space="preserve">Recubrimiento de pintura cerámica de alta resistencia y adherencia </t>
    </r>
    <r>
      <rPr>
        <b/>
        <sz val="16"/>
        <rFont val="Arial Narrow"/>
        <family val="2"/>
      </rPr>
      <t>color negro</t>
    </r>
    <r>
      <rPr>
        <sz val="16"/>
        <rFont val="Arial Narrow"/>
        <family val="2"/>
      </rPr>
      <t xml:space="preserve"> al proveedor del arma.</t>
    </r>
  </si>
  <si>
    <r>
      <t xml:space="preserve">Cambio de los tornillos y arandelas de las cachas </t>
    </r>
    <r>
      <rPr>
        <sz val="16"/>
        <color theme="1"/>
        <rFont val="Arial Narrow"/>
        <family val="2"/>
      </rPr>
      <t>pistolas CZ</t>
    </r>
    <r>
      <rPr>
        <sz val="16"/>
        <color rgb="FF000000"/>
        <rFont val="Arial Narrow"/>
        <family val="2"/>
      </rPr>
      <t>.</t>
    </r>
  </si>
  <si>
    <r>
      <t xml:space="preserve">Cambio de las cachas </t>
    </r>
    <r>
      <rPr>
        <sz val="16"/>
        <color theme="1"/>
        <rFont val="Arial Narrow"/>
        <family val="2"/>
      </rPr>
      <t>pistolas CZ</t>
    </r>
    <r>
      <rPr>
        <sz val="16"/>
        <color rgb="FF000000"/>
        <rFont val="Arial Narrow"/>
        <family val="2"/>
      </rPr>
      <t>.</t>
    </r>
  </si>
  <si>
    <t>"MANTENIMIENTO CORRECTIVO CON SUMINISTRO DE REPUESTOS PARA ARMAS DE FUEGO TIPO PISTOLASCALIBRE 9MM, SUBAMETRALLADORAS CALIBRE 9MM Y FUSILES CALIBRE 5.56 DE DIFERENTES MARCAS Y MODELOS PARA LA FISCALÍA GENERAL DE LA NACIÓN”</t>
  </si>
  <si>
    <t xml:space="preserve">ARMAS DE FUEGO TIPO PISTOLAS, CALIBRE 9MM, SUBAMETRALLADORAS CALIBRE 9MM Y FUSILES CALIBRE 5.56 </t>
  </si>
  <si>
    <t>OFERTA ECONOMICA CONSOLIDADA VALORES UNITARIOS 2026</t>
  </si>
  <si>
    <t>FORMATO OFERTA ECONOMICA 2026</t>
  </si>
  <si>
    <t xml:space="preserve">
Mantenimiento de Pistolas (Arma semiautomáticas), en todos sus componentes: 
Externos: Receptor o armazón
Internos: Mecanismo de alimentación, Mecanismos de cierre, Mecanismos de disparo y percusión, Mecanismo de extracción, Mecanismos de seguridad.</t>
  </si>
  <si>
    <t>Cambio Varilla guía de polímero por varilla guía metálica</t>
  </si>
  <si>
    <t>  FASE I. DESPIECE Y DESPLAQUE DE PISTOLAS 9MM (Según especificaciones de la Ficha Técnica)</t>
  </si>
  <si>
    <t xml:space="preserve">
Mantenimiento de subametralladora (Arma automática y semiautomática), en todos sus componentes:
Externos: Cañón, Receptor o armazón
Internos: Mecanismo de alimentación, Mecanismos de cierre, Mecanismos de disparo y persecución, Mecanismo de extracción, Mecanismos de seguridad.
</t>
  </si>
  <si>
    <t>NOTAS:</t>
  </si>
  <si>
    <r>
      <t xml:space="preserve">IMPORTANTE: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</si>
  <si>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</si>
  <si>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t>Marque con una X la opción que corresponda</t>
  </si>
  <si>
    <t>PERSONA JURÍDICA</t>
  </si>
  <si>
    <t>X</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</si>
  <si>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</si>
  <si>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</si>
  <si>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</si>
  <si>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</si>
  <si>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</si>
  <si>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</si>
  <si>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</si>
  <si>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</si>
  <si>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</si>
  <si>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</si>
  <si>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SI____ NO_____</t>
  </si>
  <si>
    <t>¿Cumple con lo solicitado en le Ficha Técnica?</t>
  </si>
  <si>
    <t>SI _____  NO_____</t>
  </si>
  <si>
    <r>
      <rPr>
        <b/>
        <sz val="18"/>
        <color rgb="FFFF0000"/>
        <rFont val="Arial Narrow"/>
        <family val="2"/>
      </rPr>
      <t>IVA</t>
    </r>
    <r>
      <rPr>
        <b/>
        <sz val="12"/>
        <color rgb="FFFF0000"/>
        <rFont val="Arial Narrow"/>
        <family val="2"/>
      </rPr>
      <t xml:space="preserve"> </t>
    </r>
    <r>
      <rPr>
        <b/>
        <sz val="12"/>
        <color theme="1"/>
        <rFont val="Arial Narrow"/>
        <family val="2"/>
      </rPr>
      <t>(INDICAR SI LOS ITEMS ESTÁN O NO EXCENTOS DEL IVA, DE ESTAR EXCENTOS FAVOR INDICAR LA NORMA)</t>
    </r>
  </si>
  <si>
    <t>FIRMA DIGITAL</t>
  </si>
  <si>
    <t>ANEXO 2</t>
  </si>
  <si>
    <t>ANÁLISIS DE COSTOS HISTÓRICOS</t>
  </si>
  <si>
    <t>ÍTEM</t>
  </si>
  <si>
    <t>NECESIDAD</t>
  </si>
  <si>
    <t xml:space="preserve"> DICIEMBRE 2025
FGN-NC-MC-0060-2025</t>
  </si>
  <si>
    <r>
      <rPr>
        <b/>
        <sz val="14"/>
        <color rgb="FFFF0000"/>
        <rFont val="Arial Narrow"/>
        <family val="2"/>
      </rPr>
      <t xml:space="preserve">enero  </t>
    </r>
    <r>
      <rPr>
        <b/>
        <sz val="14"/>
        <color rgb="FF000000"/>
        <rFont val="Arial Narrow"/>
        <family val="2"/>
      </rPr>
      <t xml:space="preserve"> 2026</t>
    </r>
  </si>
  <si>
    <t>ANÁLISIS PROYECCIÓN COSTOS HISTÓRICOS (IPC / Índices - Serie de empalme)</t>
  </si>
  <si>
    <t>VALOR UNITARIO SIN IVA</t>
  </si>
  <si>
    <t>VALOR UNITARIO (excluido de IVA)</t>
  </si>
  <si>
    <t>IVA (excluido)</t>
  </si>
  <si>
    <t>VALOR TOTAL
(excluido de IVA)</t>
  </si>
  <si>
    <t>https://www.dane.gov.co/index.php/estadisticas-por-tema/precios-y-costos/indice-de-precios-al-consumidor-ipc</t>
  </si>
  <si>
    <t>SUB-AMETRALLADORAS CALIBRE 9MM</t>
  </si>
  <si>
    <t xml:space="preserve"> FUSILES 5.56</t>
  </si>
  <si>
    <t>PISTOLAS 9MM</t>
  </si>
  <si>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4) Debe presentar oferta en formato</t>
    </r>
    <r>
      <rPr>
        <sz val="20"/>
        <color theme="1"/>
        <rFont val="Arial Narrow"/>
        <family val="2"/>
      </rPr>
      <t xml:space="preserve"> </t>
    </r>
    <r>
      <rPr>
        <b/>
        <u/>
        <sz val="20"/>
        <color rgb="FFFF0000"/>
        <rFont val="Arial Narrow"/>
        <family val="2"/>
      </rPr>
      <t>EXCEL EDITABLE.</t>
    </r>
  </si>
  <si>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b/>
        <u/>
        <sz val="20"/>
        <color rgb="FFFF0000"/>
        <rFont val="Arial Narrow"/>
        <family val="2"/>
      </rPr>
      <t>EXCEL EDITABLE.</t>
    </r>
  </si>
  <si>
    <r>
      <t xml:space="preserve">MANTENIMIENTO CORRECTIVO CON SUMINISTRO DE REPUESTOS PARA ARMAS DE FUEGO TIPO PISTOLAS, CALIBRE 9 MM, DE DIFERENTES MARCAS Y MODELOS PARA LA FISCALIA GENERAL DE LA NACION. (SEGÚN ESPECIFICACIONES TÉCNICAS -  FICHA TECNICA No. 1 </t>
    </r>
    <r>
      <rPr>
        <b/>
        <sz val="18"/>
        <rFont val="Arial Narrow"/>
        <family val="2"/>
      </rPr>
      <t>(PISTOLAS CALIBRE 9MM</t>
    </r>
    <r>
      <rPr>
        <sz val="18"/>
        <rFont val="Arial Narrow"/>
        <family val="2"/>
      </rPr>
      <t xml:space="preserve"> ) (SUMATORIA DE TODOS LOS VALORES UNITARIOS)</t>
    </r>
  </si>
  <si>
    <r>
      <t>MANTENIMIENTO CORRECTIVO CON SUMINISTRO DE REPUESTOS PARA ARMAS DE FUEGO TIPO SUB AMETRALLADORAS CALIBRE 9 MM, DE DIFERENTES MARCAS Y MODELOS PARA LA FISCALIA GENERAL DE LA NACION.
(SEGÚN ESPECIFICACIONES TÉCNICAS - FICHA TECNICA No. 2 (</t>
    </r>
    <r>
      <rPr>
        <b/>
        <sz val="18"/>
        <rFont val="Arial Narrow"/>
        <family val="2"/>
      </rPr>
      <t>SUBAMETRALLADORAS CALIBRE 9MM</t>
    </r>
    <r>
      <rPr>
        <sz val="18"/>
        <rFont val="Arial Narrow"/>
        <family val="2"/>
      </rPr>
      <t>)  (SUMATORIA DE TODOS LOS VALORES UNITARIOS)</t>
    </r>
  </si>
  <si>
    <r>
      <t>MANTENIMIENTO CORRECTIVO CON SUMINISTRO DE REPUESTOS PARA PARA ARMAS DE FUEGO TIPO FUSILES CALIBRE 5.56 DE DIFERENTES MARCAS Y MODELOS PARA LA FISCALIA GENERAL DE LA NACION.
(SEGÚN ESPECIFICACIONES TÉCNICAS -FICHA TECNICA No. 3 
(</t>
    </r>
    <r>
      <rPr>
        <b/>
        <sz val="18"/>
        <rFont val="Arial Narrow"/>
        <family val="2"/>
      </rPr>
      <t>FUSILES CALIBRE 5.56</t>
    </r>
    <r>
      <rPr>
        <sz val="18"/>
        <rFont val="Arial Narrow"/>
        <family val="2"/>
      </rPr>
      <t>) (SUMATORIA DE TODOS LOS VALORES UNITARIOS)</t>
    </r>
  </si>
  <si>
    <r>
      <t>MANTENIMIENTO CORRECTIVO CON SUMINISTRO DE REPUESTOS PARA ARMAS DE FUEGO TIPO PISTOLAS, CALIBRE 9 MM, DE DIFERENTES MARCAS Y MODELOS PARA LA FISCALIA GENERAL DE LA NACION.
(SEGÚN ESPECIFICACIONES TÉCNICAS -  FICHA TECNICA No. 1 (</t>
    </r>
    <r>
      <rPr>
        <b/>
        <sz val="26"/>
        <rFont val="Arial Narrow"/>
        <family val="2"/>
      </rPr>
      <t xml:space="preserve">PISTOLAS CALIBRE 9MM </t>
    </r>
    <r>
      <rPr>
        <b/>
        <sz val="16"/>
        <rFont val="Arial Narrow"/>
        <family val="2"/>
      </rPr>
      <t>)</t>
    </r>
  </si>
  <si>
    <r>
      <t>MANTENIMIENTO CORRECTIVO CON SUMINISTRO DE REPUESTOS PARA ARMAS DE FUEGO TIPO SUB AMETRALLADORAS CALIBRE 9 MM, DE DIFERENTES MARCAS Y MODELOS PARA LA FISCALIA GENERAL DE LA NACION.
(SEGÚN ESPECIFICACIONES TÉCNICAS - FICHA TECNICA No. 2
(</t>
    </r>
    <r>
      <rPr>
        <b/>
        <i/>
        <sz val="26"/>
        <rFont val="Arial Narrow"/>
        <family val="2"/>
      </rPr>
      <t>SUBAMETRALLADORAS CALIBRE 9MM</t>
    </r>
    <r>
      <rPr>
        <b/>
        <i/>
        <sz val="18"/>
        <rFont val="Arial Narrow"/>
        <family val="2"/>
      </rPr>
      <t>)</t>
    </r>
  </si>
  <si>
    <r>
      <t>MANTENIMIENTO CORRECTIVO CON SUMINISTRO DE REPUESTOS PARA PARA ARMAS DE FUEGO TIPO FUSILES CALIBRE 5.56 DE DIFERENTES MARCAS Y MODELOS PARA LA FISCALIA GENERAL DE LA NACION
SEGÚN ESPECIFICACIONES TÉCNICAS -FICHA TECNICA No. 3 
(</t>
    </r>
    <r>
      <rPr>
        <b/>
        <i/>
        <sz val="26"/>
        <rFont val="Arial Narrow"/>
        <family val="2"/>
      </rPr>
      <t>FUSILES CALIBRE 5.56</t>
    </r>
    <r>
      <rPr>
        <b/>
        <i/>
        <sz val="16"/>
        <rFont val="Arial Narrow"/>
        <family val="2"/>
      </rPr>
      <t>)</t>
    </r>
  </si>
  <si>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b/>
        <u/>
        <sz val="14"/>
        <color rgb="FFFF0000"/>
        <rFont val="Arial Narrow"/>
        <family val="2"/>
      </rPr>
      <t>EXCEL EDITABLE.</t>
    </r>
    <r>
      <rPr>
        <sz val="12"/>
        <color theme="1"/>
        <rFont val="Arial Narrow"/>
        <family val="2"/>
      </rPr>
      <t xml:space="preserve"> debidamente firmada
5) Tener en cuenta que en plataforma secop II se realizara la oferta por la sumatoria de los items unitarios y con este mismo se realizara el evento de subasta, sin embargo la adjudicadion sera por el valor total del presupuesto.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</si>
</sst>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_-;\-&quot;$&quot;\ * #,##0_-;_-&quot;$&quot;\ * &quot;-&quot;??_-;_-@_-"/>
    <numFmt numFmtId="165" formatCode="&quot;$&quot;\ #,##0"/>
    <numFmt numFmtId="166" formatCode="_-&quot;$&quot;* #,##0.00_-;\-&quot;$&quot;* #,##0.00_-;_-&quot;$&quot;* &quot;-&quot;??_-;_-@_-"/>
    <numFmt numFmtId="167" formatCode="_-&quot;$&quot;* #,##0_-;\-&quot;$&quot;* #,##0_-;_-&quot;$&quot;* &quot;-&quot;??_-;_-@_-"/>
  </numFmts>
  <fonts count="53" x14ac:knownFonts="1">
    <font>
      <sz val="11"/>
      <color theme="1"/>
      <name val="Calibri"/>
      <family val="2"/>
      <scheme val="minor"/>
    </font>
    <font>
      <sz val="11"/>
      <color theme="1"/>
      <name val="Calibri"/>
      <family val="2"/>
      <scheme val="minor"/>
    </font>
    <font>
      <b/>
      <sz val="11"/>
      <color theme="0"/>
      <name val="Calibri"/>
      <family val="2"/>
      <scheme val="minor"/>
    </font>
    <font>
      <b/>
      <sz val="16"/>
      <name val="Arial Narrow"/>
      <family val="2"/>
    </font>
    <font>
      <b/>
      <sz val="12"/>
      <name val="Arial Narrow"/>
      <family val="2"/>
    </font>
    <font>
      <b/>
      <sz val="18"/>
      <name val="Arial Narrow"/>
      <family val="2"/>
    </font>
    <font>
      <sz val="12"/>
      <name val="Arial"/>
      <family val="2"/>
    </font>
    <font>
      <b/>
      <sz val="20"/>
      <name val="Arial Narrow"/>
      <family val="2"/>
    </font>
    <font>
      <sz val="12"/>
      <name val="Arial Narrow"/>
      <family val="2"/>
    </font>
    <font>
      <sz val="20"/>
      <name val="Arial Narrow"/>
      <family val="2"/>
    </font>
    <font>
      <sz val="18"/>
      <name val="Arial Narrow"/>
      <family val="2"/>
    </font>
    <font>
      <sz val="20"/>
      <color theme="0"/>
      <name val="Arial Narrow"/>
      <family val="2"/>
    </font>
    <font>
      <sz val="20"/>
      <color theme="1"/>
      <name val="Arial Narrow"/>
      <family val="2"/>
    </font>
    <font>
      <sz val="16"/>
      <name val="Arial Narrow"/>
      <family val="2"/>
    </font>
    <font>
      <sz val="16"/>
      <color rgb="FF000000"/>
      <name val="Arial Narrow"/>
      <family val="2"/>
    </font>
    <font>
      <sz val="16"/>
      <color theme="1"/>
      <name val="Arial Narrow"/>
      <family val="2"/>
    </font>
    <font>
      <b/>
      <i/>
      <sz val="16"/>
      <name val="Arial Narrow"/>
      <family val="2"/>
    </font>
    <font>
      <b/>
      <i/>
      <sz val="18"/>
      <name val="Arial Narrow"/>
      <family val="2"/>
    </font>
    <font>
      <sz val="22"/>
      <name val="Arial Narrow"/>
      <family val="2"/>
    </font>
    <font>
      <sz val="22"/>
      <color theme="1"/>
      <name val="Arial Narrow"/>
      <family val="2"/>
    </font>
    <font>
      <b/>
      <sz val="18"/>
      <color theme="1"/>
      <name val="Arial Narrow"/>
      <family val="2"/>
    </font>
    <font>
      <b/>
      <sz val="10"/>
      <name val="Arial Narrow"/>
      <family val="2"/>
    </font>
    <font>
      <sz val="12"/>
      <color theme="1"/>
      <name val="Arial Narrow"/>
      <family val="2"/>
    </font>
    <font>
      <sz val="10"/>
      <color theme="0"/>
      <name val="Arial Narrow"/>
      <family val="2"/>
    </font>
    <font>
      <sz val="11"/>
      <color theme="1"/>
      <name val="Arial Narrow"/>
      <family val="2"/>
    </font>
    <font>
      <sz val="10"/>
      <name val="Arial Narrow"/>
      <family val="2"/>
    </font>
    <font>
      <sz val="10"/>
      <color theme="1"/>
      <name val="Arial Narrow"/>
      <family val="2"/>
    </font>
    <font>
      <b/>
      <sz val="12"/>
      <color rgb="FF000000"/>
      <name val="Arial Narrow"/>
      <family val="2"/>
    </font>
    <font>
      <sz val="12"/>
      <color theme="1"/>
      <name val="Calibri"/>
      <family val="2"/>
      <scheme val="minor"/>
    </font>
    <font>
      <u/>
      <sz val="12"/>
      <color theme="1"/>
      <name val="Arial Narrow"/>
      <family val="2"/>
    </font>
    <font>
      <b/>
      <u/>
      <sz val="14"/>
      <color rgb="FFFF0000"/>
      <name val="Arial Narrow"/>
      <family val="2"/>
    </font>
    <font>
      <b/>
      <sz val="12"/>
      <color theme="1"/>
      <name val="Arial Narrow"/>
      <family val="2"/>
    </font>
    <font>
      <i/>
      <sz val="12"/>
      <color theme="1"/>
      <name val="Arial Narrow"/>
      <family val="2"/>
    </font>
    <font>
      <u/>
      <sz val="11"/>
      <color theme="10"/>
      <name val="Calibri"/>
      <family val="2"/>
      <scheme val="minor"/>
    </font>
    <font>
      <u/>
      <sz val="12"/>
      <color theme="10"/>
      <name val="Arial Narrow"/>
      <family val="2"/>
    </font>
    <font>
      <b/>
      <sz val="18"/>
      <color rgb="FFFF0000"/>
      <name val="Arial Narrow"/>
      <family val="2"/>
    </font>
    <font>
      <b/>
      <sz val="12"/>
      <color rgb="FFFF0000"/>
      <name val="Arial Narrow"/>
      <family val="2"/>
    </font>
    <font>
      <sz val="10"/>
      <name val="Arial"/>
      <family val="2"/>
    </font>
    <font>
      <b/>
      <sz val="11"/>
      <color theme="1"/>
      <name val="Calibri"/>
      <family val="2"/>
      <scheme val="minor"/>
    </font>
    <font>
      <b/>
      <sz val="14"/>
      <name val="Arial Narrow"/>
      <family val="2"/>
    </font>
    <font>
      <sz val="14"/>
      <name val="Arial Narrow"/>
      <family val="2"/>
    </font>
    <font>
      <b/>
      <i/>
      <sz val="14"/>
      <name val="Arial Narrow"/>
      <family val="2"/>
    </font>
    <font>
      <b/>
      <sz val="14"/>
      <color theme="1"/>
      <name val="Arial Narrow"/>
      <family val="2"/>
    </font>
    <font>
      <b/>
      <sz val="14"/>
      <color rgb="FF000000"/>
      <name val="Arial Narrow"/>
      <family val="2"/>
    </font>
    <font>
      <b/>
      <sz val="9"/>
      <color rgb="FF7030A0"/>
      <name val="Arial Narrow"/>
      <family val="2"/>
    </font>
    <font>
      <b/>
      <sz val="14"/>
      <color rgb="FFFF0000"/>
      <name val="Arial Narrow"/>
      <family val="2"/>
    </font>
    <font>
      <sz val="14"/>
      <color theme="1"/>
      <name val="Arial Narrow"/>
      <family val="2"/>
    </font>
    <font>
      <b/>
      <sz val="14"/>
      <color rgb="FF7030A0"/>
      <name val="Arial Narrow"/>
      <family val="2"/>
    </font>
    <font>
      <sz val="14"/>
      <color rgb="FF000000"/>
      <name val="Arial Narrow"/>
      <family val="2"/>
    </font>
    <font>
      <sz val="14"/>
      <color rgb="FF7030A0"/>
      <name val="Arial Narrow"/>
      <family val="2"/>
    </font>
    <font>
      <b/>
      <u/>
      <sz val="20"/>
      <color rgb="FFFF0000"/>
      <name val="Arial Narrow"/>
      <family val="2"/>
    </font>
    <font>
      <b/>
      <sz val="26"/>
      <name val="Arial Narrow"/>
      <family val="2"/>
    </font>
    <font>
      <b/>
      <i/>
      <sz val="26"/>
      <name val="Arial Narrow"/>
      <family val="2"/>
    </font>
  </fonts>
  <fills count="21">
    <fill>
      <patternFill patternType="none"/>
    </fill>
    <fill>
      <patternFill patternType="gray125"/>
    </fill>
    <fill>
      <patternFill patternType="solid">
        <fgColor rgb="FFA5A5A5"/>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rgb="FFFFC000"/>
        <bgColor indexed="64"/>
      </patternFill>
    </fill>
    <fill>
      <patternFill patternType="solid">
        <fgColor rgb="FFC0C0C0"/>
        <bgColor indexed="64"/>
      </patternFill>
    </fill>
    <fill>
      <patternFill patternType="solid">
        <fgColor theme="9" tint="0.39997558519241921"/>
        <bgColor indexed="64"/>
      </patternFill>
    </fill>
    <fill>
      <patternFill patternType="solid">
        <fgColor rgb="FFC0C0C0"/>
        <bgColor rgb="FF000000"/>
      </patternFill>
    </fill>
    <fill>
      <patternFill patternType="solid">
        <fgColor indexed="22"/>
        <bgColor indexed="64"/>
      </patternFill>
    </fill>
    <fill>
      <patternFill patternType="solid">
        <fgColor rgb="FFD9D9D9"/>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9" tint="0.59999389629810485"/>
        <bgColor indexed="64"/>
      </patternFill>
    </fill>
  </fills>
  <borders count="45">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style="thick">
        <color indexed="64"/>
      </right>
      <top/>
      <bottom style="medium">
        <color rgb="FF000000"/>
      </bottom>
      <diagonal/>
    </border>
    <border>
      <left style="thick">
        <color indexed="64"/>
      </left>
      <right style="thick">
        <color indexed="64"/>
      </right>
      <top style="medium">
        <color rgb="FF000000"/>
      </top>
      <bottom style="medium">
        <color rgb="FF000000"/>
      </bottom>
      <diagonal/>
    </border>
    <border>
      <left style="thick">
        <color indexed="64"/>
      </left>
      <right style="thick">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diagonal/>
    </border>
  </borders>
  <cellStyleXfs count="10">
    <xf numFmtId="0" fontId="0" fillId="0" borderId="0"/>
    <xf numFmtId="44" fontId="1" fillId="0" borderId="0" applyFont="0" applyFill="0" applyBorder="0" applyAlignment="0" applyProtection="0"/>
    <xf numFmtId="0" fontId="2" fillId="2" borderId="1" applyNumberFormat="0" applyAlignment="0" applyProtection="0"/>
    <xf numFmtId="44" fontId="1" fillId="0" borderId="0" applyFont="0" applyFill="0" applyBorder="0" applyAlignment="0" applyProtection="0"/>
    <xf numFmtId="0" fontId="28" fillId="0" borderId="0"/>
    <xf numFmtId="0" fontId="33" fillId="0" borderId="0" applyNumberFormat="0" applyFill="0" applyBorder="0" applyAlignment="0" applyProtection="0"/>
    <xf numFmtId="0" fontId="37" fillId="0" borderId="0"/>
    <xf numFmtId="9" fontId="1" fillId="0" borderId="0" applyFont="0" applyFill="0" applyBorder="0" applyAlignment="0" applyProtection="0"/>
    <xf numFmtId="0" fontId="37" fillId="0" borderId="0"/>
    <xf numFmtId="166" fontId="1" fillId="0" borderId="0" applyFont="0" applyFill="0" applyBorder="0" applyAlignment="0" applyProtection="0"/>
  </cellStyleXfs>
  <cellXfs count="419">
    <xf numFmtId="0" fontId="0" fillId="0" borderId="0" xfId="0"/>
    <xf numFmtId="0" fontId="6" fillId="0" borderId="0" xfId="0" applyFont="1"/>
    <xf numFmtId="0" fontId="8" fillId="0" borderId="0" xfId="0" applyFont="1"/>
    <xf numFmtId="0" fontId="7" fillId="0" borderId="0" xfId="0" applyFont="1" applyAlignment="1">
      <alignment vertical="center" wrapText="1"/>
    </xf>
    <xf numFmtId="0" fontId="8" fillId="0" borderId="0" xfId="0" applyFont="1" applyAlignment="1">
      <alignment horizontal="left"/>
    </xf>
    <xf numFmtId="0" fontId="8" fillId="0" borderId="0" xfId="0" applyFont="1" applyAlignment="1">
      <alignment horizontal="center"/>
    </xf>
    <xf numFmtId="164" fontId="8" fillId="0" borderId="0" xfId="0" applyNumberFormat="1" applyFont="1"/>
    <xf numFmtId="0" fontId="10" fillId="0" borderId="0" xfId="0" applyFont="1"/>
    <xf numFmtId="0" fontId="10" fillId="0" borderId="13" xfId="0" applyFont="1" applyBorder="1"/>
    <xf numFmtId="0" fontId="10" fillId="0" borderId="14" xfId="0" applyFont="1" applyBorder="1"/>
    <xf numFmtId="0" fontId="10" fillId="0" borderId="18" xfId="0" applyFont="1" applyBorder="1"/>
    <xf numFmtId="0" fontId="5" fillId="0" borderId="0" xfId="0" applyFont="1" applyAlignment="1">
      <alignment horizontal="center" vertical="center" wrapText="1"/>
    </xf>
    <xf numFmtId="0" fontId="10" fillId="0" borderId="0" xfId="0" applyFont="1" applyAlignment="1">
      <alignment horizontal="left"/>
    </xf>
    <xf numFmtId="0" fontId="10" fillId="0" borderId="0" xfId="0" applyFont="1" applyAlignment="1">
      <alignment horizontal="center"/>
    </xf>
    <xf numFmtId="0" fontId="9" fillId="0" borderId="0" xfId="0" applyFont="1"/>
    <xf numFmtId="0" fontId="10" fillId="0" borderId="0" xfId="0" applyFont="1" applyAlignment="1">
      <alignment horizontal="center" vertical="center"/>
    </xf>
    <xf numFmtId="164" fontId="5" fillId="0" borderId="0" xfId="0" applyNumberFormat="1" applyFont="1" applyAlignment="1">
      <alignment vertical="center" wrapText="1"/>
    </xf>
    <xf numFmtId="0" fontId="8" fillId="8" borderId="0" xfId="0" applyFont="1" applyFill="1" applyAlignment="1">
      <alignment horizontal="center"/>
    </xf>
    <xf numFmtId="0" fontId="3" fillId="8" borderId="0" xfId="0" applyFont="1" applyFill="1" applyAlignment="1">
      <alignment horizontal="center" vertical="center" wrapText="1"/>
    </xf>
    <xf numFmtId="0" fontId="13" fillId="0" borderId="0" xfId="0" applyFont="1"/>
    <xf numFmtId="0" fontId="13" fillId="0" borderId="13" xfId="0" applyFont="1" applyBorder="1"/>
    <xf numFmtId="0" fontId="13" fillId="0" borderId="14" xfId="0" applyFont="1" applyBorder="1"/>
    <xf numFmtId="0" fontId="13" fillId="0" borderId="18" xfId="0" applyFont="1" applyBorder="1"/>
    <xf numFmtId="0" fontId="13" fillId="0" borderId="0" xfId="0" applyFont="1" applyAlignment="1">
      <alignment horizontal="center" vertical="center" wrapText="1"/>
    </xf>
    <xf numFmtId="0" fontId="13" fillId="0" borderId="0" xfId="0" applyFont="1" applyAlignment="1">
      <alignment horizontal="left" vertical="center" wrapText="1"/>
    </xf>
    <xf numFmtId="0" fontId="13" fillId="8" borderId="0" xfId="0" applyFont="1" applyFill="1" applyAlignment="1">
      <alignment horizontal="center" vertical="center" wrapText="1"/>
    </xf>
    <xf numFmtId="0" fontId="3" fillId="0" borderId="13" xfId="0" applyFont="1" applyBorder="1" applyAlignment="1">
      <alignment horizontal="center" vertical="center" wrapText="1"/>
    </xf>
    <xf numFmtId="0" fontId="3" fillId="0" borderId="0" xfId="0" applyFont="1" applyAlignment="1">
      <alignment horizontal="center" vertical="center" wrapText="1"/>
    </xf>
    <xf numFmtId="0" fontId="13" fillId="8" borderId="2" xfId="0" applyFont="1" applyFill="1" applyBorder="1" applyAlignment="1">
      <alignment horizontal="left" vertical="center" wrapText="1"/>
    </xf>
    <xf numFmtId="0" fontId="13" fillId="0" borderId="0" xfId="0" applyFont="1" applyAlignment="1">
      <alignment vertical="center"/>
    </xf>
    <xf numFmtId="164" fontId="13" fillId="0" borderId="0" xfId="0" applyNumberFormat="1" applyFont="1" applyAlignment="1">
      <alignment horizontal="center" vertical="center"/>
    </xf>
    <xf numFmtId="0" fontId="3" fillId="0" borderId="6" xfId="0" applyFont="1" applyBorder="1" applyAlignment="1">
      <alignment vertical="center" wrapText="1"/>
    </xf>
    <xf numFmtId="0" fontId="3" fillId="8" borderId="0" xfId="0" applyFont="1" applyFill="1" applyAlignment="1">
      <alignment vertical="center" wrapText="1"/>
    </xf>
    <xf numFmtId="0" fontId="3" fillId="0" borderId="0" xfId="0" applyFont="1" applyAlignment="1">
      <alignment vertical="center" wrapText="1"/>
    </xf>
    <xf numFmtId="0" fontId="13" fillId="0" borderId="29" xfId="0" applyFont="1" applyBorder="1" applyAlignment="1">
      <alignment horizontal="center" vertical="center" wrapText="1"/>
    </xf>
    <xf numFmtId="0" fontId="13" fillId="8" borderId="2" xfId="0" applyFont="1" applyFill="1" applyBorder="1" applyAlignment="1">
      <alignment horizontal="justify" vertical="center" wrapText="1"/>
    </xf>
    <xf numFmtId="0" fontId="13" fillId="0" borderId="13" xfId="0" applyFont="1" applyBorder="1" applyAlignment="1">
      <alignment horizontal="center" vertical="center" wrapText="1"/>
    </xf>
    <xf numFmtId="0" fontId="3" fillId="0" borderId="13" xfId="0" applyFont="1" applyBorder="1" applyAlignment="1">
      <alignment vertical="center" wrapText="1"/>
    </xf>
    <xf numFmtId="0" fontId="13" fillId="0" borderId="19"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4" xfId="0" applyFont="1" applyBorder="1" applyAlignment="1">
      <alignment horizontal="center" vertical="center" wrapText="1"/>
    </xf>
    <xf numFmtId="0" fontId="13" fillId="8" borderId="22" xfId="0" applyFont="1" applyFill="1" applyBorder="1" applyAlignment="1">
      <alignment horizontal="center" vertical="center" wrapText="1"/>
    </xf>
    <xf numFmtId="0" fontId="13" fillId="0" borderId="20" xfId="0" applyFont="1" applyBorder="1" applyAlignment="1">
      <alignment horizontal="center" vertical="center" wrapText="1"/>
    </xf>
    <xf numFmtId="0" fontId="13" fillId="0" borderId="0" xfId="0" applyFont="1" applyAlignment="1">
      <alignment horizontal="left"/>
    </xf>
    <xf numFmtId="0" fontId="13" fillId="0" borderId="0" xfId="0" applyFont="1" applyAlignment="1">
      <alignment horizontal="center"/>
    </xf>
    <xf numFmtId="0" fontId="13" fillId="8" borderId="0" xfId="0" applyFont="1" applyFill="1" applyAlignment="1">
      <alignment horizontal="center"/>
    </xf>
    <xf numFmtId="0" fontId="13" fillId="8" borderId="0" xfId="0" applyFont="1" applyFill="1"/>
    <xf numFmtId="0" fontId="13" fillId="0" borderId="2" xfId="0" applyFont="1" applyBorder="1" applyAlignment="1">
      <alignment horizontal="center" vertical="center" wrapText="1"/>
    </xf>
    <xf numFmtId="0" fontId="13" fillId="0" borderId="0" xfId="0" applyFont="1" applyAlignment="1">
      <alignment horizontal="center" vertical="center"/>
    </xf>
    <xf numFmtId="0" fontId="13" fillId="8" borderId="0" xfId="0" applyFont="1" applyFill="1" applyAlignment="1">
      <alignment horizontal="center" vertical="center"/>
    </xf>
    <xf numFmtId="0" fontId="13" fillId="0" borderId="13" xfId="0" applyFont="1" applyBorder="1" applyAlignment="1">
      <alignment vertical="center" wrapText="1"/>
    </xf>
    <xf numFmtId="0" fontId="13" fillId="0" borderId="0" xfId="0" applyFont="1" applyAlignment="1">
      <alignment vertical="center" wrapText="1"/>
    </xf>
    <xf numFmtId="0" fontId="13" fillId="8" borderId="26" xfId="0" applyFont="1" applyFill="1" applyBorder="1" applyAlignment="1">
      <alignment horizontal="justify" vertical="center" wrapText="1"/>
    </xf>
    <xf numFmtId="0" fontId="13" fillId="8" borderId="27" xfId="0" applyFont="1" applyFill="1" applyBorder="1" applyAlignment="1">
      <alignment horizontal="justify" vertical="center" wrapText="1"/>
    </xf>
    <xf numFmtId="0" fontId="13" fillId="8" borderId="28" xfId="0" applyFont="1" applyFill="1" applyBorder="1" applyAlignment="1">
      <alignment horizontal="justify" vertical="center" wrapText="1"/>
    </xf>
    <xf numFmtId="0" fontId="13" fillId="8" borderId="2" xfId="0" applyFont="1" applyFill="1" applyBorder="1" applyAlignment="1">
      <alignment vertical="center" wrapText="1"/>
    </xf>
    <xf numFmtId="0" fontId="13" fillId="0" borderId="2" xfId="0" applyFont="1" applyBorder="1" applyAlignment="1">
      <alignment horizontal="left" vertical="center" wrapText="1"/>
    </xf>
    <xf numFmtId="0" fontId="3" fillId="0" borderId="0" xfId="0" applyFont="1" applyAlignment="1">
      <alignment vertical="center"/>
    </xf>
    <xf numFmtId="0" fontId="9" fillId="0" borderId="10" xfId="0" applyFont="1" applyBorder="1"/>
    <xf numFmtId="0" fontId="13" fillId="0" borderId="8" xfId="0" applyFont="1" applyBorder="1" applyAlignment="1">
      <alignment horizontal="center" vertical="center" wrapText="1"/>
    </xf>
    <xf numFmtId="164" fontId="13" fillId="8" borderId="2" xfId="0" applyNumberFormat="1" applyFont="1" applyFill="1" applyBorder="1" applyAlignment="1">
      <alignment horizontal="left" vertical="center" wrapText="1"/>
    </xf>
    <xf numFmtId="44" fontId="13" fillId="8" borderId="2" xfId="1" applyFont="1" applyFill="1" applyBorder="1" applyAlignment="1">
      <alignment horizontal="left" vertical="center" wrapText="1"/>
    </xf>
    <xf numFmtId="0" fontId="3" fillId="0" borderId="0" xfId="0" applyFont="1"/>
    <xf numFmtId="164" fontId="3" fillId="0" borderId="0" xfId="0" applyNumberFormat="1" applyFont="1" applyAlignment="1">
      <alignment horizontal="center" vertical="center"/>
    </xf>
    <xf numFmtId="164" fontId="3" fillId="11" borderId="2" xfId="0" applyNumberFormat="1" applyFont="1" applyFill="1" applyBorder="1" applyAlignment="1">
      <alignment vertical="center"/>
    </xf>
    <xf numFmtId="0" fontId="3" fillId="0" borderId="2" xfId="0" applyFont="1" applyBorder="1" applyAlignment="1">
      <alignment horizontal="center" vertical="center" wrapText="1"/>
    </xf>
    <xf numFmtId="0" fontId="7" fillId="0" borderId="0" xfId="0" applyFont="1" applyAlignment="1">
      <alignment vertical="center"/>
    </xf>
    <xf numFmtId="0" fontId="11" fillId="0" borderId="0" xfId="0" applyFont="1" applyAlignment="1">
      <alignment vertical="center"/>
    </xf>
    <xf numFmtId="0" fontId="7" fillId="0" borderId="0" xfId="0" applyFont="1"/>
    <xf numFmtId="164" fontId="3" fillId="11" borderId="2" xfId="0" applyNumberFormat="1" applyFont="1" applyFill="1" applyBorder="1" applyAlignment="1">
      <alignment horizontal="center" vertical="center"/>
    </xf>
    <xf numFmtId="0" fontId="4" fillId="0" borderId="0" xfId="0" applyFont="1"/>
    <xf numFmtId="164" fontId="13" fillId="8" borderId="2" xfId="1" applyNumberFormat="1" applyFont="1" applyFill="1" applyBorder="1" applyAlignment="1">
      <alignment horizontal="left" vertical="center" wrapText="1"/>
    </xf>
    <xf numFmtId="164" fontId="3" fillId="11" borderId="2" xfId="1" applyNumberFormat="1" applyFont="1" applyFill="1" applyBorder="1" applyAlignment="1">
      <alignment vertical="center" wrapText="1"/>
    </xf>
    <xf numFmtId="0" fontId="13" fillId="8" borderId="2" xfId="0" applyFont="1" applyFill="1" applyBorder="1" applyAlignment="1">
      <alignment horizontal="justify" vertical="center"/>
    </xf>
    <xf numFmtId="0" fontId="13" fillId="0" borderId="14" xfId="0" applyFont="1" applyBorder="1" applyAlignment="1">
      <alignment horizontal="center" vertical="center" wrapText="1"/>
    </xf>
    <xf numFmtId="0" fontId="13" fillId="0" borderId="18" xfId="0" applyFont="1" applyBorder="1" applyAlignment="1">
      <alignment horizontal="left" vertical="center" wrapText="1"/>
    </xf>
    <xf numFmtId="0" fontId="13" fillId="0" borderId="18" xfId="0" applyFont="1" applyBorder="1" applyAlignment="1">
      <alignment horizontal="center" vertical="center" wrapText="1"/>
    </xf>
    <xf numFmtId="0" fontId="13" fillId="8" borderId="2" xfId="0" applyFont="1" applyFill="1" applyBorder="1" applyAlignment="1">
      <alignment vertical="center"/>
    </xf>
    <xf numFmtId="164" fontId="3" fillId="11" borderId="7" xfId="0" applyNumberFormat="1" applyFont="1" applyFill="1" applyBorder="1" applyAlignment="1">
      <alignment horizontal="center" vertical="center"/>
    </xf>
    <xf numFmtId="0" fontId="3" fillId="8" borderId="0" xfId="0" applyFont="1" applyFill="1" applyAlignment="1">
      <alignment horizontal="center"/>
    </xf>
    <xf numFmtId="0" fontId="3" fillId="8" borderId="0" xfId="0" applyFont="1" applyFill="1" applyAlignment="1">
      <alignment vertical="center"/>
    </xf>
    <xf numFmtId="44" fontId="3" fillId="11" borderId="2" xfId="1" applyFont="1" applyFill="1" applyBorder="1" applyAlignment="1">
      <alignment vertical="center" wrapText="1"/>
    </xf>
    <xf numFmtId="0" fontId="3" fillId="8" borderId="0" xfId="0" applyFont="1" applyFill="1" applyAlignment="1">
      <alignment horizontal="left" vertical="top" wrapText="1"/>
    </xf>
    <xf numFmtId="164" fontId="13" fillId="8" borderId="2" xfId="1" applyNumberFormat="1" applyFont="1" applyFill="1" applyBorder="1" applyAlignment="1">
      <alignment horizontal="justify" vertical="center" wrapText="1"/>
    </xf>
    <xf numFmtId="0" fontId="14" fillId="8" borderId="3" xfId="0" applyFont="1" applyFill="1" applyBorder="1" applyAlignment="1">
      <alignment horizontal="justify" vertical="center" wrapText="1"/>
    </xf>
    <xf numFmtId="0" fontId="14" fillId="8" borderId="2" xfId="0" applyFont="1" applyFill="1" applyBorder="1" applyAlignment="1">
      <alignment horizontal="justify" vertical="center" wrapText="1"/>
    </xf>
    <xf numFmtId="0" fontId="13" fillId="0" borderId="2" xfId="0" applyFont="1" applyBorder="1" applyAlignment="1">
      <alignment horizontal="justify" vertical="center" wrapText="1"/>
    </xf>
    <xf numFmtId="0" fontId="13" fillId="0" borderId="8"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0" xfId="0" applyFont="1" applyAlignment="1">
      <alignment horizontal="center" vertical="center" wrapText="1"/>
    </xf>
    <xf numFmtId="0" fontId="8" fillId="0" borderId="0" xfId="0" applyFont="1" applyAlignment="1">
      <alignment vertical="center"/>
    </xf>
    <xf numFmtId="0" fontId="21" fillId="0" borderId="0" xfId="0" applyFont="1" applyAlignment="1">
      <alignment vertical="center"/>
    </xf>
    <xf numFmtId="0" fontId="22" fillId="0" borderId="0" xfId="0" applyFont="1" applyAlignment="1">
      <alignment vertical="center"/>
    </xf>
    <xf numFmtId="0" fontId="23" fillId="0" borderId="0" xfId="0" applyFont="1" applyAlignment="1">
      <alignment vertical="center"/>
    </xf>
    <xf numFmtId="0" fontId="24" fillId="0" borderId="0" xfId="0" applyFont="1"/>
    <xf numFmtId="0" fontId="25" fillId="0" borderId="0" xfId="0" applyFont="1" applyAlignment="1">
      <alignment horizontal="left" vertical="center" wrapText="1"/>
    </xf>
    <xf numFmtId="0" fontId="25" fillId="0" borderId="0" xfId="0" applyFont="1" applyAlignment="1">
      <alignment horizontal="left" vertical="top" wrapText="1"/>
    </xf>
    <xf numFmtId="0" fontId="26" fillId="0" borderId="0" xfId="0" applyFont="1"/>
    <xf numFmtId="0" fontId="22" fillId="0" borderId="0" xfId="0" applyFont="1" applyAlignment="1">
      <alignment horizontal="left" vertical="center"/>
    </xf>
    <xf numFmtId="0" fontId="22" fillId="0" borderId="0" xfId="0" applyFont="1" applyAlignment="1">
      <alignment horizontal="center" vertical="center"/>
    </xf>
    <xf numFmtId="0" fontId="31" fillId="0" borderId="34" xfId="4" applyFont="1" applyBorder="1" applyAlignment="1" applyProtection="1">
      <alignment horizontal="left" vertical="center" wrapText="1"/>
      <protection locked="0"/>
    </xf>
    <xf numFmtId="0" fontId="22" fillId="0" borderId="34" xfId="4" applyFont="1" applyBorder="1" applyAlignment="1" applyProtection="1">
      <alignment horizontal="left" vertical="top" wrapText="1"/>
      <protection locked="0"/>
    </xf>
    <xf numFmtId="0" fontId="22" fillId="0" borderId="0" xfId="4" applyFont="1" applyAlignment="1" applyProtection="1">
      <alignment horizontal="left" vertical="center" wrapText="1"/>
      <protection locked="0"/>
    </xf>
    <xf numFmtId="0" fontId="22" fillId="0" borderId="2" xfId="4" applyFont="1" applyBorder="1" applyAlignment="1" applyProtection="1">
      <alignment horizontal="left" vertical="center" wrapText="1"/>
      <protection locked="0"/>
    </xf>
    <xf numFmtId="0" fontId="22" fillId="0" borderId="2" xfId="4" applyFont="1" applyBorder="1" applyAlignment="1" applyProtection="1">
      <alignment horizontal="left" vertical="center"/>
      <protection locked="0"/>
    </xf>
    <xf numFmtId="0" fontId="25" fillId="0" borderId="0" xfId="6" applyFont="1"/>
    <xf numFmtId="0" fontId="25" fillId="0" borderId="0" xfId="6" applyFont="1" applyAlignment="1">
      <alignment horizontal="center"/>
    </xf>
    <xf numFmtId="0" fontId="43" fillId="8" borderId="17" xfId="0" applyFont="1" applyFill="1" applyBorder="1" applyAlignment="1">
      <alignment horizontal="center" vertical="center" wrapText="1"/>
    </xf>
    <xf numFmtId="0" fontId="42" fillId="8" borderId="44" xfId="8" applyFont="1" applyFill="1" applyBorder="1" applyAlignment="1">
      <alignment horizontal="center" vertical="center" wrapText="1"/>
    </xf>
    <xf numFmtId="49" fontId="44" fillId="15" borderId="3" xfId="0" applyNumberFormat="1" applyFont="1" applyFill="1" applyBorder="1" applyAlignment="1">
      <alignment horizontal="center" vertical="center" wrapText="1"/>
    </xf>
    <xf numFmtId="49" fontId="43" fillId="15" borderId="12" xfId="0" applyNumberFormat="1" applyFont="1" applyFill="1" applyBorder="1" applyAlignment="1">
      <alignment horizontal="center" vertical="center" wrapText="1"/>
    </xf>
    <xf numFmtId="0" fontId="46" fillId="0" borderId="3" xfId="0" applyFont="1" applyBorder="1"/>
    <xf numFmtId="0" fontId="43" fillId="8" borderId="13" xfId="0" applyFont="1" applyFill="1" applyBorder="1" applyAlignment="1">
      <alignment horizontal="center" vertical="center" wrapText="1"/>
    </xf>
    <xf numFmtId="0" fontId="39" fillId="8" borderId="16" xfId="8" applyFont="1" applyFill="1" applyBorder="1" applyAlignment="1">
      <alignment horizontal="center" vertical="center" wrapText="1"/>
    </xf>
    <xf numFmtId="10" fontId="47" fillId="13" borderId="3" xfId="7" applyNumberFormat="1" applyFont="1" applyFill="1" applyBorder="1" applyAlignment="1">
      <alignment horizontal="center" vertical="center" wrapText="1"/>
    </xf>
    <xf numFmtId="10" fontId="45" fillId="13" borderId="12" xfId="7" applyNumberFormat="1" applyFont="1" applyFill="1" applyBorder="1" applyAlignment="1">
      <alignment horizontal="center" vertical="center" wrapText="1"/>
    </xf>
    <xf numFmtId="0" fontId="40" fillId="0" borderId="3" xfId="0" applyFont="1" applyBorder="1"/>
    <xf numFmtId="167" fontId="42" fillId="3" borderId="5" xfId="9" applyNumberFormat="1" applyFont="1" applyFill="1" applyBorder="1" applyAlignment="1">
      <alignment horizontal="center" vertical="center" wrapText="1"/>
    </xf>
    <xf numFmtId="0" fontId="48" fillId="19" borderId="14" xfId="0" applyFont="1" applyFill="1" applyBorder="1" applyAlignment="1">
      <alignment horizontal="center" vertical="center"/>
    </xf>
    <xf numFmtId="0" fontId="48" fillId="8" borderId="2" xfId="0" applyFont="1" applyFill="1" applyBorder="1" applyAlignment="1">
      <alignment horizontal="center" vertical="center" wrapText="1"/>
    </xf>
    <xf numFmtId="167" fontId="48" fillId="19" borderId="14" xfId="9" applyNumberFormat="1" applyFont="1" applyFill="1" applyBorder="1" applyAlignment="1">
      <alignment horizontal="center" vertical="center"/>
    </xf>
    <xf numFmtId="167" fontId="46" fillId="8" borderId="2" xfId="9" applyNumberFormat="1" applyFont="1" applyFill="1" applyBorder="1" applyAlignment="1">
      <alignment horizontal="center" vertical="center" wrapText="1"/>
    </xf>
    <xf numFmtId="0" fontId="46" fillId="0" borderId="0" xfId="0" applyFont="1"/>
    <xf numFmtId="166" fontId="46" fillId="0" borderId="0" xfId="9" applyFont="1"/>
    <xf numFmtId="44" fontId="46" fillId="0" borderId="0" xfId="0" applyNumberFormat="1" applyFont="1"/>
    <xf numFmtId="0" fontId="0" fillId="0" borderId="35" xfId="0" applyBorder="1"/>
    <xf numFmtId="0" fontId="40" fillId="0" borderId="16" xfId="0" applyFont="1" applyBorder="1" applyAlignment="1">
      <alignment horizontal="center" vertical="center"/>
    </xf>
    <xf numFmtId="0" fontId="40" fillId="0" borderId="0" xfId="0" applyFont="1" applyBorder="1" applyAlignment="1">
      <alignment horizontal="center" vertical="center"/>
    </xf>
    <xf numFmtId="0" fontId="40" fillId="0" borderId="18" xfId="0" applyFont="1" applyBorder="1" applyAlignment="1">
      <alignment horizontal="center" vertical="center"/>
    </xf>
    <xf numFmtId="0" fontId="43" fillId="3" borderId="3" xfId="0" applyFont="1" applyFill="1" applyBorder="1" applyAlignment="1">
      <alignment horizontal="center" vertical="center" wrapText="1"/>
    </xf>
    <xf numFmtId="0" fontId="43" fillId="3" borderId="5" xfId="0" applyFont="1" applyFill="1" applyBorder="1" applyAlignment="1">
      <alignment horizontal="center" vertical="center" wrapText="1"/>
    </xf>
    <xf numFmtId="0" fontId="38" fillId="20" borderId="0" xfId="0" applyFont="1" applyFill="1"/>
    <xf numFmtId="0" fontId="48" fillId="8" borderId="35" xfId="0" applyFont="1" applyFill="1" applyBorder="1" applyAlignment="1">
      <alignment horizontal="center" vertical="center" wrapText="1"/>
    </xf>
    <xf numFmtId="0" fontId="46" fillId="0" borderId="35" xfId="0" applyFont="1" applyBorder="1"/>
    <xf numFmtId="167" fontId="48" fillId="19" borderId="18" xfId="9" applyNumberFormat="1" applyFont="1" applyFill="1" applyBorder="1" applyAlignment="1">
      <alignment horizontal="center" vertical="center"/>
    </xf>
    <xf numFmtId="0" fontId="48" fillId="8" borderId="9" xfId="0" applyFont="1" applyFill="1" applyBorder="1" applyAlignment="1">
      <alignment horizontal="center" vertical="center" wrapText="1"/>
    </xf>
    <xf numFmtId="167" fontId="48" fillId="19" borderId="35" xfId="9" applyNumberFormat="1" applyFont="1" applyFill="1" applyBorder="1" applyAlignment="1">
      <alignment horizontal="center" vertical="center"/>
    </xf>
    <xf numFmtId="0" fontId="46" fillId="0" borderId="36" xfId="0" applyFont="1" applyBorder="1"/>
    <xf numFmtId="0" fontId="38" fillId="11" borderId="0" xfId="0" applyFont="1" applyFill="1"/>
    <xf numFmtId="0" fontId="42" fillId="18" borderId="9" xfId="0" applyFont="1" applyFill="1" applyBorder="1" applyAlignment="1">
      <alignment vertical="center" wrapText="1"/>
    </xf>
    <xf numFmtId="0" fontId="42" fillId="18" borderId="10" xfId="0" applyFont="1" applyFill="1" applyBorder="1" applyAlignment="1">
      <alignment vertical="center" wrapText="1"/>
    </xf>
    <xf numFmtId="0" fontId="42" fillId="18" borderId="11" xfId="0" applyFont="1" applyFill="1" applyBorder="1" applyAlignment="1">
      <alignment vertical="center" wrapText="1"/>
    </xf>
    <xf numFmtId="0" fontId="42" fillId="11" borderId="10" xfId="0" applyFont="1" applyFill="1" applyBorder="1" applyAlignment="1">
      <alignment horizontal="center" vertical="center" wrapText="1"/>
    </xf>
    <xf numFmtId="0" fontId="38" fillId="11" borderId="0" xfId="0" applyFont="1" applyFill="1" applyAlignment="1">
      <alignment horizontal="center"/>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164" fontId="13" fillId="8" borderId="3" xfId="0" applyNumberFormat="1" applyFont="1" applyFill="1" applyBorder="1" applyAlignment="1">
      <alignment horizontal="center" vertical="center" wrapText="1"/>
    </xf>
    <xf numFmtId="164" fontId="13" fillId="8" borderId="5" xfId="0" applyNumberFormat="1" applyFont="1" applyFill="1" applyBorder="1" applyAlignment="1">
      <alignment horizontal="center" vertical="center" wrapText="1"/>
    </xf>
    <xf numFmtId="164" fontId="13" fillId="8" borderId="7" xfId="0" applyNumberFormat="1" applyFont="1" applyFill="1" applyBorder="1" applyAlignment="1">
      <alignment horizontal="center" vertical="center" wrapText="1"/>
    </xf>
    <xf numFmtId="0" fontId="3" fillId="0" borderId="3" xfId="2" applyFont="1" applyFill="1" applyBorder="1" applyAlignment="1">
      <alignment horizontal="center" vertical="top" wrapText="1"/>
    </xf>
    <xf numFmtId="0" fontId="3" fillId="0" borderId="5" xfId="2" applyFont="1" applyFill="1" applyBorder="1" applyAlignment="1">
      <alignment horizontal="center" vertical="top" wrapText="1"/>
    </xf>
    <xf numFmtId="0" fontId="3" fillId="0" borderId="7" xfId="2" applyFont="1" applyFill="1" applyBorder="1" applyAlignment="1">
      <alignment horizontal="center" vertical="top" wrapText="1"/>
    </xf>
    <xf numFmtId="0" fontId="3" fillId="8" borderId="3" xfId="2" applyFont="1" applyFill="1" applyBorder="1" applyAlignment="1" applyProtection="1">
      <alignment horizontal="center" vertical="center" wrapText="1"/>
    </xf>
    <xf numFmtId="0" fontId="13" fillId="8" borderId="7" xfId="0" applyFont="1" applyFill="1" applyBorder="1" applyAlignment="1">
      <alignment horizontal="center" vertical="center" wrapText="1"/>
    </xf>
    <xf numFmtId="0" fontId="13" fillId="8" borderId="3"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8"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164" fontId="13" fillId="0" borderId="3" xfId="0" applyNumberFormat="1" applyFont="1" applyBorder="1" applyAlignment="1">
      <alignment horizontal="center" vertical="center" wrapText="1"/>
    </xf>
    <xf numFmtId="164" fontId="13" fillId="0" borderId="5" xfId="0" applyNumberFormat="1" applyFont="1" applyBorder="1" applyAlignment="1">
      <alignment horizontal="center" vertical="center" wrapText="1"/>
    </xf>
    <xf numFmtId="164" fontId="13" fillId="0" borderId="7" xfId="0" applyNumberFormat="1" applyFont="1" applyBorder="1" applyAlignment="1">
      <alignment horizontal="center" vertical="center" wrapText="1"/>
    </xf>
    <xf numFmtId="0" fontId="3" fillId="7" borderId="9" xfId="0" applyFont="1" applyFill="1" applyBorder="1" applyAlignment="1">
      <alignment horizontal="center" vertical="center"/>
    </xf>
    <xf numFmtId="0" fontId="3" fillId="7" borderId="10" xfId="0" applyFont="1" applyFill="1" applyBorder="1" applyAlignment="1">
      <alignment horizontal="center" vertical="center"/>
    </xf>
    <xf numFmtId="0" fontId="3" fillId="7" borderId="11" xfId="0" applyFont="1" applyFill="1" applyBorder="1" applyAlignment="1">
      <alignment horizontal="center" vertical="center"/>
    </xf>
    <xf numFmtId="0" fontId="19" fillId="0" borderId="0" xfId="0" applyFont="1" applyAlignment="1">
      <alignment horizontal="left"/>
    </xf>
    <xf numFmtId="0" fontId="3" fillId="11" borderId="17" xfId="0" applyFont="1" applyFill="1" applyBorder="1" applyAlignment="1">
      <alignment horizontal="center" vertical="center" wrapText="1"/>
    </xf>
    <xf numFmtId="0" fontId="3" fillId="11" borderId="16" xfId="0" applyFont="1" applyFill="1" applyBorder="1" applyAlignment="1">
      <alignment horizontal="center" vertical="center" wrapText="1"/>
    </xf>
    <xf numFmtId="0" fontId="3" fillId="11" borderId="12" xfId="0" applyFont="1" applyFill="1" applyBorder="1" applyAlignment="1">
      <alignment horizontal="center" vertical="center" wrapText="1"/>
    </xf>
    <xf numFmtId="0" fontId="3" fillId="11" borderId="14" xfId="0" applyFont="1" applyFill="1" applyBorder="1" applyAlignment="1">
      <alignment horizontal="center" vertical="center" wrapText="1"/>
    </xf>
    <xf numFmtId="0" fontId="3" fillId="11" borderId="18" xfId="0" applyFont="1" applyFill="1" applyBorder="1" applyAlignment="1">
      <alignment horizontal="center" vertical="center" wrapText="1"/>
    </xf>
    <xf numFmtId="0" fontId="3" fillId="11"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3" fillId="7" borderId="11" xfId="0" applyFont="1" applyFill="1" applyBorder="1" applyAlignment="1">
      <alignment horizontal="center" vertical="center" wrapText="1"/>
    </xf>
    <xf numFmtId="0" fontId="51" fillId="10" borderId="9" xfId="0" applyFont="1" applyFill="1" applyBorder="1" applyAlignment="1">
      <alignment horizontal="center" vertical="center" wrapText="1"/>
    </xf>
    <xf numFmtId="0" fontId="51" fillId="10" borderId="10" xfId="0" applyFont="1" applyFill="1" applyBorder="1" applyAlignment="1">
      <alignment horizontal="center" vertical="center" wrapText="1"/>
    </xf>
    <xf numFmtId="0" fontId="51" fillId="10" borderId="11" xfId="0" applyFont="1" applyFill="1" applyBorder="1" applyAlignment="1">
      <alignment horizontal="center" vertical="center" wrapText="1"/>
    </xf>
    <xf numFmtId="0" fontId="3" fillId="0" borderId="3" xfId="2" applyFont="1" applyFill="1" applyBorder="1" applyAlignment="1" applyProtection="1">
      <alignment horizontal="center" vertical="center" wrapText="1"/>
    </xf>
    <xf numFmtId="164" fontId="13" fillId="0" borderId="3" xfId="0" applyNumberFormat="1" applyFont="1" applyBorder="1" applyAlignment="1">
      <alignment horizontal="center" vertical="center"/>
    </xf>
    <xf numFmtId="164" fontId="13" fillId="0" borderId="7" xfId="0" applyNumberFormat="1" applyFont="1" applyBorder="1" applyAlignment="1">
      <alignment horizontal="center" vertical="center"/>
    </xf>
    <xf numFmtId="164" fontId="13" fillId="0" borderId="3" xfId="1" applyNumberFormat="1" applyFont="1" applyFill="1" applyBorder="1" applyAlignment="1">
      <alignment vertical="center"/>
    </xf>
    <xf numFmtId="164" fontId="13" fillId="0" borderId="7" xfId="1" applyNumberFormat="1" applyFont="1" applyFill="1" applyBorder="1" applyAlignment="1">
      <alignment vertical="center"/>
    </xf>
    <xf numFmtId="165" fontId="13" fillId="8" borderId="3" xfId="0" applyNumberFormat="1" applyFont="1" applyFill="1" applyBorder="1" applyAlignment="1">
      <alignment horizontal="center" vertical="center" wrapText="1"/>
    </xf>
    <xf numFmtId="165" fontId="13" fillId="8" borderId="5" xfId="0" applyNumberFormat="1" applyFont="1" applyFill="1" applyBorder="1" applyAlignment="1">
      <alignment horizontal="center" vertical="center" wrapText="1"/>
    </xf>
    <xf numFmtId="165" fontId="13" fillId="8" borderId="7" xfId="0" applyNumberFormat="1" applyFont="1" applyFill="1" applyBorder="1" applyAlignment="1">
      <alignment horizontal="center" vertical="center" wrapText="1"/>
    </xf>
    <xf numFmtId="165" fontId="13" fillId="0" borderId="3" xfId="0" applyNumberFormat="1" applyFont="1" applyBorder="1" applyAlignment="1">
      <alignment horizontal="center" vertical="center" wrapText="1"/>
    </xf>
    <xf numFmtId="165" fontId="13" fillId="0" borderId="5" xfId="0" applyNumberFormat="1" applyFont="1" applyBorder="1" applyAlignment="1">
      <alignment horizontal="center" vertical="center" wrapText="1"/>
    </xf>
    <xf numFmtId="165" fontId="13" fillId="0" borderId="7" xfId="0" applyNumberFormat="1" applyFont="1" applyBorder="1" applyAlignment="1">
      <alignment horizontal="center" vertical="center" wrapText="1"/>
    </xf>
    <xf numFmtId="164" fontId="13" fillId="0" borderId="3" xfId="1" applyNumberFormat="1" applyFont="1" applyFill="1" applyBorder="1" applyAlignment="1">
      <alignment horizontal="center" vertical="center" wrapText="1"/>
    </xf>
    <xf numFmtId="164" fontId="13" fillId="0" borderId="5" xfId="1" applyNumberFormat="1" applyFont="1" applyFill="1" applyBorder="1" applyAlignment="1">
      <alignment horizontal="center" vertical="center" wrapText="1"/>
    </xf>
    <xf numFmtId="164" fontId="13" fillId="0" borderId="7" xfId="1" applyNumberFormat="1" applyFont="1" applyFill="1" applyBorder="1" applyAlignment="1">
      <alignment horizontal="center" vertical="center" wrapText="1"/>
    </xf>
    <xf numFmtId="0" fontId="3" fillId="7" borderId="14" xfId="0" applyFont="1" applyFill="1" applyBorder="1" applyAlignment="1">
      <alignment horizontal="center" vertical="center" wrapText="1"/>
    </xf>
    <xf numFmtId="0" fontId="3" fillId="7" borderId="18"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16" fillId="4" borderId="17" xfId="0" applyFont="1" applyFill="1" applyBorder="1" applyAlignment="1">
      <alignment horizontal="center" vertical="center" wrapText="1"/>
    </xf>
    <xf numFmtId="0" fontId="16" fillId="4" borderId="16" xfId="0" applyFont="1" applyFill="1" applyBorder="1" applyAlignment="1">
      <alignment horizontal="center" vertical="center" wrapText="1"/>
    </xf>
    <xf numFmtId="0" fontId="16" fillId="4" borderId="12" xfId="0" applyFont="1" applyFill="1" applyBorder="1" applyAlignment="1">
      <alignment horizontal="center" vertical="center" wrapText="1"/>
    </xf>
    <xf numFmtId="0" fontId="16" fillId="4" borderId="13" xfId="0" applyFont="1" applyFill="1" applyBorder="1" applyAlignment="1">
      <alignment horizontal="center" vertical="center" wrapText="1"/>
    </xf>
    <xf numFmtId="0" fontId="16" fillId="4" borderId="0" xfId="0" applyFont="1" applyFill="1" applyAlignment="1">
      <alignment horizontal="center" vertical="center" wrapText="1"/>
    </xf>
    <xf numFmtId="0" fontId="16" fillId="4" borderId="6"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16" fillId="4" borderId="18" xfId="0" applyFont="1" applyFill="1" applyBorder="1" applyAlignment="1">
      <alignment horizontal="center" vertical="center" wrapText="1"/>
    </xf>
    <xf numFmtId="0" fontId="16" fillId="4" borderId="8" xfId="0" applyFont="1" applyFill="1" applyBorder="1" applyAlignment="1">
      <alignment horizontal="center" vertical="center" wrapText="1"/>
    </xf>
    <xf numFmtId="0" fontId="3" fillId="3" borderId="3" xfId="2" applyFont="1" applyFill="1" applyBorder="1" applyAlignment="1">
      <alignment horizontal="center" vertical="center" wrapText="1"/>
    </xf>
    <xf numFmtId="0" fontId="3" fillId="3" borderId="5" xfId="2" applyFont="1" applyFill="1" applyBorder="1" applyAlignment="1">
      <alignment horizontal="center" vertical="center" wrapText="1"/>
    </xf>
    <xf numFmtId="0" fontId="3" fillId="3" borderId="7" xfId="2"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4" fillId="0" borderId="29" xfId="0" applyFont="1" applyBorder="1" applyAlignment="1">
      <alignment horizontal="justify" vertical="center" wrapText="1"/>
    </xf>
    <xf numFmtId="0" fontId="4" fillId="0" borderId="32" xfId="0" applyFont="1" applyBorder="1" applyAlignment="1">
      <alignment horizontal="justify" vertical="center" wrapText="1"/>
    </xf>
    <xf numFmtId="0" fontId="4" fillId="0" borderId="33" xfId="0" applyFont="1" applyBorder="1" applyAlignment="1">
      <alignment horizontal="justify" vertical="center" wrapText="1"/>
    </xf>
    <xf numFmtId="0" fontId="27" fillId="0" borderId="29" xfId="0" applyFont="1" applyBorder="1" applyAlignment="1">
      <alignment horizontal="left" vertical="center" wrapText="1"/>
    </xf>
    <xf numFmtId="0" fontId="27" fillId="0" borderId="32" xfId="0" applyFont="1" applyBorder="1" applyAlignment="1">
      <alignment horizontal="left" vertical="center" wrapText="1"/>
    </xf>
    <xf numFmtId="0" fontId="27" fillId="0" borderId="32" xfId="0" applyFont="1" applyBorder="1" applyAlignment="1">
      <alignment horizontal="left" vertical="center"/>
    </xf>
    <xf numFmtId="0" fontId="27" fillId="0" borderId="33" xfId="0" applyFont="1" applyBorder="1" applyAlignment="1">
      <alignment horizontal="left" vertical="center"/>
    </xf>
    <xf numFmtId="0" fontId="22" fillId="0" borderId="29" xfId="4" applyFont="1" applyBorder="1" applyAlignment="1" applyProtection="1">
      <alignment horizontal="left" vertical="center" wrapText="1"/>
      <protection locked="0"/>
    </xf>
    <xf numFmtId="0" fontId="22" fillId="0" borderId="32" xfId="4" applyFont="1" applyBorder="1" applyAlignment="1" applyProtection="1">
      <alignment horizontal="left" vertical="center" wrapText="1"/>
      <protection locked="0"/>
    </xf>
    <xf numFmtId="0" fontId="22" fillId="0" borderId="33" xfId="4" applyFont="1" applyBorder="1" applyAlignment="1" applyProtection="1">
      <alignment horizontal="left" vertical="center" wrapText="1"/>
      <protection locked="0"/>
    </xf>
    <xf numFmtId="0" fontId="31" fillId="0" borderId="35" xfId="4" applyFont="1" applyBorder="1" applyAlignment="1" applyProtection="1">
      <alignment horizontal="center" vertical="center" wrapText="1"/>
      <protection locked="0"/>
    </xf>
    <xf numFmtId="0" fontId="31" fillId="0" borderId="36" xfId="4" applyFont="1" applyBorder="1" applyAlignment="1" applyProtection="1">
      <alignment horizontal="center" vertical="center" wrapText="1"/>
      <protection locked="0"/>
    </xf>
    <xf numFmtId="0" fontId="31" fillId="0" borderId="29" xfId="4" applyFont="1" applyBorder="1" applyAlignment="1" applyProtection="1">
      <alignment horizontal="center" vertical="center" wrapText="1"/>
      <protection locked="0"/>
    </xf>
    <xf numFmtId="0" fontId="22" fillId="0" borderId="33" xfId="4" applyFont="1" applyBorder="1" applyAlignment="1" applyProtection="1">
      <alignment horizontal="center" vertical="center" wrapText="1"/>
      <protection locked="0"/>
    </xf>
    <xf numFmtId="0" fontId="22" fillId="0" borderId="35" xfId="4" applyFont="1" applyBorder="1" applyAlignment="1" applyProtection="1">
      <alignment horizontal="center" vertical="center" wrapText="1"/>
      <protection locked="0"/>
    </xf>
    <xf numFmtId="0" fontId="22" fillId="0" borderId="35" xfId="4" applyFont="1" applyBorder="1" applyAlignment="1" applyProtection="1">
      <alignment horizontal="justify" vertical="justify"/>
      <protection locked="0"/>
    </xf>
    <xf numFmtId="0" fontId="22" fillId="0" borderId="37" xfId="4" applyFont="1" applyBorder="1" applyAlignment="1" applyProtection="1">
      <alignment horizontal="justify" vertical="justify"/>
      <protection locked="0"/>
    </xf>
    <xf numFmtId="0" fontId="31" fillId="0" borderId="35" xfId="4" applyFont="1" applyBorder="1" applyAlignment="1" applyProtection="1">
      <alignment horizontal="center" vertical="center"/>
      <protection locked="0"/>
    </xf>
    <xf numFmtId="0" fontId="31" fillId="0" borderId="29" xfId="4" applyFont="1" applyBorder="1" applyAlignment="1" applyProtection="1">
      <alignment horizontal="center" vertical="center"/>
      <protection locked="0"/>
    </xf>
    <xf numFmtId="0" fontId="22" fillId="0" borderId="32" xfId="4" applyFont="1" applyBorder="1" applyAlignment="1" applyProtection="1">
      <alignment horizontal="center" vertical="center"/>
      <protection locked="0"/>
    </xf>
    <xf numFmtId="0" fontId="22" fillId="0" borderId="33" xfId="4" applyFont="1" applyBorder="1" applyAlignment="1" applyProtection="1">
      <alignment horizontal="center" vertical="center"/>
      <protection locked="0"/>
    </xf>
    <xf numFmtId="0" fontId="22" fillId="0" borderId="38" xfId="4" applyFont="1" applyBorder="1" applyAlignment="1" applyProtection="1">
      <alignment horizontal="justify" vertical="justify"/>
      <protection locked="0"/>
    </xf>
    <xf numFmtId="3" fontId="31" fillId="12" borderId="35" xfId="4" applyNumberFormat="1" applyFont="1" applyFill="1" applyBorder="1" applyAlignment="1" applyProtection="1">
      <alignment horizontal="center" vertical="center" wrapText="1"/>
      <protection locked="0"/>
    </xf>
    <xf numFmtId="3" fontId="31" fillId="0" borderId="29" xfId="4" applyNumberFormat="1" applyFont="1" applyBorder="1" applyAlignment="1" applyProtection="1">
      <alignment horizontal="center" vertical="center" wrapText="1"/>
      <protection locked="0"/>
    </xf>
    <xf numFmtId="3" fontId="31" fillId="0" borderId="32" xfId="4" applyNumberFormat="1" applyFont="1" applyBorder="1" applyAlignment="1" applyProtection="1">
      <alignment horizontal="center" vertical="center" wrapText="1"/>
      <protection locked="0"/>
    </xf>
    <xf numFmtId="3" fontId="31" fillId="0" borderId="33" xfId="4" applyNumberFormat="1" applyFont="1" applyBorder="1" applyAlignment="1" applyProtection="1">
      <alignment horizontal="center" vertical="center" wrapText="1"/>
      <protection locked="0"/>
    </xf>
    <xf numFmtId="0" fontId="31" fillId="0" borderId="32" xfId="4" applyFont="1" applyBorder="1" applyAlignment="1" applyProtection="1">
      <alignment horizontal="center" vertical="center" wrapText="1"/>
      <protection locked="0"/>
    </xf>
    <xf numFmtId="0" fontId="31" fillId="0" borderId="33" xfId="4" applyFont="1" applyBorder="1" applyAlignment="1" applyProtection="1">
      <alignment horizontal="center" vertical="center" wrapText="1"/>
      <protection locked="0"/>
    </xf>
    <xf numFmtId="3" fontId="33" fillId="0" borderId="29" xfId="5" applyNumberFormat="1" applyBorder="1" applyAlignment="1" applyProtection="1">
      <alignment horizontal="center" vertical="center" wrapText="1"/>
      <protection locked="0"/>
    </xf>
    <xf numFmtId="3" fontId="34" fillId="0" borderId="32" xfId="5" applyNumberFormat="1" applyFont="1" applyBorder="1" applyAlignment="1" applyProtection="1">
      <alignment horizontal="center" vertical="center" wrapText="1"/>
      <protection locked="0"/>
    </xf>
    <xf numFmtId="3" fontId="34" fillId="0" borderId="33" xfId="5" applyNumberFormat="1" applyFont="1" applyBorder="1" applyAlignment="1" applyProtection="1">
      <alignment horizontal="center" vertical="center" wrapText="1"/>
      <protection locked="0"/>
    </xf>
    <xf numFmtId="3" fontId="31" fillId="12" borderId="29" xfId="4" applyNumberFormat="1" applyFont="1" applyFill="1" applyBorder="1" applyAlignment="1" applyProtection="1">
      <alignment horizontal="center" vertical="center" wrapText="1"/>
      <protection locked="0"/>
    </xf>
    <xf numFmtId="3" fontId="31" fillId="12" borderId="32" xfId="4" applyNumberFormat="1" applyFont="1" applyFill="1" applyBorder="1" applyAlignment="1" applyProtection="1">
      <alignment horizontal="center" vertical="center" wrapText="1"/>
      <protection locked="0"/>
    </xf>
    <xf numFmtId="3" fontId="31" fillId="12" borderId="33" xfId="4" applyNumberFormat="1" applyFont="1" applyFill="1" applyBorder="1" applyAlignment="1" applyProtection="1">
      <alignment horizontal="center" vertical="center" wrapText="1"/>
      <protection locked="0"/>
    </xf>
    <xf numFmtId="3" fontId="31" fillId="0" borderId="35" xfId="4" applyNumberFormat="1" applyFont="1" applyBorder="1" applyAlignment="1" applyProtection="1">
      <alignment horizontal="left" vertical="center" wrapText="1"/>
      <protection locked="0"/>
    </xf>
    <xf numFmtId="3" fontId="31" fillId="12" borderId="39" xfId="4" applyNumberFormat="1" applyFont="1" applyFill="1" applyBorder="1" applyAlignment="1" applyProtection="1">
      <alignment horizontal="center" vertical="center" wrapText="1"/>
      <protection locked="0"/>
    </xf>
    <xf numFmtId="3" fontId="31" fillId="12" borderId="34" xfId="4" applyNumberFormat="1" applyFont="1" applyFill="1" applyBorder="1" applyAlignment="1" applyProtection="1">
      <alignment horizontal="center" vertical="center" wrapText="1"/>
      <protection locked="0"/>
    </xf>
    <xf numFmtId="3" fontId="31" fillId="12" borderId="40" xfId="4" applyNumberFormat="1" applyFont="1" applyFill="1" applyBorder="1" applyAlignment="1" applyProtection="1">
      <alignment horizontal="center" vertical="center" wrapText="1"/>
      <protection locked="0"/>
    </xf>
    <xf numFmtId="0" fontId="31" fillId="4" borderId="41" xfId="6" applyFont="1" applyFill="1" applyBorder="1" applyAlignment="1">
      <alignment horizontal="center" vertical="center"/>
    </xf>
    <xf numFmtId="0" fontId="31" fillId="4" borderId="0" xfId="6" applyFont="1" applyFill="1" applyAlignment="1">
      <alignment horizontal="center" vertical="center"/>
    </xf>
    <xf numFmtId="0" fontId="31" fillId="4" borderId="42" xfId="6" applyFont="1" applyFill="1" applyBorder="1" applyAlignment="1">
      <alignment horizontal="center" vertical="center"/>
    </xf>
    <xf numFmtId="0" fontId="31" fillId="4" borderId="43" xfId="6" applyFont="1" applyFill="1" applyBorder="1" applyAlignment="1">
      <alignment horizontal="center" vertical="center"/>
    </xf>
    <xf numFmtId="0" fontId="22" fillId="0" borderId="35" xfId="6" applyFont="1" applyBorder="1" applyAlignment="1">
      <alignment horizontal="center"/>
    </xf>
    <xf numFmtId="0" fontId="3" fillId="0" borderId="2" xfId="2" applyFont="1" applyFill="1" applyBorder="1" applyAlignment="1">
      <alignment horizontal="center" vertical="center" wrapText="1"/>
    </xf>
    <xf numFmtId="0" fontId="3" fillId="8" borderId="3" xfId="2" applyFont="1" applyFill="1" applyBorder="1" applyAlignment="1">
      <alignment horizontal="center" vertical="center" wrapText="1"/>
    </xf>
    <xf numFmtId="0" fontId="3" fillId="8" borderId="17"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4" xfId="0" applyFont="1" applyFill="1" applyBorder="1" applyAlignment="1">
      <alignment horizontal="center" vertical="center" wrapText="1"/>
    </xf>
    <xf numFmtId="0" fontId="13" fillId="0" borderId="12"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0" fontId="3" fillId="7" borderId="23" xfId="0" applyFont="1" applyFill="1" applyBorder="1" applyAlignment="1">
      <alignment horizontal="center" vertical="center" wrapText="1"/>
    </xf>
    <xf numFmtId="0" fontId="3" fillId="7" borderId="24"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3" fillId="0" borderId="12" xfId="2" applyFont="1" applyFill="1" applyBorder="1" applyAlignment="1">
      <alignment horizontal="center" vertical="top" wrapText="1"/>
    </xf>
    <xf numFmtId="0" fontId="3" fillId="0" borderId="6" xfId="2" applyFont="1" applyFill="1" applyBorder="1" applyAlignment="1">
      <alignment horizontal="center" vertical="top" wrapText="1"/>
    </xf>
    <xf numFmtId="0" fontId="3" fillId="0" borderId="0" xfId="2" applyFont="1" applyFill="1" applyBorder="1" applyAlignment="1">
      <alignment horizontal="center" vertical="top" wrapText="1"/>
    </xf>
    <xf numFmtId="0" fontId="3" fillId="0" borderId="14" xfId="2" applyFont="1" applyFill="1" applyBorder="1" applyAlignment="1">
      <alignment horizontal="center" vertical="top" wrapText="1"/>
    </xf>
    <xf numFmtId="0" fontId="18" fillId="0" borderId="0" xfId="0" applyFont="1" applyAlignment="1">
      <alignment horizontal="left" vertical="top" wrapText="1"/>
    </xf>
    <xf numFmtId="0" fontId="51" fillId="11" borderId="9" xfId="0" applyFont="1" applyFill="1" applyBorder="1" applyAlignment="1">
      <alignment horizontal="center" vertical="center" wrapText="1"/>
    </xf>
    <xf numFmtId="0" fontId="51" fillId="11" borderId="10" xfId="0" applyFont="1" applyFill="1" applyBorder="1" applyAlignment="1">
      <alignment horizontal="center" vertical="center" wrapText="1"/>
    </xf>
    <xf numFmtId="0" fontId="51" fillId="11" borderId="11"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6" borderId="3" xfId="2" applyFont="1" applyFill="1" applyBorder="1" applyAlignment="1">
      <alignment horizontal="center" vertical="center" wrapText="1"/>
    </xf>
    <xf numFmtId="0" fontId="3" fillId="6" borderId="5" xfId="2" applyFont="1" applyFill="1" applyBorder="1" applyAlignment="1">
      <alignment horizontal="center" vertical="center" wrapText="1"/>
    </xf>
    <xf numFmtId="0" fontId="3" fillId="6" borderId="7" xfId="2" applyFont="1" applyFill="1" applyBorder="1" applyAlignment="1">
      <alignment horizontal="center" vertical="center" wrapText="1"/>
    </xf>
    <xf numFmtId="0" fontId="17" fillId="5" borderId="17" xfId="0" applyFont="1" applyFill="1" applyBorder="1" applyAlignment="1">
      <alignment horizontal="center" vertical="center" wrapText="1"/>
    </xf>
    <xf numFmtId="0" fontId="17" fillId="5" borderId="16" xfId="0" applyFont="1" applyFill="1" applyBorder="1" applyAlignment="1">
      <alignment horizontal="center" vertical="center" wrapText="1"/>
    </xf>
    <xf numFmtId="0" fontId="17" fillId="5" borderId="12" xfId="0" applyFont="1" applyFill="1" applyBorder="1" applyAlignment="1">
      <alignment horizontal="center" vertical="center" wrapText="1"/>
    </xf>
    <xf numFmtId="0" fontId="17" fillId="5" borderId="14" xfId="0" applyFont="1" applyFill="1" applyBorder="1" applyAlignment="1">
      <alignment horizontal="center" vertical="center" wrapText="1"/>
    </xf>
    <xf numFmtId="0" fontId="17" fillId="5" borderId="18" xfId="0" applyFont="1" applyFill="1" applyBorder="1" applyAlignment="1">
      <alignment horizontal="center" vertical="center" wrapText="1"/>
    </xf>
    <xf numFmtId="0" fontId="17" fillId="5" borderId="8" xfId="0" applyFont="1" applyFill="1" applyBorder="1" applyAlignment="1">
      <alignment horizontal="center" vertical="center" wrapText="1"/>
    </xf>
    <xf numFmtId="0" fontId="9" fillId="0" borderId="0" xfId="0" applyFont="1" applyAlignment="1">
      <alignment horizontal="left" vertical="top" wrapText="1"/>
    </xf>
    <xf numFmtId="0" fontId="12" fillId="0" borderId="0" xfId="0" applyFont="1" applyAlignment="1">
      <alignment horizontal="left"/>
    </xf>
    <xf numFmtId="0" fontId="16" fillId="5" borderId="9" xfId="0" applyFont="1" applyFill="1" applyBorder="1" applyAlignment="1">
      <alignment horizontal="center" vertical="center" wrapText="1"/>
    </xf>
    <xf numFmtId="0" fontId="16" fillId="5" borderId="10" xfId="0" applyFont="1" applyFill="1" applyBorder="1" applyAlignment="1">
      <alignment horizontal="center" vertical="center" wrapText="1"/>
    </xf>
    <xf numFmtId="0" fontId="16" fillId="5" borderId="11" xfId="0" applyFont="1" applyFill="1" applyBorder="1" applyAlignment="1">
      <alignment horizontal="center" vertical="center" wrapText="1"/>
    </xf>
    <xf numFmtId="0" fontId="13" fillId="0" borderId="7" xfId="0" applyFont="1" applyBorder="1" applyAlignment="1">
      <alignment vertical="center"/>
    </xf>
    <xf numFmtId="0" fontId="13" fillId="0" borderId="13" xfId="0" applyFont="1" applyBorder="1" applyAlignment="1">
      <alignment horizontal="center"/>
    </xf>
    <xf numFmtId="0" fontId="13" fillId="0" borderId="0" xfId="0" applyFont="1" applyAlignment="1">
      <alignment horizontal="center"/>
    </xf>
    <xf numFmtId="0" fontId="13" fillId="0" borderId="6" xfId="0" applyFont="1" applyBorder="1" applyAlignment="1">
      <alignment horizontal="center"/>
    </xf>
    <xf numFmtId="0" fontId="13" fillId="0" borderId="14" xfId="0" applyFont="1" applyBorder="1" applyAlignment="1">
      <alignment horizontal="center"/>
    </xf>
    <xf numFmtId="0" fontId="13" fillId="0" borderId="18" xfId="0" applyFont="1" applyBorder="1" applyAlignment="1">
      <alignment horizontal="center"/>
    </xf>
    <xf numFmtId="0" fontId="13" fillId="0" borderId="8" xfId="0" applyFont="1" applyBorder="1" applyAlignment="1">
      <alignment horizontal="center"/>
    </xf>
    <xf numFmtId="0" fontId="3" fillId="0" borderId="17" xfId="0" applyFont="1" applyBorder="1" applyAlignment="1">
      <alignment horizontal="center" vertical="center" wrapText="1"/>
    </xf>
    <xf numFmtId="0" fontId="13" fillId="0" borderId="13" xfId="0" applyFont="1" applyBorder="1" applyAlignment="1">
      <alignment horizontal="center" vertical="center" wrapText="1"/>
    </xf>
    <xf numFmtId="0" fontId="13" fillId="3" borderId="5" xfId="0" applyFont="1" applyFill="1" applyBorder="1"/>
    <xf numFmtId="0" fontId="13" fillId="3" borderId="7" xfId="0" applyFont="1" applyFill="1" applyBorder="1"/>
    <xf numFmtId="0" fontId="13" fillId="3" borderId="5" xfId="0" applyFont="1" applyFill="1" applyBorder="1" applyAlignment="1">
      <alignment horizontal="center"/>
    </xf>
    <xf numFmtId="0" fontId="13" fillId="3" borderId="7" xfId="0" applyFont="1" applyFill="1" applyBorder="1" applyAlignment="1">
      <alignment horizontal="center"/>
    </xf>
    <xf numFmtId="164" fontId="3" fillId="0" borderId="0" xfId="0" applyNumberFormat="1" applyFont="1" applyAlignment="1">
      <alignment horizontal="center" vertical="center"/>
    </xf>
    <xf numFmtId="0" fontId="3" fillId="0" borderId="5" xfId="2" applyFont="1" applyFill="1" applyBorder="1" applyAlignment="1">
      <alignment horizontal="center" vertical="center" wrapText="1"/>
    </xf>
    <xf numFmtId="0" fontId="13" fillId="0" borderId="0" xfId="0" applyFont="1" applyAlignment="1">
      <alignment horizontal="center" vertical="center" wrapText="1"/>
    </xf>
    <xf numFmtId="0" fontId="3" fillId="0" borderId="12" xfId="2" applyFont="1" applyFill="1" applyBorder="1" applyAlignment="1">
      <alignment horizontal="center" vertical="center" wrapText="1"/>
    </xf>
    <xf numFmtId="0" fontId="3" fillId="0" borderId="6" xfId="2" applyFont="1" applyFill="1" applyBorder="1" applyAlignment="1">
      <alignment horizontal="center" vertical="center" wrapText="1"/>
    </xf>
    <xf numFmtId="0" fontId="3" fillId="0" borderId="7" xfId="2" applyFont="1" applyFill="1" applyBorder="1" applyAlignment="1">
      <alignment horizontal="center" vertical="center" wrapText="1"/>
    </xf>
    <xf numFmtId="167" fontId="49" fillId="8" borderId="17" xfId="9" applyNumberFormat="1" applyFont="1" applyFill="1" applyBorder="1" applyAlignment="1">
      <alignment horizontal="center" vertical="center" wrapText="1"/>
    </xf>
    <xf numFmtId="167" fontId="49" fillId="8" borderId="12" xfId="9" applyNumberFormat="1" applyFont="1" applyFill="1" applyBorder="1" applyAlignment="1">
      <alignment horizontal="center" vertical="center" wrapText="1"/>
    </xf>
    <xf numFmtId="167" fontId="49" fillId="8" borderId="14" xfId="9" applyNumberFormat="1" applyFont="1" applyFill="1" applyBorder="1" applyAlignment="1">
      <alignment horizontal="center" vertical="center" wrapText="1"/>
    </xf>
    <xf numFmtId="167" fontId="49" fillId="8" borderId="8" xfId="9" applyNumberFormat="1" applyFont="1" applyFill="1" applyBorder="1" applyAlignment="1">
      <alignment horizontal="center" vertical="center" wrapText="1"/>
    </xf>
    <xf numFmtId="166" fontId="48" fillId="19" borderId="17" xfId="9" applyFont="1" applyFill="1" applyBorder="1" applyAlignment="1">
      <alignment horizontal="center" vertical="center"/>
    </xf>
    <xf numFmtId="166" fontId="48" fillId="19" borderId="12" xfId="9" applyFont="1" applyFill="1" applyBorder="1" applyAlignment="1">
      <alignment horizontal="center" vertical="center"/>
    </xf>
    <xf numFmtId="166" fontId="48" fillId="19" borderId="14" xfId="9" applyFont="1" applyFill="1" applyBorder="1" applyAlignment="1">
      <alignment horizontal="center" vertical="center"/>
    </xf>
    <xf numFmtId="166" fontId="48" fillId="19" borderId="8" xfId="9" applyFont="1" applyFill="1" applyBorder="1" applyAlignment="1">
      <alignment horizontal="center" vertical="center"/>
    </xf>
    <xf numFmtId="167" fontId="48" fillId="19" borderId="3" xfId="9" applyNumberFormat="1" applyFont="1" applyFill="1" applyBorder="1" applyAlignment="1">
      <alignment horizontal="center" vertical="center"/>
    </xf>
    <xf numFmtId="167" fontId="48" fillId="19" borderId="7" xfId="9" applyNumberFormat="1" applyFont="1" applyFill="1" applyBorder="1" applyAlignment="1">
      <alignment horizontal="center" vertical="center"/>
    </xf>
    <xf numFmtId="167" fontId="48" fillId="19" borderId="13" xfId="9" applyNumberFormat="1" applyFont="1" applyFill="1" applyBorder="1" applyAlignment="1">
      <alignment horizontal="center" vertical="center"/>
    </xf>
    <xf numFmtId="167" fontId="48" fillId="19" borderId="14" xfId="9" applyNumberFormat="1" applyFont="1" applyFill="1" applyBorder="1" applyAlignment="1">
      <alignment horizontal="center" vertical="center"/>
    </xf>
    <xf numFmtId="167" fontId="49" fillId="8" borderId="9" xfId="9" applyNumberFormat="1" applyFont="1" applyFill="1" applyBorder="1" applyAlignment="1">
      <alignment horizontal="center" vertical="center" wrapText="1"/>
    </xf>
    <xf numFmtId="167" fontId="49" fillId="8" borderId="11" xfId="9" applyNumberFormat="1" applyFont="1" applyFill="1" applyBorder="1" applyAlignment="1">
      <alignment horizontal="center" vertical="center" wrapText="1"/>
    </xf>
    <xf numFmtId="166" fontId="48" fillId="19" borderId="9" xfId="9" applyFont="1" applyFill="1" applyBorder="1" applyAlignment="1">
      <alignment horizontal="center" vertical="center"/>
    </xf>
    <xf numFmtId="166" fontId="48" fillId="19" borderId="11" xfId="9" applyFont="1" applyFill="1" applyBorder="1" applyAlignment="1">
      <alignment horizontal="center" vertical="center"/>
    </xf>
    <xf numFmtId="167" fontId="49" fillId="8" borderId="35" xfId="9" applyNumberFormat="1" applyFont="1" applyFill="1" applyBorder="1" applyAlignment="1">
      <alignment horizontal="center" vertical="center" wrapText="1"/>
    </xf>
    <xf numFmtId="167" fontId="49" fillId="8" borderId="36" xfId="9" applyNumberFormat="1" applyFont="1" applyFill="1" applyBorder="1" applyAlignment="1">
      <alignment horizontal="center" vertical="center" wrapText="1"/>
    </xf>
    <xf numFmtId="166" fontId="48" fillId="19" borderId="16" xfId="9" applyFont="1" applyFill="1" applyBorder="1" applyAlignment="1">
      <alignment horizontal="center" vertical="center"/>
    </xf>
    <xf numFmtId="166" fontId="48" fillId="19" borderId="0" xfId="9" applyFont="1" applyFill="1" applyBorder="1" applyAlignment="1">
      <alignment horizontal="center" vertical="center"/>
    </xf>
    <xf numFmtId="167" fontId="48" fillId="19" borderId="35" xfId="9" applyNumberFormat="1" applyFont="1" applyFill="1" applyBorder="1" applyAlignment="1">
      <alignment horizontal="center" vertical="center"/>
    </xf>
    <xf numFmtId="167" fontId="48" fillId="19" borderId="36" xfId="9" applyNumberFormat="1" applyFont="1" applyFill="1" applyBorder="1" applyAlignment="1">
      <alignment horizontal="center" vertical="center"/>
    </xf>
    <xf numFmtId="166" fontId="48" fillId="19" borderId="35" xfId="9" applyFont="1" applyFill="1" applyBorder="1" applyAlignment="1">
      <alignment horizontal="center" vertical="center"/>
    </xf>
    <xf numFmtId="166" fontId="48" fillId="19" borderId="43" xfId="9" applyFont="1" applyFill="1" applyBorder="1" applyAlignment="1">
      <alignment horizontal="center" vertical="center"/>
    </xf>
    <xf numFmtId="0" fontId="42" fillId="16" borderId="9" xfId="8" applyFont="1" applyFill="1" applyBorder="1" applyAlignment="1">
      <alignment horizontal="center" vertical="center" wrapText="1"/>
    </xf>
    <xf numFmtId="0" fontId="42" fillId="16" borderId="10" xfId="8" applyFont="1" applyFill="1" applyBorder="1" applyAlignment="1">
      <alignment horizontal="center" vertical="center" wrapText="1"/>
    </xf>
    <xf numFmtId="0" fontId="42" fillId="16" borderId="11" xfId="8" applyFont="1" applyFill="1" applyBorder="1" applyAlignment="1">
      <alignment horizontal="center" vertical="center" wrapText="1"/>
    </xf>
    <xf numFmtId="0" fontId="43" fillId="17" borderId="17" xfId="0" applyFont="1" applyFill="1" applyBorder="1" applyAlignment="1">
      <alignment horizontal="center" vertical="center" wrapText="1"/>
    </xf>
    <xf numFmtId="0" fontId="43" fillId="17" borderId="12" xfId="0" applyFont="1" applyFill="1" applyBorder="1" applyAlignment="1">
      <alignment horizontal="center" vertical="center" wrapText="1"/>
    </xf>
    <xf numFmtId="0" fontId="39" fillId="3" borderId="9" xfId="0" applyFont="1" applyFill="1" applyBorder="1" applyAlignment="1">
      <alignment horizontal="center" vertical="center"/>
    </xf>
    <xf numFmtId="0" fontId="39" fillId="3" borderId="10" xfId="0" applyFont="1" applyFill="1" applyBorder="1" applyAlignment="1">
      <alignment horizontal="center" vertical="center"/>
    </xf>
    <xf numFmtId="0" fontId="39" fillId="3" borderId="11" xfId="0" applyFont="1" applyFill="1" applyBorder="1" applyAlignment="1">
      <alignment horizontal="center" vertical="center"/>
    </xf>
    <xf numFmtId="0" fontId="40" fillId="0" borderId="17" xfId="0" applyFont="1" applyBorder="1" applyAlignment="1">
      <alignment horizontal="center" vertical="center"/>
    </xf>
    <xf numFmtId="0" fontId="40" fillId="0" borderId="16" xfId="0" applyFont="1" applyBorder="1" applyAlignment="1">
      <alignment horizontal="center" vertical="center"/>
    </xf>
    <xf numFmtId="0" fontId="40" fillId="0" borderId="12" xfId="0" applyFont="1" applyBorder="1" applyAlignment="1">
      <alignment horizontal="center" vertical="center"/>
    </xf>
    <xf numFmtId="0" fontId="40" fillId="0" borderId="13" xfId="0" applyFont="1" applyBorder="1" applyAlignment="1">
      <alignment horizontal="center" vertical="center"/>
    </xf>
    <xf numFmtId="0" fontId="40" fillId="0" borderId="0" xfId="0" applyFont="1" applyAlignment="1">
      <alignment horizontal="center" vertical="center"/>
    </xf>
    <xf numFmtId="0" fontId="40" fillId="0" borderId="6" xfId="0" applyFont="1" applyBorder="1" applyAlignment="1">
      <alignment horizontal="center" vertical="center"/>
    </xf>
    <xf numFmtId="0" fontId="40" fillId="0" borderId="14" xfId="0" applyFont="1" applyBorder="1" applyAlignment="1">
      <alignment horizontal="center" vertical="center"/>
    </xf>
    <xf numFmtId="0" fontId="40" fillId="0" borderId="18" xfId="0" applyFont="1" applyBorder="1" applyAlignment="1">
      <alignment horizontal="center" vertical="center"/>
    </xf>
    <xf numFmtId="0" fontId="40" fillId="0" borderId="8" xfId="0" applyFont="1" applyBorder="1" applyAlignment="1">
      <alignment horizontal="center" vertical="center"/>
    </xf>
    <xf numFmtId="0" fontId="39" fillId="0" borderId="17" xfId="0" applyFont="1" applyBorder="1" applyAlignment="1">
      <alignment horizontal="center" vertical="center"/>
    </xf>
    <xf numFmtId="0" fontId="39" fillId="0" borderId="16" xfId="0" applyFont="1" applyBorder="1" applyAlignment="1">
      <alignment horizontal="center" vertical="center"/>
    </xf>
    <xf numFmtId="0" fontId="39" fillId="0" borderId="12" xfId="0" applyFont="1" applyBorder="1" applyAlignment="1">
      <alignment horizontal="center" vertical="center"/>
    </xf>
    <xf numFmtId="0" fontId="39" fillId="0" borderId="14" xfId="0" applyFont="1" applyBorder="1" applyAlignment="1">
      <alignment horizontal="center" vertical="center"/>
    </xf>
    <xf numFmtId="0" fontId="39" fillId="0" borderId="18" xfId="0" applyFont="1" applyBorder="1" applyAlignment="1">
      <alignment horizontal="center" vertical="center"/>
    </xf>
    <xf numFmtId="0" fontId="39" fillId="0" borderId="8" xfId="0" applyFont="1" applyBorder="1" applyAlignment="1">
      <alignment horizontal="center" vertical="center"/>
    </xf>
    <xf numFmtId="0" fontId="41" fillId="0" borderId="9"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11" xfId="0" applyFont="1" applyBorder="1" applyAlignment="1">
      <alignment horizontal="center" vertical="center" wrapText="1"/>
    </xf>
    <xf numFmtId="0" fontId="40" fillId="0" borderId="9" xfId="0" applyFont="1" applyBorder="1" applyAlignment="1">
      <alignment horizontal="center" vertical="center"/>
    </xf>
    <xf numFmtId="0" fontId="40" fillId="0" borderId="10" xfId="0" applyFont="1" applyBorder="1" applyAlignment="1">
      <alignment horizontal="center" vertical="center"/>
    </xf>
    <xf numFmtId="0" fontId="39" fillId="13" borderId="3" xfId="0" applyFont="1" applyFill="1" applyBorder="1" applyAlignment="1">
      <alignment horizontal="center" vertical="center" textRotation="90" wrapText="1"/>
    </xf>
    <xf numFmtId="0" fontId="39" fillId="13" borderId="5" xfId="0" applyFont="1" applyFill="1" applyBorder="1" applyAlignment="1">
      <alignment horizontal="center" vertical="center" textRotation="90" wrapText="1"/>
    </xf>
    <xf numFmtId="0" fontId="42" fillId="13" borderId="3" xfId="0" applyFont="1" applyFill="1" applyBorder="1" applyAlignment="1">
      <alignment horizontal="center" vertical="center" wrapText="1"/>
    </xf>
    <xf numFmtId="0" fontId="42" fillId="13" borderId="5" xfId="0" applyFont="1" applyFill="1" applyBorder="1" applyAlignment="1">
      <alignment horizontal="center" vertical="center" wrapText="1"/>
    </xf>
    <xf numFmtId="0" fontId="43" fillId="3" borderId="3" xfId="0" applyFont="1" applyFill="1" applyBorder="1" applyAlignment="1">
      <alignment horizontal="center" vertical="center" wrapText="1"/>
    </xf>
    <xf numFmtId="0" fontId="43" fillId="3" borderId="5" xfId="0" applyFont="1" applyFill="1" applyBorder="1" applyAlignment="1">
      <alignment horizontal="center" vertical="center" wrapText="1"/>
    </xf>
    <xf numFmtId="0" fontId="42" fillId="14" borderId="17" xfId="0" applyFont="1" applyFill="1" applyBorder="1" applyAlignment="1">
      <alignment horizontal="center" vertical="center" wrapText="1"/>
    </xf>
    <xf numFmtId="0" fontId="42" fillId="14" borderId="12" xfId="0" applyFont="1" applyFill="1" applyBorder="1" applyAlignment="1">
      <alignment horizontal="center" vertical="center" wrapText="1"/>
    </xf>
    <xf numFmtId="0" fontId="5" fillId="11" borderId="17" xfId="0" applyFont="1" applyFill="1" applyBorder="1" applyAlignment="1">
      <alignment horizontal="justify" vertical="center" wrapText="1"/>
    </xf>
    <xf numFmtId="0" fontId="5" fillId="11" borderId="16" xfId="0" applyFont="1" applyFill="1" applyBorder="1" applyAlignment="1">
      <alignment horizontal="justify" vertical="center" wrapText="1"/>
    </xf>
    <xf numFmtId="0" fontId="5" fillId="11" borderId="12" xfId="0" applyFont="1" applyFill="1" applyBorder="1" applyAlignment="1">
      <alignment horizontal="justify" vertical="center" wrapText="1"/>
    </xf>
    <xf numFmtId="0" fontId="5" fillId="11" borderId="13" xfId="0" applyFont="1" applyFill="1" applyBorder="1" applyAlignment="1">
      <alignment horizontal="justify" vertical="center" wrapText="1"/>
    </xf>
    <xf numFmtId="0" fontId="5" fillId="11" borderId="0" xfId="0" applyFont="1" applyFill="1" applyAlignment="1">
      <alignment horizontal="justify" vertical="center" wrapText="1"/>
    </xf>
    <xf numFmtId="0" fontId="5" fillId="11" borderId="6" xfId="0" applyFont="1" applyFill="1" applyBorder="1" applyAlignment="1">
      <alignment horizontal="justify" vertical="center" wrapText="1"/>
    </xf>
    <xf numFmtId="0" fontId="5" fillId="11" borderId="14" xfId="0" applyFont="1" applyFill="1" applyBorder="1" applyAlignment="1">
      <alignment horizontal="justify" vertical="center" wrapText="1"/>
    </xf>
    <xf numFmtId="0" fontId="5" fillId="11" borderId="18" xfId="0" applyFont="1" applyFill="1" applyBorder="1" applyAlignment="1">
      <alignment horizontal="justify" vertical="center" wrapText="1"/>
    </xf>
    <xf numFmtId="0" fontId="5" fillId="11" borderId="8" xfId="0" applyFont="1" applyFill="1" applyBorder="1" applyAlignment="1">
      <alignment horizontal="justify" vertical="center" wrapText="1"/>
    </xf>
    <xf numFmtId="0" fontId="10" fillId="0" borderId="0" xfId="0" applyFont="1" applyAlignment="1">
      <alignment horizontal="center" vertical="center"/>
    </xf>
    <xf numFmtId="165" fontId="5" fillId="11" borderId="17" xfId="0" applyNumberFormat="1" applyFont="1" applyFill="1" applyBorder="1" applyAlignment="1">
      <alignment horizontal="center" vertical="center"/>
    </xf>
    <xf numFmtId="165" fontId="5" fillId="11" borderId="12" xfId="0" applyNumberFormat="1" applyFont="1" applyFill="1" applyBorder="1" applyAlignment="1">
      <alignment horizontal="center" vertical="center"/>
    </xf>
    <xf numFmtId="165" fontId="5" fillId="11" borderId="13" xfId="0" applyNumberFormat="1" applyFont="1" applyFill="1" applyBorder="1" applyAlignment="1">
      <alignment horizontal="center" vertical="center"/>
    </xf>
    <xf numFmtId="165" fontId="5" fillId="11" borderId="6" xfId="0" applyNumberFormat="1" applyFont="1" applyFill="1" applyBorder="1" applyAlignment="1">
      <alignment horizontal="center" vertical="center"/>
    </xf>
    <xf numFmtId="165" fontId="5" fillId="11" borderId="14" xfId="0" applyNumberFormat="1" applyFont="1" applyFill="1" applyBorder="1" applyAlignment="1">
      <alignment horizontal="center" vertical="center"/>
    </xf>
    <xf numFmtId="165" fontId="5" fillId="11" borderId="8" xfId="0" applyNumberFormat="1" applyFont="1" applyFill="1" applyBorder="1" applyAlignment="1">
      <alignment horizontal="center" vertical="center"/>
    </xf>
    <xf numFmtId="0" fontId="10" fillId="0" borderId="9" xfId="0" applyFont="1" applyBorder="1" applyAlignment="1">
      <alignment horizontal="justify" vertical="center" wrapText="1"/>
    </xf>
    <xf numFmtId="0" fontId="10" fillId="0" borderId="10" xfId="0" applyFont="1" applyBorder="1" applyAlignment="1">
      <alignment horizontal="justify" vertical="center" wrapText="1"/>
    </xf>
    <xf numFmtId="0" fontId="10" fillId="0" borderId="11" xfId="0" applyFont="1" applyBorder="1" applyAlignment="1">
      <alignment horizontal="justify" vertical="center" wrapText="1"/>
    </xf>
    <xf numFmtId="165" fontId="10" fillId="0" borderId="9" xfId="1" applyNumberFormat="1" applyFont="1" applyFill="1" applyBorder="1" applyAlignment="1" applyProtection="1">
      <alignment horizontal="center" vertical="center"/>
    </xf>
    <xf numFmtId="165" fontId="10" fillId="0" borderId="11" xfId="1" applyNumberFormat="1" applyFont="1" applyFill="1" applyBorder="1" applyAlignment="1" applyProtection="1">
      <alignment horizontal="center" vertical="center"/>
    </xf>
    <xf numFmtId="0" fontId="3" fillId="9" borderId="9" xfId="0" applyFont="1" applyFill="1" applyBorder="1" applyAlignment="1">
      <alignment horizontal="center" vertical="center"/>
    </xf>
    <xf numFmtId="0" fontId="3" fillId="9" borderId="10" xfId="0" applyFont="1" applyFill="1" applyBorder="1" applyAlignment="1">
      <alignment horizontal="center" vertical="center"/>
    </xf>
    <xf numFmtId="0" fontId="3" fillId="9" borderId="11" xfId="0" applyFont="1" applyFill="1" applyBorder="1" applyAlignment="1">
      <alignment horizontal="center" vertical="center"/>
    </xf>
    <xf numFmtId="0" fontId="20" fillId="7" borderId="9" xfId="0" applyFont="1" applyFill="1" applyBorder="1" applyAlignment="1">
      <alignment horizontal="center" vertical="center"/>
    </xf>
    <xf numFmtId="0" fontId="20" fillId="7" borderId="10" xfId="0" applyFont="1" applyFill="1" applyBorder="1" applyAlignment="1">
      <alignment horizontal="center" vertical="center"/>
    </xf>
    <xf numFmtId="0" fontId="20" fillId="7" borderId="11" xfId="0" applyFont="1" applyFill="1" applyBorder="1" applyAlignment="1">
      <alignment horizontal="center" vertical="center"/>
    </xf>
    <xf numFmtId="0" fontId="17" fillId="4" borderId="17"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17" fillId="4" borderId="12" xfId="0" applyFont="1" applyFill="1" applyBorder="1" applyAlignment="1">
      <alignment horizontal="center" vertical="center" wrapText="1"/>
    </xf>
    <xf numFmtId="0" fontId="17" fillId="4" borderId="13" xfId="0" applyFont="1" applyFill="1" applyBorder="1" applyAlignment="1">
      <alignment horizontal="center" vertical="center" wrapText="1"/>
    </xf>
    <xf numFmtId="0" fontId="17" fillId="4" borderId="0" xfId="0" applyFont="1" applyFill="1" applyAlignment="1">
      <alignment horizontal="center" vertical="center" wrapText="1"/>
    </xf>
    <xf numFmtId="0" fontId="17" fillId="4" borderId="6" xfId="0" applyFont="1" applyFill="1" applyBorder="1" applyAlignment="1">
      <alignment horizontal="center" vertical="center" wrapText="1"/>
    </xf>
    <xf numFmtId="0" fontId="17" fillId="4" borderId="14" xfId="0" applyFont="1" applyFill="1" applyBorder="1" applyAlignment="1">
      <alignment horizontal="center" vertical="center" wrapText="1"/>
    </xf>
    <xf numFmtId="0" fontId="17" fillId="4" borderId="18" xfId="0" applyFont="1" applyFill="1" applyBorder="1" applyAlignment="1">
      <alignment horizontal="center" vertical="center" wrapText="1"/>
    </xf>
    <xf numFmtId="0" fontId="17" fillId="4" borderId="8" xfId="0" applyFont="1" applyFill="1" applyBorder="1" applyAlignment="1">
      <alignment horizontal="center" vertical="center" wrapText="1"/>
    </xf>
    <xf numFmtId="0" fontId="5" fillId="11" borderId="9" xfId="0" applyFont="1" applyFill="1" applyBorder="1" applyAlignment="1">
      <alignment horizontal="center" vertical="center" wrapText="1"/>
    </xf>
    <xf numFmtId="0" fontId="5" fillId="11" borderId="11" xfId="0" applyFont="1" applyFill="1" applyBorder="1" applyAlignment="1">
      <alignment horizontal="center" vertical="center" wrapText="1"/>
    </xf>
    <xf numFmtId="0" fontId="5" fillId="6" borderId="9" xfId="0" applyFont="1" applyFill="1" applyBorder="1" applyAlignment="1">
      <alignment horizontal="center" vertical="center"/>
    </xf>
    <xf numFmtId="0" fontId="5" fillId="6" borderId="10" xfId="0" applyFont="1" applyFill="1" applyBorder="1" applyAlignment="1">
      <alignment horizontal="center" vertical="center"/>
    </xf>
    <xf numFmtId="0" fontId="5" fillId="6" borderId="11" xfId="0" applyFont="1" applyFill="1" applyBorder="1" applyAlignment="1">
      <alignment horizontal="center" vertical="center"/>
    </xf>
    <xf numFmtId="0" fontId="5" fillId="6" borderId="9" xfId="0" applyFont="1" applyFill="1" applyBorder="1" applyAlignment="1">
      <alignment horizontal="center" vertical="center" wrapText="1"/>
    </xf>
    <xf numFmtId="0" fontId="5" fillId="6" borderId="11" xfId="0" applyFont="1" applyFill="1" applyBorder="1" applyAlignment="1">
      <alignment horizontal="center" vertical="center" wrapText="1"/>
    </xf>
  </cellXfs>
  <cellStyles count="10">
    <cellStyle name="Celda de comprobación" xfId="2" builtinId="23"/>
    <cellStyle name="Hipervínculo" xfId="5" builtinId="8"/>
    <cellStyle name="Moneda" xfId="1" builtinId="4"/>
    <cellStyle name="Moneda 2" xfId="3" xr:uid="{00000000-0005-0000-0000-000002000000}"/>
    <cellStyle name="Moneda 3" xfId="9" xr:uid="{FC771822-188D-4DBE-86EB-0BE262CDFD38}"/>
    <cellStyle name="Normal" xfId="0" builtinId="0"/>
    <cellStyle name="Normal 2" xfId="6" xr:uid="{5B4CDEBC-9B26-4131-B76A-03859A3BC5D7}"/>
    <cellStyle name="Normal 5 16" xfId="4" xr:uid="{56A82A00-A165-41F0-A026-8CE6C1A91B4F}"/>
    <cellStyle name="Normal_HERRAMIENTAS PARA TRANSPORTE" xfId="8" xr:uid="{89C81E56-87BA-4297-AFC4-7FAE56E45F36}"/>
    <cellStyle name="Porcentaje" xfId="7" builtinId="5"/>
  </cellStyles>
  <dxfs count="0"/>
  <tableStyles count="0" defaultTableStyle="TableStyleMedium2" defaultPivotStyle="PivotStyleLight16"/>
  <colors>
    <mruColors>
      <color rgb="FFCC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1</xdr:row>
      <xdr:rowOff>203636</xdr:rowOff>
    </xdr:from>
    <xdr:to>
      <xdr:col>1</xdr:col>
      <xdr:colOff>2238375</xdr:colOff>
      <xdr:row>3</xdr:row>
      <xdr:rowOff>402797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8100" y="803711"/>
          <a:ext cx="2809875" cy="1018311"/>
        </a:xfrm>
        <a:prstGeom prst="rect">
          <a:avLst/>
        </a:prstGeom>
      </xdr:spPr>
    </xdr:pic>
    <xdr:clientData/>
  </xdr:twoCellAnchor>
  <xdr:twoCellAnchor>
    <xdr:from>
      <xdr:col>3</xdr:col>
      <xdr:colOff>371191</xdr:colOff>
      <xdr:row>53</xdr:row>
      <xdr:rowOff>37000</xdr:rowOff>
    </xdr:from>
    <xdr:to>
      <xdr:col>3</xdr:col>
      <xdr:colOff>416910</xdr:colOff>
      <xdr:row>54</xdr:row>
      <xdr:rowOff>0</xdr:rowOff>
    </xdr:to>
    <xdr:sp macro="" textlink="">
      <xdr:nvSpPr>
        <xdr:cNvPr id="3" name="Text Box 4">
          <a:extLst>
            <a:ext uri="{FF2B5EF4-FFF2-40B4-BE49-F238E27FC236}">
              <a16:creationId xmlns:a16="http://schemas.microsoft.com/office/drawing/2014/main" id="{00000000-0008-0000-0000-000003000000}"/>
            </a:ext>
          </a:extLst>
        </xdr:cNvPr>
        <xdr:cNvSpPr txBox="1">
          <a:spLocks noChangeArrowheads="1"/>
        </xdr:cNvSpPr>
      </xdr:nvSpPr>
      <xdr:spPr bwMode="auto">
        <a:xfrm flipH="1">
          <a:off x="6686266" y="38660875"/>
          <a:ext cx="45719" cy="7059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flipH="1">
          <a:off x="6686266" y="38660875"/>
          <a:ext cx="45719" cy="7059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0</xdr:rowOff>
    </xdr:from>
    <xdr:to>
      <xdr:col>3</xdr:col>
      <xdr:colOff>416910</xdr:colOff>
      <xdr:row>54</xdr:row>
      <xdr:rowOff>0</xdr:rowOff>
    </xdr:to>
    <xdr:sp macro="" textlink="">
      <xdr:nvSpPr>
        <xdr:cNvPr id="7" name="Text Box 4">
          <a:extLst>
            <a:ext uri="{FF2B5EF4-FFF2-40B4-BE49-F238E27FC236}">
              <a16:creationId xmlns:a16="http://schemas.microsoft.com/office/drawing/2014/main" id="{00000000-0008-0000-0000-000007000000}"/>
            </a:ext>
          </a:extLst>
        </xdr:cNvPr>
        <xdr:cNvSpPr txBox="1">
          <a:spLocks noChangeArrowheads="1"/>
        </xdr:cNvSpPr>
      </xdr:nvSpPr>
      <xdr:spPr bwMode="auto">
        <a:xfrm flipH="1">
          <a:off x="3885916" y="42137500"/>
          <a:ext cx="45719" cy="2048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0</xdr:rowOff>
    </xdr:from>
    <xdr:to>
      <xdr:col>3</xdr:col>
      <xdr:colOff>416910</xdr:colOff>
      <xdr:row>54</xdr:row>
      <xdr:rowOff>0</xdr:rowOff>
    </xdr:to>
    <xdr:sp macro="" textlink="">
      <xdr:nvSpPr>
        <xdr:cNvPr id="8" name="Text Box 4">
          <a:extLst>
            <a:ext uri="{FF2B5EF4-FFF2-40B4-BE49-F238E27FC236}">
              <a16:creationId xmlns:a16="http://schemas.microsoft.com/office/drawing/2014/main" id="{00000000-0008-0000-0000-000008000000}"/>
            </a:ext>
          </a:extLst>
        </xdr:cNvPr>
        <xdr:cNvSpPr txBox="1">
          <a:spLocks noChangeArrowheads="1"/>
        </xdr:cNvSpPr>
      </xdr:nvSpPr>
      <xdr:spPr bwMode="auto">
        <a:xfrm flipH="1">
          <a:off x="3885916" y="42137500"/>
          <a:ext cx="45719" cy="2048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9" name="Text Box 4">
          <a:extLst>
            <a:ext uri="{FF2B5EF4-FFF2-40B4-BE49-F238E27FC236}">
              <a16:creationId xmlns:a16="http://schemas.microsoft.com/office/drawing/2014/main" id="{00000000-0008-0000-0000-000009000000}"/>
            </a:ext>
          </a:extLst>
        </xdr:cNvPr>
        <xdr:cNvSpPr txBox="1">
          <a:spLocks noChangeArrowheads="1"/>
        </xdr:cNvSpPr>
      </xdr:nvSpPr>
      <xdr:spPr bwMode="auto">
        <a:xfrm flipH="1">
          <a:off x="3885916" y="42880450"/>
          <a:ext cx="45719" cy="13060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10" name="Text Box 4">
          <a:extLst>
            <a:ext uri="{FF2B5EF4-FFF2-40B4-BE49-F238E27FC236}">
              <a16:creationId xmlns:a16="http://schemas.microsoft.com/office/drawing/2014/main" id="{00000000-0008-0000-0000-00000A000000}"/>
            </a:ext>
          </a:extLst>
        </xdr:cNvPr>
        <xdr:cNvSpPr txBox="1">
          <a:spLocks noChangeArrowheads="1"/>
        </xdr:cNvSpPr>
      </xdr:nvSpPr>
      <xdr:spPr bwMode="auto">
        <a:xfrm flipH="1">
          <a:off x="3885916" y="42880450"/>
          <a:ext cx="45719" cy="13060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62453</xdr:colOff>
      <xdr:row>2</xdr:row>
      <xdr:rowOff>203635</xdr:rowOff>
    </xdr:from>
    <xdr:to>
      <xdr:col>2</xdr:col>
      <xdr:colOff>2127251</xdr:colOff>
      <xdr:row>4</xdr:row>
      <xdr:rowOff>275065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395828" y="1308535"/>
          <a:ext cx="2674398" cy="868356"/>
        </a:xfrm>
        <a:prstGeom prst="rect">
          <a:avLst/>
        </a:prstGeom>
      </xdr:spPr>
    </xdr:pic>
    <xdr:clientData/>
  </xdr:twoCellAnchor>
  <xdr:twoCellAnchor>
    <xdr:from>
      <xdr:col>3</xdr:col>
      <xdr:colOff>371191</xdr:colOff>
      <xdr:row>68</xdr:row>
      <xdr:rowOff>0</xdr:rowOff>
    </xdr:from>
    <xdr:to>
      <xdr:col>3</xdr:col>
      <xdr:colOff>416910</xdr:colOff>
      <xdr:row>70</xdr:row>
      <xdr:rowOff>0</xdr:rowOff>
    </xdr:to>
    <xdr:sp macro="" textlink="">
      <xdr:nvSpPr>
        <xdr:cNvPr id="8" name="Text Box 4">
          <a:extLst>
            <a:ext uri="{FF2B5EF4-FFF2-40B4-BE49-F238E27FC236}">
              <a16:creationId xmlns:a16="http://schemas.microsoft.com/office/drawing/2014/main" id="{00000000-0008-0000-0100-000008000000}"/>
            </a:ext>
          </a:extLst>
        </xdr:cNvPr>
        <xdr:cNvSpPr txBox="1">
          <a:spLocks noChangeArrowheads="1"/>
        </xdr:cNvSpPr>
      </xdr:nvSpPr>
      <xdr:spPr bwMode="auto">
        <a:xfrm flipH="1">
          <a:off x="6686266" y="36412975"/>
          <a:ext cx="45719" cy="20013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68</xdr:row>
      <xdr:rowOff>0</xdr:rowOff>
    </xdr:from>
    <xdr:to>
      <xdr:col>3</xdr:col>
      <xdr:colOff>416910</xdr:colOff>
      <xdr:row>70</xdr:row>
      <xdr:rowOff>0</xdr:rowOff>
    </xdr:to>
    <xdr:sp macro="" textlink="">
      <xdr:nvSpPr>
        <xdr:cNvPr id="9" name="Text Box 4">
          <a:extLst>
            <a:ext uri="{FF2B5EF4-FFF2-40B4-BE49-F238E27FC236}">
              <a16:creationId xmlns:a16="http://schemas.microsoft.com/office/drawing/2014/main" id="{00000000-0008-0000-0100-000009000000}"/>
            </a:ext>
          </a:extLst>
        </xdr:cNvPr>
        <xdr:cNvSpPr txBox="1">
          <a:spLocks noChangeArrowheads="1"/>
        </xdr:cNvSpPr>
      </xdr:nvSpPr>
      <xdr:spPr bwMode="auto">
        <a:xfrm flipH="1">
          <a:off x="6686266" y="36412975"/>
          <a:ext cx="45719" cy="20013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10" name="Text Box 4">
          <a:extLst>
            <a:ext uri="{FF2B5EF4-FFF2-40B4-BE49-F238E27FC236}">
              <a16:creationId xmlns:a16="http://schemas.microsoft.com/office/drawing/2014/main" id="{00000000-0008-0000-0100-00000A000000}"/>
            </a:ext>
          </a:extLst>
        </xdr:cNvPr>
        <xdr:cNvSpPr txBox="1">
          <a:spLocks noChangeArrowheads="1"/>
        </xdr:cNvSpPr>
      </xdr:nvSpPr>
      <xdr:spPr bwMode="auto">
        <a:xfrm flipH="1">
          <a:off x="6686266" y="37079725"/>
          <a:ext cx="45719" cy="1334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11" name="Text Box 4">
          <a:extLst>
            <a:ext uri="{FF2B5EF4-FFF2-40B4-BE49-F238E27FC236}">
              <a16:creationId xmlns:a16="http://schemas.microsoft.com/office/drawing/2014/main" id="{00000000-0008-0000-0100-00000B000000}"/>
            </a:ext>
          </a:extLst>
        </xdr:cNvPr>
        <xdr:cNvSpPr txBox="1">
          <a:spLocks noChangeArrowheads="1"/>
        </xdr:cNvSpPr>
      </xdr:nvSpPr>
      <xdr:spPr bwMode="auto">
        <a:xfrm flipH="1">
          <a:off x="6686266" y="37079725"/>
          <a:ext cx="45719" cy="1334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3" name="Text Box 4">
          <a:extLst>
            <a:ext uri="{FF2B5EF4-FFF2-40B4-BE49-F238E27FC236}">
              <a16:creationId xmlns:a16="http://schemas.microsoft.com/office/drawing/2014/main" id="{EA42B5D3-0959-4D87-BFC1-E0B0A5BD7367}"/>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4" name="Text Box 4">
          <a:extLst>
            <a:ext uri="{FF2B5EF4-FFF2-40B4-BE49-F238E27FC236}">
              <a16:creationId xmlns:a16="http://schemas.microsoft.com/office/drawing/2014/main" id="{64008DB7-3578-4331-8D49-59EBF68C1C06}"/>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650876</xdr:colOff>
      <xdr:row>0</xdr:row>
      <xdr:rowOff>439190</xdr:rowOff>
    </xdr:from>
    <xdr:to>
      <xdr:col>2</xdr:col>
      <xdr:colOff>1476375</xdr:colOff>
      <xdr:row>4</xdr:row>
      <xdr:rowOff>15875</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650876" y="439190"/>
          <a:ext cx="3857624" cy="1084810"/>
        </a:xfrm>
        <a:prstGeom prst="rect">
          <a:avLst/>
        </a:prstGeom>
      </xdr:spPr>
    </xdr:pic>
    <xdr:clientData/>
  </xdr:twoCellAnchor>
  <xdr:twoCellAnchor>
    <xdr:from>
      <xdr:col>3</xdr:col>
      <xdr:colOff>371191</xdr:colOff>
      <xdr:row>57</xdr:row>
      <xdr:rowOff>0</xdr:rowOff>
    </xdr:from>
    <xdr:to>
      <xdr:col>3</xdr:col>
      <xdr:colOff>416910</xdr:colOff>
      <xdr:row>58</xdr:row>
      <xdr:rowOff>0</xdr:rowOff>
    </xdr:to>
    <xdr:sp macro="" textlink="">
      <xdr:nvSpPr>
        <xdr:cNvPr id="6" name="Text Box 4">
          <a:extLst>
            <a:ext uri="{FF2B5EF4-FFF2-40B4-BE49-F238E27FC236}">
              <a16:creationId xmlns:a16="http://schemas.microsoft.com/office/drawing/2014/main" id="{00000000-0008-0000-0200-000006000000}"/>
            </a:ext>
          </a:extLst>
        </xdr:cNvPr>
        <xdr:cNvSpPr txBox="1">
          <a:spLocks noChangeArrowheads="1"/>
        </xdr:cNvSpPr>
      </xdr:nvSpPr>
      <xdr:spPr bwMode="auto">
        <a:xfrm flipH="1">
          <a:off x="3657316" y="50910025"/>
          <a:ext cx="45719" cy="25538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57</xdr:row>
      <xdr:rowOff>0</xdr:rowOff>
    </xdr:from>
    <xdr:to>
      <xdr:col>3</xdr:col>
      <xdr:colOff>416910</xdr:colOff>
      <xdr:row>58</xdr:row>
      <xdr:rowOff>0</xdr:rowOff>
    </xdr:to>
    <xdr:sp macro="" textlink="">
      <xdr:nvSpPr>
        <xdr:cNvPr id="7" name="Text Box 4">
          <a:extLst>
            <a:ext uri="{FF2B5EF4-FFF2-40B4-BE49-F238E27FC236}">
              <a16:creationId xmlns:a16="http://schemas.microsoft.com/office/drawing/2014/main" id="{00000000-0008-0000-0200-000007000000}"/>
            </a:ext>
          </a:extLst>
        </xdr:cNvPr>
        <xdr:cNvSpPr txBox="1">
          <a:spLocks noChangeArrowheads="1"/>
        </xdr:cNvSpPr>
      </xdr:nvSpPr>
      <xdr:spPr bwMode="auto">
        <a:xfrm flipH="1">
          <a:off x="3657316" y="50910025"/>
          <a:ext cx="45719" cy="25538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58</xdr:row>
      <xdr:rowOff>37000</xdr:rowOff>
    </xdr:from>
    <xdr:to>
      <xdr:col>3</xdr:col>
      <xdr:colOff>416910</xdr:colOff>
      <xdr:row>59</xdr:row>
      <xdr:rowOff>0</xdr:rowOff>
    </xdr:to>
    <xdr:sp macro="" textlink="">
      <xdr:nvSpPr>
        <xdr:cNvPr id="3" name="Text Box 4">
          <a:extLst>
            <a:ext uri="{FF2B5EF4-FFF2-40B4-BE49-F238E27FC236}">
              <a16:creationId xmlns:a16="http://schemas.microsoft.com/office/drawing/2014/main" id="{BBBEB6AD-9879-4F52-8F00-6CDF76DC528D}"/>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58</xdr:row>
      <xdr:rowOff>37000</xdr:rowOff>
    </xdr:from>
    <xdr:to>
      <xdr:col>3</xdr:col>
      <xdr:colOff>416910</xdr:colOff>
      <xdr:row>59</xdr:row>
      <xdr:rowOff>0</xdr:rowOff>
    </xdr:to>
    <xdr:sp macro="" textlink="">
      <xdr:nvSpPr>
        <xdr:cNvPr id="4" name="Text Box 4">
          <a:extLst>
            <a:ext uri="{FF2B5EF4-FFF2-40B4-BE49-F238E27FC236}">
              <a16:creationId xmlns:a16="http://schemas.microsoft.com/office/drawing/2014/main" id="{B49BE12E-9C76-41F6-8B18-E999841E45F0}"/>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xdr:colOff>
      <xdr:row>1</xdr:row>
      <xdr:rowOff>167178</xdr:rowOff>
    </xdr:from>
    <xdr:to>
      <xdr:col>1</xdr:col>
      <xdr:colOff>2762251</xdr:colOff>
      <xdr:row>3</xdr:row>
      <xdr:rowOff>368180</xdr:rowOff>
    </xdr:to>
    <xdr:pic>
      <xdr:nvPicPr>
        <xdr:cNvPr id="2" name="Picture 1">
          <a:extLst>
            <a:ext uri="{FF2B5EF4-FFF2-40B4-BE49-F238E27FC236}">
              <a16:creationId xmlns:a16="http://schemas.microsoft.com/office/drawing/2014/main" id="{627856BE-5055-46FC-AA03-ACA1E36F94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9276" y="405303"/>
          <a:ext cx="2762250" cy="591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390525</xdr:colOff>
      <xdr:row>4</xdr:row>
      <xdr:rowOff>28575</xdr:rowOff>
    </xdr:from>
    <xdr:to>
      <xdr:col>30</xdr:col>
      <xdr:colOff>427382</xdr:colOff>
      <xdr:row>8</xdr:row>
      <xdr:rowOff>1609282</xdr:rowOff>
    </xdr:to>
    <xdr:pic>
      <xdr:nvPicPr>
        <xdr:cNvPr id="3" name="Imagen 2">
          <a:extLst>
            <a:ext uri="{FF2B5EF4-FFF2-40B4-BE49-F238E27FC236}">
              <a16:creationId xmlns:a16="http://schemas.microsoft.com/office/drawing/2014/main" id="{F28BC00D-75EF-4870-A502-1FBFC4EB087D}"/>
            </a:ext>
          </a:extLst>
        </xdr:cNvPr>
        <xdr:cNvPicPr>
          <a:picLocks noChangeAspect="1"/>
        </xdr:cNvPicPr>
      </xdr:nvPicPr>
      <xdr:blipFill>
        <a:blip xmlns:r="http://schemas.openxmlformats.org/officeDocument/2006/relationships" r:embed="rId2"/>
        <a:stretch>
          <a:fillRect/>
        </a:stretch>
      </xdr:blipFill>
      <xdr:spPr>
        <a:xfrm>
          <a:off x="17945100" y="1343025"/>
          <a:ext cx="9942857" cy="354285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467894</xdr:colOff>
      <xdr:row>2</xdr:row>
      <xdr:rowOff>225693</xdr:rowOff>
    </xdr:from>
    <xdr:to>
      <xdr:col>2</xdr:col>
      <xdr:colOff>1839798</xdr:colOff>
      <xdr:row>4</xdr:row>
      <xdr:rowOff>314158</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236578" y="944246"/>
          <a:ext cx="2775588" cy="92399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CA82"/>
  <sheetViews>
    <sheetView showGridLines="0" view="pageBreakPreview" topLeftCell="A45" zoomScale="60" zoomScaleNormal="60" workbookViewId="0">
      <selection activeCell="A52" sqref="A52:F52"/>
    </sheetView>
  </sheetViews>
  <sheetFormatPr baseColWidth="10" defaultColWidth="11.44140625" defaultRowHeight="15.6" x14ac:dyDescent="0.3"/>
  <cols>
    <col min="1" max="1" width="9.109375" style="2" customWidth="1"/>
    <col min="2" max="2" width="40.44140625" style="2" customWidth="1"/>
    <col min="3" max="3" width="45.109375" style="2" customWidth="1"/>
    <col min="4" max="4" width="47.109375" style="4" customWidth="1"/>
    <col min="5" max="6" width="17.33203125" style="5" customWidth="1"/>
    <col min="7" max="7" width="17.33203125" style="17" customWidth="1"/>
    <col min="8" max="8" width="5.5546875" style="17" customWidth="1"/>
    <col min="9" max="9" width="21.44140625" style="2" customWidth="1"/>
    <col min="10" max="10" width="20" style="2" customWidth="1"/>
    <col min="11" max="11" width="19" style="2" customWidth="1"/>
    <col min="12" max="16384" width="11.44140625" style="2"/>
  </cols>
  <sheetData>
    <row r="1" spans="1:79" s="14" customFormat="1" ht="39.75" customHeight="1" thickBot="1" x14ac:dyDescent="0.5">
      <c r="A1" s="166" t="s">
        <v>135</v>
      </c>
      <c r="B1" s="167"/>
      <c r="C1" s="167"/>
      <c r="D1" s="167"/>
      <c r="E1" s="167"/>
      <c r="F1" s="167"/>
      <c r="G1" s="167"/>
      <c r="H1" s="167"/>
      <c r="I1" s="167"/>
      <c r="J1" s="167"/>
      <c r="K1" s="168"/>
    </row>
    <row r="2" spans="1:79" s="14" customFormat="1" ht="32.25" customHeight="1" x14ac:dyDescent="0.45">
      <c r="A2" s="20"/>
      <c r="B2" s="19"/>
      <c r="C2" s="204" t="s">
        <v>132</v>
      </c>
      <c r="D2" s="205"/>
      <c r="E2" s="205"/>
      <c r="F2" s="205"/>
      <c r="G2" s="205"/>
      <c r="H2" s="205"/>
      <c r="I2" s="205"/>
      <c r="J2" s="205"/>
      <c r="K2" s="206"/>
    </row>
    <row r="3" spans="1:79" s="14" customFormat="1" ht="32.25" customHeight="1" x14ac:dyDescent="0.45">
      <c r="A3" s="20"/>
      <c r="B3" s="19"/>
      <c r="C3" s="207"/>
      <c r="D3" s="208"/>
      <c r="E3" s="208"/>
      <c r="F3" s="208"/>
      <c r="G3" s="208"/>
      <c r="H3" s="208"/>
      <c r="I3" s="208"/>
      <c r="J3" s="208"/>
      <c r="K3" s="209"/>
    </row>
    <row r="4" spans="1:79" s="14" customFormat="1" ht="40.5" customHeight="1" thickBot="1" x14ac:dyDescent="0.5">
      <c r="A4" s="21"/>
      <c r="B4" s="22"/>
      <c r="C4" s="210"/>
      <c r="D4" s="211"/>
      <c r="E4" s="211"/>
      <c r="F4" s="211"/>
      <c r="G4" s="211"/>
      <c r="H4" s="211"/>
      <c r="I4" s="211"/>
      <c r="J4" s="211"/>
      <c r="K4" s="212"/>
    </row>
    <row r="5" spans="1:79" s="14" customFormat="1" ht="10.5" customHeight="1" thickBot="1" x14ac:dyDescent="0.5">
      <c r="A5" s="19"/>
      <c r="B5" s="47"/>
      <c r="C5" s="18"/>
      <c r="D5" s="18"/>
      <c r="E5" s="18"/>
      <c r="F5" s="18"/>
      <c r="G5" s="18"/>
      <c r="H5" s="18"/>
      <c r="I5" s="19"/>
      <c r="J5" s="19"/>
      <c r="K5" s="19"/>
    </row>
    <row r="6" spans="1:79" s="59" customFormat="1" ht="69" customHeight="1" thickBot="1" x14ac:dyDescent="0.5">
      <c r="A6" s="201" t="s">
        <v>181</v>
      </c>
      <c r="B6" s="202"/>
      <c r="C6" s="202"/>
      <c r="D6" s="202"/>
      <c r="E6" s="202"/>
      <c r="F6" s="202"/>
      <c r="G6" s="202"/>
      <c r="H6" s="202"/>
      <c r="I6" s="202"/>
      <c r="J6" s="202"/>
      <c r="K6" s="203"/>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row>
    <row r="7" spans="1:79" s="14" customFormat="1" ht="30" customHeight="1" thickBot="1" x14ac:dyDescent="0.5">
      <c r="A7" s="19"/>
      <c r="B7" s="19"/>
      <c r="C7" s="19"/>
      <c r="D7" s="19"/>
      <c r="E7" s="19"/>
      <c r="F7" s="19"/>
      <c r="G7" s="47"/>
      <c r="H7" s="19"/>
      <c r="I7" s="19"/>
      <c r="J7" s="19"/>
      <c r="K7" s="19"/>
    </row>
    <row r="8" spans="1:79" s="14" customFormat="1" ht="36" customHeight="1" x14ac:dyDescent="0.45">
      <c r="A8" s="26"/>
      <c r="B8" s="27"/>
      <c r="C8" s="27"/>
      <c r="D8" s="27"/>
      <c r="E8" s="27"/>
      <c r="F8" s="27"/>
      <c r="G8" s="18"/>
      <c r="H8" s="18"/>
      <c r="I8" s="170" t="s">
        <v>93</v>
      </c>
      <c r="J8" s="171"/>
      <c r="K8" s="172"/>
    </row>
    <row r="9" spans="1:79" s="14" customFormat="1" ht="8.25" customHeight="1" thickBot="1" x14ac:dyDescent="0.5">
      <c r="A9" s="26"/>
      <c r="B9" s="27"/>
      <c r="C9" s="27"/>
      <c r="D9" s="27"/>
      <c r="E9" s="27"/>
      <c r="F9" s="27"/>
      <c r="G9" s="18"/>
      <c r="H9" s="18"/>
      <c r="I9" s="173"/>
      <c r="J9" s="174"/>
      <c r="K9" s="175"/>
      <c r="M9" s="14" t="s">
        <v>127</v>
      </c>
    </row>
    <row r="10" spans="1:79" s="14" customFormat="1" ht="33.75" customHeight="1" x14ac:dyDescent="0.45">
      <c r="A10" s="213" t="s">
        <v>0</v>
      </c>
      <c r="B10" s="213" t="s">
        <v>4</v>
      </c>
      <c r="C10" s="213" t="s">
        <v>3</v>
      </c>
      <c r="D10" s="213" t="s">
        <v>1</v>
      </c>
      <c r="E10" s="199" t="s">
        <v>30</v>
      </c>
      <c r="F10" s="199" t="s">
        <v>29</v>
      </c>
      <c r="G10" s="18"/>
      <c r="H10" s="18"/>
      <c r="I10" s="216" t="s">
        <v>90</v>
      </c>
      <c r="J10" s="216" t="s">
        <v>91</v>
      </c>
      <c r="K10" s="217" t="s">
        <v>92</v>
      </c>
    </row>
    <row r="11" spans="1:79" s="14" customFormat="1" ht="55.5" customHeight="1" thickBot="1" x14ac:dyDescent="0.5">
      <c r="A11" s="214"/>
      <c r="B11" s="215"/>
      <c r="C11" s="215"/>
      <c r="D11" s="215"/>
      <c r="E11" s="200"/>
      <c r="F11" s="200"/>
      <c r="G11" s="18"/>
      <c r="H11" s="18"/>
      <c r="I11" s="200"/>
      <c r="J11" s="200"/>
      <c r="K11" s="218"/>
    </row>
    <row r="12" spans="1:79" s="14" customFormat="1" ht="24" customHeight="1" thickBot="1" x14ac:dyDescent="0.5">
      <c r="A12" s="34">
        <v>1</v>
      </c>
      <c r="B12" s="150" t="s">
        <v>136</v>
      </c>
      <c r="C12" s="153" t="s">
        <v>138</v>
      </c>
      <c r="D12" s="35" t="s">
        <v>2</v>
      </c>
      <c r="E12" s="155" t="s">
        <v>31</v>
      </c>
      <c r="F12" s="156">
        <v>1</v>
      </c>
      <c r="G12" s="25"/>
      <c r="H12" s="25"/>
      <c r="I12" s="185"/>
      <c r="J12" s="183">
        <f>ROUND(I12*19%,2)</f>
        <v>0</v>
      </c>
      <c r="K12" s="183">
        <f>ROUND(I12+J12,2)</f>
        <v>0</v>
      </c>
    </row>
    <row r="13" spans="1:79" s="14" customFormat="1" ht="62.25" customHeight="1" thickBot="1" x14ac:dyDescent="0.5">
      <c r="A13" s="34">
        <v>2</v>
      </c>
      <c r="B13" s="151"/>
      <c r="C13" s="154"/>
      <c r="D13" s="35" t="s">
        <v>103</v>
      </c>
      <c r="E13" s="154"/>
      <c r="F13" s="157"/>
      <c r="G13" s="25"/>
      <c r="H13" s="25"/>
      <c r="I13" s="186"/>
      <c r="J13" s="184"/>
      <c r="K13" s="184"/>
    </row>
    <row r="14" spans="1:79" s="14" customFormat="1" ht="36.75" customHeight="1" thickBot="1" x14ac:dyDescent="0.5">
      <c r="A14" s="145"/>
      <c r="B14" s="151"/>
      <c r="C14" s="196" t="s">
        <v>109</v>
      </c>
      <c r="D14" s="197"/>
      <c r="E14" s="197"/>
      <c r="F14" s="198"/>
      <c r="G14" s="18"/>
      <c r="H14" s="18"/>
      <c r="I14" s="58"/>
      <c r="J14" s="64"/>
      <c r="K14" s="70">
        <f>ROUND(SUM(K12),2)</f>
        <v>0</v>
      </c>
      <c r="L14" s="69"/>
    </row>
    <row r="15" spans="1:79" s="14" customFormat="1" ht="50.25" customHeight="1" thickBot="1" x14ac:dyDescent="0.5">
      <c r="A15" s="146"/>
      <c r="B15" s="151"/>
      <c r="C15" s="26"/>
      <c r="D15" s="27"/>
      <c r="E15" s="27"/>
      <c r="F15" s="31"/>
      <c r="G15" s="32"/>
      <c r="H15" s="32"/>
      <c r="I15" s="63"/>
      <c r="J15" s="63"/>
      <c r="K15" s="63"/>
      <c r="L15" s="69"/>
    </row>
    <row r="16" spans="1:79" s="14" customFormat="1" ht="24" customHeight="1" thickBot="1" x14ac:dyDescent="0.5">
      <c r="A16" s="34">
        <v>1</v>
      </c>
      <c r="B16" s="151"/>
      <c r="C16" s="158" t="s">
        <v>104</v>
      </c>
      <c r="D16" s="35" t="s">
        <v>5</v>
      </c>
      <c r="E16" s="160" t="s">
        <v>31</v>
      </c>
      <c r="F16" s="160">
        <v>1</v>
      </c>
      <c r="G16" s="25"/>
      <c r="H16" s="25"/>
      <c r="I16" s="187"/>
      <c r="J16" s="190">
        <f>ROUND(I16*19%,2)</f>
        <v>0</v>
      </c>
      <c r="K16" s="193">
        <f>ROUND(I16+J16,2)</f>
        <v>0</v>
      </c>
    </row>
    <row r="17" spans="1:12" s="14" customFormat="1" ht="67.5" customHeight="1" thickBot="1" x14ac:dyDescent="0.5">
      <c r="A17" s="34">
        <v>2</v>
      </c>
      <c r="B17" s="151"/>
      <c r="C17" s="159"/>
      <c r="D17" s="35" t="s">
        <v>6</v>
      </c>
      <c r="E17" s="161"/>
      <c r="F17" s="161"/>
      <c r="G17" s="25"/>
      <c r="H17" s="25"/>
      <c r="I17" s="188"/>
      <c r="J17" s="191"/>
      <c r="K17" s="194"/>
    </row>
    <row r="18" spans="1:12" s="14" customFormat="1" ht="61.5" customHeight="1" thickBot="1" x14ac:dyDescent="0.5">
      <c r="A18" s="34">
        <v>3</v>
      </c>
      <c r="B18" s="151"/>
      <c r="C18" s="159"/>
      <c r="D18" s="35" t="s">
        <v>105</v>
      </c>
      <c r="E18" s="161"/>
      <c r="F18" s="161"/>
      <c r="G18" s="25"/>
      <c r="H18" s="25"/>
      <c r="I18" s="188"/>
      <c r="J18" s="191"/>
      <c r="K18" s="194"/>
    </row>
    <row r="19" spans="1:12" s="14" customFormat="1" ht="35.25" customHeight="1" thickBot="1" x14ac:dyDescent="0.5">
      <c r="A19" s="34">
        <v>4</v>
      </c>
      <c r="B19" s="151"/>
      <c r="C19" s="159"/>
      <c r="D19" s="35" t="s">
        <v>7</v>
      </c>
      <c r="E19" s="161"/>
      <c r="F19" s="161"/>
      <c r="G19" s="25"/>
      <c r="H19" s="25"/>
      <c r="I19" s="188"/>
      <c r="J19" s="191"/>
      <c r="K19" s="194"/>
    </row>
    <row r="20" spans="1:12" s="14" customFormat="1" ht="40.5" customHeight="1" thickBot="1" x14ac:dyDescent="0.5">
      <c r="A20" s="34">
        <v>5</v>
      </c>
      <c r="B20" s="151"/>
      <c r="C20" s="159"/>
      <c r="D20" s="35" t="s">
        <v>8</v>
      </c>
      <c r="E20" s="161"/>
      <c r="F20" s="161"/>
      <c r="G20" s="25"/>
      <c r="H20" s="25"/>
      <c r="I20" s="188"/>
      <c r="J20" s="191"/>
      <c r="K20" s="194"/>
    </row>
    <row r="21" spans="1:12" s="14" customFormat="1" ht="69" customHeight="1" thickBot="1" x14ac:dyDescent="0.5">
      <c r="A21" s="34">
        <v>6</v>
      </c>
      <c r="B21" s="151"/>
      <c r="C21" s="159"/>
      <c r="D21" s="35" t="s">
        <v>128</v>
      </c>
      <c r="E21" s="161"/>
      <c r="F21" s="161"/>
      <c r="G21" s="25"/>
      <c r="H21" s="25"/>
      <c r="I21" s="188"/>
      <c r="J21" s="191"/>
      <c r="K21" s="194"/>
    </row>
    <row r="22" spans="1:12" s="14" customFormat="1" ht="63.75" customHeight="1" thickBot="1" x14ac:dyDescent="0.5">
      <c r="A22" s="34">
        <v>7</v>
      </c>
      <c r="B22" s="151"/>
      <c r="C22" s="159"/>
      <c r="D22" s="35" t="s">
        <v>129</v>
      </c>
      <c r="E22" s="161"/>
      <c r="F22" s="161"/>
      <c r="G22" s="25"/>
      <c r="H22" s="25"/>
      <c r="I22" s="188"/>
      <c r="J22" s="191"/>
      <c r="K22" s="194"/>
    </row>
    <row r="23" spans="1:12" s="14" customFormat="1" ht="63" customHeight="1" thickBot="1" x14ac:dyDescent="0.5">
      <c r="A23" s="34">
        <v>8</v>
      </c>
      <c r="B23" s="151"/>
      <c r="C23" s="159"/>
      <c r="D23" s="35" t="s">
        <v>10</v>
      </c>
      <c r="E23" s="161"/>
      <c r="F23" s="161"/>
      <c r="G23" s="25"/>
      <c r="H23" s="25"/>
      <c r="I23" s="188"/>
      <c r="J23" s="191"/>
      <c r="K23" s="194"/>
    </row>
    <row r="24" spans="1:12" s="14" customFormat="1" ht="40.5" customHeight="1" thickBot="1" x14ac:dyDescent="0.5">
      <c r="A24" s="34">
        <v>9</v>
      </c>
      <c r="B24" s="151"/>
      <c r="C24" s="159"/>
      <c r="D24" s="35" t="s">
        <v>94</v>
      </c>
      <c r="E24" s="161"/>
      <c r="F24" s="161"/>
      <c r="G24" s="25"/>
      <c r="H24" s="25"/>
      <c r="I24" s="188"/>
      <c r="J24" s="191"/>
      <c r="K24" s="194"/>
    </row>
    <row r="25" spans="1:12" s="14" customFormat="1" ht="41.25" customHeight="1" thickBot="1" x14ac:dyDescent="0.5">
      <c r="A25" s="34">
        <v>10</v>
      </c>
      <c r="B25" s="151"/>
      <c r="C25" s="159"/>
      <c r="D25" s="35" t="s">
        <v>12</v>
      </c>
      <c r="E25" s="161"/>
      <c r="F25" s="161"/>
      <c r="G25" s="25"/>
      <c r="H25" s="25"/>
      <c r="I25" s="188"/>
      <c r="J25" s="191"/>
      <c r="K25" s="194"/>
    </row>
    <row r="26" spans="1:12" s="14" customFormat="1" ht="46.5" customHeight="1" thickBot="1" x14ac:dyDescent="0.5">
      <c r="A26" s="34">
        <v>11</v>
      </c>
      <c r="B26" s="151"/>
      <c r="C26" s="159"/>
      <c r="D26" s="85" t="s">
        <v>130</v>
      </c>
      <c r="E26" s="162"/>
      <c r="F26" s="162"/>
      <c r="G26" s="25"/>
      <c r="H26" s="25"/>
      <c r="I26" s="189"/>
      <c r="J26" s="192"/>
      <c r="K26" s="195"/>
    </row>
    <row r="27" spans="1:12" s="14" customFormat="1" ht="24" customHeight="1" thickBot="1" x14ac:dyDescent="0.5">
      <c r="A27" s="34">
        <v>12</v>
      </c>
      <c r="B27" s="151"/>
      <c r="C27" s="159"/>
      <c r="D27" s="86" t="s">
        <v>131</v>
      </c>
      <c r="E27" s="160" t="s">
        <v>31</v>
      </c>
      <c r="F27" s="160">
        <v>1</v>
      </c>
      <c r="G27" s="25"/>
      <c r="H27" s="25"/>
      <c r="I27" s="147"/>
      <c r="J27" s="163">
        <f>ROUND(I27*19%,2)</f>
        <v>0</v>
      </c>
      <c r="K27" s="163">
        <f>ROUND(I27+J27,2)</f>
        <v>0</v>
      </c>
    </row>
    <row r="28" spans="1:12" s="14" customFormat="1" ht="48" customHeight="1" thickBot="1" x14ac:dyDescent="0.5">
      <c r="A28" s="34">
        <v>13</v>
      </c>
      <c r="B28" s="151"/>
      <c r="C28" s="159"/>
      <c r="D28" s="86" t="s">
        <v>13</v>
      </c>
      <c r="E28" s="161"/>
      <c r="F28" s="161"/>
      <c r="G28" s="25"/>
      <c r="H28" s="25"/>
      <c r="I28" s="148"/>
      <c r="J28" s="164"/>
      <c r="K28" s="164"/>
    </row>
    <row r="29" spans="1:12" s="14" customFormat="1" ht="40.5" customHeight="1" thickBot="1" x14ac:dyDescent="0.5">
      <c r="A29" s="34">
        <v>14</v>
      </c>
      <c r="B29" s="151"/>
      <c r="C29" s="159"/>
      <c r="D29" s="86" t="s">
        <v>14</v>
      </c>
      <c r="E29" s="162"/>
      <c r="F29" s="162"/>
      <c r="G29" s="25"/>
      <c r="H29" s="25"/>
      <c r="I29" s="149"/>
      <c r="J29" s="165"/>
      <c r="K29" s="165"/>
    </row>
    <row r="30" spans="1:12" s="14" customFormat="1" ht="48" customHeight="1" thickBot="1" x14ac:dyDescent="0.5">
      <c r="A30" s="36"/>
      <c r="B30" s="151"/>
      <c r="C30" s="176" t="s">
        <v>110</v>
      </c>
      <c r="D30" s="177"/>
      <c r="E30" s="177"/>
      <c r="F30" s="178"/>
      <c r="G30" s="18"/>
      <c r="H30" s="18"/>
      <c r="I30" s="58"/>
      <c r="J30" s="64"/>
      <c r="K30" s="70">
        <f>ROUND(SUM(K16:K29),2)</f>
        <v>0</v>
      </c>
      <c r="L30" s="69"/>
    </row>
    <row r="31" spans="1:12" s="14" customFormat="1" ht="33.75" customHeight="1" thickBot="1" x14ac:dyDescent="0.5">
      <c r="A31" s="36"/>
      <c r="B31" s="151"/>
      <c r="C31" s="37"/>
      <c r="D31" s="33"/>
      <c r="E31" s="33"/>
      <c r="F31" s="31"/>
      <c r="G31" s="32"/>
      <c r="H31" s="32"/>
      <c r="I31" s="19"/>
      <c r="J31" s="19"/>
      <c r="K31" s="19"/>
    </row>
    <row r="32" spans="1:12" s="14" customFormat="1" ht="38.1" customHeight="1" thickBot="1" x14ac:dyDescent="0.5">
      <c r="A32" s="34">
        <v>1</v>
      </c>
      <c r="B32" s="151"/>
      <c r="C32" s="182" t="s">
        <v>124</v>
      </c>
      <c r="D32" s="35" t="s">
        <v>15</v>
      </c>
      <c r="E32" s="38" t="s">
        <v>31</v>
      </c>
      <c r="F32" s="39">
        <v>1</v>
      </c>
      <c r="G32" s="25"/>
      <c r="H32" s="25"/>
      <c r="I32" s="61"/>
      <c r="J32" s="61">
        <f>ROUND(I32*19%,2)</f>
        <v>0</v>
      </c>
      <c r="K32" s="62">
        <f>ROUND(I32+J32,2)</f>
        <v>0</v>
      </c>
    </row>
    <row r="33" spans="1:11" s="14" customFormat="1" ht="38.1" customHeight="1" thickBot="1" x14ac:dyDescent="0.5">
      <c r="A33" s="34">
        <v>2</v>
      </c>
      <c r="B33" s="151"/>
      <c r="C33" s="161"/>
      <c r="D33" s="35" t="s">
        <v>16</v>
      </c>
      <c r="E33" s="40" t="s">
        <v>31</v>
      </c>
      <c r="F33" s="41">
        <v>1</v>
      </c>
      <c r="G33" s="25"/>
      <c r="H33" s="25"/>
      <c r="I33" s="61"/>
      <c r="J33" s="61">
        <f t="shared" ref="J33:J49" si="0">ROUND(I33*19%,2)</f>
        <v>0</v>
      </c>
      <c r="K33" s="62">
        <f t="shared" ref="K33:K49" si="1">ROUND(I33+J33,2)</f>
        <v>0</v>
      </c>
    </row>
    <row r="34" spans="1:11" s="14" customFormat="1" ht="38.1" customHeight="1" thickBot="1" x14ac:dyDescent="0.5">
      <c r="A34" s="34">
        <v>3</v>
      </c>
      <c r="B34" s="151"/>
      <c r="C34" s="161"/>
      <c r="D34" s="35" t="s">
        <v>17</v>
      </c>
      <c r="E34" s="40" t="s">
        <v>31</v>
      </c>
      <c r="F34" s="41">
        <v>1</v>
      </c>
      <c r="G34" s="25"/>
      <c r="H34" s="25"/>
      <c r="I34" s="61"/>
      <c r="J34" s="61">
        <f t="shared" si="0"/>
        <v>0</v>
      </c>
      <c r="K34" s="62">
        <f t="shared" si="1"/>
        <v>0</v>
      </c>
    </row>
    <row r="35" spans="1:11" s="14" customFormat="1" ht="38.1" customHeight="1" thickBot="1" x14ac:dyDescent="0.5">
      <c r="A35" s="34">
        <v>4</v>
      </c>
      <c r="B35" s="151"/>
      <c r="C35" s="161"/>
      <c r="D35" s="35" t="s">
        <v>18</v>
      </c>
      <c r="E35" s="40" t="s">
        <v>31</v>
      </c>
      <c r="F35" s="41">
        <v>1</v>
      </c>
      <c r="G35" s="25"/>
      <c r="H35" s="25"/>
      <c r="I35" s="61"/>
      <c r="J35" s="61">
        <f t="shared" si="0"/>
        <v>0</v>
      </c>
      <c r="K35" s="62">
        <f t="shared" si="1"/>
        <v>0</v>
      </c>
    </row>
    <row r="36" spans="1:11" s="14" customFormat="1" ht="38.1" customHeight="1" thickBot="1" x14ac:dyDescent="0.5">
      <c r="A36" s="34">
        <v>5</v>
      </c>
      <c r="B36" s="151"/>
      <c r="C36" s="161"/>
      <c r="D36" s="35" t="s">
        <v>19</v>
      </c>
      <c r="E36" s="40" t="s">
        <v>31</v>
      </c>
      <c r="F36" s="41">
        <v>1</v>
      </c>
      <c r="G36" s="25"/>
      <c r="H36" s="25"/>
      <c r="I36" s="61"/>
      <c r="J36" s="61">
        <f t="shared" si="0"/>
        <v>0</v>
      </c>
      <c r="K36" s="62">
        <f t="shared" si="1"/>
        <v>0</v>
      </c>
    </row>
    <row r="37" spans="1:11" s="14" customFormat="1" ht="38.1" customHeight="1" thickBot="1" x14ac:dyDescent="0.5">
      <c r="A37" s="34">
        <v>6</v>
      </c>
      <c r="B37" s="151"/>
      <c r="C37" s="161"/>
      <c r="D37" s="35" t="s">
        <v>20</v>
      </c>
      <c r="E37" s="40" t="s">
        <v>31</v>
      </c>
      <c r="F37" s="41">
        <v>1</v>
      </c>
      <c r="G37" s="25"/>
      <c r="H37" s="25"/>
      <c r="I37" s="61"/>
      <c r="J37" s="61">
        <f t="shared" si="0"/>
        <v>0</v>
      </c>
      <c r="K37" s="62">
        <f t="shared" si="1"/>
        <v>0</v>
      </c>
    </row>
    <row r="38" spans="1:11" s="14" customFormat="1" ht="38.1" customHeight="1" thickBot="1" x14ac:dyDescent="0.5">
      <c r="A38" s="34">
        <v>7</v>
      </c>
      <c r="B38" s="151"/>
      <c r="C38" s="161"/>
      <c r="D38" s="35" t="s">
        <v>21</v>
      </c>
      <c r="E38" s="40" t="s">
        <v>31</v>
      </c>
      <c r="F38" s="41">
        <v>1</v>
      </c>
      <c r="G38" s="25"/>
      <c r="H38" s="25"/>
      <c r="I38" s="61"/>
      <c r="J38" s="61">
        <f t="shared" si="0"/>
        <v>0</v>
      </c>
      <c r="K38" s="62">
        <f t="shared" si="1"/>
        <v>0</v>
      </c>
    </row>
    <row r="39" spans="1:11" s="14" customFormat="1" ht="56.25" customHeight="1" thickBot="1" x14ac:dyDescent="0.5">
      <c r="A39" s="34">
        <v>8</v>
      </c>
      <c r="B39" s="151"/>
      <c r="C39" s="161"/>
      <c r="D39" s="35" t="s">
        <v>22</v>
      </c>
      <c r="E39" s="40" t="s">
        <v>31</v>
      </c>
      <c r="F39" s="41">
        <v>1</v>
      </c>
      <c r="G39" s="25"/>
      <c r="H39" s="25"/>
      <c r="I39" s="61"/>
      <c r="J39" s="61">
        <f t="shared" si="0"/>
        <v>0</v>
      </c>
      <c r="K39" s="62">
        <f t="shared" si="1"/>
        <v>0</v>
      </c>
    </row>
    <row r="40" spans="1:11" s="14" customFormat="1" ht="38.1" customHeight="1" thickBot="1" x14ac:dyDescent="0.5">
      <c r="A40" s="34">
        <v>9</v>
      </c>
      <c r="B40" s="151"/>
      <c r="C40" s="161"/>
      <c r="D40" s="35" t="s">
        <v>23</v>
      </c>
      <c r="E40" s="40" t="s">
        <v>31</v>
      </c>
      <c r="F40" s="41">
        <v>1</v>
      </c>
      <c r="G40" s="25"/>
      <c r="H40" s="25"/>
      <c r="I40" s="61"/>
      <c r="J40" s="61">
        <f t="shared" si="0"/>
        <v>0</v>
      </c>
      <c r="K40" s="62">
        <f t="shared" si="1"/>
        <v>0</v>
      </c>
    </row>
    <row r="41" spans="1:11" s="14" customFormat="1" ht="38.1" customHeight="1" thickBot="1" x14ac:dyDescent="0.5">
      <c r="A41" s="34">
        <v>10</v>
      </c>
      <c r="B41" s="151"/>
      <c r="C41" s="161"/>
      <c r="D41" s="35" t="s">
        <v>24</v>
      </c>
      <c r="E41" s="40" t="s">
        <v>31</v>
      </c>
      <c r="F41" s="41">
        <v>1</v>
      </c>
      <c r="G41" s="25"/>
      <c r="H41" s="25"/>
      <c r="I41" s="61"/>
      <c r="J41" s="61">
        <f t="shared" si="0"/>
        <v>0</v>
      </c>
      <c r="K41" s="62">
        <f t="shared" si="1"/>
        <v>0</v>
      </c>
    </row>
    <row r="42" spans="1:11" s="14" customFormat="1" ht="38.1" customHeight="1" thickBot="1" x14ac:dyDescent="0.5">
      <c r="A42" s="34">
        <v>11</v>
      </c>
      <c r="B42" s="151"/>
      <c r="C42" s="161"/>
      <c r="D42" s="35" t="s">
        <v>25</v>
      </c>
      <c r="E42" s="40" t="s">
        <v>31</v>
      </c>
      <c r="F42" s="41">
        <v>1</v>
      </c>
      <c r="G42" s="25"/>
      <c r="H42" s="25"/>
      <c r="I42" s="61"/>
      <c r="J42" s="61">
        <f t="shared" si="0"/>
        <v>0</v>
      </c>
      <c r="K42" s="62">
        <f t="shared" si="1"/>
        <v>0</v>
      </c>
    </row>
    <row r="43" spans="1:11" s="14" customFormat="1" ht="67.5" customHeight="1" thickBot="1" x14ac:dyDescent="0.5">
      <c r="A43" s="34">
        <v>12</v>
      </c>
      <c r="B43" s="151"/>
      <c r="C43" s="161"/>
      <c r="D43" s="35" t="s">
        <v>26</v>
      </c>
      <c r="E43" s="40" t="s">
        <v>31</v>
      </c>
      <c r="F43" s="41">
        <v>1</v>
      </c>
      <c r="G43" s="25"/>
      <c r="H43" s="25"/>
      <c r="I43" s="61"/>
      <c r="J43" s="61">
        <f t="shared" si="0"/>
        <v>0</v>
      </c>
      <c r="K43" s="62">
        <f t="shared" si="1"/>
        <v>0</v>
      </c>
    </row>
    <row r="44" spans="1:11" s="14" customFormat="1" ht="38.1" customHeight="1" thickBot="1" x14ac:dyDescent="0.5">
      <c r="A44" s="34">
        <v>13</v>
      </c>
      <c r="B44" s="151"/>
      <c r="C44" s="161"/>
      <c r="D44" s="35" t="s">
        <v>11</v>
      </c>
      <c r="E44" s="40" t="s">
        <v>31</v>
      </c>
      <c r="F44" s="41">
        <v>1</v>
      </c>
      <c r="G44" s="25"/>
      <c r="H44" s="25"/>
      <c r="I44" s="61"/>
      <c r="J44" s="61">
        <f t="shared" si="0"/>
        <v>0</v>
      </c>
      <c r="K44" s="62">
        <f t="shared" si="1"/>
        <v>0</v>
      </c>
    </row>
    <row r="45" spans="1:11" s="14" customFormat="1" ht="38.1" customHeight="1" thickBot="1" x14ac:dyDescent="0.5">
      <c r="A45" s="34">
        <v>14</v>
      </c>
      <c r="B45" s="151"/>
      <c r="C45" s="161"/>
      <c r="D45" s="35" t="s">
        <v>12</v>
      </c>
      <c r="E45" s="40" t="s">
        <v>31</v>
      </c>
      <c r="F45" s="41">
        <v>1</v>
      </c>
      <c r="G45" s="25"/>
      <c r="H45" s="25"/>
      <c r="I45" s="61"/>
      <c r="J45" s="61">
        <f t="shared" si="0"/>
        <v>0</v>
      </c>
      <c r="K45" s="62">
        <f t="shared" si="1"/>
        <v>0</v>
      </c>
    </row>
    <row r="46" spans="1:11" s="14" customFormat="1" ht="38.1" customHeight="1" thickBot="1" x14ac:dyDescent="0.5">
      <c r="A46" s="34">
        <v>15</v>
      </c>
      <c r="B46" s="151"/>
      <c r="C46" s="161"/>
      <c r="D46" s="35" t="s">
        <v>27</v>
      </c>
      <c r="E46" s="40" t="s">
        <v>31</v>
      </c>
      <c r="F46" s="41">
        <v>1</v>
      </c>
      <c r="G46" s="25"/>
      <c r="H46" s="25"/>
      <c r="I46" s="61"/>
      <c r="J46" s="61">
        <f t="shared" si="0"/>
        <v>0</v>
      </c>
      <c r="K46" s="62">
        <f t="shared" si="1"/>
        <v>0</v>
      </c>
    </row>
    <row r="47" spans="1:11" s="14" customFormat="1" ht="38.1" customHeight="1" thickBot="1" x14ac:dyDescent="0.5">
      <c r="A47" s="34">
        <v>16</v>
      </c>
      <c r="B47" s="151"/>
      <c r="C47" s="161"/>
      <c r="D47" s="35" t="s">
        <v>28</v>
      </c>
      <c r="E47" s="40" t="s">
        <v>31</v>
      </c>
      <c r="F47" s="41">
        <v>1</v>
      </c>
      <c r="G47" s="25"/>
      <c r="H47" s="25"/>
      <c r="I47" s="61"/>
      <c r="J47" s="61">
        <f t="shared" si="0"/>
        <v>0</v>
      </c>
      <c r="K47" s="62">
        <f t="shared" si="1"/>
        <v>0</v>
      </c>
    </row>
    <row r="48" spans="1:11" s="14" customFormat="1" ht="51" customHeight="1" thickBot="1" x14ac:dyDescent="0.5">
      <c r="A48" s="34">
        <v>17</v>
      </c>
      <c r="B48" s="151"/>
      <c r="C48" s="161"/>
      <c r="D48" s="35" t="s">
        <v>137</v>
      </c>
      <c r="E48" s="40" t="s">
        <v>31</v>
      </c>
      <c r="F48" s="41">
        <v>1</v>
      </c>
      <c r="G48" s="25"/>
      <c r="H48" s="25"/>
      <c r="I48" s="61"/>
      <c r="J48" s="61">
        <f t="shared" si="0"/>
        <v>0</v>
      </c>
      <c r="K48" s="62">
        <f t="shared" si="1"/>
        <v>0</v>
      </c>
    </row>
    <row r="49" spans="1:11" s="14" customFormat="1" ht="38.1" customHeight="1" thickBot="1" x14ac:dyDescent="0.5">
      <c r="A49" s="34">
        <v>18</v>
      </c>
      <c r="B49" s="151"/>
      <c r="C49" s="162"/>
      <c r="D49" s="35" t="s">
        <v>14</v>
      </c>
      <c r="E49" s="42" t="s">
        <v>31</v>
      </c>
      <c r="F49" s="43">
        <v>1</v>
      </c>
      <c r="G49" s="25"/>
      <c r="H49" s="25"/>
      <c r="I49" s="61"/>
      <c r="J49" s="61">
        <f t="shared" si="0"/>
        <v>0</v>
      </c>
      <c r="K49" s="62">
        <f t="shared" si="1"/>
        <v>0</v>
      </c>
    </row>
    <row r="50" spans="1:11" s="14" customFormat="1" ht="36.75" customHeight="1" thickBot="1" x14ac:dyDescent="0.5">
      <c r="A50" s="33"/>
      <c r="B50" s="152"/>
      <c r="C50" s="176" t="s">
        <v>113</v>
      </c>
      <c r="D50" s="177"/>
      <c r="E50" s="177"/>
      <c r="F50" s="178"/>
      <c r="G50" s="18"/>
      <c r="H50" s="18"/>
      <c r="I50" s="58"/>
      <c r="J50" s="64"/>
      <c r="K50" s="70">
        <f>ROUND(SUM(K32:K49),2)</f>
        <v>0</v>
      </c>
    </row>
    <row r="51" spans="1:11" s="3" customFormat="1" ht="25.5" customHeight="1" thickBot="1" x14ac:dyDescent="0.35">
      <c r="A51" s="33"/>
      <c r="B51" s="33"/>
      <c r="C51" s="33"/>
      <c r="D51" s="33"/>
      <c r="E51" s="33"/>
      <c r="F51" s="33"/>
      <c r="G51" s="32"/>
      <c r="H51" s="32"/>
      <c r="I51" s="33"/>
      <c r="J51" s="33"/>
      <c r="K51" s="33"/>
    </row>
    <row r="52" spans="1:11" s="14" customFormat="1" ht="58.5" customHeight="1" thickBot="1" x14ac:dyDescent="0.5">
      <c r="A52" s="179" t="s">
        <v>122</v>
      </c>
      <c r="B52" s="180"/>
      <c r="C52" s="180"/>
      <c r="D52" s="180"/>
      <c r="E52" s="180"/>
      <c r="F52" s="181"/>
      <c r="G52" s="18"/>
      <c r="H52" s="18"/>
      <c r="I52" s="19"/>
      <c r="J52" s="19"/>
      <c r="K52" s="65">
        <f>ROUND(K14+K30+K50,2)</f>
        <v>0</v>
      </c>
    </row>
    <row r="53" spans="1:11" s="14" customFormat="1" ht="25.2" x14ac:dyDescent="0.45">
      <c r="A53" s="19"/>
      <c r="B53" s="19"/>
      <c r="C53" s="19"/>
      <c r="D53" s="44"/>
      <c r="E53" s="45"/>
      <c r="F53" s="45"/>
      <c r="G53" s="46"/>
      <c r="H53" s="46"/>
      <c r="I53" s="19"/>
      <c r="J53" s="19"/>
      <c r="K53" s="19"/>
    </row>
    <row r="54" spans="1:11" s="1" customFormat="1" ht="74.25" customHeight="1" x14ac:dyDescent="0.5">
      <c r="A54" s="19"/>
      <c r="B54" s="169"/>
      <c r="C54" s="169"/>
      <c r="D54" s="169"/>
      <c r="E54" s="169"/>
      <c r="F54" s="19"/>
      <c r="G54" s="47"/>
      <c r="H54" s="47"/>
      <c r="I54" s="19"/>
      <c r="J54" s="19"/>
      <c r="K54" s="19"/>
    </row>
    <row r="55" spans="1:11" ht="20.399999999999999" x14ac:dyDescent="0.35">
      <c r="A55" s="19"/>
      <c r="B55" s="19"/>
      <c r="C55" s="19"/>
      <c r="D55" s="44"/>
      <c r="E55" s="45"/>
      <c r="F55" s="45"/>
      <c r="G55" s="46"/>
      <c r="H55" s="46"/>
      <c r="I55" s="19"/>
      <c r="J55" s="19"/>
      <c r="K55" s="19"/>
    </row>
    <row r="56" spans="1:11" ht="20.399999999999999" x14ac:dyDescent="0.35">
      <c r="A56" s="19"/>
      <c r="B56" s="19"/>
      <c r="C56" s="19"/>
      <c r="D56" s="44"/>
      <c r="E56" s="45"/>
      <c r="F56" s="45"/>
      <c r="G56" s="46"/>
      <c r="H56" s="46"/>
      <c r="I56" s="19"/>
      <c r="J56" s="19"/>
      <c r="K56" s="19"/>
    </row>
    <row r="57" spans="1:11" s="91" customFormat="1" x14ac:dyDescent="0.3">
      <c r="B57" s="92" t="s">
        <v>140</v>
      </c>
      <c r="C57" s="92"/>
      <c r="D57" s="93"/>
      <c r="E57" s="94"/>
    </row>
    <row r="58" spans="1:11" s="95" customFormat="1" ht="14.4" x14ac:dyDescent="0.3">
      <c r="B58" s="96"/>
      <c r="C58" s="96"/>
      <c r="D58" s="97"/>
      <c r="E58" s="96"/>
      <c r="F58" s="96"/>
      <c r="G58" s="96"/>
      <c r="H58" s="98"/>
      <c r="I58" s="98"/>
    </row>
    <row r="59" spans="1:11" s="93" customFormat="1" ht="93.75" customHeight="1" x14ac:dyDescent="0.3">
      <c r="B59" s="219" t="s">
        <v>141</v>
      </c>
      <c r="C59" s="220"/>
      <c r="D59" s="220"/>
      <c r="E59" s="220"/>
      <c r="F59" s="220"/>
      <c r="G59" s="220"/>
      <c r="H59" s="220"/>
      <c r="I59" s="220"/>
      <c r="J59" s="220"/>
      <c r="K59" s="221"/>
    </row>
    <row r="60" spans="1:11" s="99" customFormat="1" x14ac:dyDescent="0.3">
      <c r="B60" s="222" t="s">
        <v>142</v>
      </c>
      <c r="C60" s="223"/>
      <c r="D60" s="224"/>
      <c r="E60" s="224"/>
      <c r="F60" s="224"/>
      <c r="G60" s="224"/>
      <c r="H60" s="224"/>
      <c r="I60" s="224"/>
      <c r="J60" s="224"/>
      <c r="K60" s="225"/>
    </row>
    <row r="61" spans="1:11" s="100" customFormat="1" ht="75" customHeight="1" x14ac:dyDescent="0.3">
      <c r="B61" s="226" t="s">
        <v>176</v>
      </c>
      <c r="C61" s="227"/>
      <c r="D61" s="227"/>
      <c r="E61" s="227"/>
      <c r="F61" s="227"/>
      <c r="G61" s="227"/>
      <c r="H61" s="227"/>
      <c r="I61" s="227"/>
      <c r="J61" s="227"/>
      <c r="K61" s="228"/>
    </row>
    <row r="62" spans="1:11" s="100" customFormat="1" x14ac:dyDescent="0.3">
      <c r="B62" s="101"/>
      <c r="C62" s="101"/>
      <c r="D62" s="102"/>
      <c r="E62" s="103"/>
      <c r="F62" s="103"/>
      <c r="G62" s="103"/>
      <c r="H62" s="103"/>
      <c r="I62" s="103"/>
      <c r="J62" s="103"/>
      <c r="K62" s="103"/>
    </row>
    <row r="63" spans="1:11" s="100" customFormat="1" ht="15" customHeight="1" thickBot="1" x14ac:dyDescent="0.35">
      <c r="B63" s="229" t="s">
        <v>143</v>
      </c>
      <c r="C63" s="229"/>
      <c r="D63" s="229"/>
      <c r="E63" s="230"/>
      <c r="F63" s="229"/>
      <c r="G63" s="229"/>
      <c r="H63" s="229"/>
      <c r="I63" s="229"/>
      <c r="J63" s="229"/>
      <c r="K63" s="229"/>
    </row>
    <row r="64" spans="1:11" s="100" customFormat="1" ht="16.2" thickBot="1" x14ac:dyDescent="0.35">
      <c r="B64" s="229" t="s">
        <v>144</v>
      </c>
      <c r="C64" s="231"/>
      <c r="D64" s="231"/>
      <c r="E64" s="104" t="s">
        <v>145</v>
      </c>
      <c r="F64" s="232"/>
      <c r="G64" s="233"/>
      <c r="H64" s="233"/>
      <c r="I64" s="233"/>
      <c r="J64" s="233"/>
      <c r="K64" s="233"/>
    </row>
    <row r="65" spans="2:11" s="100" customFormat="1" ht="122.25" customHeight="1" thickBot="1" x14ac:dyDescent="0.35">
      <c r="B65" s="234" t="s">
        <v>146</v>
      </c>
      <c r="C65" s="234"/>
      <c r="D65" s="234"/>
      <c r="E65" s="235"/>
      <c r="F65" s="234"/>
      <c r="G65" s="234"/>
      <c r="H65" s="234"/>
      <c r="I65" s="234"/>
      <c r="J65" s="234"/>
      <c r="K65" s="234"/>
    </row>
    <row r="66" spans="2:11" s="100" customFormat="1" ht="16.2" thickBot="1" x14ac:dyDescent="0.35">
      <c r="B66" s="236" t="s">
        <v>147</v>
      </c>
      <c r="C66" s="237"/>
      <c r="D66" s="237"/>
      <c r="E66" s="105"/>
      <c r="F66" s="238"/>
      <c r="G66" s="238"/>
      <c r="H66" s="238"/>
      <c r="I66" s="238"/>
      <c r="J66" s="238"/>
      <c r="K66" s="239"/>
    </row>
    <row r="67" spans="2:11" s="100" customFormat="1" ht="121.5" customHeight="1" x14ac:dyDescent="0.3">
      <c r="B67" s="234" t="s">
        <v>148</v>
      </c>
      <c r="C67" s="234"/>
      <c r="D67" s="234"/>
      <c r="E67" s="240"/>
      <c r="F67" s="234"/>
      <c r="G67" s="234"/>
      <c r="H67" s="234"/>
      <c r="I67" s="234"/>
      <c r="J67" s="234"/>
      <c r="K67" s="234"/>
    </row>
    <row r="68" spans="2:11" s="100" customFormat="1" x14ac:dyDescent="0.3">
      <c r="B68" s="241" t="s">
        <v>149</v>
      </c>
      <c r="C68" s="241"/>
      <c r="D68" s="241"/>
      <c r="E68" s="242"/>
      <c r="F68" s="243"/>
      <c r="G68" s="243"/>
      <c r="H68" s="243"/>
      <c r="I68" s="243"/>
      <c r="J68" s="243"/>
      <c r="K68" s="244"/>
    </row>
    <row r="69" spans="2:11" s="100" customFormat="1" x14ac:dyDescent="0.3">
      <c r="B69" s="241" t="s">
        <v>150</v>
      </c>
      <c r="C69" s="241"/>
      <c r="D69" s="241"/>
      <c r="E69" s="242"/>
      <c r="F69" s="243"/>
      <c r="G69" s="243"/>
      <c r="H69" s="243"/>
      <c r="I69" s="243"/>
      <c r="J69" s="243"/>
      <c r="K69" s="244"/>
    </row>
    <row r="70" spans="2:11" s="100" customFormat="1" x14ac:dyDescent="0.3">
      <c r="B70" s="241" t="s">
        <v>151</v>
      </c>
      <c r="C70" s="241"/>
      <c r="D70" s="241"/>
      <c r="E70" s="242"/>
      <c r="F70" s="243"/>
      <c r="G70" s="243"/>
      <c r="H70" s="243"/>
      <c r="I70" s="243"/>
      <c r="J70" s="243"/>
      <c r="K70" s="244"/>
    </row>
    <row r="71" spans="2:11" s="100" customFormat="1" x14ac:dyDescent="0.3">
      <c r="B71" s="241" t="s">
        <v>152</v>
      </c>
      <c r="C71" s="241"/>
      <c r="D71" s="241"/>
      <c r="E71" s="231"/>
      <c r="F71" s="245"/>
      <c r="G71" s="245"/>
      <c r="H71" s="245"/>
      <c r="I71" s="245"/>
      <c r="J71" s="245"/>
      <c r="K71" s="246"/>
    </row>
    <row r="72" spans="2:11" s="100" customFormat="1" x14ac:dyDescent="0.3">
      <c r="B72" s="241" t="s">
        <v>153</v>
      </c>
      <c r="C72" s="241"/>
      <c r="D72" s="241"/>
      <c r="E72" s="247"/>
      <c r="F72" s="248"/>
      <c r="G72" s="248"/>
      <c r="H72" s="248"/>
      <c r="I72" s="248"/>
      <c r="J72" s="248"/>
      <c r="K72" s="249"/>
    </row>
    <row r="73" spans="2:11" s="100" customFormat="1" x14ac:dyDescent="0.3">
      <c r="B73" s="241" t="s">
        <v>154</v>
      </c>
      <c r="C73" s="241"/>
      <c r="D73" s="241"/>
      <c r="E73" s="242"/>
      <c r="F73" s="243"/>
      <c r="G73" s="243"/>
      <c r="H73" s="243"/>
      <c r="I73" s="243"/>
      <c r="J73" s="243"/>
      <c r="K73" s="244"/>
    </row>
    <row r="74" spans="2:11" s="100" customFormat="1" ht="29.25" customHeight="1" x14ac:dyDescent="0.3">
      <c r="B74" s="250" t="s">
        <v>155</v>
      </c>
      <c r="C74" s="251"/>
      <c r="D74" s="252"/>
      <c r="E74" s="253" t="s">
        <v>156</v>
      </c>
      <c r="F74" s="253"/>
      <c r="G74" s="253"/>
      <c r="H74" s="253"/>
      <c r="I74" s="253"/>
      <c r="J74" s="253"/>
      <c r="K74" s="253"/>
    </row>
    <row r="75" spans="2:11" s="100" customFormat="1" ht="40.5" customHeight="1" x14ac:dyDescent="0.3">
      <c r="B75" s="241" t="s">
        <v>157</v>
      </c>
      <c r="C75" s="250"/>
      <c r="D75" s="250"/>
      <c r="E75" s="253" t="s">
        <v>158</v>
      </c>
      <c r="F75" s="253"/>
      <c r="G75" s="253"/>
      <c r="H75" s="253"/>
      <c r="I75" s="253"/>
      <c r="J75" s="253"/>
      <c r="K75" s="253"/>
    </row>
    <row r="76" spans="2:11" s="100" customFormat="1" ht="40.5" customHeight="1" x14ac:dyDescent="0.3">
      <c r="B76" s="254" t="s">
        <v>159</v>
      </c>
      <c r="C76" s="255"/>
      <c r="D76" s="256"/>
      <c r="E76" s="242"/>
      <c r="F76" s="243"/>
      <c r="G76" s="243"/>
      <c r="H76" s="243"/>
      <c r="I76" s="243"/>
      <c r="J76" s="243"/>
      <c r="K76" s="244"/>
    </row>
    <row r="77" spans="2:11" s="100" customFormat="1" x14ac:dyDescent="0.3">
      <c r="B77" s="257" t="s">
        <v>160</v>
      </c>
      <c r="C77" s="258"/>
      <c r="D77" s="258"/>
      <c r="E77" s="261"/>
      <c r="F77" s="261"/>
      <c r="G77" s="261"/>
      <c r="H77" s="261"/>
      <c r="I77" s="261"/>
      <c r="J77" s="261"/>
      <c r="K77" s="261"/>
    </row>
    <row r="78" spans="2:11" s="100" customFormat="1" x14ac:dyDescent="0.3">
      <c r="B78" s="257"/>
      <c r="C78" s="258"/>
      <c r="D78" s="258"/>
      <c r="E78" s="261"/>
      <c r="F78" s="261"/>
      <c r="G78" s="261"/>
      <c r="H78" s="261"/>
      <c r="I78" s="261"/>
      <c r="J78" s="261"/>
      <c r="K78" s="261"/>
    </row>
    <row r="79" spans="2:11" s="100" customFormat="1" x14ac:dyDescent="0.3">
      <c r="B79" s="257"/>
      <c r="C79" s="258"/>
      <c r="D79" s="258"/>
      <c r="E79" s="261"/>
      <c r="F79" s="261"/>
      <c r="G79" s="261"/>
      <c r="H79" s="261"/>
      <c r="I79" s="261"/>
      <c r="J79" s="261"/>
      <c r="K79" s="261"/>
    </row>
    <row r="80" spans="2:11" s="100" customFormat="1" x14ac:dyDescent="0.3">
      <c r="B80" s="259"/>
      <c r="C80" s="260"/>
      <c r="D80" s="260"/>
      <c r="E80" s="261"/>
      <c r="F80" s="261"/>
      <c r="G80" s="261"/>
      <c r="H80" s="261"/>
      <c r="I80" s="261"/>
      <c r="J80" s="261"/>
      <c r="K80" s="261"/>
    </row>
    <row r="81" spans="5:5" s="106" customFormat="1" ht="13.8" x14ac:dyDescent="0.3">
      <c r="E81" s="107"/>
    </row>
    <row r="82" spans="5:5" s="106" customFormat="1" ht="13.8" x14ac:dyDescent="0.3">
      <c r="E82" s="107"/>
    </row>
  </sheetData>
  <mergeCells count="68">
    <mergeCell ref="B75:D75"/>
    <mergeCell ref="E75:K75"/>
    <mergeCell ref="B76:D76"/>
    <mergeCell ref="E76:K76"/>
    <mergeCell ref="B77:D80"/>
    <mergeCell ref="E77:K80"/>
    <mergeCell ref="B72:D72"/>
    <mergeCell ref="E72:K72"/>
    <mergeCell ref="B73:D73"/>
    <mergeCell ref="E73:K73"/>
    <mergeCell ref="B74:D74"/>
    <mergeCell ref="E74:K74"/>
    <mergeCell ref="B69:D69"/>
    <mergeCell ref="E69:K69"/>
    <mergeCell ref="B70:D70"/>
    <mergeCell ref="E70:K70"/>
    <mergeCell ref="B71:D71"/>
    <mergeCell ref="E71:K71"/>
    <mergeCell ref="B65:K65"/>
    <mergeCell ref="B66:D66"/>
    <mergeCell ref="F66:K66"/>
    <mergeCell ref="B67:K67"/>
    <mergeCell ref="B68:D68"/>
    <mergeCell ref="E68:K68"/>
    <mergeCell ref="B59:K59"/>
    <mergeCell ref="B60:K60"/>
    <mergeCell ref="B61:K61"/>
    <mergeCell ref="B63:K63"/>
    <mergeCell ref="B64:D64"/>
    <mergeCell ref="F64:K64"/>
    <mergeCell ref="F10:F11"/>
    <mergeCell ref="A6:K6"/>
    <mergeCell ref="C2:K4"/>
    <mergeCell ref="A10:A11"/>
    <mergeCell ref="B10:B11"/>
    <mergeCell ref="C10:C11"/>
    <mergeCell ref="D10:D11"/>
    <mergeCell ref="E10:E11"/>
    <mergeCell ref="I10:I11"/>
    <mergeCell ref="J10:J11"/>
    <mergeCell ref="K10:K11"/>
    <mergeCell ref="J27:J29"/>
    <mergeCell ref="K27:K29"/>
    <mergeCell ref="A1:K1"/>
    <mergeCell ref="B54:E54"/>
    <mergeCell ref="I8:K9"/>
    <mergeCell ref="C50:F50"/>
    <mergeCell ref="A52:F52"/>
    <mergeCell ref="C30:F30"/>
    <mergeCell ref="C32:C49"/>
    <mergeCell ref="K12:K13"/>
    <mergeCell ref="I12:I13"/>
    <mergeCell ref="J12:J13"/>
    <mergeCell ref="I16:I26"/>
    <mergeCell ref="J16:J26"/>
    <mergeCell ref="K16:K26"/>
    <mergeCell ref="C14:F14"/>
    <mergeCell ref="A14:A15"/>
    <mergeCell ref="I27:I29"/>
    <mergeCell ref="B12:B50"/>
    <mergeCell ref="C12:C13"/>
    <mergeCell ref="E12:E13"/>
    <mergeCell ref="F12:F13"/>
    <mergeCell ref="C16:C29"/>
    <mergeCell ref="E16:E26"/>
    <mergeCell ref="F16:F26"/>
    <mergeCell ref="E27:E29"/>
    <mergeCell ref="F27:F29"/>
  </mergeCells>
  <printOptions horizontalCentered="1"/>
  <pageMargins left="0.70866141732283472" right="0.70866141732283472" top="0.74803149606299213" bottom="0.74803149606299213" header="0.31496062992125984" footer="0.31496062992125984"/>
  <pageSetup scale="42" fitToHeight="0" orientation="landscape" r:id="rId1"/>
  <rowBreaks count="1" manualBreakCount="1">
    <brk id="30"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pageSetUpPr fitToPage="1"/>
  </sheetPr>
  <dimension ref="A1:M131"/>
  <sheetViews>
    <sheetView showGridLines="0" view="pageBreakPreview" topLeftCell="A62" zoomScale="60" zoomScaleNormal="55" workbookViewId="0">
      <selection activeCell="B68" sqref="B68:G68"/>
    </sheetView>
  </sheetViews>
  <sheetFormatPr baseColWidth="10" defaultColWidth="11.44140625" defaultRowHeight="15.6" x14ac:dyDescent="0.3"/>
  <cols>
    <col min="1" max="1" width="5" style="2" customWidth="1"/>
    <col min="2" max="2" width="9.109375" style="2" customWidth="1"/>
    <col min="3" max="3" width="35.109375" style="2" customWidth="1"/>
    <col min="4" max="4" width="62.6640625" style="2" customWidth="1"/>
    <col min="5" max="5" width="57.5546875" style="4" customWidth="1"/>
    <col min="6" max="7" width="17.33203125" style="5" customWidth="1"/>
    <col min="8" max="8" width="7.109375" style="17" customWidth="1"/>
    <col min="9" max="9" width="3.44140625" style="17" customWidth="1"/>
    <col min="10" max="10" width="22.5546875" style="2" customWidth="1"/>
    <col min="11" max="11" width="20" style="2" customWidth="1"/>
    <col min="12" max="12" width="19.5546875" style="2" customWidth="1"/>
    <col min="13" max="13" width="11.44140625" style="2"/>
    <col min="14" max="14" width="11.44140625" style="2" customWidth="1"/>
    <col min="15" max="16384" width="11.44140625" style="2"/>
  </cols>
  <sheetData>
    <row r="1" spans="1:13" ht="21" thickBot="1" x14ac:dyDescent="0.4">
      <c r="A1" s="19"/>
      <c r="B1" s="19"/>
      <c r="C1" s="19"/>
      <c r="D1" s="19"/>
      <c r="E1" s="44"/>
      <c r="F1" s="45"/>
      <c r="G1" s="45"/>
      <c r="H1" s="46"/>
      <c r="I1" s="46"/>
      <c r="J1" s="19"/>
      <c r="K1" s="19"/>
      <c r="L1" s="19"/>
    </row>
    <row r="2" spans="1:13" ht="39" customHeight="1" thickBot="1" x14ac:dyDescent="0.4">
      <c r="A2" s="19"/>
      <c r="B2" s="166" t="s">
        <v>135</v>
      </c>
      <c r="C2" s="167"/>
      <c r="D2" s="167"/>
      <c r="E2" s="167"/>
      <c r="F2" s="167"/>
      <c r="G2" s="167"/>
      <c r="H2" s="167"/>
      <c r="I2" s="167"/>
      <c r="J2" s="167"/>
      <c r="K2" s="167"/>
      <c r="L2" s="168"/>
    </row>
    <row r="3" spans="1:13" ht="30.75" customHeight="1" x14ac:dyDescent="0.35">
      <c r="A3" s="19"/>
      <c r="B3" s="20"/>
      <c r="C3" s="19"/>
      <c r="D3" s="204" t="s">
        <v>96</v>
      </c>
      <c r="E3" s="205"/>
      <c r="F3" s="205"/>
      <c r="G3" s="205"/>
      <c r="H3" s="205"/>
      <c r="I3" s="205"/>
      <c r="J3" s="205"/>
      <c r="K3" s="205"/>
      <c r="L3" s="206"/>
    </row>
    <row r="4" spans="1:13" ht="30.75" customHeight="1" x14ac:dyDescent="0.35">
      <c r="A4" s="19"/>
      <c r="B4" s="20"/>
      <c r="C4" s="19"/>
      <c r="D4" s="207"/>
      <c r="E4" s="208"/>
      <c r="F4" s="208"/>
      <c r="G4" s="208"/>
      <c r="H4" s="208"/>
      <c r="I4" s="208"/>
      <c r="J4" s="208"/>
      <c r="K4" s="208"/>
      <c r="L4" s="209"/>
    </row>
    <row r="5" spans="1:13" ht="30.75" customHeight="1" thickBot="1" x14ac:dyDescent="0.4">
      <c r="A5" s="19"/>
      <c r="B5" s="21"/>
      <c r="C5" s="22"/>
      <c r="D5" s="210"/>
      <c r="E5" s="211"/>
      <c r="F5" s="211"/>
      <c r="G5" s="211"/>
      <c r="H5" s="211"/>
      <c r="I5" s="211"/>
      <c r="J5" s="211"/>
      <c r="K5" s="211"/>
      <c r="L5" s="212"/>
    </row>
    <row r="6" spans="1:13" ht="65.25" customHeight="1" x14ac:dyDescent="0.35">
      <c r="A6" s="19"/>
      <c r="B6" s="286" t="s">
        <v>182</v>
      </c>
      <c r="C6" s="287"/>
      <c r="D6" s="287"/>
      <c r="E6" s="287"/>
      <c r="F6" s="287"/>
      <c r="G6" s="287"/>
      <c r="H6" s="287"/>
      <c r="I6" s="287"/>
      <c r="J6" s="287"/>
      <c r="K6" s="287"/>
      <c r="L6" s="288"/>
    </row>
    <row r="7" spans="1:13" ht="65.25" customHeight="1" thickBot="1" x14ac:dyDescent="0.4">
      <c r="A7" s="19"/>
      <c r="B7" s="289"/>
      <c r="C7" s="290"/>
      <c r="D7" s="290"/>
      <c r="E7" s="290"/>
      <c r="F7" s="290"/>
      <c r="G7" s="290"/>
      <c r="H7" s="290"/>
      <c r="I7" s="290"/>
      <c r="J7" s="290"/>
      <c r="K7" s="290"/>
      <c r="L7" s="291"/>
    </row>
    <row r="8" spans="1:13" ht="31.5" customHeight="1" thickBot="1" x14ac:dyDescent="0.4">
      <c r="A8" s="19"/>
      <c r="B8" s="19"/>
      <c r="C8" s="19"/>
      <c r="D8" s="23"/>
      <c r="E8" s="24"/>
      <c r="F8" s="23"/>
      <c r="G8" s="23"/>
      <c r="H8" s="25"/>
      <c r="I8" s="25"/>
      <c r="J8" s="19"/>
      <c r="K8" s="19"/>
      <c r="L8" s="19"/>
    </row>
    <row r="9" spans="1:13" ht="44.25" customHeight="1" x14ac:dyDescent="0.35">
      <c r="A9" s="19"/>
      <c r="B9" s="27"/>
      <c r="C9" s="27"/>
      <c r="D9" s="27"/>
      <c r="E9" s="27"/>
      <c r="F9" s="27"/>
      <c r="G9" s="27"/>
      <c r="H9" s="18"/>
      <c r="I9" s="18"/>
      <c r="J9" s="170" t="s">
        <v>93</v>
      </c>
      <c r="K9" s="171"/>
      <c r="L9" s="172"/>
    </row>
    <row r="10" spans="1:13" ht="15.75" customHeight="1" thickBot="1" x14ac:dyDescent="0.4">
      <c r="A10" s="19"/>
      <c r="B10" s="27"/>
      <c r="C10" s="49"/>
      <c r="D10" s="49"/>
      <c r="E10" s="49"/>
      <c r="F10" s="49"/>
      <c r="G10" s="49"/>
      <c r="H10" s="50"/>
      <c r="I10" s="50"/>
      <c r="J10" s="173"/>
      <c r="K10" s="174"/>
      <c r="L10" s="175"/>
    </row>
    <row r="11" spans="1:13" ht="26.25" customHeight="1" x14ac:dyDescent="0.35">
      <c r="A11" s="19"/>
      <c r="B11" s="283" t="s">
        <v>0</v>
      </c>
      <c r="C11" s="283" t="s">
        <v>4</v>
      </c>
      <c r="D11" s="283" t="s">
        <v>3</v>
      </c>
      <c r="E11" s="283" t="s">
        <v>1</v>
      </c>
      <c r="F11" s="281" t="s">
        <v>30</v>
      </c>
      <c r="G11" s="281" t="s">
        <v>29</v>
      </c>
      <c r="H11" s="18"/>
      <c r="I11" s="18"/>
      <c r="J11" s="216" t="s">
        <v>90</v>
      </c>
      <c r="K11" s="216" t="s">
        <v>91</v>
      </c>
      <c r="L11" s="217" t="s">
        <v>92</v>
      </c>
      <c r="M11" s="2" t="s">
        <v>127</v>
      </c>
    </row>
    <row r="12" spans="1:13" ht="26.25" customHeight="1" thickBot="1" x14ac:dyDescent="0.4">
      <c r="A12" s="19"/>
      <c r="B12" s="284"/>
      <c r="C12" s="285"/>
      <c r="D12" s="285"/>
      <c r="E12" s="285"/>
      <c r="F12" s="282"/>
      <c r="G12" s="282"/>
      <c r="H12" s="18"/>
      <c r="I12" s="18"/>
      <c r="J12" s="200"/>
      <c r="K12" s="200"/>
      <c r="L12" s="218"/>
    </row>
    <row r="13" spans="1:13" ht="46.5" customHeight="1" thickBot="1" x14ac:dyDescent="0.4">
      <c r="A13" s="19"/>
      <c r="B13" s="48">
        <v>1</v>
      </c>
      <c r="C13" s="273" t="s">
        <v>139</v>
      </c>
      <c r="D13" s="263" t="s">
        <v>125</v>
      </c>
      <c r="E13" s="35" t="s">
        <v>2</v>
      </c>
      <c r="F13" s="160" t="s">
        <v>31</v>
      </c>
      <c r="G13" s="160">
        <v>1</v>
      </c>
      <c r="H13" s="25"/>
      <c r="I13" s="25"/>
      <c r="J13" s="185"/>
      <c r="K13" s="183">
        <f>ROUND(J13*19%,2)</f>
        <v>0</v>
      </c>
      <c r="L13" s="183">
        <f>ROUND(J13+K13,2)</f>
        <v>0</v>
      </c>
    </row>
    <row r="14" spans="1:13" ht="45" customHeight="1" thickBot="1" x14ac:dyDescent="0.4">
      <c r="A14" s="19"/>
      <c r="B14" s="48">
        <v>2</v>
      </c>
      <c r="C14" s="274"/>
      <c r="D14" s="154"/>
      <c r="E14" s="35" t="s">
        <v>32</v>
      </c>
      <c r="F14" s="162"/>
      <c r="G14" s="162"/>
      <c r="H14" s="25"/>
      <c r="I14" s="25"/>
      <c r="J14" s="186"/>
      <c r="K14" s="184"/>
      <c r="L14" s="184"/>
    </row>
    <row r="15" spans="1:13" ht="50.25" customHeight="1" thickBot="1" x14ac:dyDescent="0.4">
      <c r="A15" s="19"/>
      <c r="B15" s="159"/>
      <c r="C15" s="151"/>
      <c r="D15" s="176" t="s">
        <v>106</v>
      </c>
      <c r="E15" s="177"/>
      <c r="F15" s="177"/>
      <c r="G15" s="178"/>
      <c r="H15" s="18"/>
      <c r="I15" s="18"/>
      <c r="J15" s="58"/>
      <c r="K15" s="64"/>
      <c r="L15" s="70">
        <f>SUM(L13)</f>
        <v>0</v>
      </c>
    </row>
    <row r="16" spans="1:13" ht="25.5" customHeight="1" thickBot="1" x14ac:dyDescent="0.4">
      <c r="A16" s="19"/>
      <c r="B16" s="159"/>
      <c r="C16" s="151"/>
      <c r="D16" s="51"/>
      <c r="E16" s="52"/>
      <c r="F16" s="52"/>
      <c r="G16" s="52"/>
      <c r="H16" s="52"/>
      <c r="I16" s="52"/>
      <c r="J16" s="19"/>
      <c r="K16" s="19"/>
      <c r="L16" s="19"/>
    </row>
    <row r="17" spans="1:13" ht="46.5" customHeight="1" thickBot="1" x14ac:dyDescent="0.4">
      <c r="A17" s="19"/>
      <c r="B17" s="48">
        <v>1</v>
      </c>
      <c r="C17" s="274"/>
      <c r="D17" s="264" t="s">
        <v>126</v>
      </c>
      <c r="E17" s="35" t="s">
        <v>95</v>
      </c>
      <c r="F17" s="267" t="s">
        <v>31</v>
      </c>
      <c r="G17" s="160">
        <v>1</v>
      </c>
      <c r="H17" s="25"/>
      <c r="I17" s="25"/>
      <c r="J17" s="190"/>
      <c r="K17" s="190">
        <f>ROUND(J17*19%,2)</f>
        <v>0</v>
      </c>
      <c r="L17" s="193">
        <f>ROUND(J17+K17,2)</f>
        <v>0</v>
      </c>
    </row>
    <row r="18" spans="1:13" ht="67.5" customHeight="1" thickBot="1" x14ac:dyDescent="0.4">
      <c r="A18" s="19"/>
      <c r="B18" s="48">
        <v>2</v>
      </c>
      <c r="C18" s="274"/>
      <c r="D18" s="265"/>
      <c r="E18" s="35" t="s">
        <v>33</v>
      </c>
      <c r="F18" s="268"/>
      <c r="G18" s="161"/>
      <c r="H18" s="25"/>
      <c r="I18" s="25"/>
      <c r="J18" s="191"/>
      <c r="K18" s="191"/>
      <c r="L18" s="194"/>
    </row>
    <row r="19" spans="1:13" ht="46.5" customHeight="1" thickBot="1" x14ac:dyDescent="0.4">
      <c r="A19" s="19"/>
      <c r="B19" s="48">
        <v>3</v>
      </c>
      <c r="C19" s="274"/>
      <c r="D19" s="265"/>
      <c r="E19" s="35" t="s">
        <v>68</v>
      </c>
      <c r="F19" s="268"/>
      <c r="G19" s="161"/>
      <c r="H19" s="25"/>
      <c r="I19" s="25"/>
      <c r="J19" s="191"/>
      <c r="K19" s="191"/>
      <c r="L19" s="194"/>
    </row>
    <row r="20" spans="1:13" ht="42" customHeight="1" thickBot="1" x14ac:dyDescent="0.4">
      <c r="A20" s="19"/>
      <c r="B20" s="48">
        <v>4</v>
      </c>
      <c r="C20" s="274"/>
      <c r="D20" s="265"/>
      <c r="E20" s="35" t="s">
        <v>7</v>
      </c>
      <c r="F20" s="268"/>
      <c r="G20" s="161"/>
      <c r="H20" s="25"/>
      <c r="I20" s="25"/>
      <c r="J20" s="191"/>
      <c r="K20" s="191"/>
      <c r="L20" s="194"/>
    </row>
    <row r="21" spans="1:13" ht="39.75" customHeight="1" thickBot="1" x14ac:dyDescent="0.4">
      <c r="A21" s="19"/>
      <c r="B21" s="48">
        <v>5</v>
      </c>
      <c r="C21" s="274"/>
      <c r="D21" s="265"/>
      <c r="E21" s="35" t="s">
        <v>8</v>
      </c>
      <c r="F21" s="268"/>
      <c r="G21" s="161"/>
      <c r="H21" s="25"/>
      <c r="I21" s="25"/>
      <c r="J21" s="191"/>
      <c r="K21" s="191"/>
      <c r="L21" s="194"/>
    </row>
    <row r="22" spans="1:13" ht="66" customHeight="1" thickBot="1" x14ac:dyDescent="0.4">
      <c r="A22" s="19"/>
      <c r="B22" s="48">
        <v>6</v>
      </c>
      <c r="C22" s="274"/>
      <c r="D22" s="265"/>
      <c r="E22" s="35" t="s">
        <v>34</v>
      </c>
      <c r="F22" s="268"/>
      <c r="G22" s="161"/>
      <c r="H22" s="25"/>
      <c r="I22" s="25"/>
      <c r="J22" s="191"/>
      <c r="K22" s="191"/>
      <c r="L22" s="194"/>
    </row>
    <row r="23" spans="1:13" ht="69.75" customHeight="1" thickBot="1" x14ac:dyDescent="0.4">
      <c r="A23" s="19"/>
      <c r="B23" s="48">
        <v>7</v>
      </c>
      <c r="C23" s="274"/>
      <c r="D23" s="265"/>
      <c r="E23" s="35" t="s">
        <v>35</v>
      </c>
      <c r="F23" s="268"/>
      <c r="G23" s="161"/>
      <c r="H23" s="25"/>
      <c r="I23" s="25"/>
      <c r="J23" s="191"/>
      <c r="K23" s="191"/>
      <c r="L23" s="194"/>
    </row>
    <row r="24" spans="1:13" ht="63.75" customHeight="1" thickBot="1" x14ac:dyDescent="0.4">
      <c r="A24" s="19"/>
      <c r="B24" s="48">
        <v>8</v>
      </c>
      <c r="C24" s="274"/>
      <c r="D24" s="265"/>
      <c r="E24" s="35" t="s">
        <v>10</v>
      </c>
      <c r="F24" s="268"/>
      <c r="G24" s="161"/>
      <c r="H24" s="25"/>
      <c r="I24" s="25"/>
      <c r="J24" s="191"/>
      <c r="K24" s="191"/>
      <c r="L24" s="194"/>
    </row>
    <row r="25" spans="1:13" ht="44.25" customHeight="1" thickBot="1" x14ac:dyDescent="0.4">
      <c r="A25" s="19"/>
      <c r="B25" s="48">
        <v>9</v>
      </c>
      <c r="C25" s="274"/>
      <c r="D25" s="265"/>
      <c r="E25" s="35" t="s">
        <v>36</v>
      </c>
      <c r="F25" s="268"/>
      <c r="G25" s="161"/>
      <c r="H25" s="25"/>
      <c r="I25" s="25"/>
      <c r="J25" s="191"/>
      <c r="K25" s="191"/>
      <c r="L25" s="194"/>
      <c r="M25" s="2" t="s">
        <v>127</v>
      </c>
    </row>
    <row r="26" spans="1:13" ht="45.75" customHeight="1" thickBot="1" x14ac:dyDescent="0.4">
      <c r="A26" s="19"/>
      <c r="B26" s="48">
        <v>10</v>
      </c>
      <c r="C26" s="274"/>
      <c r="D26" s="265"/>
      <c r="E26" s="35" t="s">
        <v>37</v>
      </c>
      <c r="F26" s="268"/>
      <c r="G26" s="161"/>
      <c r="H26" s="25"/>
      <c r="I26" s="25"/>
      <c r="J26" s="191"/>
      <c r="K26" s="191"/>
      <c r="L26" s="194"/>
    </row>
    <row r="27" spans="1:13" ht="49.5" customHeight="1" thickBot="1" x14ac:dyDescent="0.4">
      <c r="A27" s="19"/>
      <c r="B27" s="48">
        <v>11</v>
      </c>
      <c r="C27" s="274"/>
      <c r="D27" s="265"/>
      <c r="E27" s="35" t="s">
        <v>38</v>
      </c>
      <c r="F27" s="268"/>
      <c r="G27" s="161"/>
      <c r="H27" s="25"/>
      <c r="I27" s="25"/>
      <c r="J27" s="192"/>
      <c r="K27" s="192"/>
      <c r="L27" s="195"/>
    </row>
    <row r="28" spans="1:13" ht="49.5" customHeight="1" thickBot="1" x14ac:dyDescent="0.4">
      <c r="A28" s="19"/>
      <c r="B28" s="48">
        <v>12</v>
      </c>
      <c r="C28" s="274"/>
      <c r="D28" s="265"/>
      <c r="E28" s="53" t="s">
        <v>39</v>
      </c>
      <c r="F28" s="268"/>
      <c r="G28" s="161"/>
      <c r="H28" s="25"/>
      <c r="I28" s="25"/>
      <c r="J28" s="163"/>
      <c r="K28" s="163">
        <f>ROUND(J28*19%,2)</f>
        <v>0</v>
      </c>
      <c r="L28" s="163">
        <f>ROUND(J28+K28,2)</f>
        <v>0</v>
      </c>
    </row>
    <row r="29" spans="1:13" ht="44.25" customHeight="1" thickBot="1" x14ac:dyDescent="0.4">
      <c r="A29" s="19"/>
      <c r="B29" s="48">
        <v>13</v>
      </c>
      <c r="C29" s="274"/>
      <c r="D29" s="265"/>
      <c r="E29" s="54" t="s">
        <v>40</v>
      </c>
      <c r="F29" s="268"/>
      <c r="G29" s="161"/>
      <c r="H29" s="25"/>
      <c r="I29" s="25"/>
      <c r="J29" s="164"/>
      <c r="K29" s="164"/>
      <c r="L29" s="164"/>
    </row>
    <row r="30" spans="1:13" ht="43.5" customHeight="1" thickBot="1" x14ac:dyDescent="0.4">
      <c r="A30" s="19"/>
      <c r="B30" s="48">
        <v>14</v>
      </c>
      <c r="C30" s="274"/>
      <c r="D30" s="265"/>
      <c r="E30" s="53" t="s">
        <v>41</v>
      </c>
      <c r="F30" s="268"/>
      <c r="G30" s="161"/>
      <c r="H30" s="25"/>
      <c r="I30" s="25"/>
      <c r="J30" s="164"/>
      <c r="K30" s="164"/>
      <c r="L30" s="164"/>
    </row>
    <row r="31" spans="1:13" ht="87" customHeight="1" thickBot="1" x14ac:dyDescent="0.4">
      <c r="A31" s="19"/>
      <c r="B31" s="48">
        <v>15</v>
      </c>
      <c r="C31" s="274"/>
      <c r="D31" s="265"/>
      <c r="E31" s="53" t="s">
        <v>42</v>
      </c>
      <c r="F31" s="268"/>
      <c r="G31" s="161"/>
      <c r="H31" s="25"/>
      <c r="I31" s="25"/>
      <c r="J31" s="164"/>
      <c r="K31" s="164"/>
      <c r="L31" s="164"/>
    </row>
    <row r="32" spans="1:13" ht="45.75" customHeight="1" thickBot="1" x14ac:dyDescent="0.4">
      <c r="A32" s="19"/>
      <c r="B32" s="48">
        <v>16</v>
      </c>
      <c r="C32" s="274"/>
      <c r="D32" s="265"/>
      <c r="E32" s="54" t="s">
        <v>43</v>
      </c>
      <c r="F32" s="268"/>
      <c r="G32" s="161"/>
      <c r="H32" s="25"/>
      <c r="I32" s="25"/>
      <c r="J32" s="164"/>
      <c r="K32" s="164"/>
      <c r="L32" s="164"/>
    </row>
    <row r="33" spans="1:12" ht="47.25" customHeight="1" thickBot="1" x14ac:dyDescent="0.4">
      <c r="A33" s="19"/>
      <c r="B33" s="48">
        <v>17</v>
      </c>
      <c r="C33" s="274"/>
      <c r="D33" s="265"/>
      <c r="E33" s="53" t="s">
        <v>44</v>
      </c>
      <c r="F33" s="268"/>
      <c r="G33" s="161"/>
      <c r="H33" s="25"/>
      <c r="I33" s="25"/>
      <c r="J33" s="164"/>
      <c r="K33" s="164"/>
      <c r="L33" s="164"/>
    </row>
    <row r="34" spans="1:12" ht="39.75" customHeight="1" thickBot="1" x14ac:dyDescent="0.4">
      <c r="A34" s="19"/>
      <c r="B34" s="48">
        <v>18</v>
      </c>
      <c r="C34" s="274"/>
      <c r="D34" s="266"/>
      <c r="E34" s="55" t="s">
        <v>45</v>
      </c>
      <c r="F34" s="269"/>
      <c r="G34" s="162"/>
      <c r="H34" s="25"/>
      <c r="I34" s="25"/>
      <c r="J34" s="165"/>
      <c r="K34" s="165"/>
      <c r="L34" s="165"/>
    </row>
    <row r="35" spans="1:12" ht="44.25" customHeight="1" thickBot="1" x14ac:dyDescent="0.4">
      <c r="A35" s="19"/>
      <c r="B35" s="160"/>
      <c r="C35" s="151"/>
      <c r="D35" s="176" t="s">
        <v>114</v>
      </c>
      <c r="E35" s="177"/>
      <c r="F35" s="177"/>
      <c r="G35" s="178"/>
      <c r="H35" s="18"/>
      <c r="I35" s="18"/>
      <c r="J35" s="58"/>
      <c r="K35" s="64"/>
      <c r="L35" s="70">
        <f>ROUND(SUM(L17:L34),2)</f>
        <v>0</v>
      </c>
    </row>
    <row r="36" spans="1:12" ht="32.25" customHeight="1" thickBot="1" x14ac:dyDescent="0.4">
      <c r="A36" s="19"/>
      <c r="B36" s="161"/>
      <c r="C36" s="151"/>
      <c r="D36" s="27"/>
      <c r="E36" s="24"/>
      <c r="F36" s="23"/>
      <c r="G36" s="23"/>
      <c r="H36" s="25"/>
      <c r="I36" s="25"/>
      <c r="J36" s="19"/>
      <c r="K36" s="19"/>
      <c r="L36" s="19"/>
    </row>
    <row r="37" spans="1:12" ht="38.1" customHeight="1" thickBot="1" x14ac:dyDescent="0.4">
      <c r="A37" s="19"/>
      <c r="B37" s="48">
        <v>1</v>
      </c>
      <c r="C37" s="275"/>
      <c r="D37" s="262" t="s">
        <v>115</v>
      </c>
      <c r="E37" s="35" t="s">
        <v>46</v>
      </c>
      <c r="F37" s="48" t="s">
        <v>31</v>
      </c>
      <c r="G37" s="48">
        <v>1</v>
      </c>
      <c r="H37" s="25"/>
      <c r="I37" s="25"/>
      <c r="J37" s="72"/>
      <c r="K37" s="72">
        <f>ROUND(J37*19%,2)</f>
        <v>0</v>
      </c>
      <c r="L37" s="72">
        <f>ROUND(J37+K37,2)</f>
        <v>0</v>
      </c>
    </row>
    <row r="38" spans="1:12" ht="38.1" customHeight="1" thickBot="1" x14ac:dyDescent="0.4">
      <c r="A38" s="19"/>
      <c r="B38" s="48">
        <v>2</v>
      </c>
      <c r="C38" s="275"/>
      <c r="D38" s="262"/>
      <c r="E38" s="35" t="s">
        <v>16</v>
      </c>
      <c r="F38" s="48" t="s">
        <v>31</v>
      </c>
      <c r="G38" s="48">
        <v>1</v>
      </c>
      <c r="H38" s="25"/>
      <c r="I38" s="25"/>
      <c r="J38" s="72"/>
      <c r="K38" s="72">
        <f t="shared" ref="K38:K65" si="0">ROUND(J38*19%,2)</f>
        <v>0</v>
      </c>
      <c r="L38" s="72">
        <f t="shared" ref="L38:L65" si="1">ROUND(J38+K38,2)</f>
        <v>0</v>
      </c>
    </row>
    <row r="39" spans="1:12" ht="38.1" customHeight="1" thickBot="1" x14ac:dyDescent="0.4">
      <c r="A39" s="19"/>
      <c r="B39" s="48">
        <v>3</v>
      </c>
      <c r="C39" s="275"/>
      <c r="D39" s="262"/>
      <c r="E39" s="35" t="s">
        <v>17</v>
      </c>
      <c r="F39" s="48" t="s">
        <v>31</v>
      </c>
      <c r="G39" s="48">
        <v>1</v>
      </c>
      <c r="H39" s="25"/>
      <c r="I39" s="25"/>
      <c r="J39" s="72"/>
      <c r="K39" s="72">
        <f t="shared" si="0"/>
        <v>0</v>
      </c>
      <c r="L39" s="72">
        <f t="shared" si="1"/>
        <v>0</v>
      </c>
    </row>
    <row r="40" spans="1:12" ht="38.1" customHeight="1" thickBot="1" x14ac:dyDescent="0.4">
      <c r="A40" s="19"/>
      <c r="B40" s="48">
        <v>4</v>
      </c>
      <c r="C40" s="275"/>
      <c r="D40" s="262"/>
      <c r="E40" s="35" t="s">
        <v>18</v>
      </c>
      <c r="F40" s="48" t="s">
        <v>31</v>
      </c>
      <c r="G40" s="48">
        <v>1</v>
      </c>
      <c r="H40" s="25"/>
      <c r="I40" s="25"/>
      <c r="J40" s="72"/>
      <c r="K40" s="72">
        <f t="shared" si="0"/>
        <v>0</v>
      </c>
      <c r="L40" s="72">
        <f t="shared" si="1"/>
        <v>0</v>
      </c>
    </row>
    <row r="41" spans="1:12" ht="38.1" customHeight="1" thickBot="1" x14ac:dyDescent="0.4">
      <c r="A41" s="19"/>
      <c r="B41" s="48">
        <v>5</v>
      </c>
      <c r="C41" s="275"/>
      <c r="D41" s="262"/>
      <c r="E41" s="35" t="s">
        <v>47</v>
      </c>
      <c r="F41" s="48" t="s">
        <v>31</v>
      </c>
      <c r="G41" s="48">
        <v>1</v>
      </c>
      <c r="H41" s="25"/>
      <c r="I41" s="25"/>
      <c r="J41" s="72"/>
      <c r="K41" s="72">
        <f t="shared" si="0"/>
        <v>0</v>
      </c>
      <c r="L41" s="72">
        <f t="shared" si="1"/>
        <v>0</v>
      </c>
    </row>
    <row r="42" spans="1:12" ht="38.1" customHeight="1" thickBot="1" x14ac:dyDescent="0.4">
      <c r="A42" s="19"/>
      <c r="B42" s="48">
        <v>6</v>
      </c>
      <c r="C42" s="275"/>
      <c r="D42" s="262"/>
      <c r="E42" s="35" t="s">
        <v>48</v>
      </c>
      <c r="F42" s="48" t="s">
        <v>31</v>
      </c>
      <c r="G42" s="48">
        <v>1</v>
      </c>
      <c r="H42" s="25"/>
      <c r="I42" s="25"/>
      <c r="J42" s="72"/>
      <c r="K42" s="72">
        <f t="shared" si="0"/>
        <v>0</v>
      </c>
      <c r="L42" s="72">
        <f t="shared" si="1"/>
        <v>0</v>
      </c>
    </row>
    <row r="43" spans="1:12" ht="38.1" customHeight="1" thickBot="1" x14ac:dyDescent="0.4">
      <c r="A43" s="19"/>
      <c r="B43" s="48">
        <v>7</v>
      </c>
      <c r="C43" s="275"/>
      <c r="D43" s="262"/>
      <c r="E43" s="35" t="s">
        <v>49</v>
      </c>
      <c r="F43" s="48" t="s">
        <v>31</v>
      </c>
      <c r="G43" s="48">
        <v>1</v>
      </c>
      <c r="H43" s="25"/>
      <c r="I43" s="25"/>
      <c r="J43" s="72"/>
      <c r="K43" s="72">
        <f t="shared" si="0"/>
        <v>0</v>
      </c>
      <c r="L43" s="72">
        <f t="shared" si="1"/>
        <v>0</v>
      </c>
    </row>
    <row r="44" spans="1:12" ht="38.1" customHeight="1" thickBot="1" x14ac:dyDescent="0.4">
      <c r="A44" s="19"/>
      <c r="B44" s="48">
        <v>8</v>
      </c>
      <c r="C44" s="275"/>
      <c r="D44" s="262"/>
      <c r="E44" s="35" t="s">
        <v>50</v>
      </c>
      <c r="F44" s="48" t="s">
        <v>31</v>
      </c>
      <c r="G44" s="48">
        <v>1</v>
      </c>
      <c r="H44" s="25"/>
      <c r="I44" s="25"/>
      <c r="J44" s="72"/>
      <c r="K44" s="72">
        <f t="shared" si="0"/>
        <v>0</v>
      </c>
      <c r="L44" s="72">
        <f t="shared" si="1"/>
        <v>0</v>
      </c>
    </row>
    <row r="45" spans="1:12" ht="38.1" customHeight="1" thickBot="1" x14ac:dyDescent="0.4">
      <c r="A45" s="19"/>
      <c r="B45" s="48">
        <v>9</v>
      </c>
      <c r="C45" s="275"/>
      <c r="D45" s="262"/>
      <c r="E45" s="35" t="s">
        <v>51</v>
      </c>
      <c r="F45" s="48" t="s">
        <v>31</v>
      </c>
      <c r="G45" s="48">
        <v>1</v>
      </c>
      <c r="H45" s="25"/>
      <c r="I45" s="25"/>
      <c r="J45" s="72"/>
      <c r="K45" s="72">
        <f t="shared" si="0"/>
        <v>0</v>
      </c>
      <c r="L45" s="72">
        <f t="shared" si="1"/>
        <v>0</v>
      </c>
    </row>
    <row r="46" spans="1:12" ht="38.1" customHeight="1" thickBot="1" x14ac:dyDescent="0.4">
      <c r="A46" s="19"/>
      <c r="B46" s="48">
        <v>10</v>
      </c>
      <c r="C46" s="275"/>
      <c r="D46" s="262"/>
      <c r="E46" s="35" t="s">
        <v>52</v>
      </c>
      <c r="F46" s="48" t="s">
        <v>31</v>
      </c>
      <c r="G46" s="48">
        <v>1</v>
      </c>
      <c r="H46" s="25"/>
      <c r="I46" s="25"/>
      <c r="J46" s="72"/>
      <c r="K46" s="72">
        <f t="shared" si="0"/>
        <v>0</v>
      </c>
      <c r="L46" s="72">
        <f t="shared" si="1"/>
        <v>0</v>
      </c>
    </row>
    <row r="47" spans="1:12" ht="38.1" customHeight="1" thickBot="1" x14ac:dyDescent="0.4">
      <c r="A47" s="19"/>
      <c r="B47" s="48">
        <v>11</v>
      </c>
      <c r="C47" s="275"/>
      <c r="D47" s="262"/>
      <c r="E47" s="35" t="s">
        <v>53</v>
      </c>
      <c r="F47" s="48" t="s">
        <v>31</v>
      </c>
      <c r="G47" s="48">
        <v>1</v>
      </c>
      <c r="H47" s="25"/>
      <c r="I47" s="25"/>
      <c r="J47" s="72"/>
      <c r="K47" s="72">
        <f t="shared" si="0"/>
        <v>0</v>
      </c>
      <c r="L47" s="72">
        <f t="shared" si="1"/>
        <v>0</v>
      </c>
    </row>
    <row r="48" spans="1:12" ht="38.1" customHeight="1" thickBot="1" x14ac:dyDescent="0.4">
      <c r="A48" s="19"/>
      <c r="B48" s="48">
        <v>12</v>
      </c>
      <c r="C48" s="275"/>
      <c r="D48" s="262"/>
      <c r="E48" s="35" t="s">
        <v>54</v>
      </c>
      <c r="F48" s="48" t="s">
        <v>31</v>
      </c>
      <c r="G48" s="48">
        <v>1</v>
      </c>
      <c r="H48" s="25"/>
      <c r="I48" s="25"/>
      <c r="J48" s="72"/>
      <c r="K48" s="72">
        <f t="shared" si="0"/>
        <v>0</v>
      </c>
      <c r="L48" s="72">
        <f t="shared" si="1"/>
        <v>0</v>
      </c>
    </row>
    <row r="49" spans="1:12" ht="38.1" customHeight="1" thickBot="1" x14ac:dyDescent="0.4">
      <c r="A49" s="19"/>
      <c r="B49" s="48">
        <v>13</v>
      </c>
      <c r="C49" s="275"/>
      <c r="D49" s="262"/>
      <c r="E49" s="35" t="s">
        <v>55</v>
      </c>
      <c r="F49" s="48" t="s">
        <v>31</v>
      </c>
      <c r="G49" s="48">
        <v>1</v>
      </c>
      <c r="H49" s="25"/>
      <c r="I49" s="25"/>
      <c r="J49" s="72"/>
      <c r="K49" s="72">
        <f t="shared" si="0"/>
        <v>0</v>
      </c>
      <c r="L49" s="72">
        <f t="shared" si="1"/>
        <v>0</v>
      </c>
    </row>
    <row r="50" spans="1:12" ht="38.1" customHeight="1" thickBot="1" x14ac:dyDescent="0.4">
      <c r="A50" s="19"/>
      <c r="B50" s="48">
        <v>14</v>
      </c>
      <c r="C50" s="275"/>
      <c r="D50" s="262"/>
      <c r="E50" s="35" t="s">
        <v>56</v>
      </c>
      <c r="F50" s="48" t="s">
        <v>31</v>
      </c>
      <c r="G50" s="48">
        <v>1</v>
      </c>
      <c r="H50" s="25"/>
      <c r="I50" s="25"/>
      <c r="J50" s="72"/>
      <c r="K50" s="72">
        <f t="shared" si="0"/>
        <v>0</v>
      </c>
      <c r="L50" s="72">
        <f t="shared" si="1"/>
        <v>0</v>
      </c>
    </row>
    <row r="51" spans="1:12" ht="38.1" customHeight="1" thickBot="1" x14ac:dyDescent="0.4">
      <c r="A51" s="19"/>
      <c r="B51" s="48">
        <v>15</v>
      </c>
      <c r="C51" s="275"/>
      <c r="D51" s="262"/>
      <c r="E51" s="35" t="s">
        <v>57</v>
      </c>
      <c r="F51" s="48" t="s">
        <v>31</v>
      </c>
      <c r="G51" s="48">
        <v>1</v>
      </c>
      <c r="H51" s="25"/>
      <c r="I51" s="25"/>
      <c r="J51" s="72"/>
      <c r="K51" s="72">
        <f t="shared" si="0"/>
        <v>0</v>
      </c>
      <c r="L51" s="72">
        <f t="shared" si="1"/>
        <v>0</v>
      </c>
    </row>
    <row r="52" spans="1:12" ht="38.1" customHeight="1" thickBot="1" x14ac:dyDescent="0.4">
      <c r="A52" s="19"/>
      <c r="B52" s="48">
        <v>16</v>
      </c>
      <c r="C52" s="275"/>
      <c r="D52" s="262"/>
      <c r="E52" s="35" t="s">
        <v>58</v>
      </c>
      <c r="F52" s="48" t="s">
        <v>31</v>
      </c>
      <c r="G52" s="48">
        <v>1</v>
      </c>
      <c r="H52" s="25"/>
      <c r="I52" s="25"/>
      <c r="J52" s="72"/>
      <c r="K52" s="72">
        <f t="shared" si="0"/>
        <v>0</v>
      </c>
      <c r="L52" s="72">
        <f t="shared" si="1"/>
        <v>0</v>
      </c>
    </row>
    <row r="53" spans="1:12" ht="38.1" customHeight="1" thickBot="1" x14ac:dyDescent="0.4">
      <c r="A53" s="19"/>
      <c r="B53" s="48">
        <v>17</v>
      </c>
      <c r="C53" s="275"/>
      <c r="D53" s="262"/>
      <c r="E53" s="35" t="s">
        <v>20</v>
      </c>
      <c r="F53" s="48" t="s">
        <v>31</v>
      </c>
      <c r="G53" s="48">
        <v>1</v>
      </c>
      <c r="H53" s="25"/>
      <c r="I53" s="25"/>
      <c r="J53" s="72"/>
      <c r="K53" s="72">
        <f t="shared" si="0"/>
        <v>0</v>
      </c>
      <c r="L53" s="72">
        <f t="shared" si="1"/>
        <v>0</v>
      </c>
    </row>
    <row r="54" spans="1:12" ht="38.1" customHeight="1" thickBot="1" x14ac:dyDescent="0.4">
      <c r="A54" s="19"/>
      <c r="B54" s="48">
        <v>18</v>
      </c>
      <c r="C54" s="275"/>
      <c r="D54" s="262"/>
      <c r="E54" s="35" t="s">
        <v>59</v>
      </c>
      <c r="F54" s="48" t="s">
        <v>31</v>
      </c>
      <c r="G54" s="48">
        <v>1</v>
      </c>
      <c r="H54" s="25"/>
      <c r="I54" s="25"/>
      <c r="J54" s="72"/>
      <c r="K54" s="72">
        <f t="shared" si="0"/>
        <v>0</v>
      </c>
      <c r="L54" s="72">
        <f t="shared" si="1"/>
        <v>0</v>
      </c>
    </row>
    <row r="55" spans="1:12" ht="38.1" customHeight="1" thickBot="1" x14ac:dyDescent="0.4">
      <c r="A55" s="19"/>
      <c r="B55" s="48">
        <v>19</v>
      </c>
      <c r="C55" s="275"/>
      <c r="D55" s="262"/>
      <c r="E55" s="35" t="s">
        <v>60</v>
      </c>
      <c r="F55" s="48" t="s">
        <v>31</v>
      </c>
      <c r="G55" s="48">
        <v>1</v>
      </c>
      <c r="H55" s="25"/>
      <c r="I55" s="25"/>
      <c r="J55" s="72"/>
      <c r="K55" s="72">
        <f t="shared" si="0"/>
        <v>0</v>
      </c>
      <c r="L55" s="72">
        <f t="shared" si="1"/>
        <v>0</v>
      </c>
    </row>
    <row r="56" spans="1:12" ht="38.1" customHeight="1" thickBot="1" x14ac:dyDescent="0.4">
      <c r="A56" s="19"/>
      <c r="B56" s="48">
        <v>20</v>
      </c>
      <c r="C56" s="275"/>
      <c r="D56" s="262"/>
      <c r="E56" s="35" t="s">
        <v>61</v>
      </c>
      <c r="F56" s="48" t="s">
        <v>31</v>
      </c>
      <c r="G56" s="48">
        <v>1</v>
      </c>
      <c r="H56" s="25"/>
      <c r="I56" s="25"/>
      <c r="J56" s="72"/>
      <c r="K56" s="72">
        <f t="shared" si="0"/>
        <v>0</v>
      </c>
      <c r="L56" s="72">
        <f t="shared" si="1"/>
        <v>0</v>
      </c>
    </row>
    <row r="57" spans="1:12" ht="38.1" customHeight="1" thickBot="1" x14ac:dyDescent="0.4">
      <c r="A57" s="19"/>
      <c r="B57" s="48">
        <v>21</v>
      </c>
      <c r="C57" s="275"/>
      <c r="D57" s="262"/>
      <c r="E57" s="35" t="s">
        <v>62</v>
      </c>
      <c r="F57" s="48" t="s">
        <v>31</v>
      </c>
      <c r="G57" s="48">
        <v>1</v>
      </c>
      <c r="H57" s="25"/>
      <c r="I57" s="25"/>
      <c r="J57" s="72"/>
      <c r="K57" s="72">
        <f t="shared" si="0"/>
        <v>0</v>
      </c>
      <c r="L57" s="72">
        <f t="shared" si="1"/>
        <v>0</v>
      </c>
    </row>
    <row r="58" spans="1:12" ht="38.1" customHeight="1" thickBot="1" x14ac:dyDescent="0.4">
      <c r="A58" s="19"/>
      <c r="B58" s="48">
        <v>22</v>
      </c>
      <c r="C58" s="275"/>
      <c r="D58" s="262"/>
      <c r="E58" s="35" t="s">
        <v>63</v>
      </c>
      <c r="F58" s="48" t="s">
        <v>31</v>
      </c>
      <c r="G58" s="48">
        <v>1</v>
      </c>
      <c r="H58" s="25"/>
      <c r="I58" s="25"/>
      <c r="J58" s="72"/>
      <c r="K58" s="72">
        <f t="shared" si="0"/>
        <v>0</v>
      </c>
      <c r="L58" s="72">
        <f t="shared" si="1"/>
        <v>0</v>
      </c>
    </row>
    <row r="59" spans="1:12" ht="38.1" customHeight="1" thickBot="1" x14ac:dyDescent="0.4">
      <c r="A59" s="19"/>
      <c r="B59" s="48">
        <v>23</v>
      </c>
      <c r="C59" s="275"/>
      <c r="D59" s="262"/>
      <c r="E59" s="35" t="s">
        <v>64</v>
      </c>
      <c r="F59" s="48" t="s">
        <v>31</v>
      </c>
      <c r="G59" s="48">
        <v>1</v>
      </c>
      <c r="H59" s="25"/>
      <c r="I59" s="25"/>
      <c r="J59" s="72"/>
      <c r="K59" s="72">
        <f t="shared" si="0"/>
        <v>0</v>
      </c>
      <c r="L59" s="72">
        <f t="shared" si="1"/>
        <v>0</v>
      </c>
    </row>
    <row r="60" spans="1:12" ht="38.1" customHeight="1" thickBot="1" x14ac:dyDescent="0.4">
      <c r="A60" s="19"/>
      <c r="B60" s="48">
        <v>24</v>
      </c>
      <c r="C60" s="275"/>
      <c r="D60" s="262"/>
      <c r="E60" s="35" t="s">
        <v>37</v>
      </c>
      <c r="F60" s="48" t="s">
        <v>31</v>
      </c>
      <c r="G60" s="48">
        <v>1</v>
      </c>
      <c r="H60" s="25"/>
      <c r="I60" s="25"/>
      <c r="J60" s="72"/>
      <c r="K60" s="72">
        <f t="shared" si="0"/>
        <v>0</v>
      </c>
      <c r="L60" s="72">
        <f t="shared" si="1"/>
        <v>0</v>
      </c>
    </row>
    <row r="61" spans="1:12" ht="38.1" customHeight="1" thickBot="1" x14ac:dyDescent="0.4">
      <c r="A61" s="19"/>
      <c r="B61" s="48">
        <v>25</v>
      </c>
      <c r="C61" s="275"/>
      <c r="D61" s="262"/>
      <c r="E61" s="35" t="s">
        <v>38</v>
      </c>
      <c r="F61" s="48" t="s">
        <v>31</v>
      </c>
      <c r="G61" s="48">
        <v>1</v>
      </c>
      <c r="H61" s="25"/>
      <c r="I61" s="25"/>
      <c r="J61" s="72"/>
      <c r="K61" s="72">
        <f t="shared" si="0"/>
        <v>0</v>
      </c>
      <c r="L61" s="72">
        <f t="shared" si="1"/>
        <v>0</v>
      </c>
    </row>
    <row r="62" spans="1:12" ht="50.25" customHeight="1" thickBot="1" x14ac:dyDescent="0.4">
      <c r="A62" s="19"/>
      <c r="B62" s="48">
        <v>26</v>
      </c>
      <c r="C62" s="275"/>
      <c r="D62" s="262"/>
      <c r="E62" s="35" t="s">
        <v>65</v>
      </c>
      <c r="F62" s="48" t="s">
        <v>31</v>
      </c>
      <c r="G62" s="48">
        <v>1</v>
      </c>
      <c r="H62" s="25"/>
      <c r="I62" s="25"/>
      <c r="J62" s="72"/>
      <c r="K62" s="72">
        <f t="shared" si="0"/>
        <v>0</v>
      </c>
      <c r="L62" s="72">
        <f t="shared" si="1"/>
        <v>0</v>
      </c>
    </row>
    <row r="63" spans="1:12" ht="56.25" customHeight="1" thickBot="1" x14ac:dyDescent="0.4">
      <c r="A63" s="19"/>
      <c r="B63" s="48">
        <v>27</v>
      </c>
      <c r="C63" s="275"/>
      <c r="D63" s="262"/>
      <c r="E63" s="35" t="s">
        <v>41</v>
      </c>
      <c r="F63" s="48" t="s">
        <v>31</v>
      </c>
      <c r="G63" s="48">
        <v>1</v>
      </c>
      <c r="H63" s="25"/>
      <c r="I63" s="25"/>
      <c r="J63" s="72"/>
      <c r="K63" s="72">
        <f t="shared" si="0"/>
        <v>0</v>
      </c>
      <c r="L63" s="72">
        <f t="shared" si="1"/>
        <v>0</v>
      </c>
    </row>
    <row r="64" spans="1:12" ht="87" customHeight="1" thickBot="1" x14ac:dyDescent="0.4">
      <c r="A64" s="19"/>
      <c r="B64" s="48">
        <v>28</v>
      </c>
      <c r="C64" s="275"/>
      <c r="D64" s="262"/>
      <c r="E64" s="35" t="s">
        <v>42</v>
      </c>
      <c r="F64" s="48" t="s">
        <v>31</v>
      </c>
      <c r="G64" s="48">
        <v>1</v>
      </c>
      <c r="H64" s="25"/>
      <c r="I64" s="25"/>
      <c r="J64" s="72"/>
      <c r="K64" s="72">
        <f t="shared" si="0"/>
        <v>0</v>
      </c>
      <c r="L64" s="72">
        <f t="shared" si="1"/>
        <v>0</v>
      </c>
    </row>
    <row r="65" spans="1:13" ht="59.25" customHeight="1" thickBot="1" x14ac:dyDescent="0.4">
      <c r="A65" s="19"/>
      <c r="B65" s="48">
        <v>29</v>
      </c>
      <c r="C65" s="275"/>
      <c r="D65" s="262"/>
      <c r="E65" s="87" t="s">
        <v>43</v>
      </c>
      <c r="F65" s="48" t="s">
        <v>31</v>
      </c>
      <c r="G65" s="48">
        <v>1</v>
      </c>
      <c r="H65" s="25"/>
      <c r="I65" s="25"/>
      <c r="J65" s="72"/>
      <c r="K65" s="72">
        <f t="shared" si="0"/>
        <v>0</v>
      </c>
      <c r="L65" s="72">
        <f t="shared" si="1"/>
        <v>0</v>
      </c>
    </row>
    <row r="66" spans="1:13" ht="51.75" customHeight="1" thickBot="1" x14ac:dyDescent="0.4">
      <c r="A66" s="19"/>
      <c r="B66" s="26"/>
      <c r="C66" s="276"/>
      <c r="D66" s="270" t="s">
        <v>112</v>
      </c>
      <c r="E66" s="271"/>
      <c r="F66" s="271"/>
      <c r="G66" s="272"/>
      <c r="H66" s="18"/>
      <c r="I66" s="18"/>
      <c r="J66" s="58"/>
      <c r="K66" s="64"/>
      <c r="L66" s="70">
        <f>ROUND(SUM(L37:L65),2)</f>
        <v>0</v>
      </c>
      <c r="M66" s="71"/>
    </row>
    <row r="67" spans="1:13" ht="33.75" customHeight="1" thickBot="1" x14ac:dyDescent="0.4">
      <c r="A67" s="19"/>
      <c r="B67" s="27"/>
      <c r="C67" s="23"/>
      <c r="D67" s="23"/>
      <c r="E67" s="24"/>
      <c r="F67" s="23"/>
      <c r="G67" s="23"/>
      <c r="H67" s="25"/>
      <c r="I67" s="18"/>
      <c r="J67" s="63"/>
      <c r="K67" s="63"/>
      <c r="L67" s="63"/>
      <c r="M67" s="71"/>
    </row>
    <row r="68" spans="1:13" ht="38.25" customHeight="1" thickBot="1" x14ac:dyDescent="0.4">
      <c r="A68" s="19"/>
      <c r="B68" s="278" t="s">
        <v>107</v>
      </c>
      <c r="C68" s="279"/>
      <c r="D68" s="279"/>
      <c r="E68" s="279"/>
      <c r="F68" s="279"/>
      <c r="G68" s="280"/>
      <c r="H68" s="18"/>
      <c r="I68" s="18"/>
      <c r="J68" s="19"/>
      <c r="K68" s="19"/>
      <c r="L68" s="73">
        <f>ROUND(L15+L35+L66,2)</f>
        <v>0</v>
      </c>
    </row>
    <row r="69" spans="1:13" ht="20.399999999999999" x14ac:dyDescent="0.35">
      <c r="A69" s="19"/>
      <c r="B69" s="277"/>
      <c r="C69" s="169"/>
      <c r="D69" s="169"/>
      <c r="E69" s="169"/>
      <c r="F69" s="45"/>
      <c r="G69" s="45"/>
      <c r="H69" s="46"/>
      <c r="I69" s="46"/>
      <c r="J69" s="19"/>
      <c r="K69" s="19"/>
      <c r="L69" s="19"/>
    </row>
    <row r="70" spans="1:13" ht="27" customHeight="1" x14ac:dyDescent="0.35">
      <c r="A70" s="19"/>
      <c r="B70" s="169"/>
      <c r="C70" s="169"/>
      <c r="D70" s="169"/>
      <c r="E70" s="169"/>
      <c r="F70" s="45"/>
      <c r="G70" s="45"/>
      <c r="H70" s="46"/>
      <c r="I70" s="46"/>
      <c r="J70" s="19"/>
      <c r="K70" s="19"/>
      <c r="L70" s="19"/>
    </row>
    <row r="71" spans="1:13" s="91" customFormat="1" x14ac:dyDescent="0.3">
      <c r="B71" s="92" t="s">
        <v>140</v>
      </c>
      <c r="C71" s="92"/>
      <c r="D71" s="93"/>
      <c r="E71" s="94"/>
    </row>
    <row r="72" spans="1:13" s="95" customFormat="1" ht="14.4" x14ac:dyDescent="0.3">
      <c r="B72" s="96"/>
      <c r="C72" s="96"/>
      <c r="D72" s="97"/>
      <c r="E72" s="96"/>
      <c r="F72" s="96"/>
      <c r="G72" s="96"/>
      <c r="H72" s="98"/>
      <c r="I72" s="98"/>
    </row>
    <row r="73" spans="1:13" s="93" customFormat="1" ht="93.75" customHeight="1" x14ac:dyDescent="0.3">
      <c r="B73" s="219" t="s">
        <v>141</v>
      </c>
      <c r="C73" s="220"/>
      <c r="D73" s="220"/>
      <c r="E73" s="220"/>
      <c r="F73" s="220"/>
      <c r="G73" s="220"/>
      <c r="H73" s="220"/>
      <c r="I73" s="220"/>
      <c r="J73" s="220"/>
      <c r="K73" s="221"/>
    </row>
    <row r="74" spans="1:13" s="99" customFormat="1" x14ac:dyDescent="0.3">
      <c r="B74" s="222" t="s">
        <v>142</v>
      </c>
      <c r="C74" s="223"/>
      <c r="D74" s="224"/>
      <c r="E74" s="224"/>
      <c r="F74" s="224"/>
      <c r="G74" s="224"/>
      <c r="H74" s="224"/>
      <c r="I74" s="224"/>
      <c r="J74" s="224"/>
      <c r="K74" s="225"/>
    </row>
    <row r="75" spans="1:13" s="100" customFormat="1" ht="75" customHeight="1" x14ac:dyDescent="0.3">
      <c r="B75" s="226" t="s">
        <v>177</v>
      </c>
      <c r="C75" s="227"/>
      <c r="D75" s="227"/>
      <c r="E75" s="227"/>
      <c r="F75" s="227"/>
      <c r="G75" s="227"/>
      <c r="H75" s="227"/>
      <c r="I75" s="227"/>
      <c r="J75" s="227"/>
      <c r="K75" s="228"/>
    </row>
    <row r="76" spans="1:13" s="100" customFormat="1" x14ac:dyDescent="0.3">
      <c r="B76" s="101"/>
      <c r="C76" s="101"/>
      <c r="D76" s="102"/>
      <c r="E76" s="103"/>
      <c r="F76" s="103"/>
      <c r="G76" s="103"/>
      <c r="H76" s="103"/>
      <c r="I76" s="103"/>
      <c r="J76" s="103"/>
      <c r="K76" s="103"/>
    </row>
    <row r="77" spans="1:13" s="100" customFormat="1" ht="15" customHeight="1" thickBot="1" x14ac:dyDescent="0.35">
      <c r="B77" s="229" t="s">
        <v>143</v>
      </c>
      <c r="C77" s="229"/>
      <c r="D77" s="229"/>
      <c r="E77" s="230"/>
      <c r="F77" s="229"/>
      <c r="G77" s="229"/>
      <c r="H77" s="229"/>
      <c r="I77" s="229"/>
      <c r="J77" s="229"/>
      <c r="K77" s="229"/>
    </row>
    <row r="78" spans="1:13" s="100" customFormat="1" ht="16.2" thickBot="1" x14ac:dyDescent="0.35">
      <c r="B78" s="229" t="s">
        <v>144</v>
      </c>
      <c r="C78" s="231"/>
      <c r="D78" s="231"/>
      <c r="E78" s="104" t="s">
        <v>145</v>
      </c>
      <c r="F78" s="232"/>
      <c r="G78" s="233"/>
      <c r="H78" s="233"/>
      <c r="I78" s="233"/>
      <c r="J78" s="233"/>
      <c r="K78" s="233"/>
    </row>
    <row r="79" spans="1:13" s="100" customFormat="1" ht="122.25" customHeight="1" thickBot="1" x14ac:dyDescent="0.35">
      <c r="B79" s="234" t="s">
        <v>146</v>
      </c>
      <c r="C79" s="234"/>
      <c r="D79" s="234"/>
      <c r="E79" s="235"/>
      <c r="F79" s="234"/>
      <c r="G79" s="234"/>
      <c r="H79" s="234"/>
      <c r="I79" s="234"/>
      <c r="J79" s="234"/>
      <c r="K79" s="234"/>
    </row>
    <row r="80" spans="1:13" s="100" customFormat="1" ht="16.2" thickBot="1" x14ac:dyDescent="0.35">
      <c r="B80" s="236" t="s">
        <v>147</v>
      </c>
      <c r="C80" s="237"/>
      <c r="D80" s="237"/>
      <c r="E80" s="105"/>
      <c r="F80" s="238"/>
      <c r="G80" s="238"/>
      <c r="H80" s="238"/>
      <c r="I80" s="238"/>
      <c r="J80" s="238"/>
      <c r="K80" s="239"/>
    </row>
    <row r="81" spans="2:11" s="100" customFormat="1" ht="121.5" customHeight="1" x14ac:dyDescent="0.3">
      <c r="B81" s="234" t="s">
        <v>148</v>
      </c>
      <c r="C81" s="234"/>
      <c r="D81" s="234"/>
      <c r="E81" s="240"/>
      <c r="F81" s="234"/>
      <c r="G81" s="234"/>
      <c r="H81" s="234"/>
      <c r="I81" s="234"/>
      <c r="J81" s="234"/>
      <c r="K81" s="234"/>
    </row>
    <row r="82" spans="2:11" s="100" customFormat="1" x14ac:dyDescent="0.3">
      <c r="B82" s="241" t="s">
        <v>149</v>
      </c>
      <c r="C82" s="241"/>
      <c r="D82" s="241"/>
      <c r="E82" s="242"/>
      <c r="F82" s="243"/>
      <c r="G82" s="243"/>
      <c r="H82" s="243"/>
      <c r="I82" s="243"/>
      <c r="J82" s="243"/>
      <c r="K82" s="244"/>
    </row>
    <row r="83" spans="2:11" s="100" customFormat="1" x14ac:dyDescent="0.3">
      <c r="B83" s="241" t="s">
        <v>150</v>
      </c>
      <c r="C83" s="241"/>
      <c r="D83" s="241"/>
      <c r="E83" s="242"/>
      <c r="F83" s="243"/>
      <c r="G83" s="243"/>
      <c r="H83" s="243"/>
      <c r="I83" s="243"/>
      <c r="J83" s="243"/>
      <c r="K83" s="244"/>
    </row>
    <row r="84" spans="2:11" s="100" customFormat="1" x14ac:dyDescent="0.3">
      <c r="B84" s="241" t="s">
        <v>151</v>
      </c>
      <c r="C84" s="241"/>
      <c r="D84" s="241"/>
      <c r="E84" s="242"/>
      <c r="F84" s="243"/>
      <c r="G84" s="243"/>
      <c r="H84" s="243"/>
      <c r="I84" s="243"/>
      <c r="J84" s="243"/>
      <c r="K84" s="244"/>
    </row>
    <row r="85" spans="2:11" s="100" customFormat="1" x14ac:dyDescent="0.3">
      <c r="B85" s="241" t="s">
        <v>152</v>
      </c>
      <c r="C85" s="241"/>
      <c r="D85" s="241"/>
      <c r="E85" s="231"/>
      <c r="F85" s="245"/>
      <c r="G85" s="245"/>
      <c r="H85" s="245"/>
      <c r="I85" s="245"/>
      <c r="J85" s="245"/>
      <c r="K85" s="246"/>
    </row>
    <row r="86" spans="2:11" s="100" customFormat="1" x14ac:dyDescent="0.3">
      <c r="B86" s="241" t="s">
        <v>153</v>
      </c>
      <c r="C86" s="241"/>
      <c r="D86" s="241"/>
      <c r="E86" s="247"/>
      <c r="F86" s="248"/>
      <c r="G86" s="248"/>
      <c r="H86" s="248"/>
      <c r="I86" s="248"/>
      <c r="J86" s="248"/>
      <c r="K86" s="249"/>
    </row>
    <row r="87" spans="2:11" s="100" customFormat="1" x14ac:dyDescent="0.3">
      <c r="B87" s="241" t="s">
        <v>154</v>
      </c>
      <c r="C87" s="241"/>
      <c r="D87" s="241"/>
      <c r="E87" s="242"/>
      <c r="F87" s="243"/>
      <c r="G87" s="243"/>
      <c r="H87" s="243"/>
      <c r="I87" s="243"/>
      <c r="J87" s="243"/>
      <c r="K87" s="244"/>
    </row>
    <row r="88" spans="2:11" s="100" customFormat="1" ht="29.25" customHeight="1" x14ac:dyDescent="0.3">
      <c r="B88" s="250" t="s">
        <v>155</v>
      </c>
      <c r="C88" s="251"/>
      <c r="D88" s="252"/>
      <c r="E88" s="253" t="s">
        <v>156</v>
      </c>
      <c r="F88" s="253"/>
      <c r="G88" s="253"/>
      <c r="H88" s="253"/>
      <c r="I88" s="253"/>
      <c r="J88" s="253"/>
      <c r="K88" s="253"/>
    </row>
    <row r="89" spans="2:11" s="100" customFormat="1" ht="40.5" customHeight="1" x14ac:dyDescent="0.3">
      <c r="B89" s="241" t="s">
        <v>157</v>
      </c>
      <c r="C89" s="250"/>
      <c r="D89" s="250"/>
      <c r="E89" s="253" t="s">
        <v>158</v>
      </c>
      <c r="F89" s="253"/>
      <c r="G89" s="253"/>
      <c r="H89" s="253"/>
      <c r="I89" s="253"/>
      <c r="J89" s="253"/>
      <c r="K89" s="253"/>
    </row>
    <row r="90" spans="2:11" s="100" customFormat="1" ht="40.5" customHeight="1" x14ac:dyDescent="0.3">
      <c r="B90" s="254" t="s">
        <v>159</v>
      </c>
      <c r="C90" s="255"/>
      <c r="D90" s="256"/>
      <c r="E90" s="242"/>
      <c r="F90" s="243"/>
      <c r="G90" s="243"/>
      <c r="H90" s="243"/>
      <c r="I90" s="243"/>
      <c r="J90" s="243"/>
      <c r="K90" s="244"/>
    </row>
    <row r="91" spans="2:11" s="100" customFormat="1" x14ac:dyDescent="0.3">
      <c r="B91" s="257" t="s">
        <v>160</v>
      </c>
      <c r="C91" s="258"/>
      <c r="D91" s="258"/>
      <c r="E91" s="261"/>
      <c r="F91" s="261"/>
      <c r="G91" s="261"/>
      <c r="H91" s="261"/>
      <c r="I91" s="261"/>
      <c r="J91" s="261"/>
      <c r="K91" s="261"/>
    </row>
    <row r="92" spans="2:11" s="100" customFormat="1" x14ac:dyDescent="0.3">
      <c r="B92" s="257"/>
      <c r="C92" s="258"/>
      <c r="D92" s="258"/>
      <c r="E92" s="261"/>
      <c r="F92" s="261"/>
      <c r="G92" s="261"/>
      <c r="H92" s="261"/>
      <c r="I92" s="261"/>
      <c r="J92" s="261"/>
      <c r="K92" s="261"/>
    </row>
    <row r="93" spans="2:11" s="100" customFormat="1" x14ac:dyDescent="0.3">
      <c r="B93" s="257"/>
      <c r="C93" s="258"/>
      <c r="D93" s="258"/>
      <c r="E93" s="261"/>
      <c r="F93" s="261"/>
      <c r="G93" s="261"/>
      <c r="H93" s="261"/>
      <c r="I93" s="261"/>
      <c r="J93" s="261"/>
      <c r="K93" s="261"/>
    </row>
    <row r="94" spans="2:11" s="100" customFormat="1" x14ac:dyDescent="0.3">
      <c r="B94" s="259"/>
      <c r="C94" s="260"/>
      <c r="D94" s="260"/>
      <c r="E94" s="261"/>
      <c r="F94" s="261"/>
      <c r="G94" s="261"/>
      <c r="H94" s="261"/>
      <c r="I94" s="261"/>
      <c r="J94" s="261"/>
      <c r="K94" s="261"/>
    </row>
    <row r="95" spans="2:11" s="106" customFormat="1" ht="13.8" x14ac:dyDescent="0.3">
      <c r="E95" s="107"/>
    </row>
    <row r="96" spans="2:11" s="106" customFormat="1" ht="13.8" x14ac:dyDescent="0.3">
      <c r="E96" s="107"/>
    </row>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sheetData>
  <mergeCells count="67">
    <mergeCell ref="B89:D89"/>
    <mergeCell ref="E89:K89"/>
    <mergeCell ref="B90:D90"/>
    <mergeCell ref="E90:K90"/>
    <mergeCell ref="B91:D94"/>
    <mergeCell ref="E91:K94"/>
    <mergeCell ref="B86:D86"/>
    <mergeCell ref="E86:K86"/>
    <mergeCell ref="B87:D87"/>
    <mergeCell ref="E87:K87"/>
    <mergeCell ref="B88:D88"/>
    <mergeCell ref="E88:K88"/>
    <mergeCell ref="B83:D83"/>
    <mergeCell ref="E83:K83"/>
    <mergeCell ref="B84:D84"/>
    <mergeCell ref="E84:K84"/>
    <mergeCell ref="B85:D85"/>
    <mergeCell ref="E85:K85"/>
    <mergeCell ref="B79:K79"/>
    <mergeCell ref="B80:D80"/>
    <mergeCell ref="F80:K80"/>
    <mergeCell ref="B81:K81"/>
    <mergeCell ref="B82:D82"/>
    <mergeCell ref="E82:K82"/>
    <mergeCell ref="B73:K73"/>
    <mergeCell ref="B74:K74"/>
    <mergeCell ref="B75:K75"/>
    <mergeCell ref="B77:K77"/>
    <mergeCell ref="B78:D78"/>
    <mergeCell ref="F78:K78"/>
    <mergeCell ref="D3:L5"/>
    <mergeCell ref="B2:L2"/>
    <mergeCell ref="J9:L10"/>
    <mergeCell ref="G11:G12"/>
    <mergeCell ref="J11:J12"/>
    <mergeCell ref="B11:B12"/>
    <mergeCell ref="C11:C12"/>
    <mergeCell ref="B6:L7"/>
    <mergeCell ref="L11:L12"/>
    <mergeCell ref="D11:D12"/>
    <mergeCell ref="E11:E12"/>
    <mergeCell ref="F11:F12"/>
    <mergeCell ref="K11:K12"/>
    <mergeCell ref="B69:E70"/>
    <mergeCell ref="J17:J27"/>
    <mergeCell ref="K17:K27"/>
    <mergeCell ref="J28:J34"/>
    <mergeCell ref="K28:K34"/>
    <mergeCell ref="B68:G68"/>
    <mergeCell ref="B15:B16"/>
    <mergeCell ref="D15:G15"/>
    <mergeCell ref="D66:G66"/>
    <mergeCell ref="B35:B36"/>
    <mergeCell ref="C13:C66"/>
    <mergeCell ref="L13:L14"/>
    <mergeCell ref="L17:L27"/>
    <mergeCell ref="L28:L34"/>
    <mergeCell ref="D35:G35"/>
    <mergeCell ref="D37:D65"/>
    <mergeCell ref="D13:D14"/>
    <mergeCell ref="F13:F14"/>
    <mergeCell ref="G13:G14"/>
    <mergeCell ref="D17:D34"/>
    <mergeCell ref="F17:F34"/>
    <mergeCell ref="G17:G34"/>
    <mergeCell ref="J13:J14"/>
    <mergeCell ref="K13:K14"/>
  </mergeCells>
  <printOptions horizontalCentered="1"/>
  <pageMargins left="0.70866141732283472" right="0.70866141732283472" top="0.74803149606299213" bottom="0.74803149606299213" header="0.31496062992125984" footer="0.31496062992125984"/>
  <pageSetup scale="44" fitToHeight="0" orientation="landscape" r:id="rId1"/>
  <rowBreaks count="2" manualBreakCount="2">
    <brk id="16" max="11" man="1"/>
    <brk id="35" max="1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N86"/>
  <sheetViews>
    <sheetView showGridLines="0" view="pageBreakPreview" topLeftCell="A8" zoomScale="55" zoomScaleNormal="55" zoomScaleSheetLayoutView="55" workbookViewId="0">
      <selection activeCell="E16" sqref="E16:E26"/>
    </sheetView>
  </sheetViews>
  <sheetFormatPr baseColWidth="10" defaultColWidth="11.44140625" defaultRowHeight="15.6" x14ac:dyDescent="0.3"/>
  <cols>
    <col min="1" max="1" width="10.33203125" style="2" customWidth="1"/>
    <col min="2" max="2" width="35.109375" style="2" customWidth="1"/>
    <col min="3" max="3" width="44.5546875" style="2" customWidth="1"/>
    <col min="4" max="4" width="63.6640625" style="4" customWidth="1"/>
    <col min="5" max="6" width="17.33203125" style="5" customWidth="1"/>
    <col min="7" max="7" width="17.33203125" style="17" customWidth="1"/>
    <col min="8" max="8" width="4.33203125" style="17" customWidth="1"/>
    <col min="9" max="9" width="22.109375" style="2" customWidth="1"/>
    <col min="10" max="10" width="16.44140625" style="2" bestFit="1" customWidth="1"/>
    <col min="11" max="11" width="21.109375" style="2" customWidth="1"/>
    <col min="12" max="16384" width="11.44140625" style="2"/>
  </cols>
  <sheetData>
    <row r="1" spans="1:14" ht="36" customHeight="1" thickBot="1" x14ac:dyDescent="0.4">
      <c r="A1" s="166" t="s">
        <v>135</v>
      </c>
      <c r="B1" s="167"/>
      <c r="C1" s="167"/>
      <c r="D1" s="167"/>
      <c r="E1" s="167"/>
      <c r="F1" s="167"/>
      <c r="G1" s="167"/>
      <c r="H1" s="167"/>
      <c r="I1" s="167"/>
      <c r="J1" s="167"/>
      <c r="K1" s="168"/>
      <c r="L1" s="19"/>
      <c r="M1" s="19"/>
      <c r="N1" s="19"/>
    </row>
    <row r="2" spans="1:14" ht="27.75" customHeight="1" x14ac:dyDescent="0.35">
      <c r="A2" s="298"/>
      <c r="B2" s="299"/>
      <c r="C2" s="300"/>
      <c r="D2" s="204" t="s">
        <v>96</v>
      </c>
      <c r="E2" s="205"/>
      <c r="F2" s="205"/>
      <c r="G2" s="205"/>
      <c r="H2" s="205"/>
      <c r="I2" s="205"/>
      <c r="J2" s="205"/>
      <c r="K2" s="206"/>
      <c r="L2" s="19"/>
      <c r="M2" s="19"/>
      <c r="N2" s="19"/>
    </row>
    <row r="3" spans="1:14" ht="27.75" customHeight="1" x14ac:dyDescent="0.35">
      <c r="A3" s="298"/>
      <c r="B3" s="299"/>
      <c r="C3" s="300"/>
      <c r="D3" s="207"/>
      <c r="E3" s="208"/>
      <c r="F3" s="208"/>
      <c r="G3" s="208"/>
      <c r="H3" s="208"/>
      <c r="I3" s="208"/>
      <c r="J3" s="208"/>
      <c r="K3" s="209"/>
      <c r="L3" s="19"/>
      <c r="M3" s="19"/>
      <c r="N3" s="19"/>
    </row>
    <row r="4" spans="1:14" ht="27.75" customHeight="1" thickBot="1" x14ac:dyDescent="0.4">
      <c r="A4" s="301"/>
      <c r="B4" s="302"/>
      <c r="C4" s="303"/>
      <c r="D4" s="210"/>
      <c r="E4" s="211"/>
      <c r="F4" s="211"/>
      <c r="G4" s="211"/>
      <c r="H4" s="211"/>
      <c r="I4" s="211"/>
      <c r="J4" s="211"/>
      <c r="K4" s="212"/>
      <c r="L4" s="19"/>
      <c r="M4" s="19"/>
      <c r="N4" s="19"/>
    </row>
    <row r="5" spans="1:14" ht="25.5" customHeight="1" thickBot="1" x14ac:dyDescent="0.4">
      <c r="A5" s="19"/>
      <c r="B5" s="19"/>
      <c r="C5" s="23"/>
      <c r="D5" s="24"/>
      <c r="E5" s="23"/>
      <c r="F5" s="23"/>
      <c r="G5" s="25"/>
      <c r="H5" s="25"/>
      <c r="I5" s="19"/>
      <c r="J5" s="19"/>
      <c r="K5" s="19"/>
      <c r="L5" s="19"/>
      <c r="M5" s="19"/>
      <c r="N5" s="19"/>
    </row>
    <row r="6" spans="1:14" ht="122.25" customHeight="1" thickBot="1" x14ac:dyDescent="0.4">
      <c r="A6" s="294" t="s">
        <v>183</v>
      </c>
      <c r="B6" s="295"/>
      <c r="C6" s="295"/>
      <c r="D6" s="295"/>
      <c r="E6" s="295"/>
      <c r="F6" s="295"/>
      <c r="G6" s="295"/>
      <c r="H6" s="295"/>
      <c r="I6" s="295"/>
      <c r="J6" s="295"/>
      <c r="K6" s="296"/>
      <c r="L6" s="19"/>
      <c r="M6" s="19"/>
      <c r="N6" s="19"/>
    </row>
    <row r="7" spans="1:14" ht="37.5" customHeight="1" thickBot="1" x14ac:dyDescent="0.4">
      <c r="A7" s="27"/>
      <c r="B7" s="27"/>
      <c r="C7" s="27"/>
      <c r="D7" s="27"/>
      <c r="E7" s="27"/>
      <c r="F7" s="27"/>
      <c r="G7" s="18"/>
      <c r="H7" s="18"/>
      <c r="I7" s="19"/>
      <c r="J7" s="19"/>
      <c r="K7" s="19"/>
      <c r="L7" s="19"/>
      <c r="M7" s="19"/>
      <c r="N7" s="19"/>
    </row>
    <row r="8" spans="1:14" ht="18" customHeight="1" thickBot="1" x14ac:dyDescent="0.4">
      <c r="A8" s="27"/>
      <c r="B8" s="49"/>
      <c r="C8" s="49"/>
      <c r="D8" s="49"/>
      <c r="E8" s="49"/>
      <c r="F8" s="49"/>
      <c r="G8" s="50"/>
      <c r="H8" s="50"/>
      <c r="I8" s="170" t="s">
        <v>93</v>
      </c>
      <c r="J8" s="171"/>
      <c r="K8" s="172"/>
      <c r="L8" s="19"/>
      <c r="M8" s="19"/>
      <c r="N8" s="19"/>
    </row>
    <row r="9" spans="1:14" ht="18" customHeight="1" thickBot="1" x14ac:dyDescent="0.4">
      <c r="A9" s="213" t="s">
        <v>0</v>
      </c>
      <c r="B9" s="213" t="s">
        <v>4</v>
      </c>
      <c r="C9" s="213" t="s">
        <v>3</v>
      </c>
      <c r="D9" s="213" t="s">
        <v>1</v>
      </c>
      <c r="E9" s="199" t="s">
        <v>30</v>
      </c>
      <c r="F9" s="199" t="s">
        <v>29</v>
      </c>
      <c r="G9" s="18"/>
      <c r="H9" s="18"/>
      <c r="I9" s="173"/>
      <c r="J9" s="174"/>
      <c r="K9" s="175"/>
      <c r="L9" s="19"/>
      <c r="M9" s="19"/>
      <c r="N9" s="19"/>
    </row>
    <row r="10" spans="1:14" ht="30.75" customHeight="1" x14ac:dyDescent="0.35">
      <c r="A10" s="306"/>
      <c r="B10" s="306"/>
      <c r="C10" s="306"/>
      <c r="D10" s="308"/>
      <c r="E10" s="216"/>
      <c r="F10" s="216"/>
      <c r="G10" s="18"/>
      <c r="H10" s="18"/>
      <c r="I10" s="216" t="s">
        <v>90</v>
      </c>
      <c r="J10" s="216" t="s">
        <v>91</v>
      </c>
      <c r="K10" s="217" t="s">
        <v>92</v>
      </c>
      <c r="L10" s="19"/>
      <c r="M10" s="19"/>
      <c r="N10" s="19"/>
    </row>
    <row r="11" spans="1:14" ht="30.75" customHeight="1" thickBot="1" x14ac:dyDescent="0.4">
      <c r="A11" s="306"/>
      <c r="B11" s="307"/>
      <c r="C11" s="307"/>
      <c r="D11" s="309"/>
      <c r="E11" s="200"/>
      <c r="F11" s="200"/>
      <c r="G11" s="18"/>
      <c r="H11" s="18"/>
      <c r="I11" s="200"/>
      <c r="J11" s="200"/>
      <c r="K11" s="218"/>
      <c r="L11" s="19"/>
      <c r="M11" s="19"/>
      <c r="N11" s="19"/>
    </row>
    <row r="12" spans="1:14" ht="39" customHeight="1" thickBot="1" x14ac:dyDescent="0.4">
      <c r="A12" s="48">
        <v>1</v>
      </c>
      <c r="B12" s="313" t="s">
        <v>66</v>
      </c>
      <c r="C12" s="313" t="s">
        <v>97</v>
      </c>
      <c r="D12" s="57" t="s">
        <v>2</v>
      </c>
      <c r="E12" s="160" t="s">
        <v>31</v>
      </c>
      <c r="F12" s="160">
        <v>1</v>
      </c>
      <c r="G12" s="25"/>
      <c r="H12" s="25"/>
      <c r="I12" s="185"/>
      <c r="J12" s="183">
        <f>ROUND(I12*19%,2)</f>
        <v>0</v>
      </c>
      <c r="K12" s="183">
        <f>ROUND(I12+J12,2)</f>
        <v>0</v>
      </c>
      <c r="L12" s="19"/>
      <c r="M12" s="19"/>
      <c r="N12" s="19"/>
    </row>
    <row r="13" spans="1:14" ht="41.25" customHeight="1" thickBot="1" x14ac:dyDescent="0.4">
      <c r="A13" s="48">
        <v>2</v>
      </c>
      <c r="B13" s="314"/>
      <c r="C13" s="269"/>
      <c r="D13" s="57" t="s">
        <v>98</v>
      </c>
      <c r="E13" s="162"/>
      <c r="F13" s="162"/>
      <c r="G13" s="25"/>
      <c r="H13" s="25"/>
      <c r="I13" s="297"/>
      <c r="J13" s="184"/>
      <c r="K13" s="184"/>
      <c r="L13" s="19"/>
      <c r="M13" s="19"/>
      <c r="N13" s="19"/>
    </row>
    <row r="14" spans="1:14" ht="33" customHeight="1" thickBot="1" x14ac:dyDescent="0.4">
      <c r="A14" s="66"/>
      <c r="B14" s="314"/>
      <c r="C14" s="176" t="s">
        <v>111</v>
      </c>
      <c r="D14" s="177"/>
      <c r="E14" s="177"/>
      <c r="F14" s="178"/>
      <c r="G14" s="18"/>
      <c r="H14" s="18"/>
      <c r="I14" s="29"/>
      <c r="J14" s="30"/>
      <c r="K14" s="70">
        <f>ROUND(SUM(K12),2)</f>
        <v>0</v>
      </c>
      <c r="L14" s="19"/>
      <c r="M14" s="19"/>
      <c r="N14" s="19"/>
    </row>
    <row r="15" spans="1:14" ht="27.75" customHeight="1" thickBot="1" x14ac:dyDescent="0.4">
      <c r="A15" s="66"/>
      <c r="B15" s="314"/>
      <c r="C15" s="305"/>
      <c r="D15" s="312"/>
      <c r="E15" s="312"/>
      <c r="F15" s="312"/>
      <c r="G15" s="312"/>
      <c r="H15" s="25"/>
      <c r="I15" s="19"/>
      <c r="J15" s="19"/>
      <c r="K15" s="19"/>
      <c r="L15" s="19"/>
      <c r="M15" s="19"/>
      <c r="N15" s="19"/>
    </row>
    <row r="16" spans="1:14" ht="41.25" customHeight="1" thickBot="1" x14ac:dyDescent="0.4">
      <c r="A16" s="48">
        <v>1</v>
      </c>
      <c r="B16" s="314"/>
      <c r="C16" s="304" t="s">
        <v>101</v>
      </c>
      <c r="D16" s="74" t="s">
        <v>5</v>
      </c>
      <c r="E16" s="267" t="s">
        <v>31</v>
      </c>
      <c r="F16" s="160">
        <v>1</v>
      </c>
      <c r="G16" s="25"/>
      <c r="H16" s="25"/>
      <c r="I16" s="190"/>
      <c r="J16" s="190">
        <f>ROUND(I16*19%,2)</f>
        <v>0</v>
      </c>
      <c r="K16" s="193">
        <f>ROUND(I16+J16,2)</f>
        <v>0</v>
      </c>
      <c r="L16" s="19"/>
      <c r="M16" s="19"/>
      <c r="N16" s="19"/>
    </row>
    <row r="17" spans="1:14" ht="48" customHeight="1" thickBot="1" x14ac:dyDescent="0.4">
      <c r="A17" s="48">
        <v>2</v>
      </c>
      <c r="B17" s="314"/>
      <c r="C17" s="305"/>
      <c r="D17" s="28" t="s">
        <v>6</v>
      </c>
      <c r="E17" s="268"/>
      <c r="F17" s="161"/>
      <c r="G17" s="25"/>
      <c r="H17" s="25"/>
      <c r="I17" s="191"/>
      <c r="J17" s="191"/>
      <c r="K17" s="194"/>
      <c r="L17" s="19"/>
      <c r="M17" s="19"/>
      <c r="N17" s="19"/>
    </row>
    <row r="18" spans="1:14" ht="43.5" customHeight="1" thickBot="1" x14ac:dyDescent="0.4">
      <c r="A18" s="48">
        <v>3</v>
      </c>
      <c r="B18" s="314"/>
      <c r="C18" s="305"/>
      <c r="D18" s="35" t="s">
        <v>67</v>
      </c>
      <c r="E18" s="268"/>
      <c r="F18" s="161"/>
      <c r="G18" s="25"/>
      <c r="H18" s="25"/>
      <c r="I18" s="191"/>
      <c r="J18" s="191"/>
      <c r="K18" s="194"/>
      <c r="L18" s="19"/>
      <c r="M18" s="19"/>
      <c r="N18" s="19"/>
    </row>
    <row r="19" spans="1:14" ht="43.5" customHeight="1" thickBot="1" x14ac:dyDescent="0.4">
      <c r="A19" s="48">
        <v>4</v>
      </c>
      <c r="B19" s="314"/>
      <c r="C19" s="305"/>
      <c r="D19" s="35" t="s">
        <v>8</v>
      </c>
      <c r="E19" s="268"/>
      <c r="F19" s="161"/>
      <c r="G19" s="25"/>
      <c r="H19" s="25"/>
      <c r="I19" s="191"/>
      <c r="J19" s="191"/>
      <c r="K19" s="194"/>
      <c r="L19" s="19"/>
      <c r="M19" s="19"/>
      <c r="N19" s="19"/>
    </row>
    <row r="20" spans="1:14" ht="41.25" customHeight="1" thickBot="1" x14ac:dyDescent="0.4">
      <c r="A20" s="48">
        <v>5</v>
      </c>
      <c r="B20" s="314"/>
      <c r="C20" s="305"/>
      <c r="D20" s="35" t="s">
        <v>68</v>
      </c>
      <c r="E20" s="268"/>
      <c r="F20" s="161"/>
      <c r="G20" s="25"/>
      <c r="H20" s="25"/>
      <c r="I20" s="191"/>
      <c r="J20" s="191"/>
      <c r="K20" s="194"/>
      <c r="L20" s="19"/>
      <c r="M20" s="19"/>
      <c r="N20" s="19"/>
    </row>
    <row r="21" spans="1:14" ht="57" customHeight="1" thickBot="1" x14ac:dyDescent="0.4">
      <c r="A21" s="48">
        <v>6</v>
      </c>
      <c r="B21" s="314"/>
      <c r="C21" s="305"/>
      <c r="D21" s="35" t="s">
        <v>69</v>
      </c>
      <c r="E21" s="268"/>
      <c r="F21" s="161"/>
      <c r="G21" s="25"/>
      <c r="H21" s="25"/>
      <c r="I21" s="191"/>
      <c r="J21" s="191"/>
      <c r="K21" s="194"/>
      <c r="L21" s="19"/>
      <c r="M21" s="19"/>
      <c r="N21" s="19"/>
    </row>
    <row r="22" spans="1:14" ht="50.25" customHeight="1" thickBot="1" x14ac:dyDescent="0.4">
      <c r="A22" s="48">
        <v>7</v>
      </c>
      <c r="B22" s="314"/>
      <c r="C22" s="305"/>
      <c r="D22" s="35" t="s">
        <v>9</v>
      </c>
      <c r="E22" s="268"/>
      <c r="F22" s="161"/>
      <c r="G22" s="25"/>
      <c r="H22" s="25"/>
      <c r="I22" s="191"/>
      <c r="J22" s="191"/>
      <c r="K22" s="194"/>
      <c r="L22" s="19"/>
      <c r="M22" s="19"/>
      <c r="N22" s="19"/>
    </row>
    <row r="23" spans="1:14" ht="41.25" customHeight="1" thickBot="1" x14ac:dyDescent="0.4">
      <c r="A23" s="48">
        <v>8</v>
      </c>
      <c r="B23" s="314"/>
      <c r="C23" s="305"/>
      <c r="D23" s="74" t="s">
        <v>10</v>
      </c>
      <c r="E23" s="268"/>
      <c r="F23" s="161"/>
      <c r="G23" s="25"/>
      <c r="H23" s="25"/>
      <c r="I23" s="191"/>
      <c r="J23" s="191"/>
      <c r="K23" s="194"/>
      <c r="L23" s="19"/>
      <c r="M23" s="19"/>
      <c r="N23" s="19"/>
    </row>
    <row r="24" spans="1:14" ht="33" customHeight="1" thickBot="1" x14ac:dyDescent="0.4">
      <c r="A24" s="48">
        <v>9</v>
      </c>
      <c r="B24" s="314"/>
      <c r="C24" s="305"/>
      <c r="D24" s="35" t="s">
        <v>70</v>
      </c>
      <c r="E24" s="268"/>
      <c r="F24" s="161"/>
      <c r="G24" s="25"/>
      <c r="H24" s="25"/>
      <c r="I24" s="191"/>
      <c r="J24" s="191"/>
      <c r="K24" s="194"/>
      <c r="L24" s="19"/>
      <c r="M24" s="19"/>
      <c r="N24" s="19"/>
    </row>
    <row r="25" spans="1:14" ht="39" customHeight="1" thickBot="1" x14ac:dyDescent="0.4">
      <c r="A25" s="48">
        <v>10</v>
      </c>
      <c r="B25" s="314"/>
      <c r="C25" s="305"/>
      <c r="D25" s="35" t="s">
        <v>71</v>
      </c>
      <c r="E25" s="268"/>
      <c r="F25" s="161"/>
      <c r="G25" s="25"/>
      <c r="H25" s="25"/>
      <c r="I25" s="191"/>
      <c r="J25" s="191"/>
      <c r="K25" s="194"/>
      <c r="L25" s="19"/>
      <c r="M25" s="19"/>
      <c r="N25" s="19"/>
    </row>
    <row r="26" spans="1:14" ht="41.25" customHeight="1" thickBot="1" x14ac:dyDescent="0.4">
      <c r="A26" s="48">
        <v>11</v>
      </c>
      <c r="B26" s="314"/>
      <c r="C26" s="305"/>
      <c r="D26" s="56" t="s">
        <v>72</v>
      </c>
      <c r="E26" s="268"/>
      <c r="F26" s="161"/>
      <c r="G26" s="25"/>
      <c r="H26" s="25"/>
      <c r="I26" s="192"/>
      <c r="J26" s="192"/>
      <c r="K26" s="195"/>
      <c r="L26" s="19"/>
      <c r="M26" s="19"/>
      <c r="N26" s="19"/>
    </row>
    <row r="27" spans="1:14" ht="42" customHeight="1" thickBot="1" x14ac:dyDescent="0.4">
      <c r="A27" s="66"/>
      <c r="B27" s="314"/>
      <c r="C27" s="176" t="s">
        <v>108</v>
      </c>
      <c r="D27" s="177"/>
      <c r="E27" s="177"/>
      <c r="F27" s="178"/>
      <c r="G27" s="25"/>
      <c r="H27" s="18"/>
      <c r="I27" s="310"/>
      <c r="J27" s="310"/>
      <c r="K27" s="79">
        <f>ROUND(SUM(K16:K26),2)</f>
        <v>0</v>
      </c>
      <c r="L27" s="63"/>
      <c r="M27" s="19"/>
      <c r="N27" s="19"/>
    </row>
    <row r="28" spans="1:14" ht="27" customHeight="1" thickBot="1" x14ac:dyDescent="0.4">
      <c r="A28" s="66"/>
      <c r="B28" s="314"/>
      <c r="C28" s="75"/>
      <c r="D28" s="76"/>
      <c r="E28" s="77"/>
      <c r="F28" s="60"/>
      <c r="G28" s="25"/>
      <c r="H28" s="25"/>
      <c r="I28" s="19"/>
      <c r="J28" s="19"/>
      <c r="K28" s="19"/>
      <c r="L28" s="19"/>
      <c r="M28" s="19"/>
      <c r="N28" s="19"/>
    </row>
    <row r="29" spans="1:14" ht="38.1" customHeight="1" thickBot="1" x14ac:dyDescent="0.4">
      <c r="A29" s="48">
        <v>1</v>
      </c>
      <c r="B29" s="314"/>
      <c r="C29" s="311" t="s">
        <v>102</v>
      </c>
      <c r="D29" s="56" t="s">
        <v>16</v>
      </c>
      <c r="E29" s="48" t="s">
        <v>31</v>
      </c>
      <c r="F29" s="48">
        <v>1</v>
      </c>
      <c r="G29" s="25"/>
      <c r="H29" s="25"/>
      <c r="I29" s="84"/>
      <c r="J29" s="84">
        <f>ROUND(I29*19%,2)</f>
        <v>0</v>
      </c>
      <c r="K29" s="84">
        <f>ROUND(I29+J29,2)</f>
        <v>0</v>
      </c>
      <c r="L29" s="19"/>
      <c r="M29" s="19"/>
      <c r="N29" s="19"/>
    </row>
    <row r="30" spans="1:14" ht="38.1" customHeight="1" thickBot="1" x14ac:dyDescent="0.4">
      <c r="A30" s="48">
        <v>2</v>
      </c>
      <c r="B30" s="314"/>
      <c r="C30" s="161"/>
      <c r="D30" s="56" t="s">
        <v>99</v>
      </c>
      <c r="E30" s="48" t="s">
        <v>31</v>
      </c>
      <c r="F30" s="48">
        <v>1</v>
      </c>
      <c r="G30" s="25"/>
      <c r="H30" s="25"/>
      <c r="I30" s="84"/>
      <c r="J30" s="84">
        <f t="shared" ref="J30:J53" si="0">ROUND(I30*19%,2)</f>
        <v>0</v>
      </c>
      <c r="K30" s="84">
        <f t="shared" ref="K30:K53" si="1">ROUND(I30+J30,2)</f>
        <v>0</v>
      </c>
      <c r="L30" s="19"/>
      <c r="M30" s="19"/>
      <c r="N30" s="19"/>
    </row>
    <row r="31" spans="1:14" ht="38.1" customHeight="1" thickBot="1" x14ac:dyDescent="0.4">
      <c r="A31" s="48">
        <v>3</v>
      </c>
      <c r="B31" s="314"/>
      <c r="C31" s="161"/>
      <c r="D31" s="35" t="s">
        <v>73</v>
      </c>
      <c r="E31" s="48" t="s">
        <v>31</v>
      </c>
      <c r="F31" s="48">
        <v>1</v>
      </c>
      <c r="G31" s="25"/>
      <c r="H31" s="25"/>
      <c r="I31" s="84"/>
      <c r="J31" s="84">
        <f t="shared" si="0"/>
        <v>0</v>
      </c>
      <c r="K31" s="84">
        <f t="shared" si="1"/>
        <v>0</v>
      </c>
      <c r="L31" s="19"/>
      <c r="M31" s="19"/>
      <c r="N31" s="19"/>
    </row>
    <row r="32" spans="1:14" ht="38.1" customHeight="1" thickBot="1" x14ac:dyDescent="0.4">
      <c r="A32" s="48">
        <v>4</v>
      </c>
      <c r="B32" s="314"/>
      <c r="C32" s="161"/>
      <c r="D32" s="35" t="s">
        <v>17</v>
      </c>
      <c r="E32" s="48" t="s">
        <v>31</v>
      </c>
      <c r="F32" s="48">
        <v>1</v>
      </c>
      <c r="G32" s="25"/>
      <c r="H32" s="25"/>
      <c r="I32" s="84"/>
      <c r="J32" s="84">
        <f t="shared" si="0"/>
        <v>0</v>
      </c>
      <c r="K32" s="84">
        <f t="shared" si="1"/>
        <v>0</v>
      </c>
      <c r="L32" s="19"/>
      <c r="M32" s="19"/>
      <c r="N32" s="19"/>
    </row>
    <row r="33" spans="1:14" ht="38.1" customHeight="1" thickBot="1" x14ac:dyDescent="0.4">
      <c r="A33" s="48">
        <v>5</v>
      </c>
      <c r="B33" s="314"/>
      <c r="C33" s="161"/>
      <c r="D33" s="35" t="s">
        <v>74</v>
      </c>
      <c r="E33" s="48" t="s">
        <v>31</v>
      </c>
      <c r="F33" s="48">
        <v>1</v>
      </c>
      <c r="G33" s="25"/>
      <c r="H33" s="25"/>
      <c r="I33" s="84"/>
      <c r="J33" s="84">
        <f>ROUND(I33*19%,2)</f>
        <v>0</v>
      </c>
      <c r="K33" s="84">
        <f t="shared" si="1"/>
        <v>0</v>
      </c>
      <c r="L33" s="19"/>
      <c r="M33" s="19"/>
      <c r="N33" s="19"/>
    </row>
    <row r="34" spans="1:14" ht="38.1" customHeight="1" thickBot="1" x14ac:dyDescent="0.4">
      <c r="A34" s="48">
        <v>6</v>
      </c>
      <c r="B34" s="314"/>
      <c r="C34" s="161"/>
      <c r="D34" s="35" t="s">
        <v>75</v>
      </c>
      <c r="E34" s="48" t="s">
        <v>31</v>
      </c>
      <c r="F34" s="48">
        <v>1</v>
      </c>
      <c r="G34" s="25"/>
      <c r="H34" s="25"/>
      <c r="I34" s="84"/>
      <c r="J34" s="84">
        <f t="shared" si="0"/>
        <v>0</v>
      </c>
      <c r="K34" s="84">
        <f t="shared" si="1"/>
        <v>0</v>
      </c>
      <c r="L34" s="19"/>
      <c r="M34" s="19"/>
      <c r="N34" s="19"/>
    </row>
    <row r="35" spans="1:14" ht="38.1" customHeight="1" thickBot="1" x14ac:dyDescent="0.4">
      <c r="A35" s="48">
        <v>7</v>
      </c>
      <c r="B35" s="314"/>
      <c r="C35" s="161"/>
      <c r="D35" s="35" t="s">
        <v>76</v>
      </c>
      <c r="E35" s="48" t="s">
        <v>31</v>
      </c>
      <c r="F35" s="48">
        <v>1</v>
      </c>
      <c r="G35" s="25"/>
      <c r="H35" s="25"/>
      <c r="I35" s="84"/>
      <c r="J35" s="84">
        <f t="shared" si="0"/>
        <v>0</v>
      </c>
      <c r="K35" s="84">
        <f t="shared" si="1"/>
        <v>0</v>
      </c>
      <c r="L35" s="19"/>
      <c r="M35" s="19"/>
      <c r="N35" s="19"/>
    </row>
    <row r="36" spans="1:14" ht="38.1" customHeight="1" thickBot="1" x14ac:dyDescent="0.4">
      <c r="A36" s="48">
        <v>8</v>
      </c>
      <c r="B36" s="314"/>
      <c r="C36" s="161"/>
      <c r="D36" s="78" t="s">
        <v>100</v>
      </c>
      <c r="E36" s="48" t="s">
        <v>31</v>
      </c>
      <c r="F36" s="48">
        <v>1</v>
      </c>
      <c r="G36" s="25"/>
      <c r="H36" s="25"/>
      <c r="I36" s="84"/>
      <c r="J36" s="84">
        <f t="shared" si="0"/>
        <v>0</v>
      </c>
      <c r="K36" s="84">
        <f t="shared" si="1"/>
        <v>0</v>
      </c>
      <c r="L36" s="19"/>
      <c r="M36" s="19"/>
      <c r="N36" s="19"/>
    </row>
    <row r="37" spans="1:14" ht="38.1" customHeight="1" thickBot="1" x14ac:dyDescent="0.4">
      <c r="A37" s="48">
        <v>9</v>
      </c>
      <c r="B37" s="314"/>
      <c r="C37" s="161"/>
      <c r="D37" s="35" t="s">
        <v>77</v>
      </c>
      <c r="E37" s="48" t="s">
        <v>31</v>
      </c>
      <c r="F37" s="48">
        <v>1</v>
      </c>
      <c r="G37" s="25"/>
      <c r="H37" s="25"/>
      <c r="I37" s="84"/>
      <c r="J37" s="84">
        <f t="shared" si="0"/>
        <v>0</v>
      </c>
      <c r="K37" s="84">
        <f t="shared" si="1"/>
        <v>0</v>
      </c>
      <c r="L37" s="19"/>
      <c r="M37" s="19"/>
      <c r="N37" s="19"/>
    </row>
    <row r="38" spans="1:14" ht="38.1" customHeight="1" thickBot="1" x14ac:dyDescent="0.4">
      <c r="A38" s="48">
        <v>10</v>
      </c>
      <c r="B38" s="314"/>
      <c r="C38" s="161"/>
      <c r="D38" s="35" t="s">
        <v>78</v>
      </c>
      <c r="E38" s="48" t="s">
        <v>31</v>
      </c>
      <c r="F38" s="48">
        <v>1</v>
      </c>
      <c r="G38" s="25"/>
      <c r="H38" s="25"/>
      <c r="I38" s="84"/>
      <c r="J38" s="84">
        <f>ROUND(I38*19%,2)</f>
        <v>0</v>
      </c>
      <c r="K38" s="84">
        <f t="shared" si="1"/>
        <v>0</v>
      </c>
      <c r="L38" s="19"/>
      <c r="M38" s="19"/>
      <c r="N38" s="19"/>
    </row>
    <row r="39" spans="1:14" ht="38.1" customHeight="1" thickBot="1" x14ac:dyDescent="0.4">
      <c r="A39" s="48">
        <v>11</v>
      </c>
      <c r="B39" s="314"/>
      <c r="C39" s="161"/>
      <c r="D39" s="35" t="s">
        <v>79</v>
      </c>
      <c r="E39" s="48" t="s">
        <v>31</v>
      </c>
      <c r="F39" s="48">
        <v>1</v>
      </c>
      <c r="G39" s="25"/>
      <c r="H39" s="25"/>
      <c r="I39" s="84"/>
      <c r="J39" s="84">
        <f t="shared" si="0"/>
        <v>0</v>
      </c>
      <c r="K39" s="84">
        <f t="shared" si="1"/>
        <v>0</v>
      </c>
      <c r="L39" s="19"/>
      <c r="M39" s="19"/>
      <c r="N39" s="19"/>
    </row>
    <row r="40" spans="1:14" ht="38.1" customHeight="1" thickBot="1" x14ac:dyDescent="0.4">
      <c r="A40" s="48">
        <v>12</v>
      </c>
      <c r="B40" s="314"/>
      <c r="C40" s="161"/>
      <c r="D40" s="35" t="s">
        <v>80</v>
      </c>
      <c r="E40" s="48" t="s">
        <v>31</v>
      </c>
      <c r="F40" s="48">
        <v>1</v>
      </c>
      <c r="G40" s="25"/>
      <c r="H40" s="25"/>
      <c r="I40" s="84"/>
      <c r="J40" s="84">
        <f t="shared" si="0"/>
        <v>0</v>
      </c>
      <c r="K40" s="84">
        <f t="shared" si="1"/>
        <v>0</v>
      </c>
      <c r="L40" s="19"/>
      <c r="M40" s="19"/>
      <c r="N40" s="19"/>
    </row>
    <row r="41" spans="1:14" ht="38.1" customHeight="1" thickBot="1" x14ac:dyDescent="0.4">
      <c r="A41" s="48">
        <v>13</v>
      </c>
      <c r="B41" s="314"/>
      <c r="C41" s="161"/>
      <c r="D41" s="35" t="s">
        <v>81</v>
      </c>
      <c r="E41" s="48" t="s">
        <v>31</v>
      </c>
      <c r="F41" s="48">
        <v>1</v>
      </c>
      <c r="G41" s="25"/>
      <c r="H41" s="25"/>
      <c r="I41" s="84"/>
      <c r="J41" s="84">
        <f t="shared" si="0"/>
        <v>0</v>
      </c>
      <c r="K41" s="84">
        <f t="shared" si="1"/>
        <v>0</v>
      </c>
      <c r="L41" s="19"/>
      <c r="M41" s="19"/>
      <c r="N41" s="19"/>
    </row>
    <row r="42" spans="1:14" ht="38.1" customHeight="1" thickBot="1" x14ac:dyDescent="0.4">
      <c r="A42" s="48">
        <v>14</v>
      </c>
      <c r="B42" s="314"/>
      <c r="C42" s="161"/>
      <c r="D42" s="35" t="s">
        <v>82</v>
      </c>
      <c r="E42" s="48" t="s">
        <v>31</v>
      </c>
      <c r="F42" s="48">
        <v>1</v>
      </c>
      <c r="G42" s="25"/>
      <c r="H42" s="25"/>
      <c r="I42" s="84"/>
      <c r="J42" s="84">
        <f t="shared" si="0"/>
        <v>0</v>
      </c>
      <c r="K42" s="84">
        <f t="shared" si="1"/>
        <v>0</v>
      </c>
      <c r="L42" s="19"/>
      <c r="M42" s="19"/>
      <c r="N42" s="19"/>
    </row>
    <row r="43" spans="1:14" ht="38.1" customHeight="1" thickBot="1" x14ac:dyDescent="0.4">
      <c r="A43" s="48">
        <v>15</v>
      </c>
      <c r="B43" s="314"/>
      <c r="C43" s="161"/>
      <c r="D43" s="35" t="s">
        <v>83</v>
      </c>
      <c r="E43" s="48" t="s">
        <v>31</v>
      </c>
      <c r="F43" s="48">
        <v>1</v>
      </c>
      <c r="G43" s="25"/>
      <c r="H43" s="25"/>
      <c r="I43" s="84"/>
      <c r="J43" s="84">
        <f t="shared" si="0"/>
        <v>0</v>
      </c>
      <c r="K43" s="84">
        <f t="shared" si="1"/>
        <v>0</v>
      </c>
      <c r="L43" s="19"/>
      <c r="M43" s="19"/>
      <c r="N43" s="19"/>
    </row>
    <row r="44" spans="1:14" ht="38.1" customHeight="1" thickBot="1" x14ac:dyDescent="0.4">
      <c r="A44" s="48">
        <v>16</v>
      </c>
      <c r="B44" s="314"/>
      <c r="C44" s="161"/>
      <c r="D44" s="35" t="s">
        <v>84</v>
      </c>
      <c r="E44" s="48" t="s">
        <v>31</v>
      </c>
      <c r="F44" s="48">
        <v>1</v>
      </c>
      <c r="G44" s="25"/>
      <c r="H44" s="25"/>
      <c r="I44" s="84"/>
      <c r="J44" s="84">
        <f t="shared" si="0"/>
        <v>0</v>
      </c>
      <c r="K44" s="84">
        <f t="shared" si="1"/>
        <v>0</v>
      </c>
      <c r="L44" s="19"/>
      <c r="M44" s="19"/>
      <c r="N44" s="19"/>
    </row>
    <row r="45" spans="1:14" ht="38.1" customHeight="1" thickBot="1" x14ac:dyDescent="0.4">
      <c r="A45" s="48">
        <v>17</v>
      </c>
      <c r="B45" s="314"/>
      <c r="C45" s="161"/>
      <c r="D45" s="35" t="s">
        <v>47</v>
      </c>
      <c r="E45" s="48" t="s">
        <v>31</v>
      </c>
      <c r="F45" s="48">
        <v>1</v>
      </c>
      <c r="G45" s="25"/>
      <c r="H45" s="25"/>
      <c r="I45" s="84"/>
      <c r="J45" s="84">
        <f t="shared" si="0"/>
        <v>0</v>
      </c>
      <c r="K45" s="84">
        <f t="shared" si="1"/>
        <v>0</v>
      </c>
      <c r="L45" s="19"/>
      <c r="M45" s="19"/>
      <c r="N45" s="19"/>
    </row>
    <row r="46" spans="1:14" ht="38.1" customHeight="1" thickBot="1" x14ac:dyDescent="0.4">
      <c r="A46" s="48">
        <v>18</v>
      </c>
      <c r="B46" s="314"/>
      <c r="C46" s="161"/>
      <c r="D46" s="35" t="s">
        <v>85</v>
      </c>
      <c r="E46" s="48" t="s">
        <v>31</v>
      </c>
      <c r="F46" s="48">
        <v>1</v>
      </c>
      <c r="G46" s="25"/>
      <c r="H46" s="25"/>
      <c r="I46" s="84"/>
      <c r="J46" s="84">
        <f t="shared" si="0"/>
        <v>0</v>
      </c>
      <c r="K46" s="84">
        <f t="shared" si="1"/>
        <v>0</v>
      </c>
      <c r="L46" s="19"/>
      <c r="M46" s="19"/>
      <c r="N46" s="19"/>
    </row>
    <row r="47" spans="1:14" ht="38.1" customHeight="1" thickBot="1" x14ac:dyDescent="0.4">
      <c r="A47" s="48">
        <v>19</v>
      </c>
      <c r="B47" s="314"/>
      <c r="C47" s="161"/>
      <c r="D47" s="35" t="s">
        <v>86</v>
      </c>
      <c r="E47" s="48" t="s">
        <v>31</v>
      </c>
      <c r="F47" s="48">
        <v>1</v>
      </c>
      <c r="G47" s="25"/>
      <c r="H47" s="25"/>
      <c r="I47" s="84"/>
      <c r="J47" s="84">
        <f t="shared" si="0"/>
        <v>0</v>
      </c>
      <c r="K47" s="84">
        <f t="shared" si="1"/>
        <v>0</v>
      </c>
      <c r="L47" s="19"/>
      <c r="M47" s="19"/>
      <c r="N47" s="19"/>
    </row>
    <row r="48" spans="1:14" ht="38.1" customHeight="1" thickBot="1" x14ac:dyDescent="0.4">
      <c r="A48" s="48">
        <v>20</v>
      </c>
      <c r="B48" s="314"/>
      <c r="C48" s="161"/>
      <c r="D48" s="35" t="s">
        <v>87</v>
      </c>
      <c r="E48" s="48" t="s">
        <v>31</v>
      </c>
      <c r="F48" s="48">
        <v>1</v>
      </c>
      <c r="G48" s="25"/>
      <c r="H48" s="25"/>
      <c r="I48" s="84"/>
      <c r="J48" s="84">
        <f t="shared" si="0"/>
        <v>0</v>
      </c>
      <c r="K48" s="84">
        <f t="shared" si="1"/>
        <v>0</v>
      </c>
      <c r="L48" s="19"/>
      <c r="M48" s="19"/>
      <c r="N48" s="19"/>
    </row>
    <row r="49" spans="1:14" ht="52.5" customHeight="1" thickBot="1" x14ac:dyDescent="0.4">
      <c r="A49" s="48">
        <v>21</v>
      </c>
      <c r="B49" s="314"/>
      <c r="C49" s="161"/>
      <c r="D49" s="35" t="s">
        <v>88</v>
      </c>
      <c r="E49" s="48" t="s">
        <v>31</v>
      </c>
      <c r="F49" s="48">
        <v>1</v>
      </c>
      <c r="G49" s="25"/>
      <c r="H49" s="25"/>
      <c r="I49" s="84"/>
      <c r="J49" s="84">
        <f t="shared" si="0"/>
        <v>0</v>
      </c>
      <c r="K49" s="84">
        <f t="shared" si="1"/>
        <v>0</v>
      </c>
      <c r="L49" s="19"/>
      <c r="M49" s="19"/>
      <c r="N49" s="19"/>
    </row>
    <row r="50" spans="1:14" ht="38.1" customHeight="1" thickBot="1" x14ac:dyDescent="0.4">
      <c r="A50" s="48">
        <v>22</v>
      </c>
      <c r="B50" s="314"/>
      <c r="C50" s="161"/>
      <c r="D50" s="35" t="s">
        <v>89</v>
      </c>
      <c r="E50" s="48" t="s">
        <v>31</v>
      </c>
      <c r="F50" s="48">
        <v>1</v>
      </c>
      <c r="G50" s="25"/>
      <c r="H50" s="25"/>
      <c r="I50" s="84"/>
      <c r="J50" s="84">
        <f t="shared" si="0"/>
        <v>0</v>
      </c>
      <c r="K50" s="84">
        <f t="shared" si="1"/>
        <v>0</v>
      </c>
      <c r="L50" s="19"/>
      <c r="M50" s="19"/>
      <c r="N50" s="19"/>
    </row>
    <row r="51" spans="1:14" ht="51" customHeight="1" thickBot="1" x14ac:dyDescent="0.4">
      <c r="A51" s="48">
        <v>23</v>
      </c>
      <c r="B51" s="314"/>
      <c r="C51" s="161"/>
      <c r="D51" s="35" t="s">
        <v>6</v>
      </c>
      <c r="E51" s="48" t="s">
        <v>31</v>
      </c>
      <c r="F51" s="48">
        <v>1</v>
      </c>
      <c r="G51" s="18"/>
      <c r="H51" s="18"/>
      <c r="I51" s="84"/>
      <c r="J51" s="84">
        <f t="shared" si="0"/>
        <v>0</v>
      </c>
      <c r="K51" s="84">
        <f t="shared" si="1"/>
        <v>0</v>
      </c>
      <c r="L51" s="19"/>
      <c r="M51" s="19"/>
      <c r="N51" s="19"/>
    </row>
    <row r="52" spans="1:14" ht="38.1" customHeight="1" thickBot="1" x14ac:dyDescent="0.4">
      <c r="A52" s="48">
        <v>24</v>
      </c>
      <c r="B52" s="314"/>
      <c r="C52" s="161"/>
      <c r="D52" s="35" t="s">
        <v>70</v>
      </c>
      <c r="E52" s="48" t="s">
        <v>31</v>
      </c>
      <c r="F52" s="48">
        <v>1</v>
      </c>
      <c r="G52" s="25"/>
      <c r="H52" s="25"/>
      <c r="I52" s="84"/>
      <c r="J52" s="84">
        <f t="shared" si="0"/>
        <v>0</v>
      </c>
      <c r="K52" s="84">
        <f t="shared" si="1"/>
        <v>0</v>
      </c>
      <c r="L52" s="19"/>
      <c r="M52" s="19"/>
      <c r="N52" s="19"/>
    </row>
    <row r="53" spans="1:14" ht="38.1" customHeight="1" thickBot="1" x14ac:dyDescent="0.4">
      <c r="A53" s="48">
        <v>25</v>
      </c>
      <c r="B53" s="314"/>
      <c r="C53" s="162"/>
      <c r="D53" s="35" t="s">
        <v>71</v>
      </c>
      <c r="E53" s="48" t="s">
        <v>31</v>
      </c>
      <c r="F53" s="48">
        <v>1</v>
      </c>
      <c r="G53" s="18"/>
      <c r="H53" s="18"/>
      <c r="I53" s="84"/>
      <c r="J53" s="84">
        <f t="shared" si="0"/>
        <v>0</v>
      </c>
      <c r="K53" s="84">
        <f t="shared" si="1"/>
        <v>0</v>
      </c>
      <c r="L53" s="19"/>
      <c r="M53" s="19"/>
      <c r="N53" s="19"/>
    </row>
    <row r="54" spans="1:14" ht="45" customHeight="1" thickBot="1" x14ac:dyDescent="0.4">
      <c r="A54" s="36"/>
      <c r="B54" s="315"/>
      <c r="C54" s="176" t="s">
        <v>116</v>
      </c>
      <c r="D54" s="177"/>
      <c r="E54" s="177"/>
      <c r="F54" s="178"/>
      <c r="G54" s="46"/>
      <c r="H54" s="80"/>
      <c r="I54" s="58"/>
      <c r="J54" s="64"/>
      <c r="K54" s="70">
        <f>ROUND(SUM(K29:K53),2)</f>
        <v>0</v>
      </c>
      <c r="L54" s="19"/>
      <c r="M54" s="19"/>
      <c r="N54" s="19"/>
    </row>
    <row r="55" spans="1:14" ht="22.5" customHeight="1" thickBot="1" x14ac:dyDescent="0.4">
      <c r="A55" s="23"/>
      <c r="B55" s="23"/>
      <c r="C55" s="23"/>
      <c r="D55" s="24"/>
      <c r="E55" s="23"/>
      <c r="F55" s="23"/>
      <c r="G55" s="46"/>
      <c r="H55" s="46"/>
      <c r="I55" s="19"/>
      <c r="J55" s="19"/>
      <c r="K55" s="19"/>
      <c r="L55" s="19"/>
      <c r="M55" s="19"/>
      <c r="N55" s="19"/>
    </row>
    <row r="56" spans="1:14" ht="42.75" customHeight="1" thickBot="1" x14ac:dyDescent="0.4">
      <c r="A56" s="278" t="s">
        <v>123</v>
      </c>
      <c r="B56" s="279"/>
      <c r="C56" s="279"/>
      <c r="D56" s="279"/>
      <c r="E56" s="279"/>
      <c r="F56" s="280"/>
      <c r="G56" s="81"/>
      <c r="H56" s="81"/>
      <c r="I56" s="19"/>
      <c r="J56" s="19"/>
      <c r="K56" s="82">
        <f>ROUND(K14+K27+K54,2)</f>
        <v>0</v>
      </c>
      <c r="L56" s="19"/>
      <c r="M56" s="19"/>
      <c r="N56" s="19"/>
    </row>
    <row r="57" spans="1:14" ht="20.399999999999999" x14ac:dyDescent="0.35">
      <c r="A57" s="20"/>
      <c r="B57" s="19"/>
      <c r="C57" s="19"/>
      <c r="D57" s="44"/>
      <c r="E57" s="45"/>
      <c r="F57" s="45"/>
      <c r="G57" s="83"/>
      <c r="H57" s="83"/>
      <c r="I57" s="19"/>
      <c r="J57" s="19"/>
      <c r="K57" s="19"/>
      <c r="L57" s="19"/>
      <c r="M57" s="19"/>
      <c r="N57" s="19"/>
    </row>
    <row r="58" spans="1:14" ht="25.2" x14ac:dyDescent="0.45">
      <c r="A58" s="7"/>
      <c r="B58" s="292"/>
      <c r="C58" s="293"/>
      <c r="D58" s="293"/>
      <c r="E58" s="293"/>
      <c r="F58" s="13"/>
    </row>
    <row r="61" spans="1:14" s="91" customFormat="1" x14ac:dyDescent="0.3">
      <c r="B61" s="92" t="s">
        <v>140</v>
      </c>
      <c r="C61" s="92"/>
      <c r="D61" s="93"/>
      <c r="E61" s="94"/>
    </row>
    <row r="62" spans="1:14" s="95" customFormat="1" ht="14.4" x14ac:dyDescent="0.3">
      <c r="B62" s="96"/>
      <c r="C62" s="96"/>
      <c r="D62" s="97"/>
      <c r="E62" s="96"/>
      <c r="F62" s="96"/>
      <c r="G62" s="96"/>
      <c r="H62" s="98"/>
      <c r="I62" s="98"/>
    </row>
    <row r="63" spans="1:14" s="93" customFormat="1" ht="93.75" customHeight="1" x14ac:dyDescent="0.3">
      <c r="B63" s="219" t="s">
        <v>141</v>
      </c>
      <c r="C63" s="220"/>
      <c r="D63" s="220"/>
      <c r="E63" s="220"/>
      <c r="F63" s="220"/>
      <c r="G63" s="220"/>
      <c r="H63" s="220"/>
      <c r="I63" s="220"/>
      <c r="J63" s="220"/>
      <c r="K63" s="221"/>
    </row>
    <row r="64" spans="1:14" s="99" customFormat="1" x14ac:dyDescent="0.3">
      <c r="B64" s="222" t="s">
        <v>142</v>
      </c>
      <c r="C64" s="223"/>
      <c r="D64" s="224"/>
      <c r="E64" s="224"/>
      <c r="F64" s="224"/>
      <c r="G64" s="224"/>
      <c r="H64" s="224"/>
      <c r="I64" s="224"/>
      <c r="J64" s="224"/>
      <c r="K64" s="225"/>
    </row>
    <row r="65" spans="2:11" s="100" customFormat="1" ht="75" customHeight="1" x14ac:dyDescent="0.3">
      <c r="B65" s="226" t="s">
        <v>176</v>
      </c>
      <c r="C65" s="227"/>
      <c r="D65" s="227"/>
      <c r="E65" s="227"/>
      <c r="F65" s="227"/>
      <c r="G65" s="227"/>
      <c r="H65" s="227"/>
      <c r="I65" s="227"/>
      <c r="J65" s="227"/>
      <c r="K65" s="228"/>
    </row>
    <row r="66" spans="2:11" s="100" customFormat="1" x14ac:dyDescent="0.3">
      <c r="B66" s="101"/>
      <c r="C66" s="101"/>
      <c r="D66" s="102"/>
      <c r="E66" s="103"/>
      <c r="F66" s="103"/>
      <c r="G66" s="103"/>
      <c r="H66" s="103"/>
      <c r="I66" s="103"/>
      <c r="J66" s="103"/>
      <c r="K66" s="103"/>
    </row>
    <row r="67" spans="2:11" s="100" customFormat="1" ht="15" customHeight="1" thickBot="1" x14ac:dyDescent="0.35">
      <c r="B67" s="229" t="s">
        <v>143</v>
      </c>
      <c r="C67" s="229"/>
      <c r="D67" s="229"/>
      <c r="E67" s="230"/>
      <c r="F67" s="229"/>
      <c r="G67" s="229"/>
      <c r="H67" s="229"/>
      <c r="I67" s="229"/>
      <c r="J67" s="229"/>
      <c r="K67" s="229"/>
    </row>
    <row r="68" spans="2:11" s="100" customFormat="1" ht="16.2" thickBot="1" x14ac:dyDescent="0.35">
      <c r="B68" s="229" t="s">
        <v>144</v>
      </c>
      <c r="C68" s="231"/>
      <c r="D68" s="231"/>
      <c r="E68" s="104" t="s">
        <v>145</v>
      </c>
      <c r="F68" s="232"/>
      <c r="G68" s="233"/>
      <c r="H68" s="233"/>
      <c r="I68" s="233"/>
      <c r="J68" s="233"/>
      <c r="K68" s="233"/>
    </row>
    <row r="69" spans="2:11" s="100" customFormat="1" ht="122.25" customHeight="1" thickBot="1" x14ac:dyDescent="0.35">
      <c r="B69" s="234" t="s">
        <v>146</v>
      </c>
      <c r="C69" s="234"/>
      <c r="D69" s="234"/>
      <c r="E69" s="235"/>
      <c r="F69" s="234"/>
      <c r="G69" s="234"/>
      <c r="H69" s="234"/>
      <c r="I69" s="234"/>
      <c r="J69" s="234"/>
      <c r="K69" s="234"/>
    </row>
    <row r="70" spans="2:11" s="100" customFormat="1" ht="16.2" thickBot="1" x14ac:dyDescent="0.35">
      <c r="B70" s="236" t="s">
        <v>147</v>
      </c>
      <c r="C70" s="237"/>
      <c r="D70" s="237"/>
      <c r="E70" s="105"/>
      <c r="F70" s="238"/>
      <c r="G70" s="238"/>
      <c r="H70" s="238"/>
      <c r="I70" s="238"/>
      <c r="J70" s="238"/>
      <c r="K70" s="239"/>
    </row>
    <row r="71" spans="2:11" s="100" customFormat="1" ht="121.5" customHeight="1" x14ac:dyDescent="0.3">
      <c r="B71" s="234" t="s">
        <v>148</v>
      </c>
      <c r="C71" s="234"/>
      <c r="D71" s="234"/>
      <c r="E71" s="240"/>
      <c r="F71" s="234"/>
      <c r="G71" s="234"/>
      <c r="H71" s="234"/>
      <c r="I71" s="234"/>
      <c r="J71" s="234"/>
      <c r="K71" s="234"/>
    </row>
    <row r="72" spans="2:11" s="100" customFormat="1" x14ac:dyDescent="0.3">
      <c r="B72" s="241" t="s">
        <v>149</v>
      </c>
      <c r="C72" s="241"/>
      <c r="D72" s="241"/>
      <c r="E72" s="242"/>
      <c r="F72" s="243"/>
      <c r="G72" s="243"/>
      <c r="H72" s="243"/>
      <c r="I72" s="243"/>
      <c r="J72" s="243"/>
      <c r="K72" s="244"/>
    </row>
    <row r="73" spans="2:11" s="100" customFormat="1" x14ac:dyDescent="0.3">
      <c r="B73" s="241" t="s">
        <v>150</v>
      </c>
      <c r="C73" s="241"/>
      <c r="D73" s="241"/>
      <c r="E73" s="242"/>
      <c r="F73" s="243"/>
      <c r="G73" s="243"/>
      <c r="H73" s="243"/>
      <c r="I73" s="243"/>
      <c r="J73" s="243"/>
      <c r="K73" s="244"/>
    </row>
    <row r="74" spans="2:11" s="100" customFormat="1" x14ac:dyDescent="0.3">
      <c r="B74" s="241" t="s">
        <v>151</v>
      </c>
      <c r="C74" s="241"/>
      <c r="D74" s="241"/>
      <c r="E74" s="242"/>
      <c r="F74" s="243"/>
      <c r="G74" s="243"/>
      <c r="H74" s="243"/>
      <c r="I74" s="243"/>
      <c r="J74" s="243"/>
      <c r="K74" s="244"/>
    </row>
    <row r="75" spans="2:11" s="100" customFormat="1" x14ac:dyDescent="0.3">
      <c r="B75" s="241" t="s">
        <v>152</v>
      </c>
      <c r="C75" s="241"/>
      <c r="D75" s="241"/>
      <c r="E75" s="231"/>
      <c r="F75" s="245"/>
      <c r="G75" s="245"/>
      <c r="H75" s="245"/>
      <c r="I75" s="245"/>
      <c r="J75" s="245"/>
      <c r="K75" s="246"/>
    </row>
    <row r="76" spans="2:11" s="100" customFormat="1" x14ac:dyDescent="0.3">
      <c r="B76" s="241" t="s">
        <v>153</v>
      </c>
      <c r="C76" s="241"/>
      <c r="D76" s="241"/>
      <c r="E76" s="247"/>
      <c r="F76" s="248"/>
      <c r="G76" s="248"/>
      <c r="H76" s="248"/>
      <c r="I76" s="248"/>
      <c r="J76" s="248"/>
      <c r="K76" s="249"/>
    </row>
    <row r="77" spans="2:11" s="100" customFormat="1" x14ac:dyDescent="0.3">
      <c r="B77" s="241" t="s">
        <v>154</v>
      </c>
      <c r="C77" s="241"/>
      <c r="D77" s="241"/>
      <c r="E77" s="242"/>
      <c r="F77" s="243"/>
      <c r="G77" s="243"/>
      <c r="H77" s="243"/>
      <c r="I77" s="243"/>
      <c r="J77" s="243"/>
      <c r="K77" s="244"/>
    </row>
    <row r="78" spans="2:11" s="100" customFormat="1" ht="29.25" customHeight="1" x14ac:dyDescent="0.3">
      <c r="B78" s="250" t="s">
        <v>155</v>
      </c>
      <c r="C78" s="251"/>
      <c r="D78" s="252"/>
      <c r="E78" s="253" t="s">
        <v>156</v>
      </c>
      <c r="F78" s="253"/>
      <c r="G78" s="253"/>
      <c r="H78" s="253"/>
      <c r="I78" s="253"/>
      <c r="J78" s="253"/>
      <c r="K78" s="253"/>
    </row>
    <row r="79" spans="2:11" s="100" customFormat="1" ht="40.5" customHeight="1" x14ac:dyDescent="0.3">
      <c r="B79" s="241" t="s">
        <v>157</v>
      </c>
      <c r="C79" s="250"/>
      <c r="D79" s="250"/>
      <c r="E79" s="253" t="s">
        <v>158</v>
      </c>
      <c r="F79" s="253"/>
      <c r="G79" s="253"/>
      <c r="H79" s="253"/>
      <c r="I79" s="253"/>
      <c r="J79" s="253"/>
      <c r="K79" s="253"/>
    </row>
    <row r="80" spans="2:11" s="100" customFormat="1" ht="40.5" customHeight="1" x14ac:dyDescent="0.3">
      <c r="B80" s="254" t="s">
        <v>159</v>
      </c>
      <c r="C80" s="255"/>
      <c r="D80" s="256"/>
      <c r="E80" s="242"/>
      <c r="F80" s="243"/>
      <c r="G80" s="243"/>
      <c r="H80" s="243"/>
      <c r="I80" s="243"/>
      <c r="J80" s="243"/>
      <c r="K80" s="244"/>
    </row>
    <row r="81" spans="2:11" s="100" customFormat="1" x14ac:dyDescent="0.3">
      <c r="B81" s="257" t="s">
        <v>160</v>
      </c>
      <c r="C81" s="258"/>
      <c r="D81" s="258"/>
      <c r="E81" s="261"/>
      <c r="F81" s="261"/>
      <c r="G81" s="261"/>
      <c r="H81" s="261"/>
      <c r="I81" s="261"/>
      <c r="J81" s="261"/>
      <c r="K81" s="261"/>
    </row>
    <row r="82" spans="2:11" s="100" customFormat="1" x14ac:dyDescent="0.3">
      <c r="B82" s="257"/>
      <c r="C82" s="258"/>
      <c r="D82" s="258"/>
      <c r="E82" s="261"/>
      <c r="F82" s="261"/>
      <c r="G82" s="261"/>
      <c r="H82" s="261"/>
      <c r="I82" s="261"/>
      <c r="J82" s="261"/>
      <c r="K82" s="261"/>
    </row>
    <row r="83" spans="2:11" s="100" customFormat="1" x14ac:dyDescent="0.3">
      <c r="B83" s="257"/>
      <c r="C83" s="258"/>
      <c r="D83" s="258"/>
      <c r="E83" s="261"/>
      <c r="F83" s="261"/>
      <c r="G83" s="261"/>
      <c r="H83" s="261"/>
      <c r="I83" s="261"/>
      <c r="J83" s="261"/>
      <c r="K83" s="261"/>
    </row>
    <row r="84" spans="2:11" s="100" customFormat="1" x14ac:dyDescent="0.3">
      <c r="B84" s="259"/>
      <c r="C84" s="260"/>
      <c r="D84" s="260"/>
      <c r="E84" s="261"/>
      <c r="F84" s="261"/>
      <c r="G84" s="261"/>
      <c r="H84" s="261"/>
      <c r="I84" s="261"/>
      <c r="J84" s="261"/>
      <c r="K84" s="261"/>
    </row>
    <row r="85" spans="2:11" s="106" customFormat="1" ht="13.8" x14ac:dyDescent="0.3">
      <c r="E85" s="107"/>
    </row>
    <row r="86" spans="2:11" s="106" customFormat="1" ht="13.8" x14ac:dyDescent="0.3">
      <c r="E86" s="107"/>
    </row>
  </sheetData>
  <mergeCells count="65">
    <mergeCell ref="B80:D80"/>
    <mergeCell ref="E80:K80"/>
    <mergeCell ref="B81:D84"/>
    <mergeCell ref="E81:K84"/>
    <mergeCell ref="B77:D77"/>
    <mergeCell ref="E77:K77"/>
    <mergeCell ref="B78:D78"/>
    <mergeCell ref="E78:K78"/>
    <mergeCell ref="B79:D79"/>
    <mergeCell ref="E79:K79"/>
    <mergeCell ref="B74:D74"/>
    <mergeCell ref="E74:K74"/>
    <mergeCell ref="B75:D75"/>
    <mergeCell ref="E75:K75"/>
    <mergeCell ref="B76:D76"/>
    <mergeCell ref="E76:K76"/>
    <mergeCell ref="B71:K71"/>
    <mergeCell ref="B72:D72"/>
    <mergeCell ref="E72:K72"/>
    <mergeCell ref="B73:D73"/>
    <mergeCell ref="E73:K73"/>
    <mergeCell ref="B68:D68"/>
    <mergeCell ref="F68:K68"/>
    <mergeCell ref="B69:K69"/>
    <mergeCell ref="B70:D70"/>
    <mergeCell ref="F70:K70"/>
    <mergeCell ref="B63:K63"/>
    <mergeCell ref="B64:K64"/>
    <mergeCell ref="B65:K65"/>
    <mergeCell ref="B67:K67"/>
    <mergeCell ref="A9:A11"/>
    <mergeCell ref="B9:B11"/>
    <mergeCell ref="C9:C11"/>
    <mergeCell ref="D9:D11"/>
    <mergeCell ref="I27:J27"/>
    <mergeCell ref="A56:F56"/>
    <mergeCell ref="C27:F27"/>
    <mergeCell ref="C29:C53"/>
    <mergeCell ref="C14:F14"/>
    <mergeCell ref="C15:G15"/>
    <mergeCell ref="B12:B54"/>
    <mergeCell ref="C12:C13"/>
    <mergeCell ref="A2:C4"/>
    <mergeCell ref="E12:E13"/>
    <mergeCell ref="F12:F13"/>
    <mergeCell ref="C54:F54"/>
    <mergeCell ref="C16:C26"/>
    <mergeCell ref="E16:E26"/>
    <mergeCell ref="F16:F26"/>
    <mergeCell ref="B58:E58"/>
    <mergeCell ref="A1:K1"/>
    <mergeCell ref="D2:K4"/>
    <mergeCell ref="A6:K6"/>
    <mergeCell ref="I16:I26"/>
    <mergeCell ref="J16:J26"/>
    <mergeCell ref="K16:K26"/>
    <mergeCell ref="I8:K9"/>
    <mergeCell ref="K10:K11"/>
    <mergeCell ref="I10:I11"/>
    <mergeCell ref="J10:J11"/>
    <mergeCell ref="J12:J13"/>
    <mergeCell ref="K12:K13"/>
    <mergeCell ref="I12:I13"/>
    <mergeCell ref="F9:F11"/>
    <mergeCell ref="E9:E11"/>
  </mergeCells>
  <printOptions horizontalCentered="1"/>
  <pageMargins left="0.70866141732283472" right="0.70866141732283472" top="0.74803149606299213" bottom="0.74803149606299213" header="0.31496062992125984" footer="0.31496062992125984"/>
  <pageSetup scale="45" fitToHeight="0" orientation="landscape" r:id="rId1"/>
  <rowBreaks count="1" manualBreakCount="1">
    <brk id="69" max="10"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17CDD-AD6C-4BA4-AD0A-6B1C34FDF849}">
  <dimension ref="A1:S154"/>
  <sheetViews>
    <sheetView showGridLines="0" topLeftCell="A122" zoomScale="70" zoomScaleNormal="70" workbookViewId="0">
      <selection activeCell="V151" sqref="V151"/>
    </sheetView>
  </sheetViews>
  <sheetFormatPr baseColWidth="10" defaultRowHeight="14.4" x14ac:dyDescent="0.3"/>
  <cols>
    <col min="1" max="1" width="9.109375" customWidth="1"/>
    <col min="2" max="2" width="40.44140625" customWidth="1"/>
    <col min="3" max="3" width="45.109375" customWidth="1"/>
    <col min="4" max="4" width="47.109375" customWidth="1"/>
    <col min="5" max="6" width="17.33203125" customWidth="1"/>
    <col min="7" max="7" width="1" customWidth="1"/>
    <col min="9" max="9" width="14.109375" bestFit="1" customWidth="1"/>
    <col min="10" max="10" width="1.33203125" customWidth="1"/>
    <col min="11" max="11" width="18.33203125" customWidth="1"/>
    <col min="12" max="12" width="13.33203125" customWidth="1"/>
    <col min="13" max="13" width="1.44140625" customWidth="1"/>
    <col min="14" max="14" width="21" customWidth="1"/>
    <col min="15" max="15" width="17.109375" hidden="1" customWidth="1"/>
    <col min="16" max="16" width="16.33203125" hidden="1" customWidth="1"/>
    <col min="17" max="17" width="20.5546875" hidden="1" customWidth="1"/>
  </cols>
  <sheetData>
    <row r="1" spans="1:19" ht="18.600000000000001" thickBot="1" x14ac:dyDescent="0.35">
      <c r="A1" s="345" t="s">
        <v>161</v>
      </c>
      <c r="B1" s="346"/>
      <c r="C1" s="346"/>
      <c r="D1" s="346"/>
      <c r="E1" s="346"/>
      <c r="F1" s="346"/>
      <c r="G1" s="346"/>
      <c r="H1" s="346"/>
      <c r="I1" s="346"/>
      <c r="J1" s="346"/>
      <c r="K1" s="346"/>
      <c r="L1" s="346"/>
      <c r="M1" s="346"/>
      <c r="N1" s="346"/>
      <c r="O1" s="346"/>
      <c r="P1" s="346"/>
      <c r="Q1" s="347"/>
    </row>
    <row r="2" spans="1:19" ht="18" x14ac:dyDescent="0.3">
      <c r="A2" s="348"/>
      <c r="B2" s="349"/>
      <c r="C2" s="350"/>
      <c r="D2" s="127"/>
      <c r="E2" s="127"/>
      <c r="F2" s="357" t="s">
        <v>162</v>
      </c>
      <c r="G2" s="358"/>
      <c r="H2" s="358"/>
      <c r="I2" s="358"/>
      <c r="J2" s="358"/>
      <c r="K2" s="358"/>
      <c r="L2" s="358"/>
      <c r="M2" s="358"/>
      <c r="N2" s="358"/>
      <c r="O2" s="358"/>
      <c r="P2" s="358"/>
      <c r="Q2" s="359"/>
    </row>
    <row r="3" spans="1:19" ht="18.600000000000001" thickBot="1" x14ac:dyDescent="0.35">
      <c r="A3" s="351"/>
      <c r="B3" s="352"/>
      <c r="C3" s="353"/>
      <c r="D3" s="128"/>
      <c r="E3" s="128"/>
      <c r="F3" s="360"/>
      <c r="G3" s="361"/>
      <c r="H3" s="361"/>
      <c r="I3" s="361"/>
      <c r="J3" s="361"/>
      <c r="K3" s="361"/>
      <c r="L3" s="361"/>
      <c r="M3" s="361"/>
      <c r="N3" s="361"/>
      <c r="O3" s="361"/>
      <c r="P3" s="361"/>
      <c r="Q3" s="362"/>
    </row>
    <row r="4" spans="1:19" ht="54" customHeight="1" thickBot="1" x14ac:dyDescent="0.35">
      <c r="A4" s="354"/>
      <c r="B4" s="355"/>
      <c r="C4" s="356"/>
      <c r="D4" s="129"/>
      <c r="E4" s="129"/>
      <c r="F4" s="363"/>
      <c r="G4" s="364"/>
      <c r="H4" s="364"/>
      <c r="I4" s="364"/>
      <c r="J4" s="364"/>
      <c r="K4" s="364"/>
      <c r="L4" s="364"/>
      <c r="M4" s="364"/>
      <c r="N4" s="364"/>
      <c r="O4" s="364"/>
      <c r="P4" s="364"/>
      <c r="Q4" s="365"/>
    </row>
    <row r="5" spans="1:19" ht="18.600000000000001" thickBot="1" x14ac:dyDescent="0.35">
      <c r="A5" s="366"/>
      <c r="B5" s="367"/>
      <c r="C5" s="367"/>
      <c r="D5" s="367"/>
      <c r="E5" s="367"/>
      <c r="F5" s="367"/>
      <c r="G5" s="367"/>
      <c r="H5" s="367"/>
      <c r="I5" s="367"/>
      <c r="J5" s="367"/>
      <c r="K5" s="367"/>
      <c r="L5" s="367"/>
      <c r="M5" s="367"/>
      <c r="N5" s="367"/>
      <c r="O5" s="367"/>
      <c r="P5" s="367"/>
      <c r="Q5" s="367"/>
    </row>
    <row r="6" spans="1:19" ht="44.25" customHeight="1" thickBot="1" x14ac:dyDescent="0.4">
      <c r="A6" s="368" t="s">
        <v>163</v>
      </c>
      <c r="B6" s="370" t="s">
        <v>164</v>
      </c>
      <c r="C6" s="372" t="s">
        <v>30</v>
      </c>
      <c r="D6" s="130"/>
      <c r="E6" s="130"/>
      <c r="F6" s="372" t="s">
        <v>29</v>
      </c>
      <c r="G6" s="108"/>
      <c r="H6" s="374"/>
      <c r="I6" s="375"/>
      <c r="J6" s="109"/>
      <c r="K6" s="110" t="s">
        <v>165</v>
      </c>
      <c r="L6" s="111" t="s">
        <v>166</v>
      </c>
      <c r="M6" s="112"/>
      <c r="N6" s="340" t="s">
        <v>167</v>
      </c>
      <c r="O6" s="341"/>
      <c r="P6" s="341"/>
      <c r="Q6" s="342"/>
    </row>
    <row r="7" spans="1:19" ht="72.599999999999994" thickBot="1" x14ac:dyDescent="0.4">
      <c r="A7" s="369"/>
      <c r="B7" s="371"/>
      <c r="C7" s="373"/>
      <c r="D7" s="131"/>
      <c r="E7" s="131"/>
      <c r="F7" s="373"/>
      <c r="G7" s="113"/>
      <c r="H7" s="343" t="s">
        <v>168</v>
      </c>
      <c r="I7" s="344"/>
      <c r="J7" s="114"/>
      <c r="K7" s="115">
        <v>1.2262999999999999</v>
      </c>
      <c r="L7" s="116">
        <v>1.5407</v>
      </c>
      <c r="M7" s="117"/>
      <c r="N7" s="118" t="s">
        <v>169</v>
      </c>
      <c r="O7" s="118" t="s">
        <v>170</v>
      </c>
      <c r="P7" s="118" t="s">
        <v>169</v>
      </c>
      <c r="Q7" s="118" t="s">
        <v>171</v>
      </c>
    </row>
    <row r="8" spans="1:19" ht="18.600000000000001" thickBot="1" x14ac:dyDescent="0.35">
      <c r="A8" s="140"/>
      <c r="B8" s="141"/>
      <c r="C8" s="141"/>
      <c r="D8" s="143" t="s">
        <v>175</v>
      </c>
      <c r="E8" s="141"/>
      <c r="F8" s="141"/>
      <c r="G8" s="141"/>
      <c r="H8" s="141"/>
      <c r="I8" s="141"/>
      <c r="J8" s="141"/>
      <c r="K8" s="141"/>
      <c r="L8" s="141"/>
      <c r="M8" s="141"/>
      <c r="N8" s="141"/>
      <c r="O8" s="141"/>
      <c r="P8" s="141"/>
      <c r="Q8" s="142"/>
    </row>
    <row r="9" spans="1:19" ht="171" customHeight="1" thickBot="1" x14ac:dyDescent="0.35">
      <c r="A9" s="34">
        <v>1</v>
      </c>
      <c r="B9" s="150" t="s">
        <v>136</v>
      </c>
      <c r="C9" s="153" t="s">
        <v>138</v>
      </c>
      <c r="D9" s="35" t="s">
        <v>2</v>
      </c>
      <c r="E9" s="155" t="s">
        <v>31</v>
      </c>
      <c r="F9" s="156">
        <v>1</v>
      </c>
      <c r="G9" s="119"/>
      <c r="H9" s="316"/>
      <c r="I9" s="317"/>
      <c r="J9" s="120"/>
      <c r="K9" s="320">
        <f>(L$7/K$7)*H9</f>
        <v>0</v>
      </c>
      <c r="L9" s="321"/>
      <c r="M9" s="120"/>
      <c r="N9" s="324">
        <f t="shared" ref="N9" si="0">ROUND(K9,0)</f>
        <v>0</v>
      </c>
      <c r="O9" s="121">
        <v>0</v>
      </c>
      <c r="P9" s="121">
        <f>ROUND(N9+O9,0)</f>
        <v>0</v>
      </c>
      <c r="Q9" s="122">
        <f>ROUND(P9*F9,0)</f>
        <v>0</v>
      </c>
    </row>
    <row r="10" spans="1:19" ht="62.25" customHeight="1" thickBot="1" x14ac:dyDescent="0.4">
      <c r="A10" s="34">
        <v>2</v>
      </c>
      <c r="B10" s="151"/>
      <c r="C10" s="154"/>
      <c r="D10" s="35" t="s">
        <v>103</v>
      </c>
      <c r="E10" s="154"/>
      <c r="F10" s="157"/>
      <c r="G10" s="123"/>
      <c r="H10" s="318"/>
      <c r="I10" s="319"/>
      <c r="J10" s="120"/>
      <c r="K10" s="322"/>
      <c r="L10" s="323"/>
      <c r="M10" s="120"/>
      <c r="N10" s="325"/>
      <c r="O10" s="121">
        <v>1</v>
      </c>
      <c r="P10" s="121">
        <f>ROUND(N10+O10,0)</f>
        <v>1</v>
      </c>
      <c r="Q10" s="122">
        <f>ROUND(P10*F10,0)</f>
        <v>0</v>
      </c>
      <c r="S10" t="s">
        <v>172</v>
      </c>
    </row>
    <row r="11" spans="1:19" ht="21" customHeight="1" thickBot="1" x14ac:dyDescent="0.4">
      <c r="A11" s="145"/>
      <c r="B11" s="151"/>
      <c r="C11" s="196" t="s">
        <v>109</v>
      </c>
      <c r="D11" s="197"/>
      <c r="E11" s="197"/>
      <c r="F11" s="198"/>
      <c r="G11" s="123"/>
      <c r="H11" s="123"/>
      <c r="I11" s="123"/>
      <c r="J11" s="123"/>
      <c r="K11" s="123"/>
      <c r="L11" s="123"/>
      <c r="M11" s="123"/>
      <c r="N11" s="123"/>
      <c r="O11" s="123"/>
      <c r="P11" s="123"/>
      <c r="Q11" s="123"/>
    </row>
    <row r="12" spans="1:19" ht="18" customHeight="1" thickBot="1" x14ac:dyDescent="0.4">
      <c r="A12" s="146"/>
      <c r="B12" s="151"/>
      <c r="C12" s="26"/>
      <c r="D12" s="27"/>
      <c r="E12" s="27"/>
      <c r="F12" s="31"/>
      <c r="G12" s="123"/>
      <c r="H12" s="123"/>
      <c r="I12" s="124"/>
      <c r="J12" s="123"/>
      <c r="K12" s="125"/>
      <c r="L12" s="123"/>
      <c r="M12" s="123"/>
      <c r="N12" s="123"/>
      <c r="O12" s="123"/>
      <c r="P12" s="123"/>
      <c r="Q12" s="123"/>
    </row>
    <row r="13" spans="1:19" ht="56.25" customHeight="1" thickBot="1" x14ac:dyDescent="0.4">
      <c r="A13" s="34">
        <v>1</v>
      </c>
      <c r="B13" s="151"/>
      <c r="C13" s="158" t="s">
        <v>104</v>
      </c>
      <c r="D13" s="35" t="s">
        <v>5</v>
      </c>
      <c r="E13" s="160" t="s">
        <v>31</v>
      </c>
      <c r="F13" s="160">
        <v>1</v>
      </c>
      <c r="G13" s="123"/>
      <c r="H13" s="332"/>
      <c r="I13" s="332"/>
      <c r="J13" s="133"/>
      <c r="K13" s="334">
        <f>(L$7/K$7)*H13</f>
        <v>0</v>
      </c>
      <c r="L13" s="334"/>
      <c r="M13" s="133"/>
      <c r="N13" s="336">
        <f>ROUND(K13,2)</f>
        <v>0</v>
      </c>
      <c r="O13" s="336">
        <v>0</v>
      </c>
      <c r="P13" s="336">
        <f>ROUND(N13+O13,0)</f>
        <v>0</v>
      </c>
      <c r="Q13" s="336">
        <f>ROUND(P13*F13,0)</f>
        <v>0</v>
      </c>
    </row>
    <row r="14" spans="1:19" ht="61.8" thickBot="1" x14ac:dyDescent="0.4">
      <c r="A14" s="34">
        <v>2</v>
      </c>
      <c r="B14" s="151"/>
      <c r="C14" s="159"/>
      <c r="D14" s="35" t="s">
        <v>6</v>
      </c>
      <c r="E14" s="161"/>
      <c r="F14" s="161"/>
      <c r="G14" s="123"/>
      <c r="H14" s="332"/>
      <c r="I14" s="332"/>
      <c r="J14" s="134"/>
      <c r="K14" s="335"/>
      <c r="L14" s="335"/>
      <c r="M14" s="134"/>
      <c r="N14" s="336"/>
      <c r="O14" s="336"/>
      <c r="P14" s="336"/>
      <c r="Q14" s="336"/>
    </row>
    <row r="15" spans="1:19" ht="61.8" thickBot="1" x14ac:dyDescent="0.4">
      <c r="A15" s="34">
        <v>3</v>
      </c>
      <c r="B15" s="151"/>
      <c r="C15" s="159"/>
      <c r="D15" s="35" t="s">
        <v>105</v>
      </c>
      <c r="E15" s="161"/>
      <c r="F15" s="161"/>
      <c r="G15" s="123"/>
      <c r="H15" s="332"/>
      <c r="I15" s="332"/>
      <c r="J15" s="134"/>
      <c r="K15" s="335"/>
      <c r="L15" s="335"/>
      <c r="M15" s="134"/>
      <c r="N15" s="336"/>
      <c r="O15" s="336"/>
      <c r="P15" s="336"/>
      <c r="Q15" s="336"/>
    </row>
    <row r="16" spans="1:19" ht="21" thickBot="1" x14ac:dyDescent="0.4">
      <c r="A16" s="34">
        <v>4</v>
      </c>
      <c r="B16" s="151"/>
      <c r="C16" s="159"/>
      <c r="D16" s="35" t="s">
        <v>7</v>
      </c>
      <c r="E16" s="161"/>
      <c r="F16" s="161"/>
      <c r="G16" s="123"/>
      <c r="H16" s="332"/>
      <c r="I16" s="332"/>
      <c r="J16" s="134"/>
      <c r="K16" s="335"/>
      <c r="L16" s="335"/>
      <c r="M16" s="134"/>
      <c r="N16" s="336"/>
      <c r="O16" s="336"/>
      <c r="P16" s="336"/>
      <c r="Q16" s="336"/>
    </row>
    <row r="17" spans="1:17" ht="21" thickBot="1" x14ac:dyDescent="0.4">
      <c r="A17" s="34">
        <v>5</v>
      </c>
      <c r="B17" s="151"/>
      <c r="C17" s="159"/>
      <c r="D17" s="35" t="s">
        <v>8</v>
      </c>
      <c r="E17" s="161"/>
      <c r="F17" s="161"/>
      <c r="G17" s="123"/>
      <c r="H17" s="332"/>
      <c r="I17" s="332"/>
      <c r="J17" s="134"/>
      <c r="K17" s="335"/>
      <c r="L17" s="335"/>
      <c r="M17" s="134"/>
      <c r="N17" s="336"/>
      <c r="O17" s="336"/>
      <c r="P17" s="336"/>
      <c r="Q17" s="336"/>
    </row>
    <row r="18" spans="1:17" ht="61.8" thickBot="1" x14ac:dyDescent="0.4">
      <c r="A18" s="34">
        <v>6</v>
      </c>
      <c r="B18" s="151"/>
      <c r="C18" s="159"/>
      <c r="D18" s="35" t="s">
        <v>128</v>
      </c>
      <c r="E18" s="161"/>
      <c r="F18" s="161"/>
      <c r="G18" s="123"/>
      <c r="H18" s="332"/>
      <c r="I18" s="332"/>
      <c r="J18" s="134"/>
      <c r="K18" s="335"/>
      <c r="L18" s="335"/>
      <c r="M18" s="134"/>
      <c r="N18" s="336"/>
      <c r="O18" s="336"/>
      <c r="P18" s="336"/>
      <c r="Q18" s="336"/>
    </row>
    <row r="19" spans="1:17" ht="61.8" thickBot="1" x14ac:dyDescent="0.4">
      <c r="A19" s="34">
        <v>7</v>
      </c>
      <c r="B19" s="151"/>
      <c r="C19" s="159"/>
      <c r="D19" s="35" t="s">
        <v>129</v>
      </c>
      <c r="E19" s="161"/>
      <c r="F19" s="161"/>
      <c r="G19" s="123"/>
      <c r="H19" s="332"/>
      <c r="I19" s="332"/>
      <c r="J19" s="134"/>
      <c r="K19" s="335"/>
      <c r="L19" s="335"/>
      <c r="M19" s="134"/>
      <c r="N19" s="336"/>
      <c r="O19" s="336"/>
      <c r="P19" s="336"/>
      <c r="Q19" s="336"/>
    </row>
    <row r="20" spans="1:17" ht="61.8" thickBot="1" x14ac:dyDescent="0.4">
      <c r="A20" s="34">
        <v>8</v>
      </c>
      <c r="B20" s="151"/>
      <c r="C20" s="159"/>
      <c r="D20" s="35" t="s">
        <v>10</v>
      </c>
      <c r="E20" s="161"/>
      <c r="F20" s="161"/>
      <c r="G20" s="123"/>
      <c r="H20" s="332"/>
      <c r="I20" s="332"/>
      <c r="J20" s="134"/>
      <c r="K20" s="335"/>
      <c r="L20" s="335"/>
      <c r="M20" s="134"/>
      <c r="N20" s="336"/>
      <c r="O20" s="336"/>
      <c r="P20" s="336"/>
      <c r="Q20" s="336"/>
    </row>
    <row r="21" spans="1:17" ht="21" thickBot="1" x14ac:dyDescent="0.4">
      <c r="A21" s="34">
        <v>9</v>
      </c>
      <c r="B21" s="151"/>
      <c r="C21" s="159"/>
      <c r="D21" s="35" t="s">
        <v>94</v>
      </c>
      <c r="E21" s="161"/>
      <c r="F21" s="161"/>
      <c r="G21" s="123"/>
      <c r="H21" s="332"/>
      <c r="I21" s="332"/>
      <c r="J21" s="134"/>
      <c r="K21" s="335"/>
      <c r="L21" s="335"/>
      <c r="M21" s="134"/>
      <c r="N21" s="336"/>
      <c r="O21" s="336"/>
      <c r="P21" s="336"/>
      <c r="Q21" s="336"/>
    </row>
    <row r="22" spans="1:17" ht="21" thickBot="1" x14ac:dyDescent="0.4">
      <c r="A22" s="34">
        <v>10</v>
      </c>
      <c r="B22" s="151"/>
      <c r="C22" s="159"/>
      <c r="D22" s="35" t="s">
        <v>12</v>
      </c>
      <c r="E22" s="161"/>
      <c r="F22" s="161"/>
      <c r="G22" s="123"/>
      <c r="H22" s="332"/>
      <c r="I22" s="332"/>
      <c r="J22" s="134"/>
      <c r="K22" s="335"/>
      <c r="L22" s="335"/>
      <c r="M22" s="134"/>
      <c r="N22" s="336"/>
      <c r="O22" s="336"/>
      <c r="P22" s="336"/>
      <c r="Q22" s="336"/>
    </row>
    <row r="23" spans="1:17" ht="41.4" thickBot="1" x14ac:dyDescent="0.4">
      <c r="A23" s="34">
        <v>11</v>
      </c>
      <c r="B23" s="151"/>
      <c r="C23" s="159"/>
      <c r="D23" s="85" t="s">
        <v>130</v>
      </c>
      <c r="E23" s="162"/>
      <c r="F23" s="162"/>
      <c r="G23" s="123"/>
      <c r="H23" s="332"/>
      <c r="I23" s="332"/>
      <c r="J23" s="134"/>
      <c r="K23" s="339"/>
      <c r="L23" s="339"/>
      <c r="M23" s="134"/>
      <c r="N23" s="336"/>
      <c r="O23" s="336"/>
      <c r="P23" s="336"/>
      <c r="Q23" s="336"/>
    </row>
    <row r="24" spans="1:17" ht="21" thickBot="1" x14ac:dyDescent="0.4">
      <c r="A24" s="34">
        <v>12</v>
      </c>
      <c r="B24" s="151"/>
      <c r="C24" s="159"/>
      <c r="D24" s="86" t="s">
        <v>131</v>
      </c>
      <c r="E24" s="160" t="s">
        <v>31</v>
      </c>
      <c r="F24" s="160">
        <v>1</v>
      </c>
      <c r="G24" s="123"/>
      <c r="H24" s="332"/>
      <c r="I24" s="332"/>
      <c r="J24" s="134"/>
      <c r="K24" s="334">
        <f>(L$7/K$7)*H24</f>
        <v>0</v>
      </c>
      <c r="L24" s="334"/>
      <c r="M24" s="134"/>
      <c r="N24" s="336">
        <f>ROUND(K24,2)</f>
        <v>0</v>
      </c>
      <c r="O24" s="123"/>
      <c r="P24" s="123"/>
      <c r="Q24" s="123"/>
    </row>
    <row r="25" spans="1:17" ht="41.4" thickBot="1" x14ac:dyDescent="0.4">
      <c r="A25" s="34">
        <v>13</v>
      </c>
      <c r="B25" s="151"/>
      <c r="C25" s="159"/>
      <c r="D25" s="86" t="s">
        <v>13</v>
      </c>
      <c r="E25" s="161"/>
      <c r="F25" s="161"/>
      <c r="G25" s="123"/>
      <c r="H25" s="332"/>
      <c r="I25" s="332"/>
      <c r="J25" s="133"/>
      <c r="K25" s="335"/>
      <c r="L25" s="335"/>
      <c r="M25" s="133"/>
      <c r="N25" s="336"/>
      <c r="O25" s="135">
        <v>1</v>
      </c>
      <c r="P25" s="121">
        <f>ROUND(N24+O25,0)</f>
        <v>1</v>
      </c>
      <c r="Q25" s="122">
        <f>ROUND(P25*F25,0)</f>
        <v>0</v>
      </c>
    </row>
    <row r="26" spans="1:17" ht="21" thickBot="1" x14ac:dyDescent="0.4">
      <c r="A26" s="34">
        <v>14</v>
      </c>
      <c r="B26" s="151"/>
      <c r="C26" s="159"/>
      <c r="D26" s="86" t="s">
        <v>14</v>
      </c>
      <c r="E26" s="162"/>
      <c r="F26" s="162"/>
      <c r="G26" s="123"/>
      <c r="H26" s="332"/>
      <c r="I26" s="332"/>
      <c r="J26" s="134"/>
      <c r="K26" s="339"/>
      <c r="L26" s="339"/>
      <c r="M26" s="134"/>
      <c r="N26" s="336"/>
      <c r="O26" s="123"/>
      <c r="P26" s="123"/>
      <c r="Q26" s="123"/>
    </row>
    <row r="27" spans="1:17" ht="21" customHeight="1" thickBot="1" x14ac:dyDescent="0.4">
      <c r="A27" s="89"/>
      <c r="B27" s="151"/>
      <c r="C27" s="176" t="s">
        <v>110</v>
      </c>
      <c r="D27" s="177"/>
      <c r="E27" s="177"/>
      <c r="F27" s="178"/>
      <c r="G27" s="123"/>
      <c r="H27" s="123"/>
      <c r="I27" s="123"/>
      <c r="J27" s="123"/>
      <c r="K27" s="123"/>
      <c r="L27" s="123"/>
      <c r="M27" s="123"/>
      <c r="N27" s="123"/>
      <c r="O27" s="123"/>
      <c r="P27" s="123"/>
      <c r="Q27" s="123"/>
    </row>
    <row r="28" spans="1:17" ht="21" thickBot="1" x14ac:dyDescent="0.4">
      <c r="A28" s="89"/>
      <c r="B28" s="151"/>
      <c r="C28" s="37"/>
      <c r="D28" s="33"/>
      <c r="E28" s="33"/>
      <c r="F28" s="31"/>
      <c r="G28" s="123"/>
      <c r="H28" s="123"/>
      <c r="I28" s="123"/>
      <c r="J28" s="123"/>
      <c r="K28" s="123"/>
      <c r="L28" s="123"/>
      <c r="M28" s="123"/>
      <c r="N28" s="123"/>
      <c r="O28" s="123"/>
      <c r="P28" s="123"/>
      <c r="Q28" s="123"/>
    </row>
    <row r="29" spans="1:17" ht="41.25" customHeight="1" thickBot="1" x14ac:dyDescent="0.4">
      <c r="A29" s="34">
        <v>1</v>
      </c>
      <c r="B29" s="151"/>
      <c r="C29" s="182" t="s">
        <v>124</v>
      </c>
      <c r="D29" s="35" t="s">
        <v>15</v>
      </c>
      <c r="E29" s="38" t="s">
        <v>31</v>
      </c>
      <c r="F29" s="39">
        <v>1</v>
      </c>
      <c r="G29" s="123"/>
      <c r="H29" s="328"/>
      <c r="I29" s="329"/>
      <c r="J29" s="120"/>
      <c r="K29" s="330">
        <f>(L$7/K$7)*H29</f>
        <v>0</v>
      </c>
      <c r="L29" s="331"/>
      <c r="M29" s="136"/>
      <c r="N29" s="137">
        <f>ROUND(K29,2)</f>
        <v>0</v>
      </c>
      <c r="O29" s="123"/>
      <c r="P29" s="123"/>
      <c r="Q29" s="123"/>
    </row>
    <row r="30" spans="1:17" ht="21" thickBot="1" x14ac:dyDescent="0.4">
      <c r="A30" s="34">
        <v>2</v>
      </c>
      <c r="B30" s="151"/>
      <c r="C30" s="161"/>
      <c r="D30" s="35" t="s">
        <v>16</v>
      </c>
      <c r="E30" s="40" t="s">
        <v>31</v>
      </c>
      <c r="F30" s="41">
        <v>1</v>
      </c>
      <c r="G30" s="123"/>
      <c r="H30" s="328"/>
      <c r="I30" s="329"/>
      <c r="J30" s="120"/>
      <c r="K30" s="330">
        <f t="shared" ref="K30:K32" si="1">(L$7/K$7)*H30</f>
        <v>0</v>
      </c>
      <c r="L30" s="331"/>
      <c r="M30" s="136"/>
      <c r="N30" s="137">
        <f t="shared" ref="N30:N46" si="2">ROUND(K30,2)</f>
        <v>0</v>
      </c>
      <c r="O30" s="123"/>
      <c r="P30" s="123"/>
      <c r="Q30" s="123"/>
    </row>
    <row r="31" spans="1:17" ht="21" thickBot="1" x14ac:dyDescent="0.4">
      <c r="A31" s="34">
        <v>3</v>
      </c>
      <c r="B31" s="151"/>
      <c r="C31" s="161"/>
      <c r="D31" s="35" t="s">
        <v>17</v>
      </c>
      <c r="E31" s="40" t="s">
        <v>31</v>
      </c>
      <c r="F31" s="41">
        <v>1</v>
      </c>
      <c r="G31" s="123"/>
      <c r="H31" s="328"/>
      <c r="I31" s="329"/>
      <c r="J31" s="120"/>
      <c r="K31" s="330">
        <f t="shared" si="1"/>
        <v>0</v>
      </c>
      <c r="L31" s="331"/>
      <c r="M31" s="136"/>
      <c r="N31" s="137">
        <f t="shared" si="2"/>
        <v>0</v>
      </c>
      <c r="O31" s="123"/>
      <c r="P31" s="123"/>
      <c r="Q31" s="123"/>
    </row>
    <row r="32" spans="1:17" ht="21" thickBot="1" x14ac:dyDescent="0.4">
      <c r="A32" s="34">
        <v>4</v>
      </c>
      <c r="B32" s="151"/>
      <c r="C32" s="161"/>
      <c r="D32" s="35" t="s">
        <v>18</v>
      </c>
      <c r="E32" s="40" t="s">
        <v>31</v>
      </c>
      <c r="F32" s="41">
        <v>1</v>
      </c>
      <c r="G32" s="123"/>
      <c r="H32" s="328"/>
      <c r="I32" s="329"/>
      <c r="J32" s="120"/>
      <c r="K32" s="330">
        <f t="shared" si="1"/>
        <v>0</v>
      </c>
      <c r="L32" s="331"/>
      <c r="M32" s="136"/>
      <c r="N32" s="137">
        <f t="shared" si="2"/>
        <v>0</v>
      </c>
      <c r="O32" s="123"/>
      <c r="P32" s="123"/>
      <c r="Q32" s="123"/>
    </row>
    <row r="33" spans="1:17" ht="41.4" thickBot="1" x14ac:dyDescent="0.4">
      <c r="A33" s="34">
        <v>5</v>
      </c>
      <c r="B33" s="151"/>
      <c r="C33" s="161"/>
      <c r="D33" s="35" t="s">
        <v>19</v>
      </c>
      <c r="E33" s="40" t="s">
        <v>31</v>
      </c>
      <c r="F33" s="41">
        <v>1</v>
      </c>
      <c r="G33" s="123"/>
      <c r="H33" s="328"/>
      <c r="I33" s="329"/>
      <c r="J33" s="120"/>
      <c r="K33" s="330">
        <f>(L$7/K$7)*H33</f>
        <v>0</v>
      </c>
      <c r="L33" s="331"/>
      <c r="M33" s="136"/>
      <c r="N33" s="137">
        <f t="shared" si="2"/>
        <v>0</v>
      </c>
      <c r="O33" s="123"/>
      <c r="P33" s="123"/>
      <c r="Q33" s="123"/>
    </row>
    <row r="34" spans="1:17" ht="21" thickBot="1" x14ac:dyDescent="0.4">
      <c r="A34" s="34">
        <v>6</v>
      </c>
      <c r="B34" s="151"/>
      <c r="C34" s="161"/>
      <c r="D34" s="35" t="s">
        <v>20</v>
      </c>
      <c r="E34" s="40" t="s">
        <v>31</v>
      </c>
      <c r="F34" s="41">
        <v>1</v>
      </c>
      <c r="G34" s="123"/>
      <c r="H34" s="328"/>
      <c r="I34" s="329"/>
      <c r="J34" s="120"/>
      <c r="K34" s="330">
        <f t="shared" ref="K34:K46" si="3">(L$7/K$7)*H34</f>
        <v>0</v>
      </c>
      <c r="L34" s="331"/>
      <c r="M34" s="136"/>
      <c r="N34" s="137">
        <f t="shared" si="2"/>
        <v>0</v>
      </c>
      <c r="O34" s="123"/>
      <c r="P34" s="123"/>
      <c r="Q34" s="123"/>
    </row>
    <row r="35" spans="1:17" ht="21" thickBot="1" x14ac:dyDescent="0.4">
      <c r="A35" s="34">
        <v>7</v>
      </c>
      <c r="B35" s="151"/>
      <c r="C35" s="161"/>
      <c r="D35" s="35" t="s">
        <v>21</v>
      </c>
      <c r="E35" s="40" t="s">
        <v>31</v>
      </c>
      <c r="F35" s="41">
        <v>1</v>
      </c>
      <c r="G35" s="123"/>
      <c r="H35" s="328"/>
      <c r="I35" s="329"/>
      <c r="J35" s="120"/>
      <c r="K35" s="330">
        <f t="shared" si="3"/>
        <v>0</v>
      </c>
      <c r="L35" s="331"/>
      <c r="M35" s="136"/>
      <c r="N35" s="137">
        <f t="shared" si="2"/>
        <v>0</v>
      </c>
      <c r="O35" s="123"/>
      <c r="P35" s="123"/>
      <c r="Q35" s="123"/>
    </row>
    <row r="36" spans="1:17" ht="82.2" thickBot="1" x14ac:dyDescent="0.35">
      <c r="A36" s="34">
        <v>8</v>
      </c>
      <c r="B36" s="151"/>
      <c r="C36" s="161"/>
      <c r="D36" s="35" t="s">
        <v>22</v>
      </c>
      <c r="E36" s="40" t="s">
        <v>31</v>
      </c>
      <c r="F36" s="41">
        <v>1</v>
      </c>
      <c r="H36" s="328"/>
      <c r="I36" s="329"/>
      <c r="J36" s="120"/>
      <c r="K36" s="330">
        <f t="shared" si="3"/>
        <v>0</v>
      </c>
      <c r="L36" s="331"/>
      <c r="M36" s="136"/>
      <c r="N36" s="137">
        <f t="shared" si="2"/>
        <v>0</v>
      </c>
    </row>
    <row r="37" spans="1:17" ht="61.8" thickBot="1" x14ac:dyDescent="0.35">
      <c r="A37" s="34">
        <v>9</v>
      </c>
      <c r="B37" s="151"/>
      <c r="C37" s="161"/>
      <c r="D37" s="35" t="s">
        <v>23</v>
      </c>
      <c r="E37" s="40" t="s">
        <v>31</v>
      </c>
      <c r="F37" s="41">
        <v>1</v>
      </c>
      <c r="H37" s="328"/>
      <c r="I37" s="329"/>
      <c r="J37" s="120"/>
      <c r="K37" s="330">
        <f t="shared" si="3"/>
        <v>0</v>
      </c>
      <c r="L37" s="331"/>
      <c r="M37" s="136"/>
      <c r="N37" s="137">
        <f t="shared" si="2"/>
        <v>0</v>
      </c>
    </row>
    <row r="38" spans="1:17" ht="21" thickBot="1" x14ac:dyDescent="0.35">
      <c r="A38" s="34">
        <v>10</v>
      </c>
      <c r="B38" s="151"/>
      <c r="C38" s="161"/>
      <c r="D38" s="35" t="s">
        <v>24</v>
      </c>
      <c r="E38" s="40" t="s">
        <v>31</v>
      </c>
      <c r="F38" s="41">
        <v>1</v>
      </c>
      <c r="H38" s="328"/>
      <c r="I38" s="329"/>
      <c r="J38" s="120"/>
      <c r="K38" s="330">
        <f t="shared" si="3"/>
        <v>0</v>
      </c>
      <c r="L38" s="331"/>
      <c r="M38" s="136"/>
      <c r="N38" s="137">
        <f t="shared" si="2"/>
        <v>0</v>
      </c>
    </row>
    <row r="39" spans="1:17" ht="21" thickBot="1" x14ac:dyDescent="0.35">
      <c r="A39" s="34">
        <v>11</v>
      </c>
      <c r="B39" s="151"/>
      <c r="C39" s="161"/>
      <c r="D39" s="35" t="s">
        <v>25</v>
      </c>
      <c r="E39" s="40" t="s">
        <v>31</v>
      </c>
      <c r="F39" s="41">
        <v>1</v>
      </c>
      <c r="H39" s="328"/>
      <c r="I39" s="329"/>
      <c r="J39" s="120"/>
      <c r="K39" s="330">
        <f t="shared" si="3"/>
        <v>0</v>
      </c>
      <c r="L39" s="331"/>
      <c r="M39" s="136"/>
      <c r="N39" s="137">
        <f t="shared" si="2"/>
        <v>0</v>
      </c>
    </row>
    <row r="40" spans="1:17" ht="61.8" thickBot="1" x14ac:dyDescent="0.35">
      <c r="A40" s="34">
        <v>12</v>
      </c>
      <c r="B40" s="151"/>
      <c r="C40" s="161"/>
      <c r="D40" s="35" t="s">
        <v>26</v>
      </c>
      <c r="E40" s="40" t="s">
        <v>31</v>
      </c>
      <c r="F40" s="41">
        <v>1</v>
      </c>
      <c r="H40" s="328"/>
      <c r="I40" s="329"/>
      <c r="J40" s="120"/>
      <c r="K40" s="330">
        <f t="shared" si="3"/>
        <v>0</v>
      </c>
      <c r="L40" s="331"/>
      <c r="M40" s="136"/>
      <c r="N40" s="137">
        <f t="shared" si="2"/>
        <v>0</v>
      </c>
    </row>
    <row r="41" spans="1:17" ht="21" thickBot="1" x14ac:dyDescent="0.35">
      <c r="A41" s="34">
        <v>13</v>
      </c>
      <c r="B41" s="151"/>
      <c r="C41" s="161"/>
      <c r="D41" s="35" t="s">
        <v>11</v>
      </c>
      <c r="E41" s="40" t="s">
        <v>31</v>
      </c>
      <c r="F41" s="41">
        <v>1</v>
      </c>
      <c r="H41" s="328"/>
      <c r="I41" s="329"/>
      <c r="J41" s="120"/>
      <c r="K41" s="330">
        <f t="shared" si="3"/>
        <v>0</v>
      </c>
      <c r="L41" s="331"/>
      <c r="M41" s="136"/>
      <c r="N41" s="137">
        <f t="shared" si="2"/>
        <v>0</v>
      </c>
    </row>
    <row r="42" spans="1:17" ht="21" thickBot="1" x14ac:dyDescent="0.35">
      <c r="A42" s="34">
        <v>14</v>
      </c>
      <c r="B42" s="151"/>
      <c r="C42" s="161"/>
      <c r="D42" s="35" t="s">
        <v>12</v>
      </c>
      <c r="E42" s="40" t="s">
        <v>31</v>
      </c>
      <c r="F42" s="41">
        <v>1</v>
      </c>
      <c r="H42" s="328"/>
      <c r="I42" s="329"/>
      <c r="J42" s="120"/>
      <c r="K42" s="330">
        <f t="shared" si="3"/>
        <v>0</v>
      </c>
      <c r="L42" s="331"/>
      <c r="M42" s="136"/>
      <c r="N42" s="137">
        <f t="shared" si="2"/>
        <v>0</v>
      </c>
    </row>
    <row r="43" spans="1:17" ht="41.4" thickBot="1" x14ac:dyDescent="0.35">
      <c r="A43" s="34">
        <v>15</v>
      </c>
      <c r="B43" s="151"/>
      <c r="C43" s="161"/>
      <c r="D43" s="35" t="s">
        <v>27</v>
      </c>
      <c r="E43" s="40" t="s">
        <v>31</v>
      </c>
      <c r="F43" s="41">
        <v>1</v>
      </c>
      <c r="H43" s="328"/>
      <c r="I43" s="329"/>
      <c r="J43" s="120"/>
      <c r="K43" s="330">
        <f t="shared" si="3"/>
        <v>0</v>
      </c>
      <c r="L43" s="331"/>
      <c r="M43" s="136"/>
      <c r="N43" s="137">
        <f>ROUND(K43,2)</f>
        <v>0</v>
      </c>
    </row>
    <row r="44" spans="1:17" ht="21" thickBot="1" x14ac:dyDescent="0.35">
      <c r="A44" s="34">
        <v>16</v>
      </c>
      <c r="B44" s="151"/>
      <c r="C44" s="161"/>
      <c r="D44" s="35" t="s">
        <v>28</v>
      </c>
      <c r="E44" s="40" t="s">
        <v>31</v>
      </c>
      <c r="F44" s="41">
        <v>1</v>
      </c>
      <c r="H44" s="328"/>
      <c r="I44" s="329"/>
      <c r="J44" s="120"/>
      <c r="K44" s="330">
        <f t="shared" si="3"/>
        <v>0</v>
      </c>
      <c r="L44" s="331"/>
      <c r="M44" s="136"/>
      <c r="N44" s="137">
        <f t="shared" si="2"/>
        <v>0</v>
      </c>
    </row>
    <row r="45" spans="1:17" ht="41.4" thickBot="1" x14ac:dyDescent="0.35">
      <c r="A45" s="34">
        <v>17</v>
      </c>
      <c r="B45" s="151"/>
      <c r="C45" s="161"/>
      <c r="D45" s="35" t="s">
        <v>137</v>
      </c>
      <c r="E45" s="40" t="s">
        <v>31</v>
      </c>
      <c r="F45" s="41">
        <v>1</v>
      </c>
      <c r="H45" s="328"/>
      <c r="I45" s="329"/>
      <c r="J45" s="120"/>
      <c r="K45" s="330">
        <f t="shared" si="3"/>
        <v>0</v>
      </c>
      <c r="L45" s="331"/>
      <c r="M45" s="136"/>
      <c r="N45" s="137">
        <f t="shared" si="2"/>
        <v>0</v>
      </c>
    </row>
    <row r="46" spans="1:17" ht="21" thickBot="1" x14ac:dyDescent="0.35">
      <c r="A46" s="34">
        <v>18</v>
      </c>
      <c r="B46" s="151"/>
      <c r="C46" s="162"/>
      <c r="D46" s="35" t="s">
        <v>14</v>
      </c>
      <c r="E46" s="42" t="s">
        <v>31</v>
      </c>
      <c r="F46" s="43">
        <v>1</v>
      </c>
      <c r="H46" s="328"/>
      <c r="I46" s="329"/>
      <c r="J46" s="120"/>
      <c r="K46" s="330">
        <f t="shared" si="3"/>
        <v>0</v>
      </c>
      <c r="L46" s="331"/>
      <c r="M46" s="136"/>
      <c r="N46" s="137">
        <f t="shared" si="2"/>
        <v>0</v>
      </c>
    </row>
    <row r="47" spans="1:17" ht="21" thickBot="1" x14ac:dyDescent="0.35">
      <c r="A47" s="33"/>
      <c r="B47" s="152"/>
      <c r="C47" s="176" t="s">
        <v>113</v>
      </c>
      <c r="D47" s="177"/>
      <c r="E47" s="177"/>
      <c r="F47" s="178"/>
    </row>
    <row r="50" spans="1:14" ht="15" thickBot="1" x14ac:dyDescent="0.35">
      <c r="C50" s="132"/>
      <c r="D50" s="139" t="s">
        <v>173</v>
      </c>
    </row>
    <row r="51" spans="1:14" x14ac:dyDescent="0.3">
      <c r="A51" s="283" t="s">
        <v>0</v>
      </c>
      <c r="B51" s="283" t="s">
        <v>4</v>
      </c>
      <c r="C51" s="283"/>
      <c r="D51" s="283" t="s">
        <v>1</v>
      </c>
      <c r="E51" s="281" t="s">
        <v>30</v>
      </c>
      <c r="F51" s="281" t="s">
        <v>29</v>
      </c>
    </row>
    <row r="52" spans="1:14" ht="15" thickBot="1" x14ac:dyDescent="0.35">
      <c r="A52" s="284"/>
      <c r="B52" s="285"/>
      <c r="C52" s="285"/>
      <c r="D52" s="285"/>
      <c r="E52" s="282"/>
      <c r="F52" s="282"/>
    </row>
    <row r="53" spans="1:14" ht="45.75" customHeight="1" thickBot="1" x14ac:dyDescent="0.35">
      <c r="A53" s="48">
        <v>1</v>
      </c>
      <c r="B53" s="273" t="s">
        <v>139</v>
      </c>
      <c r="C53" s="263" t="s">
        <v>125</v>
      </c>
      <c r="D53" s="35" t="s">
        <v>2</v>
      </c>
      <c r="E53" s="160" t="s">
        <v>31</v>
      </c>
      <c r="F53" s="160">
        <v>1</v>
      </c>
      <c r="H53" s="316"/>
      <c r="I53" s="317"/>
      <c r="J53" s="120"/>
      <c r="K53" s="320">
        <f>(L$7/K$7)*H53</f>
        <v>0</v>
      </c>
      <c r="L53" s="321"/>
      <c r="M53" s="120"/>
      <c r="N53" s="326">
        <f>ROUND(K53,0)</f>
        <v>0</v>
      </c>
    </row>
    <row r="54" spans="1:14" ht="63" customHeight="1" thickBot="1" x14ac:dyDescent="0.35">
      <c r="A54" s="48">
        <v>2</v>
      </c>
      <c r="B54" s="274"/>
      <c r="C54" s="154"/>
      <c r="D54" s="35" t="s">
        <v>32</v>
      </c>
      <c r="E54" s="162"/>
      <c r="F54" s="162"/>
      <c r="H54" s="318"/>
      <c r="I54" s="319"/>
      <c r="J54" s="120"/>
      <c r="K54" s="322"/>
      <c r="L54" s="323"/>
      <c r="M54" s="120"/>
      <c r="N54" s="327"/>
    </row>
    <row r="55" spans="1:14" ht="21" thickBot="1" x14ac:dyDescent="0.35">
      <c r="A55" s="159"/>
      <c r="B55" s="151"/>
      <c r="C55" s="176" t="s">
        <v>106</v>
      </c>
      <c r="D55" s="177"/>
      <c r="E55" s="177"/>
      <c r="F55" s="178"/>
    </row>
    <row r="56" spans="1:14" ht="21" thickBot="1" x14ac:dyDescent="0.35">
      <c r="A56" s="159"/>
      <c r="B56" s="151"/>
      <c r="C56" s="51"/>
      <c r="D56" s="52"/>
      <c r="E56" s="52"/>
      <c r="F56" s="52"/>
    </row>
    <row r="57" spans="1:14" ht="21" thickBot="1" x14ac:dyDescent="0.35">
      <c r="A57" s="48">
        <v>1</v>
      </c>
      <c r="B57" s="274"/>
      <c r="C57" s="264" t="s">
        <v>126</v>
      </c>
      <c r="D57" s="35" t="s">
        <v>95</v>
      </c>
      <c r="E57" s="267" t="s">
        <v>31</v>
      </c>
      <c r="F57" s="160">
        <v>1</v>
      </c>
      <c r="H57" s="332"/>
      <c r="I57" s="332"/>
      <c r="J57" s="133"/>
      <c r="K57" s="334">
        <f>(L$7/K$7)*H57</f>
        <v>0</v>
      </c>
      <c r="L57" s="334"/>
      <c r="M57" s="133"/>
      <c r="N57" s="336">
        <f>ROUND(K57,2)</f>
        <v>0</v>
      </c>
    </row>
    <row r="58" spans="1:14" ht="61.8" thickBot="1" x14ac:dyDescent="0.4">
      <c r="A58" s="48">
        <v>2</v>
      </c>
      <c r="B58" s="274"/>
      <c r="C58" s="265"/>
      <c r="D58" s="35" t="s">
        <v>33</v>
      </c>
      <c r="E58" s="268"/>
      <c r="F58" s="161"/>
      <c r="H58" s="332"/>
      <c r="I58" s="332"/>
      <c r="J58" s="134"/>
      <c r="K58" s="335"/>
      <c r="L58" s="335"/>
      <c r="M58" s="134"/>
      <c r="N58" s="336"/>
    </row>
    <row r="59" spans="1:14" ht="61.8" thickBot="1" x14ac:dyDescent="0.4">
      <c r="A59" s="48">
        <v>3</v>
      </c>
      <c r="B59" s="274"/>
      <c r="C59" s="265"/>
      <c r="D59" s="35" t="s">
        <v>68</v>
      </c>
      <c r="E59" s="268"/>
      <c r="F59" s="161"/>
      <c r="H59" s="332"/>
      <c r="I59" s="332"/>
      <c r="J59" s="134"/>
      <c r="K59" s="335"/>
      <c r="L59" s="335"/>
      <c r="M59" s="134"/>
      <c r="N59" s="336"/>
    </row>
    <row r="60" spans="1:14" ht="21" thickBot="1" x14ac:dyDescent="0.4">
      <c r="A60" s="48">
        <v>4</v>
      </c>
      <c r="B60" s="274"/>
      <c r="C60" s="265"/>
      <c r="D60" s="35" t="s">
        <v>7</v>
      </c>
      <c r="E60" s="268"/>
      <c r="F60" s="161"/>
      <c r="H60" s="332"/>
      <c r="I60" s="332"/>
      <c r="J60" s="134"/>
      <c r="K60" s="335"/>
      <c r="L60" s="335"/>
      <c r="M60" s="134"/>
      <c r="N60" s="336"/>
    </row>
    <row r="61" spans="1:14" ht="21" thickBot="1" x14ac:dyDescent="0.4">
      <c r="A61" s="48">
        <v>5</v>
      </c>
      <c r="B61" s="274"/>
      <c r="C61" s="265"/>
      <c r="D61" s="35" t="s">
        <v>8</v>
      </c>
      <c r="E61" s="268"/>
      <c r="F61" s="161"/>
      <c r="H61" s="332"/>
      <c r="I61" s="332"/>
      <c r="J61" s="134"/>
      <c r="K61" s="335"/>
      <c r="L61" s="335"/>
      <c r="M61" s="134"/>
      <c r="N61" s="336"/>
    </row>
    <row r="62" spans="1:14" ht="61.8" thickBot="1" x14ac:dyDescent="0.4">
      <c r="A62" s="48">
        <v>6</v>
      </c>
      <c r="B62" s="274"/>
      <c r="C62" s="265"/>
      <c r="D62" s="35" t="s">
        <v>34</v>
      </c>
      <c r="E62" s="268"/>
      <c r="F62" s="161"/>
      <c r="H62" s="332"/>
      <c r="I62" s="332"/>
      <c r="J62" s="134"/>
      <c r="K62" s="335"/>
      <c r="L62" s="335"/>
      <c r="M62" s="134"/>
      <c r="N62" s="336"/>
    </row>
    <row r="63" spans="1:14" ht="82.2" thickBot="1" x14ac:dyDescent="0.4">
      <c r="A63" s="48">
        <v>7</v>
      </c>
      <c r="B63" s="274"/>
      <c r="C63" s="265"/>
      <c r="D63" s="35" t="s">
        <v>35</v>
      </c>
      <c r="E63" s="268"/>
      <c r="F63" s="161"/>
      <c r="H63" s="332"/>
      <c r="I63" s="332"/>
      <c r="J63" s="134"/>
      <c r="K63" s="335"/>
      <c r="L63" s="335"/>
      <c r="M63" s="134"/>
      <c r="N63" s="336"/>
    </row>
    <row r="64" spans="1:14" ht="61.8" thickBot="1" x14ac:dyDescent="0.4">
      <c r="A64" s="48">
        <v>8</v>
      </c>
      <c r="B64" s="274"/>
      <c r="C64" s="265"/>
      <c r="D64" s="35" t="s">
        <v>10</v>
      </c>
      <c r="E64" s="268"/>
      <c r="F64" s="161"/>
      <c r="H64" s="332"/>
      <c r="I64" s="332"/>
      <c r="J64" s="134"/>
      <c r="K64" s="335"/>
      <c r="L64" s="335"/>
      <c r="M64" s="134"/>
      <c r="N64" s="336"/>
    </row>
    <row r="65" spans="1:14" ht="21" thickBot="1" x14ac:dyDescent="0.4">
      <c r="A65" s="48">
        <v>9</v>
      </c>
      <c r="B65" s="274"/>
      <c r="C65" s="265"/>
      <c r="D65" s="35" t="s">
        <v>36</v>
      </c>
      <c r="E65" s="268"/>
      <c r="F65" s="161"/>
      <c r="H65" s="332"/>
      <c r="I65" s="332"/>
      <c r="J65" s="134"/>
      <c r="K65" s="335"/>
      <c r="L65" s="335"/>
      <c r="M65" s="134"/>
      <c r="N65" s="336"/>
    </row>
    <row r="66" spans="1:14" ht="41.4" thickBot="1" x14ac:dyDescent="0.4">
      <c r="A66" s="48">
        <v>10</v>
      </c>
      <c r="B66" s="274"/>
      <c r="C66" s="265"/>
      <c r="D66" s="35" t="s">
        <v>37</v>
      </c>
      <c r="E66" s="268"/>
      <c r="F66" s="161"/>
      <c r="H66" s="332"/>
      <c r="I66" s="332"/>
      <c r="J66" s="134"/>
      <c r="K66" s="335"/>
      <c r="L66" s="335"/>
      <c r="M66" s="134"/>
      <c r="N66" s="336"/>
    </row>
    <row r="67" spans="1:14" ht="41.4" thickBot="1" x14ac:dyDescent="0.4">
      <c r="A67" s="48">
        <v>11</v>
      </c>
      <c r="B67" s="274"/>
      <c r="C67" s="265"/>
      <c r="D67" s="35" t="s">
        <v>38</v>
      </c>
      <c r="E67" s="268"/>
      <c r="F67" s="161"/>
      <c r="H67" s="333"/>
      <c r="I67" s="333"/>
      <c r="J67" s="138"/>
      <c r="K67" s="335"/>
      <c r="L67" s="335"/>
      <c r="M67" s="138"/>
      <c r="N67" s="337"/>
    </row>
    <row r="68" spans="1:14" ht="41.4" thickBot="1" x14ac:dyDescent="0.4">
      <c r="A68" s="48">
        <v>12</v>
      </c>
      <c r="B68" s="274"/>
      <c r="C68" s="265"/>
      <c r="D68" s="53" t="s">
        <v>39</v>
      </c>
      <c r="E68" s="268"/>
      <c r="F68" s="161"/>
      <c r="H68" s="332"/>
      <c r="I68" s="332"/>
      <c r="J68" s="134"/>
      <c r="K68" s="338">
        <f>(L$7/K$7)*H68</f>
        <v>0</v>
      </c>
      <c r="L68" s="338"/>
      <c r="M68" s="134"/>
      <c r="N68" s="336">
        <f>ROUND(K68,2)</f>
        <v>0</v>
      </c>
    </row>
    <row r="69" spans="1:14" ht="41.4" thickBot="1" x14ac:dyDescent="0.35">
      <c r="A69" s="48">
        <v>13</v>
      </c>
      <c r="B69" s="274"/>
      <c r="C69" s="265"/>
      <c r="D69" s="54" t="s">
        <v>40</v>
      </c>
      <c r="E69" s="268"/>
      <c r="F69" s="161"/>
      <c r="H69" s="332"/>
      <c r="I69" s="332"/>
      <c r="J69" s="133"/>
      <c r="K69" s="338"/>
      <c r="L69" s="338"/>
      <c r="M69" s="133"/>
      <c r="N69" s="336"/>
    </row>
    <row r="70" spans="1:14" ht="41.4" thickBot="1" x14ac:dyDescent="0.4">
      <c r="A70" s="48">
        <v>14</v>
      </c>
      <c r="B70" s="274"/>
      <c r="C70" s="265"/>
      <c r="D70" s="53" t="s">
        <v>41</v>
      </c>
      <c r="E70" s="268"/>
      <c r="F70" s="161"/>
      <c r="H70" s="332"/>
      <c r="I70" s="332"/>
      <c r="J70" s="134"/>
      <c r="K70" s="338"/>
      <c r="L70" s="338"/>
      <c r="M70" s="134"/>
      <c r="N70" s="336"/>
    </row>
    <row r="71" spans="1:14" ht="82.2" thickBot="1" x14ac:dyDescent="0.35">
      <c r="A71" s="48">
        <v>15</v>
      </c>
      <c r="B71" s="274"/>
      <c r="C71" s="265"/>
      <c r="D71" s="53" t="s">
        <v>42</v>
      </c>
      <c r="E71" s="268"/>
      <c r="F71" s="161"/>
      <c r="H71" s="332"/>
      <c r="I71" s="332"/>
      <c r="J71" s="126"/>
      <c r="K71" s="338"/>
      <c r="L71" s="338"/>
      <c r="M71" s="126"/>
      <c r="N71" s="336"/>
    </row>
    <row r="72" spans="1:14" ht="61.8" thickBot="1" x14ac:dyDescent="0.35">
      <c r="A72" s="48">
        <v>16</v>
      </c>
      <c r="B72" s="274"/>
      <c r="C72" s="265"/>
      <c r="D72" s="54" t="s">
        <v>43</v>
      </c>
      <c r="E72" s="268"/>
      <c r="F72" s="161"/>
      <c r="H72" s="332"/>
      <c r="I72" s="332"/>
      <c r="J72" s="126"/>
      <c r="K72" s="338"/>
      <c r="L72" s="338"/>
      <c r="M72" s="126"/>
      <c r="N72" s="336"/>
    </row>
    <row r="73" spans="1:14" ht="41.4" thickBot="1" x14ac:dyDescent="0.35">
      <c r="A73" s="48">
        <v>17</v>
      </c>
      <c r="B73" s="274"/>
      <c r="C73" s="265"/>
      <c r="D73" s="53" t="s">
        <v>44</v>
      </c>
      <c r="E73" s="268"/>
      <c r="F73" s="161"/>
      <c r="H73" s="332"/>
      <c r="I73" s="332"/>
      <c r="J73" s="126"/>
      <c r="K73" s="338"/>
      <c r="L73" s="338"/>
      <c r="M73" s="126"/>
      <c r="N73" s="336"/>
    </row>
    <row r="74" spans="1:14" ht="41.4" thickBot="1" x14ac:dyDescent="0.35">
      <c r="A74" s="48">
        <v>18</v>
      </c>
      <c r="B74" s="274"/>
      <c r="C74" s="266"/>
      <c r="D74" s="55" t="s">
        <v>45</v>
      </c>
      <c r="E74" s="269"/>
      <c r="F74" s="162"/>
      <c r="H74" s="332"/>
      <c r="I74" s="332"/>
      <c r="J74" s="126"/>
      <c r="K74" s="338"/>
      <c r="L74" s="338"/>
      <c r="M74" s="126"/>
      <c r="N74" s="336"/>
    </row>
    <row r="75" spans="1:14" ht="46.5" customHeight="1" thickBot="1" x14ac:dyDescent="0.35">
      <c r="A75" s="160"/>
      <c r="B75" s="151"/>
      <c r="C75" s="176" t="s">
        <v>114</v>
      </c>
      <c r="D75" s="177"/>
      <c r="E75" s="177"/>
      <c r="F75" s="178"/>
    </row>
    <row r="76" spans="1:14" ht="21" thickBot="1" x14ac:dyDescent="0.35">
      <c r="A76" s="161"/>
      <c r="B76" s="151"/>
      <c r="C76" s="27"/>
      <c r="D76" s="24"/>
      <c r="E76" s="90"/>
      <c r="F76" s="90"/>
    </row>
    <row r="77" spans="1:14" ht="21" thickBot="1" x14ac:dyDescent="0.35">
      <c r="A77" s="48">
        <v>1</v>
      </c>
      <c r="B77" s="275"/>
      <c r="C77" s="262" t="s">
        <v>115</v>
      </c>
      <c r="D77" s="35" t="s">
        <v>46</v>
      </c>
      <c r="E77" s="48" t="s">
        <v>31</v>
      </c>
      <c r="F77" s="48">
        <v>1</v>
      </c>
      <c r="H77" s="328"/>
      <c r="I77" s="329"/>
      <c r="J77" s="120"/>
      <c r="K77" s="330">
        <f t="shared" ref="K77" si="4">(L$7/K$7)*H77</f>
        <v>0</v>
      </c>
      <c r="L77" s="331"/>
      <c r="M77" s="136"/>
      <c r="N77" s="137">
        <f t="shared" ref="N77" si="5">ROUND(K77,2)</f>
        <v>0</v>
      </c>
    </row>
    <row r="78" spans="1:14" ht="21" thickBot="1" x14ac:dyDescent="0.35">
      <c r="A78" s="48">
        <v>2</v>
      </c>
      <c r="B78" s="275"/>
      <c r="C78" s="262"/>
      <c r="D78" s="35" t="s">
        <v>16</v>
      </c>
      <c r="E78" s="48" t="s">
        <v>31</v>
      </c>
      <c r="F78" s="48">
        <v>1</v>
      </c>
      <c r="H78" s="328"/>
      <c r="I78" s="329"/>
      <c r="J78" s="120"/>
      <c r="K78" s="330">
        <f t="shared" ref="K78:K105" si="6">(L$7/K$7)*H78</f>
        <v>0</v>
      </c>
      <c r="L78" s="331"/>
      <c r="M78" s="136"/>
      <c r="N78" s="137">
        <f t="shared" ref="N78:N105" si="7">ROUND(K78,2)</f>
        <v>0</v>
      </c>
    </row>
    <row r="79" spans="1:14" ht="21" thickBot="1" x14ac:dyDescent="0.35">
      <c r="A79" s="48">
        <v>3</v>
      </c>
      <c r="B79" s="275"/>
      <c r="C79" s="262"/>
      <c r="D79" s="35" t="s">
        <v>17</v>
      </c>
      <c r="E79" s="48" t="s">
        <v>31</v>
      </c>
      <c r="F79" s="48">
        <v>1</v>
      </c>
      <c r="H79" s="328"/>
      <c r="I79" s="329"/>
      <c r="J79" s="120"/>
      <c r="K79" s="330">
        <f t="shared" si="6"/>
        <v>0</v>
      </c>
      <c r="L79" s="331"/>
      <c r="M79" s="136"/>
      <c r="N79" s="137">
        <f t="shared" si="7"/>
        <v>0</v>
      </c>
    </row>
    <row r="80" spans="1:14" ht="21" thickBot="1" x14ac:dyDescent="0.35">
      <c r="A80" s="48">
        <v>4</v>
      </c>
      <c r="B80" s="275"/>
      <c r="C80" s="262"/>
      <c r="D80" s="35" t="s">
        <v>18</v>
      </c>
      <c r="E80" s="48" t="s">
        <v>31</v>
      </c>
      <c r="F80" s="48">
        <v>1</v>
      </c>
      <c r="H80" s="328"/>
      <c r="I80" s="329"/>
      <c r="J80" s="120"/>
      <c r="K80" s="330">
        <f t="shared" si="6"/>
        <v>0</v>
      </c>
      <c r="L80" s="331"/>
      <c r="M80" s="136"/>
      <c r="N80" s="137">
        <f t="shared" si="7"/>
        <v>0</v>
      </c>
    </row>
    <row r="81" spans="1:14" ht="21" thickBot="1" x14ac:dyDescent="0.35">
      <c r="A81" s="48">
        <v>5</v>
      </c>
      <c r="B81" s="275"/>
      <c r="C81" s="262"/>
      <c r="D81" s="35" t="s">
        <v>47</v>
      </c>
      <c r="E81" s="48" t="s">
        <v>31</v>
      </c>
      <c r="F81" s="48">
        <v>1</v>
      </c>
      <c r="H81" s="328"/>
      <c r="I81" s="329"/>
      <c r="J81" s="120"/>
      <c r="K81" s="330">
        <f t="shared" si="6"/>
        <v>0</v>
      </c>
      <c r="L81" s="331"/>
      <c r="M81" s="136"/>
      <c r="N81" s="137">
        <f t="shared" si="7"/>
        <v>0</v>
      </c>
    </row>
    <row r="82" spans="1:14" ht="21" thickBot="1" x14ac:dyDescent="0.35">
      <c r="A82" s="48">
        <v>6</v>
      </c>
      <c r="B82" s="275"/>
      <c r="C82" s="262"/>
      <c r="D82" s="35" t="s">
        <v>48</v>
      </c>
      <c r="E82" s="48" t="s">
        <v>31</v>
      </c>
      <c r="F82" s="48">
        <v>1</v>
      </c>
      <c r="H82" s="328"/>
      <c r="I82" s="329"/>
      <c r="J82" s="120"/>
      <c r="K82" s="330">
        <f t="shared" si="6"/>
        <v>0</v>
      </c>
      <c r="L82" s="331"/>
      <c r="M82" s="136"/>
      <c r="N82" s="137">
        <f t="shared" si="7"/>
        <v>0</v>
      </c>
    </row>
    <row r="83" spans="1:14" ht="21" thickBot="1" x14ac:dyDescent="0.35">
      <c r="A83" s="48">
        <v>7</v>
      </c>
      <c r="B83" s="275"/>
      <c r="C83" s="262"/>
      <c r="D83" s="35" t="s">
        <v>49</v>
      </c>
      <c r="E83" s="48" t="s">
        <v>31</v>
      </c>
      <c r="F83" s="48">
        <v>1</v>
      </c>
      <c r="H83" s="328"/>
      <c r="I83" s="329"/>
      <c r="J83" s="120"/>
      <c r="K83" s="330">
        <f t="shared" si="6"/>
        <v>0</v>
      </c>
      <c r="L83" s="331"/>
      <c r="M83" s="136"/>
      <c r="N83" s="137">
        <f t="shared" si="7"/>
        <v>0</v>
      </c>
    </row>
    <row r="84" spans="1:14" ht="21" thickBot="1" x14ac:dyDescent="0.35">
      <c r="A84" s="48">
        <v>8</v>
      </c>
      <c r="B84" s="275"/>
      <c r="C84" s="262"/>
      <c r="D84" s="35" t="s">
        <v>50</v>
      </c>
      <c r="E84" s="48" t="s">
        <v>31</v>
      </c>
      <c r="F84" s="48">
        <v>1</v>
      </c>
      <c r="H84" s="328"/>
      <c r="I84" s="329"/>
      <c r="J84" s="120"/>
      <c r="K84" s="330">
        <f t="shared" si="6"/>
        <v>0</v>
      </c>
      <c r="L84" s="331"/>
      <c r="M84" s="136"/>
      <c r="N84" s="137">
        <f t="shared" si="7"/>
        <v>0</v>
      </c>
    </row>
    <row r="85" spans="1:14" ht="41.4" thickBot="1" x14ac:dyDescent="0.35">
      <c r="A85" s="48">
        <v>9</v>
      </c>
      <c r="B85" s="275"/>
      <c r="C85" s="262"/>
      <c r="D85" s="35" t="s">
        <v>51</v>
      </c>
      <c r="E85" s="48" t="s">
        <v>31</v>
      </c>
      <c r="F85" s="48">
        <v>1</v>
      </c>
      <c r="H85" s="328"/>
      <c r="I85" s="329"/>
      <c r="J85" s="120"/>
      <c r="K85" s="330">
        <f t="shared" si="6"/>
        <v>0</v>
      </c>
      <c r="L85" s="331"/>
      <c r="M85" s="136"/>
      <c r="N85" s="137">
        <f t="shared" si="7"/>
        <v>0</v>
      </c>
    </row>
    <row r="86" spans="1:14" ht="21" thickBot="1" x14ac:dyDescent="0.35">
      <c r="A86" s="48">
        <v>10</v>
      </c>
      <c r="B86" s="275"/>
      <c r="C86" s="262"/>
      <c r="D86" s="35" t="s">
        <v>52</v>
      </c>
      <c r="E86" s="48" t="s">
        <v>31</v>
      </c>
      <c r="F86" s="48">
        <v>1</v>
      </c>
      <c r="H86" s="328"/>
      <c r="I86" s="329"/>
      <c r="J86" s="120"/>
      <c r="K86" s="330">
        <f t="shared" si="6"/>
        <v>0</v>
      </c>
      <c r="L86" s="331"/>
      <c r="M86" s="136"/>
      <c r="N86" s="137">
        <f t="shared" si="7"/>
        <v>0</v>
      </c>
    </row>
    <row r="87" spans="1:14" ht="41.4" thickBot="1" x14ac:dyDescent="0.35">
      <c r="A87" s="48">
        <v>11</v>
      </c>
      <c r="B87" s="275"/>
      <c r="C87" s="262"/>
      <c r="D87" s="35" t="s">
        <v>53</v>
      </c>
      <c r="E87" s="48" t="s">
        <v>31</v>
      </c>
      <c r="F87" s="48">
        <v>1</v>
      </c>
      <c r="H87" s="328"/>
      <c r="I87" s="329"/>
      <c r="J87" s="120"/>
      <c r="K87" s="330">
        <f t="shared" si="6"/>
        <v>0</v>
      </c>
      <c r="L87" s="331"/>
      <c r="M87" s="136"/>
      <c r="N87" s="137">
        <f t="shared" si="7"/>
        <v>0</v>
      </c>
    </row>
    <row r="88" spans="1:14" ht="21" thickBot="1" x14ac:dyDescent="0.35">
      <c r="A88" s="48">
        <v>12</v>
      </c>
      <c r="B88" s="275"/>
      <c r="C88" s="262"/>
      <c r="D88" s="35" t="s">
        <v>54</v>
      </c>
      <c r="E88" s="48" t="s">
        <v>31</v>
      </c>
      <c r="F88" s="48">
        <v>1</v>
      </c>
      <c r="H88" s="328"/>
      <c r="I88" s="329"/>
      <c r="J88" s="120"/>
      <c r="K88" s="330">
        <f t="shared" si="6"/>
        <v>0</v>
      </c>
      <c r="L88" s="331"/>
      <c r="M88" s="136"/>
      <c r="N88" s="137">
        <f t="shared" si="7"/>
        <v>0</v>
      </c>
    </row>
    <row r="89" spans="1:14" ht="21" thickBot="1" x14ac:dyDescent="0.35">
      <c r="A89" s="48">
        <v>13</v>
      </c>
      <c r="B89" s="275"/>
      <c r="C89" s="262"/>
      <c r="D89" s="35" t="s">
        <v>55</v>
      </c>
      <c r="E89" s="48" t="s">
        <v>31</v>
      </c>
      <c r="F89" s="48">
        <v>1</v>
      </c>
      <c r="H89" s="328"/>
      <c r="I89" s="329"/>
      <c r="J89" s="120"/>
      <c r="K89" s="330">
        <f t="shared" si="6"/>
        <v>0</v>
      </c>
      <c r="L89" s="331"/>
      <c r="M89" s="136"/>
      <c r="N89" s="137">
        <f t="shared" si="7"/>
        <v>0</v>
      </c>
    </row>
    <row r="90" spans="1:14" ht="21" thickBot="1" x14ac:dyDescent="0.35">
      <c r="A90" s="48">
        <v>14</v>
      </c>
      <c r="B90" s="275"/>
      <c r="C90" s="262"/>
      <c r="D90" s="35" t="s">
        <v>56</v>
      </c>
      <c r="E90" s="48" t="s">
        <v>31</v>
      </c>
      <c r="F90" s="48">
        <v>1</v>
      </c>
      <c r="H90" s="328"/>
      <c r="I90" s="329"/>
      <c r="J90" s="120"/>
      <c r="K90" s="330">
        <f t="shared" si="6"/>
        <v>0</v>
      </c>
      <c r="L90" s="331"/>
      <c r="M90" s="136"/>
      <c r="N90" s="137">
        <f t="shared" si="7"/>
        <v>0</v>
      </c>
    </row>
    <row r="91" spans="1:14" ht="21" thickBot="1" x14ac:dyDescent="0.35">
      <c r="A91" s="48">
        <v>15</v>
      </c>
      <c r="B91" s="275"/>
      <c r="C91" s="262"/>
      <c r="D91" s="35" t="s">
        <v>57</v>
      </c>
      <c r="E91" s="48" t="s">
        <v>31</v>
      </c>
      <c r="F91" s="48">
        <v>1</v>
      </c>
      <c r="H91" s="328"/>
      <c r="I91" s="329"/>
      <c r="J91" s="120"/>
      <c r="K91" s="330">
        <f t="shared" si="6"/>
        <v>0</v>
      </c>
      <c r="L91" s="331"/>
      <c r="M91" s="136"/>
      <c r="N91" s="137">
        <f t="shared" si="7"/>
        <v>0</v>
      </c>
    </row>
    <row r="92" spans="1:14" ht="21" thickBot="1" x14ac:dyDescent="0.35">
      <c r="A92" s="48">
        <v>16</v>
      </c>
      <c r="B92" s="275"/>
      <c r="C92" s="262"/>
      <c r="D92" s="35" t="s">
        <v>58</v>
      </c>
      <c r="E92" s="48" t="s">
        <v>31</v>
      </c>
      <c r="F92" s="48">
        <v>1</v>
      </c>
      <c r="H92" s="328"/>
      <c r="I92" s="329"/>
      <c r="J92" s="120"/>
      <c r="K92" s="330">
        <f t="shared" si="6"/>
        <v>0</v>
      </c>
      <c r="L92" s="331"/>
      <c r="M92" s="136"/>
      <c r="N92" s="137">
        <f t="shared" si="7"/>
        <v>0</v>
      </c>
    </row>
    <row r="93" spans="1:14" ht="21" thickBot="1" x14ac:dyDescent="0.35">
      <c r="A93" s="48">
        <v>17</v>
      </c>
      <c r="B93" s="275"/>
      <c r="C93" s="262"/>
      <c r="D93" s="35" t="s">
        <v>20</v>
      </c>
      <c r="E93" s="48" t="s">
        <v>31</v>
      </c>
      <c r="F93" s="48">
        <v>1</v>
      </c>
      <c r="H93" s="328"/>
      <c r="I93" s="329"/>
      <c r="J93" s="120"/>
      <c r="K93" s="330">
        <f t="shared" si="6"/>
        <v>0</v>
      </c>
      <c r="L93" s="331"/>
      <c r="M93" s="136"/>
      <c r="N93" s="137">
        <f t="shared" si="7"/>
        <v>0</v>
      </c>
    </row>
    <row r="94" spans="1:14" ht="21" thickBot="1" x14ac:dyDescent="0.35">
      <c r="A94" s="48">
        <v>18</v>
      </c>
      <c r="B94" s="275"/>
      <c r="C94" s="262"/>
      <c r="D94" s="35" t="s">
        <v>59</v>
      </c>
      <c r="E94" s="48" t="s">
        <v>31</v>
      </c>
      <c r="F94" s="48">
        <v>1</v>
      </c>
      <c r="H94" s="328"/>
      <c r="I94" s="329"/>
      <c r="J94" s="120"/>
      <c r="K94" s="330">
        <f t="shared" si="6"/>
        <v>0</v>
      </c>
      <c r="L94" s="331"/>
      <c r="M94" s="136"/>
      <c r="N94" s="137">
        <f t="shared" si="7"/>
        <v>0</v>
      </c>
    </row>
    <row r="95" spans="1:14" ht="21" thickBot="1" x14ac:dyDescent="0.35">
      <c r="A95" s="48">
        <v>19</v>
      </c>
      <c r="B95" s="275"/>
      <c r="C95" s="262"/>
      <c r="D95" s="35" t="s">
        <v>60</v>
      </c>
      <c r="E95" s="48" t="s">
        <v>31</v>
      </c>
      <c r="F95" s="48">
        <v>1</v>
      </c>
      <c r="H95" s="328"/>
      <c r="I95" s="329"/>
      <c r="J95" s="120"/>
      <c r="K95" s="330">
        <f t="shared" si="6"/>
        <v>0</v>
      </c>
      <c r="L95" s="331"/>
      <c r="M95" s="136"/>
      <c r="N95" s="137">
        <f t="shared" si="7"/>
        <v>0</v>
      </c>
    </row>
    <row r="96" spans="1:14" ht="21" thickBot="1" x14ac:dyDescent="0.35">
      <c r="A96" s="48">
        <v>20</v>
      </c>
      <c r="B96" s="275"/>
      <c r="C96" s="262"/>
      <c r="D96" s="35" t="s">
        <v>61</v>
      </c>
      <c r="E96" s="48" t="s">
        <v>31</v>
      </c>
      <c r="F96" s="48">
        <v>1</v>
      </c>
      <c r="H96" s="328"/>
      <c r="I96" s="329"/>
      <c r="J96" s="120"/>
      <c r="K96" s="330">
        <f t="shared" si="6"/>
        <v>0</v>
      </c>
      <c r="L96" s="331"/>
      <c r="M96" s="136"/>
      <c r="N96" s="137">
        <f t="shared" si="7"/>
        <v>0</v>
      </c>
    </row>
    <row r="97" spans="1:14" ht="21" thickBot="1" x14ac:dyDescent="0.35">
      <c r="A97" s="48">
        <v>21</v>
      </c>
      <c r="B97" s="275"/>
      <c r="C97" s="262"/>
      <c r="D97" s="35" t="s">
        <v>62</v>
      </c>
      <c r="E97" s="48" t="s">
        <v>31</v>
      </c>
      <c r="F97" s="48">
        <v>1</v>
      </c>
      <c r="H97" s="328"/>
      <c r="I97" s="329"/>
      <c r="J97" s="120"/>
      <c r="K97" s="330">
        <f t="shared" si="6"/>
        <v>0</v>
      </c>
      <c r="L97" s="331"/>
      <c r="M97" s="136"/>
      <c r="N97" s="137">
        <f t="shared" si="7"/>
        <v>0</v>
      </c>
    </row>
    <row r="98" spans="1:14" ht="21" thickBot="1" x14ac:dyDescent="0.35">
      <c r="A98" s="48">
        <v>22</v>
      </c>
      <c r="B98" s="275"/>
      <c r="C98" s="262"/>
      <c r="D98" s="35" t="s">
        <v>63</v>
      </c>
      <c r="E98" s="48" t="s">
        <v>31</v>
      </c>
      <c r="F98" s="48">
        <v>1</v>
      </c>
      <c r="H98" s="328"/>
      <c r="I98" s="329"/>
      <c r="J98" s="120"/>
      <c r="K98" s="330">
        <f t="shared" si="6"/>
        <v>0</v>
      </c>
      <c r="L98" s="331"/>
      <c r="M98" s="136"/>
      <c r="N98" s="137">
        <f t="shared" si="7"/>
        <v>0</v>
      </c>
    </row>
    <row r="99" spans="1:14" ht="21" thickBot="1" x14ac:dyDescent="0.35">
      <c r="A99" s="48">
        <v>23</v>
      </c>
      <c r="B99" s="275"/>
      <c r="C99" s="262"/>
      <c r="D99" s="35" t="s">
        <v>64</v>
      </c>
      <c r="E99" s="48" t="s">
        <v>31</v>
      </c>
      <c r="F99" s="48">
        <v>1</v>
      </c>
      <c r="H99" s="328"/>
      <c r="I99" s="329"/>
      <c r="J99" s="120"/>
      <c r="K99" s="330">
        <f t="shared" si="6"/>
        <v>0</v>
      </c>
      <c r="L99" s="331"/>
      <c r="M99" s="136"/>
      <c r="N99" s="137">
        <f t="shared" si="7"/>
        <v>0</v>
      </c>
    </row>
    <row r="100" spans="1:14" ht="41.4" thickBot="1" x14ac:dyDescent="0.35">
      <c r="A100" s="48">
        <v>24</v>
      </c>
      <c r="B100" s="275"/>
      <c r="C100" s="262"/>
      <c r="D100" s="35" t="s">
        <v>37</v>
      </c>
      <c r="E100" s="48" t="s">
        <v>31</v>
      </c>
      <c r="F100" s="48">
        <v>1</v>
      </c>
      <c r="H100" s="328"/>
      <c r="I100" s="329"/>
      <c r="J100" s="120"/>
      <c r="K100" s="330">
        <f t="shared" si="6"/>
        <v>0</v>
      </c>
      <c r="L100" s="331"/>
      <c r="M100" s="136"/>
      <c r="N100" s="137">
        <f t="shared" si="7"/>
        <v>0</v>
      </c>
    </row>
    <row r="101" spans="1:14" ht="41.4" thickBot="1" x14ac:dyDescent="0.35">
      <c r="A101" s="48">
        <v>25</v>
      </c>
      <c r="B101" s="275"/>
      <c r="C101" s="262"/>
      <c r="D101" s="35" t="s">
        <v>38</v>
      </c>
      <c r="E101" s="48" t="s">
        <v>31</v>
      </c>
      <c r="F101" s="48">
        <v>1</v>
      </c>
      <c r="H101" s="328"/>
      <c r="I101" s="329"/>
      <c r="J101" s="120"/>
      <c r="K101" s="330">
        <f t="shared" si="6"/>
        <v>0</v>
      </c>
      <c r="L101" s="331"/>
      <c r="M101" s="136"/>
      <c r="N101" s="137">
        <f t="shared" si="7"/>
        <v>0</v>
      </c>
    </row>
    <row r="102" spans="1:14" ht="41.4" thickBot="1" x14ac:dyDescent="0.35">
      <c r="A102" s="48">
        <v>26</v>
      </c>
      <c r="B102" s="275"/>
      <c r="C102" s="262"/>
      <c r="D102" s="35" t="s">
        <v>65</v>
      </c>
      <c r="E102" s="48" t="s">
        <v>31</v>
      </c>
      <c r="F102" s="48">
        <v>1</v>
      </c>
      <c r="H102" s="328"/>
      <c r="I102" s="329"/>
      <c r="J102" s="120"/>
      <c r="K102" s="330">
        <f t="shared" si="6"/>
        <v>0</v>
      </c>
      <c r="L102" s="331"/>
      <c r="M102" s="136"/>
      <c r="N102" s="137">
        <f t="shared" si="7"/>
        <v>0</v>
      </c>
    </row>
    <row r="103" spans="1:14" ht="41.4" thickBot="1" x14ac:dyDescent="0.35">
      <c r="A103" s="48">
        <v>27</v>
      </c>
      <c r="B103" s="275"/>
      <c r="C103" s="262"/>
      <c r="D103" s="35" t="s">
        <v>41</v>
      </c>
      <c r="E103" s="48" t="s">
        <v>31</v>
      </c>
      <c r="F103" s="48">
        <v>1</v>
      </c>
      <c r="H103" s="328"/>
      <c r="I103" s="329"/>
      <c r="J103" s="120"/>
      <c r="K103" s="330">
        <f t="shared" si="6"/>
        <v>0</v>
      </c>
      <c r="L103" s="331"/>
      <c r="M103" s="136"/>
      <c r="N103" s="137">
        <f t="shared" si="7"/>
        <v>0</v>
      </c>
    </row>
    <row r="104" spans="1:14" ht="82.2" thickBot="1" x14ac:dyDescent="0.35">
      <c r="A104" s="48">
        <v>28</v>
      </c>
      <c r="B104" s="275"/>
      <c r="C104" s="262"/>
      <c r="D104" s="35" t="s">
        <v>42</v>
      </c>
      <c r="E104" s="48" t="s">
        <v>31</v>
      </c>
      <c r="F104" s="48">
        <v>1</v>
      </c>
      <c r="H104" s="328"/>
      <c r="I104" s="329"/>
      <c r="J104" s="120"/>
      <c r="K104" s="330">
        <f>(L$7/K$7)*H104</f>
        <v>0</v>
      </c>
      <c r="L104" s="331"/>
      <c r="M104" s="136"/>
      <c r="N104" s="137">
        <f t="shared" si="7"/>
        <v>0</v>
      </c>
    </row>
    <row r="105" spans="1:14" ht="61.8" thickBot="1" x14ac:dyDescent="0.35">
      <c r="A105" s="48">
        <v>29</v>
      </c>
      <c r="B105" s="275"/>
      <c r="C105" s="262"/>
      <c r="D105" s="87" t="s">
        <v>43</v>
      </c>
      <c r="E105" s="48" t="s">
        <v>31</v>
      </c>
      <c r="F105" s="48">
        <v>1</v>
      </c>
      <c r="H105" s="328"/>
      <c r="I105" s="329"/>
      <c r="J105" s="120"/>
      <c r="K105" s="330">
        <f t="shared" si="6"/>
        <v>0</v>
      </c>
      <c r="L105" s="331"/>
      <c r="M105" s="136"/>
      <c r="N105" s="137">
        <f t="shared" si="7"/>
        <v>0</v>
      </c>
    </row>
    <row r="106" spans="1:14" ht="21" thickBot="1" x14ac:dyDescent="0.35">
      <c r="A106" s="26"/>
      <c r="B106" s="276"/>
      <c r="C106" s="270" t="s">
        <v>112</v>
      </c>
      <c r="D106" s="271"/>
      <c r="E106" s="271"/>
      <c r="F106" s="272"/>
    </row>
    <row r="108" spans="1:14" ht="15" thickBot="1" x14ac:dyDescent="0.35">
      <c r="D108" s="144" t="s">
        <v>174</v>
      </c>
    </row>
    <row r="109" spans="1:14" ht="20.399999999999999" x14ac:dyDescent="0.3">
      <c r="A109" s="213" t="s">
        <v>0</v>
      </c>
      <c r="B109" s="213" t="s">
        <v>4</v>
      </c>
      <c r="C109" s="213" t="s">
        <v>3</v>
      </c>
      <c r="D109" s="213" t="s">
        <v>1</v>
      </c>
      <c r="E109" s="199" t="s">
        <v>30</v>
      </c>
      <c r="F109" s="199" t="s">
        <v>29</v>
      </c>
      <c r="G109" s="18"/>
    </row>
    <row r="110" spans="1:14" ht="20.399999999999999" x14ac:dyDescent="0.3">
      <c r="A110" s="306"/>
      <c r="B110" s="306"/>
      <c r="C110" s="306"/>
      <c r="D110" s="308"/>
      <c r="E110" s="216"/>
      <c r="F110" s="216"/>
      <c r="G110" s="18"/>
    </row>
    <row r="111" spans="1:14" ht="21" thickBot="1" x14ac:dyDescent="0.35">
      <c r="A111" s="306"/>
      <c r="B111" s="307"/>
      <c r="C111" s="307"/>
      <c r="D111" s="309"/>
      <c r="E111" s="200"/>
      <c r="F111" s="200"/>
      <c r="G111" s="18"/>
    </row>
    <row r="112" spans="1:14" ht="21" thickBot="1" x14ac:dyDescent="0.35">
      <c r="A112" s="48">
        <v>1</v>
      </c>
      <c r="B112" s="313" t="s">
        <v>66</v>
      </c>
      <c r="C112" s="313" t="s">
        <v>97</v>
      </c>
      <c r="D112" s="57" t="s">
        <v>2</v>
      </c>
      <c r="E112" s="160" t="s">
        <v>31</v>
      </c>
      <c r="F112" s="160">
        <v>1</v>
      </c>
      <c r="G112" s="25"/>
      <c r="H112" s="316"/>
      <c r="I112" s="317"/>
      <c r="J112" s="120"/>
      <c r="K112" s="320">
        <f>(L$7/K$7)*H112</f>
        <v>0</v>
      </c>
      <c r="L112" s="321"/>
      <c r="M112" s="120"/>
      <c r="N112" s="326">
        <f>ROUND(K112,0)</f>
        <v>0</v>
      </c>
    </row>
    <row r="113" spans="1:14" ht="41.4" thickBot="1" x14ac:dyDescent="0.35">
      <c r="A113" s="48">
        <v>2</v>
      </c>
      <c r="B113" s="314"/>
      <c r="C113" s="269"/>
      <c r="D113" s="57" t="s">
        <v>98</v>
      </c>
      <c r="E113" s="162"/>
      <c r="F113" s="162"/>
      <c r="G113" s="25"/>
      <c r="H113" s="318"/>
      <c r="I113" s="319"/>
      <c r="J113" s="120"/>
      <c r="K113" s="322"/>
      <c r="L113" s="323"/>
      <c r="M113" s="120"/>
      <c r="N113" s="327"/>
    </row>
    <row r="114" spans="1:14" ht="21" thickBot="1" x14ac:dyDescent="0.35">
      <c r="A114" s="66"/>
      <c r="B114" s="314"/>
      <c r="C114" s="176" t="s">
        <v>111</v>
      </c>
      <c r="D114" s="177"/>
      <c r="E114" s="177"/>
      <c r="F114" s="178"/>
      <c r="G114" s="18"/>
    </row>
    <row r="115" spans="1:14" ht="21" thickBot="1" x14ac:dyDescent="0.35">
      <c r="A115" s="66"/>
      <c r="B115" s="314"/>
      <c r="C115" s="305"/>
      <c r="D115" s="312"/>
      <c r="E115" s="312"/>
      <c r="F115" s="312"/>
      <c r="G115" s="312"/>
    </row>
    <row r="116" spans="1:14" ht="21" thickBot="1" x14ac:dyDescent="0.35">
      <c r="A116" s="48">
        <v>1</v>
      </c>
      <c r="B116" s="314"/>
      <c r="C116" s="304" t="s">
        <v>101</v>
      </c>
      <c r="D116" s="74" t="s">
        <v>5</v>
      </c>
      <c r="E116" s="267" t="s">
        <v>31</v>
      </c>
      <c r="F116" s="160">
        <v>1</v>
      </c>
      <c r="G116" s="25"/>
      <c r="H116" s="332"/>
      <c r="I116" s="332"/>
      <c r="J116" s="133"/>
      <c r="K116" s="334">
        <f>(L$7/K$7)*H116</f>
        <v>0</v>
      </c>
      <c r="L116" s="334"/>
      <c r="M116" s="133"/>
      <c r="N116" s="336">
        <f>ROUND(K116,2)</f>
        <v>0</v>
      </c>
    </row>
    <row r="117" spans="1:14" ht="61.8" thickBot="1" x14ac:dyDescent="0.4">
      <c r="A117" s="48">
        <v>2</v>
      </c>
      <c r="B117" s="314"/>
      <c r="C117" s="305"/>
      <c r="D117" s="28" t="s">
        <v>6</v>
      </c>
      <c r="E117" s="268"/>
      <c r="F117" s="161"/>
      <c r="G117" s="25"/>
      <c r="H117" s="332"/>
      <c r="I117" s="332"/>
      <c r="J117" s="134"/>
      <c r="K117" s="335"/>
      <c r="L117" s="335"/>
      <c r="M117" s="134"/>
      <c r="N117" s="336"/>
    </row>
    <row r="118" spans="1:14" ht="41.4" thickBot="1" x14ac:dyDescent="0.4">
      <c r="A118" s="48">
        <v>3</v>
      </c>
      <c r="B118" s="314"/>
      <c r="C118" s="305"/>
      <c r="D118" s="35" t="s">
        <v>67</v>
      </c>
      <c r="E118" s="268"/>
      <c r="F118" s="161"/>
      <c r="G118" s="25"/>
      <c r="H118" s="332"/>
      <c r="I118" s="332"/>
      <c r="J118" s="134"/>
      <c r="K118" s="335"/>
      <c r="L118" s="335"/>
      <c r="M118" s="134"/>
      <c r="N118" s="336"/>
    </row>
    <row r="119" spans="1:14" ht="21" thickBot="1" x14ac:dyDescent="0.4">
      <c r="A119" s="48">
        <v>4</v>
      </c>
      <c r="B119" s="314"/>
      <c r="C119" s="305"/>
      <c r="D119" s="35" t="s">
        <v>8</v>
      </c>
      <c r="E119" s="268"/>
      <c r="F119" s="161"/>
      <c r="G119" s="25"/>
      <c r="H119" s="332"/>
      <c r="I119" s="332"/>
      <c r="J119" s="134"/>
      <c r="K119" s="335"/>
      <c r="L119" s="335"/>
      <c r="M119" s="134"/>
      <c r="N119" s="336"/>
    </row>
    <row r="120" spans="1:14" ht="61.8" thickBot="1" x14ac:dyDescent="0.4">
      <c r="A120" s="48">
        <v>5</v>
      </c>
      <c r="B120" s="314"/>
      <c r="C120" s="305"/>
      <c r="D120" s="35" t="s">
        <v>68</v>
      </c>
      <c r="E120" s="268"/>
      <c r="F120" s="161"/>
      <c r="G120" s="25"/>
      <c r="H120" s="332"/>
      <c r="I120" s="332"/>
      <c r="J120" s="134"/>
      <c r="K120" s="335"/>
      <c r="L120" s="335"/>
      <c r="M120" s="134"/>
      <c r="N120" s="336"/>
    </row>
    <row r="121" spans="1:14" ht="61.8" thickBot="1" x14ac:dyDescent="0.4">
      <c r="A121" s="48">
        <v>6</v>
      </c>
      <c r="B121" s="314"/>
      <c r="C121" s="305"/>
      <c r="D121" s="35" t="s">
        <v>69</v>
      </c>
      <c r="E121" s="268"/>
      <c r="F121" s="161"/>
      <c r="G121" s="25"/>
      <c r="H121" s="332"/>
      <c r="I121" s="332"/>
      <c r="J121" s="134"/>
      <c r="K121" s="335"/>
      <c r="L121" s="335"/>
      <c r="M121" s="134"/>
      <c r="N121" s="336"/>
    </row>
    <row r="122" spans="1:14" ht="61.8" thickBot="1" x14ac:dyDescent="0.4">
      <c r="A122" s="48">
        <v>7</v>
      </c>
      <c r="B122" s="314"/>
      <c r="C122" s="305"/>
      <c r="D122" s="35" t="s">
        <v>9</v>
      </c>
      <c r="E122" s="268"/>
      <c r="F122" s="161"/>
      <c r="G122" s="25"/>
      <c r="H122" s="332"/>
      <c r="I122" s="332"/>
      <c r="J122" s="134"/>
      <c r="K122" s="335"/>
      <c r="L122" s="335"/>
      <c r="M122" s="134"/>
      <c r="N122" s="336"/>
    </row>
    <row r="123" spans="1:14" ht="61.8" thickBot="1" x14ac:dyDescent="0.4">
      <c r="A123" s="48">
        <v>8</v>
      </c>
      <c r="B123" s="314"/>
      <c r="C123" s="305"/>
      <c r="D123" s="74" t="s">
        <v>10</v>
      </c>
      <c r="E123" s="268"/>
      <c r="F123" s="161"/>
      <c r="G123" s="25"/>
      <c r="H123" s="332"/>
      <c r="I123" s="332"/>
      <c r="J123" s="134"/>
      <c r="K123" s="335"/>
      <c r="L123" s="335"/>
      <c r="M123" s="134"/>
      <c r="N123" s="336"/>
    </row>
    <row r="124" spans="1:14" ht="21" thickBot="1" x14ac:dyDescent="0.4">
      <c r="A124" s="48">
        <v>9</v>
      </c>
      <c r="B124" s="314"/>
      <c r="C124" s="305"/>
      <c r="D124" s="35" t="s">
        <v>70</v>
      </c>
      <c r="E124" s="268"/>
      <c r="F124" s="161"/>
      <c r="G124" s="25"/>
      <c r="H124" s="332"/>
      <c r="I124" s="332"/>
      <c r="J124" s="134"/>
      <c r="K124" s="335"/>
      <c r="L124" s="335"/>
      <c r="M124" s="134"/>
      <c r="N124" s="336"/>
    </row>
    <row r="125" spans="1:14" ht="21" thickBot="1" x14ac:dyDescent="0.4">
      <c r="A125" s="48">
        <v>10</v>
      </c>
      <c r="B125" s="314"/>
      <c r="C125" s="305"/>
      <c r="D125" s="35" t="s">
        <v>71</v>
      </c>
      <c r="E125" s="268"/>
      <c r="F125" s="161"/>
      <c r="G125" s="25"/>
      <c r="H125" s="332"/>
      <c r="I125" s="332"/>
      <c r="J125" s="134"/>
      <c r="K125" s="335"/>
      <c r="L125" s="335"/>
      <c r="M125" s="134"/>
      <c r="N125" s="336"/>
    </row>
    <row r="126" spans="1:14" ht="41.4" thickBot="1" x14ac:dyDescent="0.4">
      <c r="A126" s="48">
        <v>11</v>
      </c>
      <c r="B126" s="314"/>
      <c r="C126" s="305"/>
      <c r="D126" s="56" t="s">
        <v>72</v>
      </c>
      <c r="E126" s="268"/>
      <c r="F126" s="161"/>
      <c r="G126" s="25"/>
      <c r="H126" s="333"/>
      <c r="I126" s="333"/>
      <c r="J126" s="138"/>
      <c r="K126" s="335"/>
      <c r="L126" s="335"/>
      <c r="M126" s="138"/>
      <c r="N126" s="337"/>
    </row>
    <row r="127" spans="1:14" ht="35.25" customHeight="1" thickBot="1" x14ac:dyDescent="0.35">
      <c r="A127" s="66"/>
      <c r="B127" s="314"/>
      <c r="C127" s="176" t="s">
        <v>108</v>
      </c>
      <c r="D127" s="177"/>
      <c r="E127" s="177"/>
      <c r="F127" s="178"/>
      <c r="G127" s="25"/>
    </row>
    <row r="128" spans="1:14" ht="21" thickBot="1" x14ac:dyDescent="0.35">
      <c r="A128" s="66"/>
      <c r="B128" s="314"/>
      <c r="C128" s="75"/>
      <c r="D128" s="76"/>
      <c r="E128" s="77"/>
      <c r="F128" s="88"/>
      <c r="G128" s="25"/>
    </row>
    <row r="129" spans="1:14" ht="21" thickBot="1" x14ac:dyDescent="0.35">
      <c r="A129" s="48">
        <v>1</v>
      </c>
      <c r="B129" s="314"/>
      <c r="C129" s="311" t="s">
        <v>102</v>
      </c>
      <c r="D129" s="56" t="s">
        <v>16</v>
      </c>
      <c r="E129" s="48" t="s">
        <v>31</v>
      </c>
      <c r="F129" s="48">
        <v>1</v>
      </c>
      <c r="G129" s="25"/>
      <c r="H129" s="328"/>
      <c r="I129" s="329"/>
      <c r="J129" s="120"/>
      <c r="K129" s="330">
        <f t="shared" ref="K129" si="8">(L$7/K$7)*H129</f>
        <v>0</v>
      </c>
      <c r="L129" s="331"/>
      <c r="M129" s="136"/>
      <c r="N129" s="137">
        <f t="shared" ref="N129" si="9">ROUND(K129,2)</f>
        <v>0</v>
      </c>
    </row>
    <row r="130" spans="1:14" ht="41.4" thickBot="1" x14ac:dyDescent="0.35">
      <c r="A130" s="48">
        <v>2</v>
      </c>
      <c r="B130" s="314"/>
      <c r="C130" s="161"/>
      <c r="D130" s="56" t="s">
        <v>99</v>
      </c>
      <c r="E130" s="48" t="s">
        <v>31</v>
      </c>
      <c r="F130" s="48">
        <v>1</v>
      </c>
      <c r="G130" s="25"/>
      <c r="H130" s="328"/>
      <c r="I130" s="329"/>
      <c r="J130" s="120"/>
      <c r="K130" s="330">
        <f t="shared" ref="K130:K153" si="10">(L$7/K$7)*H130</f>
        <v>0</v>
      </c>
      <c r="L130" s="331"/>
      <c r="M130" s="136"/>
      <c r="N130" s="137">
        <f t="shared" ref="N130:N153" si="11">ROUND(K130,2)</f>
        <v>0</v>
      </c>
    </row>
    <row r="131" spans="1:14" ht="21" thickBot="1" x14ac:dyDescent="0.35">
      <c r="A131" s="48">
        <v>3</v>
      </c>
      <c r="B131" s="314"/>
      <c r="C131" s="161"/>
      <c r="D131" s="35" t="s">
        <v>73</v>
      </c>
      <c r="E131" s="48" t="s">
        <v>31</v>
      </c>
      <c r="F131" s="48">
        <v>1</v>
      </c>
      <c r="G131" s="25"/>
      <c r="H131" s="328"/>
      <c r="I131" s="329"/>
      <c r="J131" s="120"/>
      <c r="K131" s="330">
        <f t="shared" si="10"/>
        <v>0</v>
      </c>
      <c r="L131" s="331"/>
      <c r="M131" s="136"/>
      <c r="N131" s="137">
        <f t="shared" si="11"/>
        <v>0</v>
      </c>
    </row>
    <row r="132" spans="1:14" ht="21" thickBot="1" x14ac:dyDescent="0.35">
      <c r="A132" s="48">
        <v>4</v>
      </c>
      <c r="B132" s="314"/>
      <c r="C132" s="161"/>
      <c r="D132" s="35" t="s">
        <v>17</v>
      </c>
      <c r="E132" s="48" t="s">
        <v>31</v>
      </c>
      <c r="F132" s="48">
        <v>1</v>
      </c>
      <c r="G132" s="25"/>
      <c r="H132" s="328"/>
      <c r="I132" s="329"/>
      <c r="J132" s="120"/>
      <c r="K132" s="330">
        <f t="shared" si="10"/>
        <v>0</v>
      </c>
      <c r="L132" s="331"/>
      <c r="M132" s="136"/>
      <c r="N132" s="137">
        <f t="shared" si="11"/>
        <v>0</v>
      </c>
    </row>
    <row r="133" spans="1:14" ht="21" thickBot="1" x14ac:dyDescent="0.35">
      <c r="A133" s="48">
        <v>5</v>
      </c>
      <c r="B133" s="314"/>
      <c r="C133" s="161"/>
      <c r="D133" s="35" t="s">
        <v>74</v>
      </c>
      <c r="E133" s="48" t="s">
        <v>31</v>
      </c>
      <c r="F133" s="48">
        <v>1</v>
      </c>
      <c r="G133" s="25"/>
      <c r="H133" s="328"/>
      <c r="I133" s="329"/>
      <c r="J133" s="120"/>
      <c r="K133" s="330">
        <f t="shared" si="10"/>
        <v>0</v>
      </c>
      <c r="L133" s="331"/>
      <c r="M133" s="136"/>
      <c r="N133" s="137">
        <f t="shared" si="11"/>
        <v>0</v>
      </c>
    </row>
    <row r="134" spans="1:14" ht="21" thickBot="1" x14ac:dyDescent="0.35">
      <c r="A134" s="48">
        <v>6</v>
      </c>
      <c r="B134" s="314"/>
      <c r="C134" s="161"/>
      <c r="D134" s="35" t="s">
        <v>75</v>
      </c>
      <c r="E134" s="48" t="s">
        <v>31</v>
      </c>
      <c r="F134" s="48">
        <v>1</v>
      </c>
      <c r="G134" s="25"/>
      <c r="H134" s="328"/>
      <c r="I134" s="329"/>
      <c r="J134" s="120"/>
      <c r="K134" s="330">
        <f t="shared" si="10"/>
        <v>0</v>
      </c>
      <c r="L134" s="331"/>
      <c r="M134" s="136"/>
      <c r="N134" s="137">
        <f t="shared" si="11"/>
        <v>0</v>
      </c>
    </row>
    <row r="135" spans="1:14" ht="21" thickBot="1" x14ac:dyDescent="0.35">
      <c r="A135" s="48">
        <v>7</v>
      </c>
      <c r="B135" s="314"/>
      <c r="C135" s="161"/>
      <c r="D135" s="35" t="s">
        <v>76</v>
      </c>
      <c r="E135" s="48" t="s">
        <v>31</v>
      </c>
      <c r="F135" s="48">
        <v>1</v>
      </c>
      <c r="G135" s="25"/>
      <c r="H135" s="328"/>
      <c r="I135" s="329"/>
      <c r="J135" s="120"/>
      <c r="K135" s="330">
        <f t="shared" si="10"/>
        <v>0</v>
      </c>
      <c r="L135" s="331"/>
      <c r="M135" s="136"/>
      <c r="N135" s="137">
        <f t="shared" si="11"/>
        <v>0</v>
      </c>
    </row>
    <row r="136" spans="1:14" ht="21" thickBot="1" x14ac:dyDescent="0.35">
      <c r="A136" s="48">
        <v>8</v>
      </c>
      <c r="B136" s="314"/>
      <c r="C136" s="161"/>
      <c r="D136" s="78" t="s">
        <v>100</v>
      </c>
      <c r="E136" s="48" t="s">
        <v>31</v>
      </c>
      <c r="F136" s="48">
        <v>1</v>
      </c>
      <c r="G136" s="25"/>
      <c r="H136" s="328"/>
      <c r="I136" s="329"/>
      <c r="J136" s="120"/>
      <c r="K136" s="330">
        <f t="shared" si="10"/>
        <v>0</v>
      </c>
      <c r="L136" s="331"/>
      <c r="M136" s="136"/>
      <c r="N136" s="137">
        <f t="shared" si="11"/>
        <v>0</v>
      </c>
    </row>
    <row r="137" spans="1:14" ht="21" thickBot="1" x14ac:dyDescent="0.35">
      <c r="A137" s="48">
        <v>9</v>
      </c>
      <c r="B137" s="314"/>
      <c r="C137" s="161"/>
      <c r="D137" s="35" t="s">
        <v>77</v>
      </c>
      <c r="E137" s="48" t="s">
        <v>31</v>
      </c>
      <c r="F137" s="48">
        <v>1</v>
      </c>
      <c r="G137" s="25"/>
      <c r="H137" s="328"/>
      <c r="I137" s="329"/>
      <c r="J137" s="120"/>
      <c r="K137" s="330">
        <f t="shared" si="10"/>
        <v>0</v>
      </c>
      <c r="L137" s="331"/>
      <c r="M137" s="136"/>
      <c r="N137" s="137">
        <f t="shared" si="11"/>
        <v>0</v>
      </c>
    </row>
    <row r="138" spans="1:14" ht="21" thickBot="1" x14ac:dyDescent="0.35">
      <c r="A138" s="48">
        <v>10</v>
      </c>
      <c r="B138" s="314"/>
      <c r="C138" s="161"/>
      <c r="D138" s="35" t="s">
        <v>78</v>
      </c>
      <c r="E138" s="48" t="s">
        <v>31</v>
      </c>
      <c r="F138" s="48">
        <v>1</v>
      </c>
      <c r="G138" s="25"/>
      <c r="H138" s="328"/>
      <c r="I138" s="329"/>
      <c r="J138" s="120"/>
      <c r="K138" s="330">
        <f t="shared" si="10"/>
        <v>0</v>
      </c>
      <c r="L138" s="331"/>
      <c r="M138" s="136"/>
      <c r="N138" s="137">
        <f t="shared" si="11"/>
        <v>0</v>
      </c>
    </row>
    <row r="139" spans="1:14" ht="21" thickBot="1" x14ac:dyDescent="0.35">
      <c r="A139" s="48">
        <v>11</v>
      </c>
      <c r="B139" s="314"/>
      <c r="C139" s="161"/>
      <c r="D139" s="35" t="s">
        <v>79</v>
      </c>
      <c r="E139" s="48" t="s">
        <v>31</v>
      </c>
      <c r="F139" s="48">
        <v>1</v>
      </c>
      <c r="G139" s="25"/>
      <c r="H139" s="328"/>
      <c r="I139" s="329"/>
      <c r="J139" s="120"/>
      <c r="K139" s="330">
        <f t="shared" si="10"/>
        <v>0</v>
      </c>
      <c r="L139" s="331"/>
      <c r="M139" s="136"/>
      <c r="N139" s="137">
        <f t="shared" si="11"/>
        <v>0</v>
      </c>
    </row>
    <row r="140" spans="1:14" ht="21" thickBot="1" x14ac:dyDescent="0.35">
      <c r="A140" s="48">
        <v>12</v>
      </c>
      <c r="B140" s="314"/>
      <c r="C140" s="161"/>
      <c r="D140" s="35" t="s">
        <v>80</v>
      </c>
      <c r="E140" s="48" t="s">
        <v>31</v>
      </c>
      <c r="F140" s="48">
        <v>1</v>
      </c>
      <c r="G140" s="25"/>
      <c r="H140" s="328"/>
      <c r="I140" s="329"/>
      <c r="J140" s="120"/>
      <c r="K140" s="330">
        <f t="shared" si="10"/>
        <v>0</v>
      </c>
      <c r="L140" s="331"/>
      <c r="M140" s="136"/>
      <c r="N140" s="137">
        <f t="shared" si="11"/>
        <v>0</v>
      </c>
    </row>
    <row r="141" spans="1:14" ht="21" thickBot="1" x14ac:dyDescent="0.35">
      <c r="A141" s="48">
        <v>13</v>
      </c>
      <c r="B141" s="314"/>
      <c r="C141" s="161"/>
      <c r="D141" s="35" t="s">
        <v>81</v>
      </c>
      <c r="E141" s="48" t="s">
        <v>31</v>
      </c>
      <c r="F141" s="48">
        <v>1</v>
      </c>
      <c r="G141" s="25"/>
      <c r="H141" s="328"/>
      <c r="I141" s="329"/>
      <c r="J141" s="120"/>
      <c r="K141" s="330">
        <f t="shared" si="10"/>
        <v>0</v>
      </c>
      <c r="L141" s="331"/>
      <c r="M141" s="136"/>
      <c r="N141" s="137">
        <f t="shared" si="11"/>
        <v>0</v>
      </c>
    </row>
    <row r="142" spans="1:14" ht="21" thickBot="1" x14ac:dyDescent="0.35">
      <c r="A142" s="48">
        <v>14</v>
      </c>
      <c r="B142" s="314"/>
      <c r="C142" s="161"/>
      <c r="D142" s="35" t="s">
        <v>82</v>
      </c>
      <c r="E142" s="48" t="s">
        <v>31</v>
      </c>
      <c r="F142" s="48">
        <v>1</v>
      </c>
      <c r="G142" s="25"/>
      <c r="H142" s="328"/>
      <c r="I142" s="329"/>
      <c r="J142" s="120"/>
      <c r="K142" s="330">
        <f t="shared" si="10"/>
        <v>0</v>
      </c>
      <c r="L142" s="331"/>
      <c r="M142" s="136"/>
      <c r="N142" s="137">
        <f t="shared" si="11"/>
        <v>0</v>
      </c>
    </row>
    <row r="143" spans="1:14" ht="21" thickBot="1" x14ac:dyDescent="0.35">
      <c r="A143" s="48">
        <v>15</v>
      </c>
      <c r="B143" s="314"/>
      <c r="C143" s="161"/>
      <c r="D143" s="35" t="s">
        <v>83</v>
      </c>
      <c r="E143" s="48" t="s">
        <v>31</v>
      </c>
      <c r="F143" s="48">
        <v>1</v>
      </c>
      <c r="G143" s="25"/>
      <c r="H143" s="328"/>
      <c r="I143" s="329"/>
      <c r="J143" s="120"/>
      <c r="K143" s="330">
        <f t="shared" si="10"/>
        <v>0</v>
      </c>
      <c r="L143" s="331"/>
      <c r="M143" s="136"/>
      <c r="N143" s="137">
        <f t="shared" si="11"/>
        <v>0</v>
      </c>
    </row>
    <row r="144" spans="1:14" ht="21" thickBot="1" x14ac:dyDescent="0.35">
      <c r="A144" s="48">
        <v>16</v>
      </c>
      <c r="B144" s="314"/>
      <c r="C144" s="161"/>
      <c r="D144" s="35" t="s">
        <v>84</v>
      </c>
      <c r="E144" s="48" t="s">
        <v>31</v>
      </c>
      <c r="F144" s="48">
        <v>1</v>
      </c>
      <c r="G144" s="25"/>
      <c r="H144" s="328"/>
      <c r="I144" s="329"/>
      <c r="J144" s="120"/>
      <c r="K144" s="330">
        <f t="shared" si="10"/>
        <v>0</v>
      </c>
      <c r="L144" s="331"/>
      <c r="M144" s="136"/>
      <c r="N144" s="137">
        <f t="shared" si="11"/>
        <v>0</v>
      </c>
    </row>
    <row r="145" spans="1:14" ht="21" thickBot="1" x14ac:dyDescent="0.35">
      <c r="A145" s="48">
        <v>17</v>
      </c>
      <c r="B145" s="314"/>
      <c r="C145" s="161"/>
      <c r="D145" s="35" t="s">
        <v>47</v>
      </c>
      <c r="E145" s="48" t="s">
        <v>31</v>
      </c>
      <c r="F145" s="48">
        <v>1</v>
      </c>
      <c r="G145" s="25"/>
      <c r="H145" s="328"/>
      <c r="I145" s="329"/>
      <c r="J145" s="120"/>
      <c r="K145" s="330">
        <f t="shared" si="10"/>
        <v>0</v>
      </c>
      <c r="L145" s="331"/>
      <c r="M145" s="136"/>
      <c r="N145" s="137">
        <f t="shared" si="11"/>
        <v>0</v>
      </c>
    </row>
    <row r="146" spans="1:14" ht="41.4" thickBot="1" x14ac:dyDescent="0.35">
      <c r="A146" s="48">
        <v>18</v>
      </c>
      <c r="B146" s="314"/>
      <c r="C146" s="161"/>
      <c r="D146" s="35" t="s">
        <v>85</v>
      </c>
      <c r="E146" s="48" t="s">
        <v>31</v>
      </c>
      <c r="F146" s="48">
        <v>1</v>
      </c>
      <c r="G146" s="25"/>
      <c r="H146" s="328"/>
      <c r="I146" s="329"/>
      <c r="J146" s="120"/>
      <c r="K146" s="330">
        <f t="shared" si="10"/>
        <v>0</v>
      </c>
      <c r="L146" s="331"/>
      <c r="M146" s="136"/>
      <c r="N146" s="137">
        <f t="shared" si="11"/>
        <v>0</v>
      </c>
    </row>
    <row r="147" spans="1:14" ht="21" thickBot="1" x14ac:dyDescent="0.35">
      <c r="A147" s="48">
        <v>19</v>
      </c>
      <c r="B147" s="314"/>
      <c r="C147" s="161"/>
      <c r="D147" s="35" t="s">
        <v>86</v>
      </c>
      <c r="E147" s="48" t="s">
        <v>31</v>
      </c>
      <c r="F147" s="48">
        <v>1</v>
      </c>
      <c r="G147" s="25"/>
      <c r="H147" s="328"/>
      <c r="I147" s="329"/>
      <c r="J147" s="120"/>
      <c r="K147" s="330">
        <f t="shared" si="10"/>
        <v>0</v>
      </c>
      <c r="L147" s="331"/>
      <c r="M147" s="136"/>
      <c r="N147" s="137">
        <f t="shared" si="11"/>
        <v>0</v>
      </c>
    </row>
    <row r="148" spans="1:14" ht="41.4" thickBot="1" x14ac:dyDescent="0.35">
      <c r="A148" s="48">
        <v>20</v>
      </c>
      <c r="B148" s="314"/>
      <c r="C148" s="161"/>
      <c r="D148" s="35" t="s">
        <v>87</v>
      </c>
      <c r="E148" s="48" t="s">
        <v>31</v>
      </c>
      <c r="F148" s="48">
        <v>1</v>
      </c>
      <c r="G148" s="25"/>
      <c r="H148" s="328"/>
      <c r="I148" s="329"/>
      <c r="J148" s="120"/>
      <c r="K148" s="330">
        <f t="shared" si="10"/>
        <v>0</v>
      </c>
      <c r="L148" s="331"/>
      <c r="M148" s="136"/>
      <c r="N148" s="137">
        <f t="shared" si="11"/>
        <v>0</v>
      </c>
    </row>
    <row r="149" spans="1:14" ht="61.8" thickBot="1" x14ac:dyDescent="0.35">
      <c r="A149" s="48">
        <v>21</v>
      </c>
      <c r="B149" s="314"/>
      <c r="C149" s="161"/>
      <c r="D149" s="35" t="s">
        <v>88</v>
      </c>
      <c r="E149" s="48" t="s">
        <v>31</v>
      </c>
      <c r="F149" s="48">
        <v>1</v>
      </c>
      <c r="G149" s="25"/>
      <c r="H149" s="328"/>
      <c r="I149" s="329"/>
      <c r="J149" s="120"/>
      <c r="K149" s="330">
        <f t="shared" si="10"/>
        <v>0</v>
      </c>
      <c r="L149" s="331"/>
      <c r="M149" s="136"/>
      <c r="N149" s="137">
        <f t="shared" si="11"/>
        <v>0</v>
      </c>
    </row>
    <row r="150" spans="1:14" ht="41.4" thickBot="1" x14ac:dyDescent="0.35">
      <c r="A150" s="48">
        <v>22</v>
      </c>
      <c r="B150" s="314"/>
      <c r="C150" s="161"/>
      <c r="D150" s="35" t="s">
        <v>89</v>
      </c>
      <c r="E150" s="48" t="s">
        <v>31</v>
      </c>
      <c r="F150" s="48">
        <v>1</v>
      </c>
      <c r="G150" s="25"/>
      <c r="H150" s="328"/>
      <c r="I150" s="329"/>
      <c r="J150" s="120"/>
      <c r="K150" s="330">
        <f t="shared" si="10"/>
        <v>0</v>
      </c>
      <c r="L150" s="331"/>
      <c r="M150" s="136"/>
      <c r="N150" s="137">
        <f t="shared" si="11"/>
        <v>0</v>
      </c>
    </row>
    <row r="151" spans="1:14" ht="61.8" thickBot="1" x14ac:dyDescent="0.35">
      <c r="A151" s="48">
        <v>23</v>
      </c>
      <c r="B151" s="314"/>
      <c r="C151" s="161"/>
      <c r="D151" s="35" t="s">
        <v>6</v>
      </c>
      <c r="E151" s="48" t="s">
        <v>31</v>
      </c>
      <c r="F151" s="48">
        <v>1</v>
      </c>
      <c r="G151" s="18"/>
      <c r="H151" s="328"/>
      <c r="I151" s="329"/>
      <c r="J151" s="120"/>
      <c r="K151" s="330">
        <f t="shared" si="10"/>
        <v>0</v>
      </c>
      <c r="L151" s="331"/>
      <c r="M151" s="136"/>
      <c r="N151" s="137">
        <f t="shared" si="11"/>
        <v>0</v>
      </c>
    </row>
    <row r="152" spans="1:14" ht="21" thickBot="1" x14ac:dyDescent="0.35">
      <c r="A152" s="48">
        <v>24</v>
      </c>
      <c r="B152" s="314"/>
      <c r="C152" s="161"/>
      <c r="D152" s="35" t="s">
        <v>70</v>
      </c>
      <c r="E152" s="48" t="s">
        <v>31</v>
      </c>
      <c r="F152" s="48">
        <v>1</v>
      </c>
      <c r="G152" s="25"/>
      <c r="H152" s="328"/>
      <c r="I152" s="329"/>
      <c r="J152" s="120"/>
      <c r="K152" s="330">
        <f t="shared" si="10"/>
        <v>0</v>
      </c>
      <c r="L152" s="331"/>
      <c r="M152" s="136"/>
      <c r="N152" s="137">
        <f t="shared" si="11"/>
        <v>0</v>
      </c>
    </row>
    <row r="153" spans="1:14" ht="21" thickBot="1" x14ac:dyDescent="0.35">
      <c r="A153" s="48">
        <v>25</v>
      </c>
      <c r="B153" s="314"/>
      <c r="C153" s="162"/>
      <c r="D153" s="35" t="s">
        <v>71</v>
      </c>
      <c r="E153" s="48" t="s">
        <v>31</v>
      </c>
      <c r="F153" s="48">
        <v>1</v>
      </c>
      <c r="G153" s="18"/>
      <c r="H153" s="328"/>
      <c r="I153" s="329"/>
      <c r="J153" s="120"/>
      <c r="K153" s="330">
        <f t="shared" si="10"/>
        <v>0</v>
      </c>
      <c r="L153" s="331"/>
      <c r="M153" s="136"/>
      <c r="N153" s="137">
        <f t="shared" si="11"/>
        <v>0</v>
      </c>
    </row>
    <row r="154" spans="1:14" ht="21" thickBot="1" x14ac:dyDescent="0.4">
      <c r="A154" s="89"/>
      <c r="B154" s="315"/>
      <c r="C154" s="176" t="s">
        <v>116</v>
      </c>
      <c r="D154" s="177"/>
      <c r="E154" s="177"/>
      <c r="F154" s="178"/>
      <c r="G154" s="46"/>
    </row>
  </sheetData>
  <mergeCells count="234">
    <mergeCell ref="A1:Q1"/>
    <mergeCell ref="A2:C4"/>
    <mergeCell ref="F2:Q3"/>
    <mergeCell ref="F4:Q4"/>
    <mergeCell ref="A5:Q5"/>
    <mergeCell ref="A6:A7"/>
    <mergeCell ref="B6:B7"/>
    <mergeCell ref="C6:C7"/>
    <mergeCell ref="F6:F7"/>
    <mergeCell ref="H6:I6"/>
    <mergeCell ref="A11:A12"/>
    <mergeCell ref="C11:F11"/>
    <mergeCell ref="C13:C26"/>
    <mergeCell ref="E13:E23"/>
    <mergeCell ref="F13:F23"/>
    <mergeCell ref="E24:E26"/>
    <mergeCell ref="F24:F26"/>
    <mergeCell ref="N6:Q6"/>
    <mergeCell ref="H7:I7"/>
    <mergeCell ref="B9:B47"/>
    <mergeCell ref="C9:C10"/>
    <mergeCell ref="E9:E10"/>
    <mergeCell ref="F9:F10"/>
    <mergeCell ref="Q13:Q23"/>
    <mergeCell ref="H36:I36"/>
    <mergeCell ref="K36:L36"/>
    <mergeCell ref="H37:I37"/>
    <mergeCell ref="K37:L37"/>
    <mergeCell ref="K31:L31"/>
    <mergeCell ref="H32:I32"/>
    <mergeCell ref="K32:L32"/>
    <mergeCell ref="H33:I33"/>
    <mergeCell ref="K33:L33"/>
    <mergeCell ref="H34:I34"/>
    <mergeCell ref="A51:A52"/>
    <mergeCell ref="B51:B52"/>
    <mergeCell ref="C51:C52"/>
    <mergeCell ref="D51:D52"/>
    <mergeCell ref="E51:E52"/>
    <mergeCell ref="F51:F52"/>
    <mergeCell ref="N13:N23"/>
    <mergeCell ref="O13:O23"/>
    <mergeCell ref="P13:P23"/>
    <mergeCell ref="C27:F27"/>
    <mergeCell ref="C29:C46"/>
    <mergeCell ref="C47:F47"/>
    <mergeCell ref="N24:N26"/>
    <mergeCell ref="H29:I29"/>
    <mergeCell ref="K29:L29"/>
    <mergeCell ref="H30:I30"/>
    <mergeCell ref="K30:L30"/>
    <mergeCell ref="K13:L23"/>
    <mergeCell ref="H13:I23"/>
    <mergeCell ref="H24:I26"/>
    <mergeCell ref="K24:L26"/>
    <mergeCell ref="H31:I31"/>
    <mergeCell ref="H35:I35"/>
    <mergeCell ref="K35:L35"/>
    <mergeCell ref="A109:A111"/>
    <mergeCell ref="B109:B111"/>
    <mergeCell ref="C109:C111"/>
    <mergeCell ref="D109:D111"/>
    <mergeCell ref="E109:E111"/>
    <mergeCell ref="F109:F111"/>
    <mergeCell ref="B53:B106"/>
    <mergeCell ref="C53:C54"/>
    <mergeCell ref="E53:E54"/>
    <mergeCell ref="F53:F54"/>
    <mergeCell ref="A55:A56"/>
    <mergeCell ref="C55:F55"/>
    <mergeCell ref="C57:C74"/>
    <mergeCell ref="E57:E74"/>
    <mergeCell ref="F57:F74"/>
    <mergeCell ref="A75:A76"/>
    <mergeCell ref="C75:F75"/>
    <mergeCell ref="C77:C105"/>
    <mergeCell ref="C106:F106"/>
    <mergeCell ref="B112:B154"/>
    <mergeCell ref="C112:C113"/>
    <mergeCell ref="E112:E113"/>
    <mergeCell ref="F112:F113"/>
    <mergeCell ref="C114:F114"/>
    <mergeCell ref="C115:G115"/>
    <mergeCell ref="C116:C126"/>
    <mergeCell ref="E116:E126"/>
    <mergeCell ref="F116:F126"/>
    <mergeCell ref="C127:F127"/>
    <mergeCell ref="C129:C153"/>
    <mergeCell ref="C154:F154"/>
    <mergeCell ref="K34:L34"/>
    <mergeCell ref="H41:I41"/>
    <mergeCell ref="K41:L41"/>
    <mergeCell ref="H42:I42"/>
    <mergeCell ref="K42:L42"/>
    <mergeCell ref="H43:I43"/>
    <mergeCell ref="K43:L43"/>
    <mergeCell ref="H38:I38"/>
    <mergeCell ref="K38:L38"/>
    <mergeCell ref="H39:I39"/>
    <mergeCell ref="K39:L39"/>
    <mergeCell ref="H40:I40"/>
    <mergeCell ref="K40:L40"/>
    <mergeCell ref="N57:N67"/>
    <mergeCell ref="H68:I74"/>
    <mergeCell ref="K68:L74"/>
    <mergeCell ref="N68:N74"/>
    <mergeCell ref="H57:I67"/>
    <mergeCell ref="K57:L67"/>
    <mergeCell ref="H44:I44"/>
    <mergeCell ref="K44:L44"/>
    <mergeCell ref="H45:I45"/>
    <mergeCell ref="K45:L45"/>
    <mergeCell ref="H46:I46"/>
    <mergeCell ref="K46:L46"/>
    <mergeCell ref="H80:I80"/>
    <mergeCell ref="K80:L80"/>
    <mergeCell ref="H81:I81"/>
    <mergeCell ref="K81:L81"/>
    <mergeCell ref="H82:I82"/>
    <mergeCell ref="K82:L82"/>
    <mergeCell ref="H77:I77"/>
    <mergeCell ref="K77:L77"/>
    <mergeCell ref="H78:I78"/>
    <mergeCell ref="K78:L78"/>
    <mergeCell ref="H79:I79"/>
    <mergeCell ref="K79:L79"/>
    <mergeCell ref="H86:I86"/>
    <mergeCell ref="K86:L86"/>
    <mergeCell ref="H87:I87"/>
    <mergeCell ref="K87:L87"/>
    <mergeCell ref="H88:I88"/>
    <mergeCell ref="K88:L88"/>
    <mergeCell ref="H83:I83"/>
    <mergeCell ref="K83:L83"/>
    <mergeCell ref="H84:I84"/>
    <mergeCell ref="K84:L84"/>
    <mergeCell ref="H85:I85"/>
    <mergeCell ref="K85:L85"/>
    <mergeCell ref="H92:I92"/>
    <mergeCell ref="K92:L92"/>
    <mergeCell ref="H93:I93"/>
    <mergeCell ref="K93:L93"/>
    <mergeCell ref="H94:I94"/>
    <mergeCell ref="K94:L94"/>
    <mergeCell ref="H89:I89"/>
    <mergeCell ref="K89:L89"/>
    <mergeCell ref="H90:I90"/>
    <mergeCell ref="K90:L90"/>
    <mergeCell ref="H91:I91"/>
    <mergeCell ref="K91:L91"/>
    <mergeCell ref="H98:I98"/>
    <mergeCell ref="K98:L98"/>
    <mergeCell ref="H99:I99"/>
    <mergeCell ref="K99:L99"/>
    <mergeCell ref="H100:I100"/>
    <mergeCell ref="K100:L100"/>
    <mergeCell ref="H95:I95"/>
    <mergeCell ref="K95:L95"/>
    <mergeCell ref="H96:I96"/>
    <mergeCell ref="K96:L96"/>
    <mergeCell ref="H97:I97"/>
    <mergeCell ref="K97:L97"/>
    <mergeCell ref="H112:I113"/>
    <mergeCell ref="K112:L113"/>
    <mergeCell ref="N112:N113"/>
    <mergeCell ref="H104:I104"/>
    <mergeCell ref="K104:L104"/>
    <mergeCell ref="H105:I105"/>
    <mergeCell ref="K105:L105"/>
    <mergeCell ref="H101:I101"/>
    <mergeCell ref="K101:L101"/>
    <mergeCell ref="H102:I102"/>
    <mergeCell ref="K102:L102"/>
    <mergeCell ref="H103:I103"/>
    <mergeCell ref="K103:L103"/>
    <mergeCell ref="H130:I130"/>
    <mergeCell ref="K130:L130"/>
    <mergeCell ref="H131:I131"/>
    <mergeCell ref="K131:L131"/>
    <mergeCell ref="H132:I132"/>
    <mergeCell ref="K132:L132"/>
    <mergeCell ref="H116:I126"/>
    <mergeCell ref="K116:L126"/>
    <mergeCell ref="N116:N126"/>
    <mergeCell ref="H129:I129"/>
    <mergeCell ref="K129:L129"/>
    <mergeCell ref="H137:I137"/>
    <mergeCell ref="K137:L137"/>
    <mergeCell ref="H138:I138"/>
    <mergeCell ref="K138:L138"/>
    <mergeCell ref="H133:I133"/>
    <mergeCell ref="K133:L133"/>
    <mergeCell ref="H134:I134"/>
    <mergeCell ref="K134:L134"/>
    <mergeCell ref="H135:I135"/>
    <mergeCell ref="K135:L135"/>
    <mergeCell ref="H153:I153"/>
    <mergeCell ref="K153:L153"/>
    <mergeCell ref="H148:I148"/>
    <mergeCell ref="K148:L148"/>
    <mergeCell ref="H149:I149"/>
    <mergeCell ref="K149:L149"/>
    <mergeCell ref="H150:I150"/>
    <mergeCell ref="K150:L150"/>
    <mergeCell ref="H145:I145"/>
    <mergeCell ref="K145:L145"/>
    <mergeCell ref="H146:I146"/>
    <mergeCell ref="K146:L146"/>
    <mergeCell ref="H147:I147"/>
    <mergeCell ref="K147:L147"/>
    <mergeCell ref="H9:I10"/>
    <mergeCell ref="K9:L10"/>
    <mergeCell ref="N9:N10"/>
    <mergeCell ref="H53:I54"/>
    <mergeCell ref="K53:L54"/>
    <mergeCell ref="N53:N54"/>
    <mergeCell ref="H151:I151"/>
    <mergeCell ref="K151:L151"/>
    <mergeCell ref="H152:I152"/>
    <mergeCell ref="K152:L152"/>
    <mergeCell ref="H142:I142"/>
    <mergeCell ref="K142:L142"/>
    <mergeCell ref="H143:I143"/>
    <mergeCell ref="K143:L143"/>
    <mergeCell ref="H144:I144"/>
    <mergeCell ref="K144:L144"/>
    <mergeCell ref="H139:I139"/>
    <mergeCell ref="K139:L139"/>
    <mergeCell ref="H140:I140"/>
    <mergeCell ref="K140:L140"/>
    <mergeCell ref="H141:I141"/>
    <mergeCell ref="K141:L141"/>
    <mergeCell ref="H136:I136"/>
    <mergeCell ref="K136:L136"/>
  </mergeCells>
  <pageMargins left="0.7" right="0.7" top="0.75" bottom="0.75" header="0.3" footer="0.3"/>
  <pageSetup paperSize="9"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00CC"/>
    <pageSetUpPr fitToPage="1"/>
  </sheetPr>
  <dimension ref="B1:L44"/>
  <sheetViews>
    <sheetView showGridLines="0" tabSelected="1" topLeftCell="A23" zoomScale="57" zoomScaleNormal="57" workbookViewId="0">
      <selection activeCell="B27" sqref="B27:K27"/>
    </sheetView>
  </sheetViews>
  <sheetFormatPr baseColWidth="10" defaultColWidth="11.44140625" defaultRowHeight="15.6" x14ac:dyDescent="0.3"/>
  <cols>
    <col min="1" max="1" width="11.44140625" style="2"/>
    <col min="2" max="2" width="21.109375" style="2" customWidth="1"/>
    <col min="3" max="3" width="35.109375" style="2" customWidth="1"/>
    <col min="4" max="4" width="33.33203125" style="2" customWidth="1"/>
    <col min="5" max="5" width="26.88671875" style="4" customWidth="1"/>
    <col min="6" max="7" width="17.33203125" style="5" customWidth="1"/>
    <col min="8" max="8" width="16.6640625" style="5" customWidth="1"/>
    <col min="9" max="10" width="21.109375" style="2" customWidth="1"/>
    <col min="11" max="11" width="23.6640625" style="2" customWidth="1"/>
    <col min="12" max="16384" width="11.44140625" style="2"/>
  </cols>
  <sheetData>
    <row r="1" spans="2:12" ht="46.5" customHeight="1" thickBot="1" x14ac:dyDescent="0.35">
      <c r="B1" s="397" t="s">
        <v>134</v>
      </c>
      <c r="C1" s="398"/>
      <c r="D1" s="398"/>
      <c r="E1" s="398"/>
      <c r="F1" s="398"/>
      <c r="G1" s="398"/>
      <c r="H1" s="398"/>
      <c r="I1" s="398"/>
      <c r="J1" s="398"/>
      <c r="K1" s="399"/>
    </row>
    <row r="2" spans="2:12" ht="56.25" customHeight="1" thickBot="1" x14ac:dyDescent="0.35">
      <c r="B2" s="400" t="s">
        <v>133</v>
      </c>
      <c r="C2" s="401"/>
      <c r="D2" s="401"/>
      <c r="E2" s="401"/>
      <c r="F2" s="401"/>
      <c r="G2" s="401"/>
      <c r="H2" s="401"/>
      <c r="I2" s="401"/>
      <c r="J2" s="401"/>
      <c r="K2" s="402"/>
    </row>
    <row r="3" spans="2:12" ht="32.25" customHeight="1" x14ac:dyDescent="0.45">
      <c r="B3" s="8"/>
      <c r="C3" s="7"/>
      <c r="D3" s="403" t="s">
        <v>121</v>
      </c>
      <c r="E3" s="404"/>
      <c r="F3" s="404"/>
      <c r="G3" s="404"/>
      <c r="H3" s="404"/>
      <c r="I3" s="404"/>
      <c r="J3" s="404"/>
      <c r="K3" s="405"/>
    </row>
    <row r="4" spans="2:12" ht="32.25" customHeight="1" x14ac:dyDescent="0.45">
      <c r="B4" s="8"/>
      <c r="C4" s="7"/>
      <c r="D4" s="406"/>
      <c r="E4" s="407"/>
      <c r="F4" s="407"/>
      <c r="G4" s="407"/>
      <c r="H4" s="407"/>
      <c r="I4" s="407"/>
      <c r="J4" s="407"/>
      <c r="K4" s="408"/>
    </row>
    <row r="5" spans="2:12" ht="51.75" customHeight="1" thickBot="1" x14ac:dyDescent="0.5">
      <c r="B5" s="9"/>
      <c r="C5" s="10"/>
      <c r="D5" s="409"/>
      <c r="E5" s="410"/>
      <c r="F5" s="410"/>
      <c r="G5" s="410"/>
      <c r="H5" s="410"/>
      <c r="I5" s="410"/>
      <c r="J5" s="410"/>
      <c r="K5" s="411"/>
    </row>
    <row r="6" spans="2:12" ht="47.25" customHeight="1" thickBot="1" x14ac:dyDescent="0.5">
      <c r="B6" s="11"/>
      <c r="C6" s="11"/>
      <c r="D6" s="11"/>
      <c r="E6" s="11"/>
      <c r="F6" s="11"/>
      <c r="G6" s="11"/>
      <c r="H6" s="11"/>
      <c r="I6" s="7"/>
      <c r="J6" s="7"/>
      <c r="K6" s="7"/>
    </row>
    <row r="7" spans="2:12" ht="65.25" customHeight="1" thickBot="1" x14ac:dyDescent="0.5">
      <c r="B7" s="11"/>
      <c r="C7" s="15"/>
      <c r="D7" s="15"/>
      <c r="E7" s="15"/>
      <c r="F7" s="15"/>
      <c r="G7" s="15"/>
      <c r="H7" s="15"/>
      <c r="I7" s="7"/>
      <c r="J7" s="412" t="s">
        <v>117</v>
      </c>
      <c r="K7" s="413"/>
    </row>
    <row r="8" spans="2:12" ht="88.5" customHeight="1" thickBot="1" x14ac:dyDescent="0.5">
      <c r="B8" s="414" t="s">
        <v>118</v>
      </c>
      <c r="C8" s="415"/>
      <c r="D8" s="415"/>
      <c r="E8" s="415"/>
      <c r="F8" s="415"/>
      <c r="G8" s="415"/>
      <c r="H8" s="416"/>
      <c r="I8" s="7"/>
      <c r="J8" s="417" t="s">
        <v>119</v>
      </c>
      <c r="K8" s="418"/>
    </row>
    <row r="9" spans="2:12" ht="108" customHeight="1" thickBot="1" x14ac:dyDescent="0.35">
      <c r="B9" s="392" t="s">
        <v>178</v>
      </c>
      <c r="C9" s="393"/>
      <c r="D9" s="393"/>
      <c r="E9" s="393"/>
      <c r="F9" s="393"/>
      <c r="G9" s="393"/>
      <c r="H9" s="394"/>
      <c r="I9" s="16"/>
      <c r="J9" s="395">
        <f>'ANEXO 4- PISTOLAS '!K52</f>
        <v>0</v>
      </c>
      <c r="K9" s="396"/>
    </row>
    <row r="10" spans="2:12" ht="153.75" customHeight="1" thickBot="1" x14ac:dyDescent="0.35">
      <c r="B10" s="392" t="s">
        <v>179</v>
      </c>
      <c r="C10" s="393"/>
      <c r="D10" s="393"/>
      <c r="E10" s="393"/>
      <c r="F10" s="393"/>
      <c r="G10" s="393"/>
      <c r="H10" s="394"/>
      <c r="I10" s="16"/>
      <c r="J10" s="395">
        <f>'ANEXO 4 - SUBAMETRALLADORAS '!L68</f>
        <v>0</v>
      </c>
      <c r="K10" s="396"/>
    </row>
    <row r="11" spans="2:12" ht="113.25" customHeight="1" thickBot="1" x14ac:dyDescent="0.35">
      <c r="B11" s="392" t="s">
        <v>180</v>
      </c>
      <c r="C11" s="393"/>
      <c r="D11" s="393"/>
      <c r="E11" s="393"/>
      <c r="F11" s="393"/>
      <c r="G11" s="393"/>
      <c r="H11" s="394"/>
      <c r="I11" s="16"/>
      <c r="J11" s="395">
        <f>'ANEXO 4- FUSILES  '!K56</f>
        <v>0</v>
      </c>
      <c r="K11" s="396"/>
      <c r="L11" s="6"/>
    </row>
    <row r="12" spans="2:12" ht="16.5" customHeight="1" x14ac:dyDescent="0.3">
      <c r="B12" s="376" t="s">
        <v>120</v>
      </c>
      <c r="C12" s="377"/>
      <c r="D12" s="377"/>
      <c r="E12" s="377"/>
      <c r="F12" s="377"/>
      <c r="G12" s="377"/>
      <c r="H12" s="378"/>
      <c r="I12" s="385"/>
      <c r="J12" s="386">
        <f>ROUND(SUM(J9:K11),2)</f>
        <v>0</v>
      </c>
      <c r="K12" s="387"/>
    </row>
    <row r="13" spans="2:12" ht="15" customHeight="1" x14ac:dyDescent="0.3">
      <c r="B13" s="379"/>
      <c r="C13" s="380"/>
      <c r="D13" s="380"/>
      <c r="E13" s="380"/>
      <c r="F13" s="380"/>
      <c r="G13" s="380"/>
      <c r="H13" s="381"/>
      <c r="I13" s="385"/>
      <c r="J13" s="388"/>
      <c r="K13" s="389"/>
    </row>
    <row r="14" spans="2:12" ht="49.5" customHeight="1" thickBot="1" x14ac:dyDescent="0.35">
      <c r="B14" s="382"/>
      <c r="C14" s="383"/>
      <c r="D14" s="383"/>
      <c r="E14" s="383"/>
      <c r="F14" s="383"/>
      <c r="G14" s="383"/>
      <c r="H14" s="384"/>
      <c r="I14" s="385"/>
      <c r="J14" s="390"/>
      <c r="K14" s="391"/>
    </row>
    <row r="15" spans="2:12" ht="15.75" customHeight="1" x14ac:dyDescent="0.45">
      <c r="B15" s="7"/>
      <c r="C15" s="7"/>
      <c r="D15" s="7"/>
      <c r="E15" s="12"/>
      <c r="F15" s="13"/>
      <c r="G15" s="13"/>
      <c r="H15" s="13"/>
      <c r="I15" s="7"/>
      <c r="J15" s="7"/>
      <c r="K15" s="7"/>
    </row>
    <row r="16" spans="2:12" ht="25.2" x14ac:dyDescent="0.3">
      <c r="B16" s="67"/>
      <c r="C16" s="67"/>
      <c r="D16" s="68"/>
      <c r="E16" s="68"/>
    </row>
    <row r="19" spans="2:11" s="91" customFormat="1" x14ac:dyDescent="0.3">
      <c r="B19" s="92" t="s">
        <v>140</v>
      </c>
      <c r="C19" s="92"/>
      <c r="D19" s="93"/>
      <c r="E19" s="94"/>
    </row>
    <row r="20" spans="2:11" s="95" customFormat="1" ht="14.4" x14ac:dyDescent="0.3">
      <c r="B20" s="96"/>
      <c r="C20" s="96"/>
      <c r="D20" s="97"/>
      <c r="E20" s="96"/>
      <c r="F20" s="96"/>
      <c r="G20" s="96"/>
      <c r="H20" s="98"/>
      <c r="I20" s="98"/>
    </row>
    <row r="21" spans="2:11" s="93" customFormat="1" ht="93.75" customHeight="1" x14ac:dyDescent="0.3">
      <c r="B21" s="219" t="s">
        <v>141</v>
      </c>
      <c r="C21" s="220"/>
      <c r="D21" s="220"/>
      <c r="E21" s="220"/>
      <c r="F21" s="220"/>
      <c r="G21" s="220"/>
      <c r="H21" s="220"/>
      <c r="I21" s="220"/>
      <c r="J21" s="220"/>
      <c r="K21" s="221"/>
    </row>
    <row r="22" spans="2:11" s="99" customFormat="1" x14ac:dyDescent="0.3">
      <c r="B22" s="222" t="s">
        <v>142</v>
      </c>
      <c r="C22" s="223"/>
      <c r="D22" s="224"/>
      <c r="E22" s="224"/>
      <c r="F22" s="224"/>
      <c r="G22" s="224"/>
      <c r="H22" s="224"/>
      <c r="I22" s="224"/>
      <c r="J22" s="224"/>
      <c r="K22" s="225"/>
    </row>
    <row r="23" spans="2:11" s="100" customFormat="1" ht="82.2" customHeight="1" x14ac:dyDescent="0.3">
      <c r="B23" s="226" t="s">
        <v>184</v>
      </c>
      <c r="C23" s="227"/>
      <c r="D23" s="227"/>
      <c r="E23" s="227"/>
      <c r="F23" s="227"/>
      <c r="G23" s="227"/>
      <c r="H23" s="227"/>
      <c r="I23" s="227"/>
      <c r="J23" s="227"/>
      <c r="K23" s="228"/>
    </row>
    <row r="24" spans="2:11" s="100" customFormat="1" x14ac:dyDescent="0.3">
      <c r="B24" s="101"/>
      <c r="C24" s="101"/>
      <c r="D24" s="102"/>
      <c r="E24" s="103"/>
      <c r="F24" s="103"/>
      <c r="G24" s="103"/>
      <c r="H24" s="103"/>
      <c r="I24" s="103"/>
      <c r="J24" s="103"/>
      <c r="K24" s="103"/>
    </row>
    <row r="25" spans="2:11" s="100" customFormat="1" ht="15" customHeight="1" thickBot="1" x14ac:dyDescent="0.35">
      <c r="B25" s="229" t="s">
        <v>143</v>
      </c>
      <c r="C25" s="229"/>
      <c r="D25" s="229"/>
      <c r="E25" s="230"/>
      <c r="F25" s="229"/>
      <c r="G25" s="229"/>
      <c r="H25" s="229"/>
      <c r="I25" s="229"/>
      <c r="J25" s="229"/>
      <c r="K25" s="229"/>
    </row>
    <row r="26" spans="2:11" s="100" customFormat="1" ht="16.2" thickBot="1" x14ac:dyDescent="0.35">
      <c r="B26" s="229" t="s">
        <v>144</v>
      </c>
      <c r="C26" s="231"/>
      <c r="D26" s="231"/>
      <c r="E26" s="104"/>
      <c r="F26" s="232"/>
      <c r="G26" s="233"/>
      <c r="H26" s="233"/>
      <c r="I26" s="233"/>
      <c r="J26" s="233"/>
      <c r="K26" s="233"/>
    </row>
    <row r="27" spans="2:11" s="100" customFormat="1" ht="122.25" customHeight="1" thickBot="1" x14ac:dyDescent="0.35">
      <c r="B27" s="234" t="s">
        <v>146</v>
      </c>
      <c r="C27" s="234"/>
      <c r="D27" s="234"/>
      <c r="E27" s="235"/>
      <c r="F27" s="234"/>
      <c r="G27" s="234"/>
      <c r="H27" s="234"/>
      <c r="I27" s="234"/>
      <c r="J27" s="234"/>
      <c r="K27" s="234"/>
    </row>
    <row r="28" spans="2:11" s="100" customFormat="1" ht="16.2" thickBot="1" x14ac:dyDescent="0.35">
      <c r="B28" s="236" t="s">
        <v>147</v>
      </c>
      <c r="C28" s="237"/>
      <c r="D28" s="237"/>
      <c r="E28" s="105"/>
      <c r="F28" s="238"/>
      <c r="G28" s="238"/>
      <c r="H28" s="238"/>
      <c r="I28" s="238"/>
      <c r="J28" s="238"/>
      <c r="K28" s="239"/>
    </row>
    <row r="29" spans="2:11" s="100" customFormat="1" ht="121.5" customHeight="1" x14ac:dyDescent="0.3">
      <c r="B29" s="234" t="s">
        <v>148</v>
      </c>
      <c r="C29" s="234"/>
      <c r="D29" s="234"/>
      <c r="E29" s="240"/>
      <c r="F29" s="234"/>
      <c r="G29" s="234"/>
      <c r="H29" s="234"/>
      <c r="I29" s="234"/>
      <c r="J29" s="234"/>
      <c r="K29" s="234"/>
    </row>
    <row r="30" spans="2:11" s="100" customFormat="1" x14ac:dyDescent="0.3">
      <c r="B30" s="241" t="s">
        <v>149</v>
      </c>
      <c r="C30" s="241"/>
      <c r="D30" s="241"/>
      <c r="E30" s="242"/>
      <c r="F30" s="243"/>
      <c r="G30" s="243"/>
      <c r="H30" s="243"/>
      <c r="I30" s="243"/>
      <c r="J30" s="243"/>
      <c r="K30" s="244"/>
    </row>
    <row r="31" spans="2:11" s="100" customFormat="1" x14ac:dyDescent="0.3">
      <c r="B31" s="241" t="s">
        <v>150</v>
      </c>
      <c r="C31" s="241"/>
      <c r="D31" s="241"/>
      <c r="E31" s="242"/>
      <c r="F31" s="243"/>
      <c r="G31" s="243"/>
      <c r="H31" s="243"/>
      <c r="I31" s="243"/>
      <c r="J31" s="243"/>
      <c r="K31" s="244"/>
    </row>
    <row r="32" spans="2:11" s="100" customFormat="1" x14ac:dyDescent="0.3">
      <c r="B32" s="241" t="s">
        <v>151</v>
      </c>
      <c r="C32" s="241"/>
      <c r="D32" s="241"/>
      <c r="E32" s="242"/>
      <c r="F32" s="243"/>
      <c r="G32" s="243"/>
      <c r="H32" s="243"/>
      <c r="I32" s="243"/>
      <c r="J32" s="243"/>
      <c r="K32" s="244"/>
    </row>
    <row r="33" spans="2:11" s="100" customFormat="1" x14ac:dyDescent="0.3">
      <c r="B33" s="241" t="s">
        <v>152</v>
      </c>
      <c r="C33" s="241"/>
      <c r="D33" s="241"/>
      <c r="E33" s="231"/>
      <c r="F33" s="245"/>
      <c r="G33" s="245"/>
      <c r="H33" s="245"/>
      <c r="I33" s="245"/>
      <c r="J33" s="245"/>
      <c r="K33" s="246"/>
    </row>
    <row r="34" spans="2:11" s="100" customFormat="1" x14ac:dyDescent="0.3">
      <c r="B34" s="241" t="s">
        <v>153</v>
      </c>
      <c r="C34" s="241"/>
      <c r="D34" s="241"/>
      <c r="E34" s="247"/>
      <c r="F34" s="248"/>
      <c r="G34" s="248"/>
      <c r="H34" s="248"/>
      <c r="I34" s="248"/>
      <c r="J34" s="248"/>
      <c r="K34" s="249"/>
    </row>
    <row r="35" spans="2:11" s="100" customFormat="1" x14ac:dyDescent="0.3">
      <c r="B35" s="241" t="s">
        <v>154</v>
      </c>
      <c r="C35" s="241"/>
      <c r="D35" s="241"/>
      <c r="E35" s="242"/>
      <c r="F35" s="243"/>
      <c r="G35" s="243"/>
      <c r="H35" s="243"/>
      <c r="I35" s="243"/>
      <c r="J35" s="243"/>
      <c r="K35" s="244"/>
    </row>
    <row r="36" spans="2:11" s="100" customFormat="1" ht="29.25" customHeight="1" x14ac:dyDescent="0.3">
      <c r="B36" s="250" t="s">
        <v>155</v>
      </c>
      <c r="C36" s="251"/>
      <c r="D36" s="252"/>
      <c r="E36" s="253" t="s">
        <v>156</v>
      </c>
      <c r="F36" s="253"/>
      <c r="G36" s="253"/>
      <c r="H36" s="253"/>
      <c r="I36" s="253"/>
      <c r="J36" s="253"/>
      <c r="K36" s="253"/>
    </row>
    <row r="37" spans="2:11" s="100" customFormat="1" ht="40.5" customHeight="1" x14ac:dyDescent="0.3">
      <c r="B37" s="241" t="s">
        <v>157</v>
      </c>
      <c r="C37" s="250"/>
      <c r="D37" s="250"/>
      <c r="E37" s="253" t="s">
        <v>158</v>
      </c>
      <c r="F37" s="253"/>
      <c r="G37" s="253"/>
      <c r="H37" s="253"/>
      <c r="I37" s="253"/>
      <c r="J37" s="253"/>
      <c r="K37" s="253"/>
    </row>
    <row r="38" spans="2:11" s="100" customFormat="1" ht="40.5" customHeight="1" x14ac:dyDescent="0.3">
      <c r="B38" s="254" t="s">
        <v>159</v>
      </c>
      <c r="C38" s="255"/>
      <c r="D38" s="256"/>
      <c r="E38" s="242"/>
      <c r="F38" s="243"/>
      <c r="G38" s="243"/>
      <c r="H38" s="243"/>
      <c r="I38" s="243"/>
      <c r="J38" s="243"/>
      <c r="K38" s="244"/>
    </row>
    <row r="39" spans="2:11" s="100" customFormat="1" x14ac:dyDescent="0.3">
      <c r="B39" s="257" t="s">
        <v>160</v>
      </c>
      <c r="C39" s="258"/>
      <c r="D39" s="258"/>
      <c r="E39" s="261"/>
      <c r="F39" s="261"/>
      <c r="G39" s="261"/>
      <c r="H39" s="261"/>
      <c r="I39" s="261"/>
      <c r="J39" s="261"/>
      <c r="K39" s="261"/>
    </row>
    <row r="40" spans="2:11" s="100" customFormat="1" x14ac:dyDescent="0.3">
      <c r="B40" s="257"/>
      <c r="C40" s="258"/>
      <c r="D40" s="258"/>
      <c r="E40" s="261"/>
      <c r="F40" s="261"/>
      <c r="G40" s="261"/>
      <c r="H40" s="261"/>
      <c r="I40" s="261"/>
      <c r="J40" s="261"/>
      <c r="K40" s="261"/>
    </row>
    <row r="41" spans="2:11" s="100" customFormat="1" x14ac:dyDescent="0.3">
      <c r="B41" s="257"/>
      <c r="C41" s="258"/>
      <c r="D41" s="258"/>
      <c r="E41" s="261"/>
      <c r="F41" s="261"/>
      <c r="G41" s="261"/>
      <c r="H41" s="261"/>
      <c r="I41" s="261"/>
      <c r="J41" s="261"/>
      <c r="K41" s="261"/>
    </row>
    <row r="42" spans="2:11" s="100" customFormat="1" x14ac:dyDescent="0.3">
      <c r="B42" s="259"/>
      <c r="C42" s="260"/>
      <c r="D42" s="260"/>
      <c r="E42" s="261"/>
      <c r="F42" s="261"/>
      <c r="G42" s="261"/>
      <c r="H42" s="261"/>
      <c r="I42" s="261"/>
      <c r="J42" s="261"/>
      <c r="K42" s="261"/>
    </row>
    <row r="43" spans="2:11" s="106" customFormat="1" ht="13.8" x14ac:dyDescent="0.3">
      <c r="E43" s="107"/>
    </row>
    <row r="44" spans="2:11" s="106" customFormat="1" ht="13.8" x14ac:dyDescent="0.3">
      <c r="E44" s="107"/>
    </row>
  </sheetData>
  <mergeCells count="45">
    <mergeCell ref="B37:D37"/>
    <mergeCell ref="E37:K37"/>
    <mergeCell ref="B38:D38"/>
    <mergeCell ref="E38:K38"/>
    <mergeCell ref="B39:D42"/>
    <mergeCell ref="E39:K42"/>
    <mergeCell ref="B34:D34"/>
    <mergeCell ref="E34:K34"/>
    <mergeCell ref="B35:D35"/>
    <mergeCell ref="E35:K35"/>
    <mergeCell ref="B36:D36"/>
    <mergeCell ref="E36:K36"/>
    <mergeCell ref="B31:D31"/>
    <mergeCell ref="E31:K31"/>
    <mergeCell ref="B32:D32"/>
    <mergeCell ref="E32:K32"/>
    <mergeCell ref="B33:D33"/>
    <mergeCell ref="E33:K33"/>
    <mergeCell ref="B27:K27"/>
    <mergeCell ref="B28:D28"/>
    <mergeCell ref="F28:K28"/>
    <mergeCell ref="B29:K29"/>
    <mergeCell ref="B30:D30"/>
    <mergeCell ref="E30:K30"/>
    <mergeCell ref="B21:K21"/>
    <mergeCell ref="B22:K22"/>
    <mergeCell ref="B23:K23"/>
    <mergeCell ref="B25:K25"/>
    <mergeCell ref="B26:D26"/>
    <mergeCell ref="F26:K26"/>
    <mergeCell ref="B1:K1"/>
    <mergeCell ref="B9:H9"/>
    <mergeCell ref="J9:K9"/>
    <mergeCell ref="B2:K2"/>
    <mergeCell ref="D3:K5"/>
    <mergeCell ref="J7:K7"/>
    <mergeCell ref="B8:H8"/>
    <mergeCell ref="J8:K8"/>
    <mergeCell ref="B12:H14"/>
    <mergeCell ref="I12:I14"/>
    <mergeCell ref="J12:K14"/>
    <mergeCell ref="B10:H10"/>
    <mergeCell ref="J10:K10"/>
    <mergeCell ref="B11:H11"/>
    <mergeCell ref="J11:K11"/>
  </mergeCells>
  <printOptions horizontalCentered="1"/>
  <pageMargins left="0.70866141732283472" right="0.70866141732283472" top="0.74803149606299213" bottom="0.74803149606299213" header="0.31496062992125984" footer="0.31496062992125984"/>
  <pageSetup scale="36" fitToHeight="0"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ANEXO 4- PISTOLAS </vt:lpstr>
      <vt:lpstr>ANEXO 4 - SUBAMETRALLADORAS </vt:lpstr>
      <vt:lpstr>ANEXO 4- FUSILES  </vt:lpstr>
      <vt:lpstr>ANEXO 5 HISTORICOS</vt:lpstr>
      <vt:lpstr>OFERTA ECONÓMICA - CONSOLIDADA</vt:lpstr>
      <vt:lpstr>'ANEXO 4 - SUBAMETRALLADORAS '!Área_de_impresión</vt:lpstr>
      <vt:lpstr>'ANEXO 4- FUSILES  '!Área_de_impresión</vt:lpstr>
      <vt:lpstr>'ANEXO 4- PISTOLAS '!Área_de_impresión</vt:lpstr>
      <vt:lpstr>'ANEXO 4 - SUBAMETRALLADORAS '!Títulos_a_imprimir</vt:lpstr>
      <vt:lpstr>'ANEXO 4- FUSILES  '!Títulos_a_imprimir</vt:lpstr>
      <vt:lpstr>'OFERTA ECONÓMICA - CONSOLIDADA'!Títulos_a_imprimir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Liliana Martinez Contreras</dc:creator>
  <cp:lastModifiedBy>Andres Sejin</cp:lastModifiedBy>
  <cp:lastPrinted>2026-02-11T19:35:22Z</cp:lastPrinted>
  <dcterms:created xsi:type="dcterms:W3CDTF">2021-05-25T14:00:16Z</dcterms:created>
  <dcterms:modified xsi:type="dcterms:W3CDTF">2026-04-21T16:42:59Z</dcterms:modified>
</cp:coreProperties>
</file>