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https://fonturcolombia-my.sharepoint.com/personal/enovoa_fontur_com_co/Documents/28 Solicitud de contratacion - FNTP-2024-265 MAVICURE/02 Solicitud de Contratación Obra/PRELIMINAR/03 FORMATOS DEL PROCESO/"/>
    </mc:Choice>
  </mc:AlternateContent>
  <xr:revisionPtr revIDLastSave="62" documentId="8_{2F44F38C-E25A-48BE-A9E7-2FA47511F0C0}" xr6:coauthVersionLast="47" xr6:coauthVersionMax="47" xr10:uidLastSave="{D1E04694-0005-45AD-A5BF-F4306D9BB058}"/>
  <bookViews>
    <workbookView xWindow="-5640" yWindow="-21600" windowWidth="19130" windowHeight="20970" xr2:uid="{8A370C66-E6F3-4DA3-A3BC-E67A303C8D18}"/>
  </bookViews>
  <sheets>
    <sheet name="AJUSTE DISEÑOS" sheetId="2" r:id="rId1"/>
    <sheet name="CONSTRUCCIÓN" sheetId="3" r:id="rId2"/>
  </sheets>
  <definedNames>
    <definedName name="_xlnm.Print_Area" localSheetId="0">'AJUSTE DISEÑOS'!$A$1:$F$23</definedName>
    <definedName name="_xlnm.Print_Area" localSheetId="1">CONSTRUCCIÓN!$A$1:$F$46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3" l="1"/>
  <c r="E43" i="3"/>
  <c r="E42" i="3"/>
  <c r="E41" i="3"/>
  <c r="E40" i="3"/>
  <c r="E39" i="3"/>
  <c r="E38" i="3"/>
  <c r="E37" i="3"/>
  <c r="F33" i="3"/>
  <c r="F21" i="3"/>
  <c r="F19" i="3"/>
  <c r="F16" i="3"/>
  <c r="F14" i="3"/>
  <c r="F7" i="3"/>
  <c r="F32" i="3"/>
  <c r="F1" i="2"/>
  <c r="F20" i="3"/>
  <c r="F15" i="3"/>
  <c r="F13" i="3"/>
  <c r="F11" i="3"/>
  <c r="F10" i="3"/>
  <c r="F12" i="3"/>
  <c r="F34" i="3" l="1"/>
  <c r="F31" i="3"/>
  <c r="F27" i="3"/>
  <c r="F28" i="3"/>
  <c r="F29" i="3"/>
  <c r="F30" i="3"/>
  <c r="F18" i="3"/>
  <c r="F23" i="3"/>
  <c r="F24" i="3"/>
  <c r="F25" i="3"/>
  <c r="F26" i="3"/>
  <c r="F17" i="3"/>
  <c r="F17" i="2"/>
  <c r="F16" i="2" s="1"/>
  <c r="F10" i="2"/>
  <c r="F11" i="2"/>
  <c r="F12" i="2"/>
  <c r="F13" i="2"/>
  <c r="F14" i="2"/>
  <c r="F15" i="2"/>
  <c r="F9" i="2"/>
  <c r="F9" i="3"/>
  <c r="F8" i="3"/>
  <c r="F8" i="2" l="1"/>
  <c r="E20" i="2" s="1"/>
  <c r="E21" i="2" s="1"/>
  <c r="E22" i="2" s="1"/>
  <c r="E44" i="3" s="1"/>
</calcChain>
</file>

<file path=xl/sharedStrings.xml><?xml version="1.0" encoding="utf-8"?>
<sst xmlns="http://schemas.openxmlformats.org/spreadsheetml/2006/main" count="109" uniqueCount="67">
  <si>
    <t>FORMATO PROPUESTA ECONOMICA</t>
  </si>
  <si>
    <t>FECHA</t>
  </si>
  <si>
    <t>PATRIMONIO AUTONOMO FONDO NACIONAL DE TURISMO (P.A. FONTUR)</t>
  </si>
  <si>
    <t>AJUSTE DE DISEÑOS Y CONSTRUCCIÓN DE INFRAESTRUCTURA TURISTICA EN LOS CERROS DE MAVICURE, GUAINÍA</t>
  </si>
  <si>
    <t>PROPUESTA ECONOMICA</t>
  </si>
  <si>
    <t>ITEM</t>
  </si>
  <si>
    <t>DESCRIPCION</t>
  </si>
  <si>
    <t>UND</t>
  </si>
  <si>
    <t xml:space="preserve">CANTIDAD </t>
  </si>
  <si>
    <t>VALOR UNITARIO</t>
  </si>
  <si>
    <t>VALOR PARCIAL</t>
  </si>
  <si>
    <t>CAPITULO 1</t>
  </si>
  <si>
    <t>NOMBRE DE CAPITULO</t>
  </si>
  <si>
    <t>Estudio de Geotécnia</t>
  </si>
  <si>
    <t xml:space="preserve">Estudio de viabilidad para generacion y distribucion de energia electrica e iluminación para la infraestructura </t>
  </si>
  <si>
    <t>Mesas de trabajo social con comunidad para definicion de diseños (Consulta previa)</t>
  </si>
  <si>
    <t>Diseños arquitectónicos complementarios (incluye componente bioclimatico y paisajistico)</t>
  </si>
  <si>
    <t>Diseño y Cálculo Estructural</t>
  </si>
  <si>
    <t>Estudios y Diseños Hidrosanitarios (Incluye estudio Hidrologico)</t>
  </si>
  <si>
    <t>Costos y Presupuesto</t>
  </si>
  <si>
    <t>CAPITULO 2</t>
  </si>
  <si>
    <t>Trazado topográfico, redes, estructuras y demás zonas requeridas para la ejecución de los estudios y diseño. Incluye Topografo (2 cadeneros), Catastro de redes (2 ayudantes). Incluye vehículo, alojamiento, comida y demás gastos que se requierean para realizar las actividades</t>
  </si>
  <si>
    <t>TOTAL COSTO DIRECTO</t>
  </si>
  <si>
    <t>IVA</t>
  </si>
  <si>
    <t>VALOR TOTAL OBRA</t>
  </si>
  <si>
    <t>PRESUP'UESTO</t>
  </si>
  <si>
    <t>Construcción de centros de Recibimiento al turísta tipo Maloca y Unidades Sanitarias para la atención al turista</t>
  </si>
  <si>
    <t>Construcción de Maloca</t>
  </si>
  <si>
    <t>Redes sanitarias (Incluye escavación, redes, y sistema séptico modular)</t>
  </si>
  <si>
    <t xml:space="preserve">Redes hidraulicas de Suministro </t>
  </si>
  <si>
    <t>Aparatos sanitarios (Inodoros, lavamanos, duchas y juego de incrustaciones)</t>
  </si>
  <si>
    <t>Estructuras en concreto</t>
  </si>
  <si>
    <t>Estructuras en madera, carpinteria en madera y cubierta</t>
  </si>
  <si>
    <t xml:space="preserve">Construccion del sistema de generación de energía solar, redes electricas y de iluminación </t>
  </si>
  <si>
    <t>Sistema eléctrico fotovoltaico</t>
  </si>
  <si>
    <t>CAPITULO 3</t>
  </si>
  <si>
    <t>Adecuación de la infraestructura del sendero Ecoturistico Cerros de Mavicure</t>
  </si>
  <si>
    <t>Señalización turistica</t>
  </si>
  <si>
    <t>Sistena de Contrapeso (Incluye cuerda de seguridad y transporte)</t>
  </si>
  <si>
    <t>CAPITULO 4</t>
  </si>
  <si>
    <t>Mantenimiento Infraestructura descanso Mirador 1</t>
  </si>
  <si>
    <t>Mantenimiento de cubierta</t>
  </si>
  <si>
    <t>CAPITULO 5</t>
  </si>
  <si>
    <t>Escaleras de Ascenso al Cerro de Mavicure</t>
  </si>
  <si>
    <t>Incluye preliminares, cimentación, estructura de escalera</t>
  </si>
  <si>
    <t>Escalera I L: 3,5 mts aprox</t>
  </si>
  <si>
    <t xml:space="preserve">Escalera II. L= 8,52 mts </t>
  </si>
  <si>
    <t>Escalera III. L= 3,5 mts</t>
  </si>
  <si>
    <t>Escalera IV.  L= 3,55 mts</t>
  </si>
  <si>
    <t>Escalera V.  L= 8,24 mts</t>
  </si>
  <si>
    <t>Escalera VI. L=4,40 mts</t>
  </si>
  <si>
    <t>Escalera VII.  L=4,67 mts</t>
  </si>
  <si>
    <t>Escalera VIII. L= 1,95 mts</t>
  </si>
  <si>
    <t>Escalera IX.L=  2,31 mts</t>
  </si>
  <si>
    <t xml:space="preserve">Escalera X. L=1.80 mts </t>
  </si>
  <si>
    <t>CAPITULO 6</t>
  </si>
  <si>
    <t xml:space="preserve">Adecuación de sendero Tramo II </t>
  </si>
  <si>
    <t>Tramo II=30 mts aprox</t>
  </si>
  <si>
    <t>TOTAL COSTO DIRECTO OBRA</t>
  </si>
  <si>
    <t>A- Administración</t>
  </si>
  <si>
    <t>I - Imprevistos</t>
  </si>
  <si>
    <t>U - Utilidad</t>
  </si>
  <si>
    <t>IVA Sobre utilidad</t>
  </si>
  <si>
    <t>TOTAL COSTO INDIRECTO OBRA</t>
  </si>
  <si>
    <t>COSTO TOTAL DE OBRA</t>
  </si>
  <si>
    <t>ESTUDIOS Y DISEÑOS</t>
  </si>
  <si>
    <t xml:space="preserve">COSTO TOTAL DEL PROYECTO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</si>
</sst>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_(&quot;$&quot;\ * #,##0.00_);_(&quot;$&quot;\ * \(#,##0.00\);_(&quot;$&quot;\ * &quot;-&quot;??_);_(@_)"/>
    <numFmt numFmtId="167" formatCode="_-&quot;$&quot;* #,##0_-;\-&quot;$&quot;* #,##0_-;_-&quot;$&quot;* &quot;-&quot;_-;_-@_-"/>
  </numFmts>
  <fonts count="2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Aptos Narrow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name val="Calibri"/>
      <family val="2"/>
    </font>
    <font>
      <sz val="14"/>
      <color theme="1"/>
      <name val="Calibri"/>
      <family val="2"/>
    </font>
    <font>
      <i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1" fillId="0" borderId="0"/>
    <xf numFmtId="167" fontId="11" fillId="0" borderId="0" applyFont="0" applyFill="0" applyBorder="0" applyAlignment="0" applyProtection="0"/>
    <xf numFmtId="0" fontId="13" fillId="0" borderId="0"/>
    <xf numFmtId="0" fontId="1" fillId="0" borderId="0"/>
  </cellStyleXfs>
  <cellXfs count="161">
    <xf numFmtId="0" fontId="0" fillId="0" borderId="0" xfId="0"/>
    <xf numFmtId="0" fontId="4" fillId="0" borderId="4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165" fontId="8" fillId="0" borderId="8" xfId="2" applyNumberFormat="1" applyFont="1" applyBorder="1" applyAlignment="1">
      <alignment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2" fontId="7" fillId="0" borderId="16" xfId="2" applyNumberFormat="1" applyFont="1" applyBorder="1" applyAlignment="1">
      <alignment horizontal="center" vertical="center"/>
    </xf>
    <xf numFmtId="165" fontId="7" fillId="0" borderId="17" xfId="3" applyNumberFormat="1" applyFont="1" applyFill="1" applyBorder="1" applyAlignment="1">
      <alignment horizontal="center" vertical="center"/>
    </xf>
    <xf numFmtId="0" fontId="2" fillId="0" borderId="0" xfId="0" applyFont="1"/>
    <xf numFmtId="0" fontId="9" fillId="0" borderId="0" xfId="0" applyFont="1"/>
    <xf numFmtId="165" fontId="9" fillId="0" borderId="0" xfId="0" applyNumberFormat="1" applyFont="1"/>
    <xf numFmtId="0" fontId="8" fillId="0" borderId="18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164" fontId="9" fillId="0" borderId="0" xfId="1" applyFont="1" applyFill="1" applyBorder="1" applyAlignment="1"/>
    <xf numFmtId="165" fontId="9" fillId="0" borderId="19" xfId="0" applyNumberFormat="1" applyFont="1" applyBorder="1"/>
    <xf numFmtId="0" fontId="7" fillId="0" borderId="18" xfId="2" applyFont="1" applyBorder="1" applyAlignment="1">
      <alignment vertical="top"/>
    </xf>
    <xf numFmtId="164" fontId="9" fillId="0" borderId="0" xfId="1" applyFont="1" applyFill="1" applyBorder="1" applyAlignment="1">
      <alignment horizontal="center" vertical="center"/>
    </xf>
    <xf numFmtId="165" fontId="8" fillId="0" borderId="19" xfId="4" applyNumberFormat="1" applyFont="1" applyFill="1" applyBorder="1" applyAlignment="1">
      <alignment horizontal="right" vertical="center"/>
    </xf>
    <xf numFmtId="165" fontId="8" fillId="0" borderId="19" xfId="2" applyNumberFormat="1" applyFont="1" applyBorder="1" applyAlignment="1">
      <alignment horizontal="right" vertical="center"/>
    </xf>
    <xf numFmtId="164" fontId="9" fillId="0" borderId="19" xfId="3" applyNumberFormat="1" applyFont="1" applyFill="1" applyBorder="1" applyAlignment="1">
      <alignment horizontal="center" vertical="center"/>
    </xf>
    <xf numFmtId="164" fontId="9" fillId="0" borderId="0" xfId="3" applyNumberFormat="1" applyFont="1" applyFill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164" fontId="9" fillId="0" borderId="0" xfId="3" applyNumberFormat="1" applyFont="1" applyFill="1" applyBorder="1" applyAlignment="1">
      <alignment horizontal="center" vertical="center"/>
    </xf>
    <xf numFmtId="165" fontId="9" fillId="0" borderId="19" xfId="3" applyNumberFormat="1" applyFont="1" applyFill="1" applyBorder="1" applyAlignment="1">
      <alignment horizontal="center" vertical="center"/>
    </xf>
    <xf numFmtId="167" fontId="12" fillId="0" borderId="16" xfId="6" applyFont="1" applyBorder="1" applyAlignment="1">
      <alignment vertical="center"/>
    </xf>
    <xf numFmtId="0" fontId="9" fillId="0" borderId="20" xfId="5" applyFont="1" applyBorder="1" applyAlignment="1">
      <alignment horizontal="left" vertical="center"/>
    </xf>
    <xf numFmtId="0" fontId="9" fillId="0" borderId="16" xfId="5" applyFont="1" applyBorder="1" applyAlignment="1">
      <alignment horizontal="left" vertical="center" wrapText="1"/>
    </xf>
    <xf numFmtId="0" fontId="9" fillId="0" borderId="20" xfId="5" applyFont="1" applyBorder="1" applyAlignment="1">
      <alignment horizontal="left" vertical="center" wrapText="1"/>
    </xf>
    <xf numFmtId="2" fontId="14" fillId="0" borderId="0" xfId="7" applyNumberFormat="1" applyFont="1" applyAlignment="1">
      <alignment vertical="center"/>
    </xf>
    <xf numFmtId="0" fontId="15" fillId="0" borderId="0" xfId="7" applyFont="1" applyAlignment="1">
      <alignment vertical="center"/>
    </xf>
    <xf numFmtId="49" fontId="14" fillId="0" borderId="0" xfId="7" applyNumberFormat="1" applyFont="1" applyAlignment="1">
      <alignment horizontal="center" vertical="center"/>
    </xf>
    <xf numFmtId="0" fontId="14" fillId="0" borderId="0" xfId="7" applyFont="1" applyAlignment="1">
      <alignment vertical="center"/>
    </xf>
    <xf numFmtId="0" fontId="16" fillId="0" borderId="0" xfId="0" applyFont="1"/>
    <xf numFmtId="0" fontId="18" fillId="0" borderId="6" xfId="2" applyFont="1" applyBorder="1" applyAlignment="1">
      <alignment horizontal="center" vertical="center"/>
    </xf>
    <xf numFmtId="165" fontId="18" fillId="0" borderId="8" xfId="2" applyNumberFormat="1" applyFont="1" applyBorder="1" applyAlignment="1">
      <alignment vertical="center"/>
    </xf>
    <xf numFmtId="165" fontId="16" fillId="0" borderId="0" xfId="0" applyNumberFormat="1" applyFont="1"/>
    <xf numFmtId="0" fontId="17" fillId="0" borderId="15" xfId="2" applyFont="1" applyBorder="1" applyAlignment="1">
      <alignment horizontal="center" vertical="center"/>
    </xf>
    <xf numFmtId="0" fontId="17" fillId="0" borderId="16" xfId="2" applyFont="1" applyBorder="1" applyAlignment="1">
      <alignment horizontal="left" vertical="center"/>
    </xf>
    <xf numFmtId="0" fontId="17" fillId="0" borderId="16" xfId="2" applyFont="1" applyBorder="1" applyAlignment="1">
      <alignment horizontal="center" vertical="center"/>
    </xf>
    <xf numFmtId="2" fontId="17" fillId="0" borderId="16" xfId="2" applyNumberFormat="1" applyFont="1" applyBorder="1" applyAlignment="1">
      <alignment horizontal="center" vertical="center"/>
    </xf>
    <xf numFmtId="164" fontId="17" fillId="0" borderId="16" xfId="1" applyFont="1" applyFill="1" applyBorder="1" applyAlignment="1">
      <alignment horizontal="center" vertical="center"/>
    </xf>
    <xf numFmtId="165" fontId="17" fillId="0" borderId="17" xfId="3" applyNumberFormat="1" applyFont="1" applyFill="1" applyBorder="1" applyAlignment="1">
      <alignment horizontal="center" vertical="center"/>
    </xf>
    <xf numFmtId="0" fontId="17" fillId="0" borderId="22" xfId="2" applyFont="1" applyBorder="1" applyAlignment="1">
      <alignment horizontal="center" vertical="center"/>
    </xf>
    <xf numFmtId="2" fontId="17" fillId="0" borderId="22" xfId="2" applyNumberFormat="1" applyFont="1" applyBorder="1" applyAlignment="1">
      <alignment horizontal="center" vertical="center"/>
    </xf>
    <xf numFmtId="0" fontId="17" fillId="0" borderId="9" xfId="2" applyFont="1" applyBorder="1" applyAlignment="1">
      <alignment horizontal="center" vertical="center"/>
    </xf>
    <xf numFmtId="0" fontId="17" fillId="0" borderId="18" xfId="2" applyFont="1" applyBorder="1" applyAlignment="1">
      <alignment vertical="top"/>
    </xf>
    <xf numFmtId="0" fontId="17" fillId="0" borderId="0" xfId="2" applyFont="1" applyAlignment="1">
      <alignment vertical="top"/>
    </xf>
    <xf numFmtId="0" fontId="17" fillId="0" borderId="0" xfId="2" applyFont="1" applyAlignment="1">
      <alignment horizontal="center" vertical="center"/>
    </xf>
    <xf numFmtId="164" fontId="16" fillId="0" borderId="0" xfId="1" applyFont="1" applyFill="1" applyBorder="1" applyAlignment="1">
      <alignment horizontal="center" vertical="center"/>
    </xf>
    <xf numFmtId="165" fontId="16" fillId="0" borderId="19" xfId="0" applyNumberFormat="1" applyFont="1" applyBorder="1"/>
    <xf numFmtId="164" fontId="18" fillId="0" borderId="16" xfId="3" applyNumberFormat="1" applyFont="1" applyFill="1" applyBorder="1" applyAlignment="1">
      <alignment horizontal="center" vertical="center"/>
    </xf>
    <xf numFmtId="165" fontId="18" fillId="0" borderId="19" xfId="4" applyNumberFormat="1" applyFont="1" applyFill="1" applyBorder="1" applyAlignment="1">
      <alignment horizontal="right" vertical="center"/>
    </xf>
    <xf numFmtId="164" fontId="10" fillId="0" borderId="16" xfId="1" applyFont="1" applyFill="1" applyBorder="1" applyAlignment="1">
      <alignment horizontal="center" vertical="center"/>
    </xf>
    <xf numFmtId="165" fontId="18" fillId="0" borderId="19" xfId="2" applyNumberFormat="1" applyFont="1" applyBorder="1" applyAlignment="1">
      <alignment horizontal="right" vertical="center"/>
    </xf>
    <xf numFmtId="164" fontId="16" fillId="0" borderId="19" xfId="3" applyNumberFormat="1" applyFont="1" applyFill="1" applyBorder="1" applyAlignment="1">
      <alignment horizontal="center" vertical="center"/>
    </xf>
    <xf numFmtId="0" fontId="19" fillId="0" borderId="23" xfId="7" applyFont="1" applyBorder="1"/>
    <xf numFmtId="0" fontId="20" fillId="0" borderId="0" xfId="7" applyFont="1" applyAlignment="1">
      <alignment vertical="center"/>
    </xf>
    <xf numFmtId="165" fontId="17" fillId="0" borderId="26" xfId="3" applyNumberFormat="1" applyFont="1" applyFill="1" applyBorder="1" applyAlignment="1">
      <alignment horizontal="center" vertical="center"/>
    </xf>
    <xf numFmtId="0" fontId="17" fillId="0" borderId="27" xfId="2" applyFont="1" applyBorder="1" applyAlignment="1">
      <alignment horizontal="center" vertical="center"/>
    </xf>
    <xf numFmtId="2" fontId="17" fillId="0" borderId="27" xfId="2" applyNumberFormat="1" applyFont="1" applyBorder="1" applyAlignment="1">
      <alignment horizontal="center" vertical="center"/>
    </xf>
    <xf numFmtId="165" fontId="17" fillId="0" borderId="28" xfId="3" applyNumberFormat="1" applyFont="1" applyFill="1" applyBorder="1" applyAlignment="1">
      <alignment horizontal="center" vertical="center"/>
    </xf>
    <xf numFmtId="165" fontId="18" fillId="0" borderId="29" xfId="3" applyNumberFormat="1" applyFont="1" applyFill="1" applyBorder="1" applyAlignment="1">
      <alignment horizontal="center" vertical="center"/>
    </xf>
    <xf numFmtId="0" fontId="17" fillId="0" borderId="30" xfId="2" applyFont="1" applyBorder="1" applyAlignment="1">
      <alignment horizontal="center" vertical="center"/>
    </xf>
    <xf numFmtId="2" fontId="17" fillId="0" borderId="30" xfId="2" applyNumberFormat="1" applyFont="1" applyBorder="1" applyAlignment="1">
      <alignment horizontal="center" vertical="center"/>
    </xf>
    <xf numFmtId="165" fontId="17" fillId="0" borderId="31" xfId="3" applyNumberFormat="1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7" fillId="0" borderId="0" xfId="2" applyFont="1" applyAlignment="1">
      <alignment vertical="top"/>
    </xf>
    <xf numFmtId="0" fontId="7" fillId="0" borderId="34" xfId="2" applyFont="1" applyBorder="1" applyAlignment="1">
      <alignment horizontal="center" vertical="center"/>
    </xf>
    <xf numFmtId="0" fontId="7" fillId="0" borderId="35" xfId="2" applyFont="1" applyBorder="1" applyAlignment="1">
      <alignment vertical="center"/>
    </xf>
    <xf numFmtId="0" fontId="7" fillId="0" borderId="35" xfId="2" applyFont="1" applyBorder="1" applyAlignment="1">
      <alignment horizontal="center" vertical="center"/>
    </xf>
    <xf numFmtId="164" fontId="9" fillId="0" borderId="35" xfId="3" applyNumberFormat="1" applyFont="1" applyFill="1" applyBorder="1" applyAlignment="1">
      <alignment horizontal="center" vertical="center"/>
    </xf>
    <xf numFmtId="0" fontId="0" fillId="0" borderId="36" xfId="0" applyBorder="1"/>
    <xf numFmtId="0" fontId="0" fillId="0" borderId="6" xfId="0" applyBorder="1"/>
    <xf numFmtId="0" fontId="4" fillId="0" borderId="32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9" fillId="0" borderId="39" xfId="5" applyFont="1" applyBorder="1" applyAlignment="1">
      <alignment horizontal="left" vertical="center" wrapText="1"/>
    </xf>
    <xf numFmtId="0" fontId="7" fillId="0" borderId="13" xfId="2" applyFont="1" applyBorder="1" applyAlignment="1">
      <alignment horizontal="center" vertical="center"/>
    </xf>
    <xf numFmtId="2" fontId="7" fillId="0" borderId="13" xfId="2" applyNumberFormat="1" applyFont="1" applyBorder="1" applyAlignment="1">
      <alignment horizontal="center" vertical="center"/>
    </xf>
    <xf numFmtId="164" fontId="7" fillId="0" borderId="13" xfId="1" applyFont="1" applyFill="1" applyBorder="1" applyAlignment="1">
      <alignment horizontal="center" vertical="center"/>
    </xf>
    <xf numFmtId="165" fontId="7" fillId="0" borderId="14" xfId="3" applyNumberFormat="1" applyFont="1" applyFill="1" applyBorder="1" applyAlignment="1">
      <alignment horizontal="center" vertical="center"/>
    </xf>
    <xf numFmtId="164" fontId="8" fillId="0" borderId="11" xfId="3" applyNumberFormat="1" applyFont="1" applyFill="1" applyBorder="1" applyAlignment="1">
      <alignment horizontal="center" vertical="center"/>
    </xf>
    <xf numFmtId="164" fontId="5" fillId="0" borderId="17" xfId="1" applyFont="1" applyFill="1" applyBorder="1" applyAlignment="1">
      <alignment horizontal="center" vertical="center"/>
    </xf>
    <xf numFmtId="164" fontId="5" fillId="0" borderId="14" xfId="1" applyFont="1" applyFill="1" applyBorder="1" applyAlignment="1">
      <alignment horizontal="center" vertical="center"/>
    </xf>
    <xf numFmtId="0" fontId="18" fillId="0" borderId="33" xfId="2" applyFont="1" applyBorder="1" applyAlignment="1">
      <alignment horizontal="center" vertical="center"/>
    </xf>
    <xf numFmtId="165" fontId="18" fillId="0" borderId="31" xfId="3" applyNumberFormat="1" applyFont="1" applyFill="1" applyBorder="1" applyAlignment="1">
      <alignment horizontal="center" vertical="center"/>
    </xf>
    <xf numFmtId="0" fontId="17" fillId="0" borderId="27" xfId="2" applyFont="1" applyBorder="1" applyAlignment="1">
      <alignment vertical="center"/>
    </xf>
    <xf numFmtId="164" fontId="17" fillId="0" borderId="27" xfId="1" applyFont="1" applyFill="1" applyBorder="1" applyAlignment="1">
      <alignment vertical="center"/>
    </xf>
    <xf numFmtId="0" fontId="17" fillId="0" borderId="16" xfId="2" applyFont="1" applyBorder="1" applyAlignment="1">
      <alignment vertical="center"/>
    </xf>
    <xf numFmtId="164" fontId="17" fillId="0" borderId="16" xfId="1" applyFont="1" applyFill="1" applyBorder="1" applyAlignment="1">
      <alignment vertical="center"/>
    </xf>
    <xf numFmtId="0" fontId="17" fillId="0" borderId="22" xfId="2" applyFont="1" applyBorder="1" applyAlignment="1">
      <alignment vertical="center"/>
    </xf>
    <xf numFmtId="164" fontId="17" fillId="0" borderId="22" xfId="1" applyFont="1" applyFill="1" applyBorder="1" applyAlignment="1">
      <alignment vertical="center"/>
    </xf>
    <xf numFmtId="0" fontId="17" fillId="0" borderId="30" xfId="2" applyFont="1" applyBorder="1" applyAlignment="1">
      <alignment vertical="center"/>
    </xf>
    <xf numFmtId="164" fontId="17" fillId="0" borderId="30" xfId="1" applyFont="1" applyFill="1" applyBorder="1" applyAlignment="1">
      <alignment vertical="center"/>
    </xf>
    <xf numFmtId="164" fontId="17" fillId="0" borderId="0" xfId="1" applyFont="1" applyFill="1" applyBorder="1" applyAlignment="1">
      <alignment vertical="center"/>
    </xf>
    <xf numFmtId="0" fontId="18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21" fillId="0" borderId="0" xfId="2" applyFont="1" applyAlignment="1">
      <alignment vertical="center"/>
    </xf>
    <xf numFmtId="0" fontId="17" fillId="0" borderId="33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top"/>
    </xf>
    <xf numFmtId="0" fontId="8" fillId="0" borderId="13" xfId="2" applyFont="1" applyBorder="1" applyAlignment="1">
      <alignment horizontal="center" vertical="top"/>
    </xf>
    <xf numFmtId="0" fontId="8" fillId="0" borderId="39" xfId="2" applyFont="1" applyBorder="1" applyAlignment="1">
      <alignment horizontal="center" vertical="center"/>
    </xf>
    <xf numFmtId="0" fontId="8" fillId="0" borderId="42" xfId="2" applyFont="1" applyBorder="1" applyAlignment="1">
      <alignment horizontal="center" vertical="center"/>
    </xf>
    <xf numFmtId="165" fontId="5" fillId="0" borderId="11" xfId="0" applyNumberFormat="1" applyFont="1" applyBorder="1" applyAlignment="1">
      <alignment horizontal="center" vertical="center"/>
    </xf>
    <xf numFmtId="165" fontId="5" fillId="0" borderId="14" xfId="0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top"/>
    </xf>
    <xf numFmtId="0" fontId="8" fillId="0" borderId="10" xfId="2" applyFont="1" applyBorder="1" applyAlignment="1">
      <alignment horizontal="center" vertical="top"/>
    </xf>
    <xf numFmtId="0" fontId="8" fillId="0" borderId="40" xfId="2" applyFont="1" applyBorder="1" applyAlignment="1">
      <alignment horizontal="center" vertical="center"/>
    </xf>
    <xf numFmtId="0" fontId="8" fillId="0" borderId="41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top"/>
    </xf>
    <xf numFmtId="0" fontId="8" fillId="0" borderId="16" xfId="2" applyFont="1" applyBorder="1" applyAlignment="1">
      <alignment horizontal="center" vertical="top"/>
    </xf>
    <xf numFmtId="9" fontId="8" fillId="0" borderId="16" xfId="2" applyNumberFormat="1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164" fontId="5" fillId="0" borderId="10" xfId="1" applyFont="1" applyFill="1" applyBorder="1" applyAlignment="1">
      <alignment horizontal="center" vertical="center"/>
    </xf>
    <xf numFmtId="164" fontId="5" fillId="0" borderId="13" xfId="1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18" fillId="0" borderId="15" xfId="2" applyFont="1" applyBorder="1" applyAlignment="1">
      <alignment horizontal="right" vertical="top"/>
    </xf>
    <xf numFmtId="0" fontId="18" fillId="0" borderId="16" xfId="2" applyFont="1" applyBorder="1" applyAlignment="1">
      <alignment horizontal="right" vertical="top"/>
    </xf>
    <xf numFmtId="10" fontId="18" fillId="0" borderId="20" xfId="2" applyNumberFormat="1" applyFont="1" applyBorder="1" applyAlignment="1">
      <alignment horizontal="center" vertical="center"/>
    </xf>
    <xf numFmtId="0" fontId="18" fillId="0" borderId="21" xfId="2" applyFont="1" applyBorder="1" applyAlignment="1">
      <alignment horizontal="center" vertical="center"/>
    </xf>
    <xf numFmtId="0" fontId="18" fillId="0" borderId="24" xfId="2" applyFont="1" applyBorder="1" applyAlignment="1">
      <alignment horizontal="right" vertical="top"/>
    </xf>
    <xf numFmtId="0" fontId="18" fillId="0" borderId="21" xfId="2" applyFont="1" applyBorder="1" applyAlignment="1">
      <alignment horizontal="right" vertical="top"/>
    </xf>
    <xf numFmtId="0" fontId="18" fillId="0" borderId="16" xfId="2" applyFont="1" applyBorder="1" applyAlignment="1">
      <alignment horizontal="center" vertical="top"/>
    </xf>
    <xf numFmtId="0" fontId="18" fillId="0" borderId="24" xfId="2" applyFont="1" applyBorder="1" applyAlignment="1">
      <alignment horizontal="center" vertical="top"/>
    </xf>
    <xf numFmtId="0" fontId="18" fillId="0" borderId="25" xfId="2" applyFont="1" applyBorder="1" applyAlignment="1">
      <alignment horizontal="center" vertical="top"/>
    </xf>
    <xf numFmtId="0" fontId="18" fillId="0" borderId="21" xfId="2" applyFont="1" applyBorder="1" applyAlignment="1">
      <alignment horizontal="center" vertical="top"/>
    </xf>
    <xf numFmtId="0" fontId="18" fillId="0" borderId="6" xfId="2" applyFont="1" applyBorder="1" applyAlignment="1">
      <alignment vertical="center"/>
    </xf>
    <xf numFmtId="0" fontId="18" fillId="0" borderId="7" xfId="2" applyFont="1" applyBorder="1" applyAlignment="1">
      <alignment vertical="center"/>
    </xf>
    <xf numFmtId="0" fontId="18" fillId="0" borderId="8" xfId="2" applyFont="1" applyBorder="1" applyAlignment="1">
      <alignment vertical="center"/>
    </xf>
    <xf numFmtId="165" fontId="10" fillId="0" borderId="11" xfId="0" applyNumberFormat="1" applyFont="1" applyBorder="1" applyAlignment="1">
      <alignment horizontal="center" vertical="center"/>
    </xf>
    <xf numFmtId="165" fontId="10" fillId="0" borderId="2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4" fontId="10" fillId="0" borderId="6" xfId="0" applyNumberFormat="1" applyFont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8" fillId="0" borderId="12" xfId="2" applyFont="1" applyBorder="1" applyAlignment="1">
      <alignment horizontal="center" vertical="center"/>
    </xf>
    <xf numFmtId="0" fontId="18" fillId="0" borderId="10" xfId="2" applyFont="1" applyBorder="1" applyAlignment="1">
      <alignment horizontal="center" vertical="center"/>
    </xf>
    <xf numFmtId="0" fontId="18" fillId="0" borderId="22" xfId="2" applyFont="1" applyBorder="1" applyAlignment="1">
      <alignment horizontal="center" vertical="center"/>
    </xf>
    <xf numFmtId="164" fontId="10" fillId="0" borderId="10" xfId="1" applyFont="1" applyFill="1" applyBorder="1" applyAlignment="1">
      <alignment horizontal="center" vertical="center"/>
    </xf>
    <xf numFmtId="164" fontId="10" fillId="0" borderId="22" xfId="1" applyFont="1" applyFill="1" applyBorder="1" applyAlignment="1">
      <alignment horizontal="center" vertical="center"/>
    </xf>
  </cellXfs>
  <cellStyles count="9">
    <cellStyle name="Moneda" xfId="1" builtinId="4"/>
    <cellStyle name="Moneda [0] 4" xfId="6" xr:uid="{3BF51AC0-4D4C-407E-BA65-A513450FC50B}"/>
    <cellStyle name="Moneda 2" xfId="3" xr:uid="{D73E3848-D83C-438D-8905-00532A182039}"/>
    <cellStyle name="Normal" xfId="0" builtinId="0"/>
    <cellStyle name="Normal 2" xfId="5" xr:uid="{58DC8D55-CF72-426E-805E-955B81045B0A}"/>
    <cellStyle name="Normal 3" xfId="2" xr:uid="{C0C525FD-1D72-4B96-93E3-2661DF26601E}"/>
    <cellStyle name="Normal 3 2 2" xfId="7" xr:uid="{FC63C0DA-7DE0-4929-9AAF-464EEACFB77D}"/>
    <cellStyle name="Normal 4" xfId="8" xr:uid="{5213D01F-D344-4BBD-8E59-07B5E860CC0D}"/>
    <cellStyle name="Porcentaje 2" xfId="4" xr:uid="{78C222F4-4717-49D7-BA67-D3B7D14CC9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276412</xdr:colOff>
      <xdr:row>0</xdr:row>
      <xdr:rowOff>52294</xdr:rowOff>
    </xdr:from>
    <xdr:to>
      <xdr:col>0</xdr:col>
      <xdr:colOff>2492562</xdr:colOff>
      <xdr:row>1</xdr:row>
      <xdr:rowOff>127195</xdr:rowOff>
    </xdr:to>
    <xdr:pic>
      <xdr:nvPicPr>
        <xdr:cNvPr id="2" name="Imagen 1" descr="INICIO | FONTUR">
          <a:extLst>
            <a:ext uri="{FF2B5EF4-FFF2-40B4-BE49-F238E27FC236}">
              <a16:creationId xmlns:a16="http://schemas.microsoft.com/office/drawing/2014/main" id="{0D3C2A7B-ADE0-48D4-84FF-E31805F58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412" y="52294"/>
          <a:ext cx="2216150" cy="1083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0</xdr:row>
      <xdr:rowOff>63500</xdr:rowOff>
    </xdr:from>
    <xdr:to>
      <xdr:col>0</xdr:col>
      <xdr:colOff>2540000</xdr:colOff>
      <xdr:row>1</xdr:row>
      <xdr:rowOff>134899</xdr:rowOff>
    </xdr:to>
    <xdr:pic>
      <xdr:nvPicPr>
        <xdr:cNvPr id="2" name="Imagen 1" descr="INICIO | FONTUR">
          <a:extLst>
            <a:ext uri="{FF2B5EF4-FFF2-40B4-BE49-F238E27FC236}">
              <a16:creationId xmlns:a16="http://schemas.microsoft.com/office/drawing/2014/main" id="{7CD65892-582B-4045-8175-086916EC0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63500"/>
          <a:ext cx="2216150" cy="1081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F1F00-9597-425C-B110-CBFFACB41D07}">
  <dimension ref="A1:G24"/>
  <sheetViews>
    <sheetView tabSelected="1" view="pageBreakPreview" zoomScale="70" zoomScaleNormal="70" zoomScaleSheetLayoutView="70" workbookViewId="0">
      <selection activeCell="E26" sqref="E26"/>
    </sheetView>
  </sheetViews>
  <sheetFormatPr defaultColWidth="11.42578125" defaultRowHeight="14.45"/>
  <cols>
    <col min="1" max="1" width="41.28515625" customWidth="1"/>
    <col min="2" max="2" width="109" customWidth="1"/>
    <col min="4" max="4" width="14.42578125" customWidth="1"/>
    <col min="5" max="5" width="23.42578125" customWidth="1"/>
    <col min="6" max="6" width="32.42578125" customWidth="1"/>
  </cols>
  <sheetData>
    <row r="1" spans="1:7" s="9" customFormat="1" ht="79.5" customHeight="1" thickBot="1">
      <c r="A1" s="74"/>
      <c r="B1" s="123" t="s">
        <v>0</v>
      </c>
      <c r="C1" s="124"/>
      <c r="D1" s="125"/>
      <c r="E1" s="75" t="s">
        <v>1</v>
      </c>
      <c r="F1" s="76">
        <f ca="1">+TODAY()</f>
        <v>46055</v>
      </c>
    </row>
    <row r="2" spans="1:7" s="10" customFormat="1" ht="41.1" customHeight="1" thickBot="1">
      <c r="A2" s="126" t="s">
        <v>2</v>
      </c>
      <c r="B2" s="127"/>
      <c r="C2" s="127"/>
      <c r="D2" s="127"/>
      <c r="E2" s="127"/>
      <c r="F2" s="128"/>
      <c r="G2" s="9"/>
    </row>
    <row r="3" spans="1:7" s="10" customFormat="1" ht="20.100000000000001" customHeight="1" thickBot="1">
      <c r="A3" s="129" t="s">
        <v>3</v>
      </c>
      <c r="B3" s="127"/>
      <c r="C3" s="127"/>
      <c r="D3" s="127"/>
      <c r="E3" s="127"/>
      <c r="F3" s="128"/>
      <c r="G3" s="9"/>
    </row>
    <row r="4" spans="1:7" s="10" customFormat="1" ht="30" customHeight="1" thickBot="1">
      <c r="A4" s="129" t="s">
        <v>4</v>
      </c>
      <c r="B4" s="127"/>
      <c r="C4" s="127"/>
      <c r="D4" s="127"/>
      <c r="E4" s="127"/>
      <c r="F4" s="128"/>
      <c r="G4" s="9"/>
    </row>
    <row r="5" spans="1:7" s="10" customFormat="1" ht="27" customHeight="1" thickBot="1">
      <c r="A5" s="130"/>
      <c r="B5" s="131"/>
      <c r="C5" s="131"/>
      <c r="D5" s="131"/>
      <c r="E5" s="131"/>
      <c r="F5" s="132"/>
      <c r="G5" s="9"/>
    </row>
    <row r="6" spans="1:7" s="10" customFormat="1" ht="21" customHeight="1">
      <c r="A6" s="117" t="s">
        <v>5</v>
      </c>
      <c r="B6" s="119" t="s">
        <v>6</v>
      </c>
      <c r="C6" s="119" t="s">
        <v>7</v>
      </c>
      <c r="D6" s="119" t="s">
        <v>8</v>
      </c>
      <c r="E6" s="121" t="s">
        <v>9</v>
      </c>
      <c r="F6" s="105" t="s">
        <v>10</v>
      </c>
    </row>
    <row r="7" spans="1:7" s="10" customFormat="1" ht="15.95" thickBot="1">
      <c r="A7" s="118"/>
      <c r="B7" s="120"/>
      <c r="C7" s="120"/>
      <c r="D7" s="120"/>
      <c r="E7" s="122"/>
      <c r="F7" s="106"/>
    </row>
    <row r="8" spans="1:7" s="10" customFormat="1" ht="15.95" thickBot="1">
      <c r="A8" s="3" t="s">
        <v>11</v>
      </c>
      <c r="B8" s="107" t="s">
        <v>12</v>
      </c>
      <c r="C8" s="107"/>
      <c r="D8" s="107"/>
      <c r="E8" s="108"/>
      <c r="F8" s="4">
        <f>+SUM(F9:F15)</f>
        <v>0</v>
      </c>
      <c r="G8" s="11"/>
    </row>
    <row r="9" spans="1:7" s="10" customFormat="1" ht="15.6">
      <c r="A9" s="5">
        <v>1.01</v>
      </c>
      <c r="B9" s="27" t="s">
        <v>13</v>
      </c>
      <c r="C9" s="6" t="s">
        <v>7</v>
      </c>
      <c r="D9" s="7">
        <v>1</v>
      </c>
      <c r="E9" s="26"/>
      <c r="F9" s="8">
        <f>+E9</f>
        <v>0</v>
      </c>
      <c r="G9" s="11"/>
    </row>
    <row r="10" spans="1:7" s="10" customFormat="1" ht="15.6">
      <c r="A10" s="5">
        <v>1.02</v>
      </c>
      <c r="B10" s="28" t="s">
        <v>14</v>
      </c>
      <c r="C10" s="6" t="s">
        <v>7</v>
      </c>
      <c r="D10" s="7">
        <v>1</v>
      </c>
      <c r="E10" s="26"/>
      <c r="F10" s="8">
        <f t="shared" ref="F10:F15" si="0">+E10</f>
        <v>0</v>
      </c>
      <c r="G10" s="11"/>
    </row>
    <row r="11" spans="1:7" s="10" customFormat="1" ht="15.6">
      <c r="A11" s="5">
        <v>1.03</v>
      </c>
      <c r="B11" s="29" t="s">
        <v>15</v>
      </c>
      <c r="C11" s="6" t="s">
        <v>7</v>
      </c>
      <c r="D11" s="7">
        <v>1</v>
      </c>
      <c r="E11" s="26"/>
      <c r="F11" s="8">
        <f t="shared" si="0"/>
        <v>0</v>
      </c>
      <c r="G11" s="11"/>
    </row>
    <row r="12" spans="1:7" s="10" customFormat="1" ht="15.6">
      <c r="A12" s="5">
        <v>1.04</v>
      </c>
      <c r="B12" s="27" t="s">
        <v>16</v>
      </c>
      <c r="C12" s="6" t="s">
        <v>7</v>
      </c>
      <c r="D12" s="7">
        <v>1</v>
      </c>
      <c r="E12" s="26"/>
      <c r="F12" s="8">
        <f t="shared" si="0"/>
        <v>0</v>
      </c>
      <c r="G12" s="11"/>
    </row>
    <row r="13" spans="1:7" s="10" customFormat="1" ht="15.6">
      <c r="A13" s="5">
        <v>1.05</v>
      </c>
      <c r="B13" s="27" t="s">
        <v>17</v>
      </c>
      <c r="C13" s="6" t="s">
        <v>7</v>
      </c>
      <c r="D13" s="7">
        <v>1</v>
      </c>
      <c r="E13" s="26"/>
      <c r="F13" s="8">
        <f t="shared" si="0"/>
        <v>0</v>
      </c>
      <c r="G13" s="11"/>
    </row>
    <row r="14" spans="1:7" s="10" customFormat="1" ht="15.6">
      <c r="A14" s="5">
        <v>1.06</v>
      </c>
      <c r="B14" s="27" t="s">
        <v>18</v>
      </c>
      <c r="C14" s="6" t="s">
        <v>7</v>
      </c>
      <c r="D14" s="7">
        <v>1</v>
      </c>
      <c r="E14" s="26"/>
      <c r="F14" s="8">
        <f t="shared" si="0"/>
        <v>0</v>
      </c>
      <c r="G14" s="11"/>
    </row>
    <row r="15" spans="1:7" s="10" customFormat="1" ht="15.95" thickBot="1">
      <c r="A15" s="5">
        <v>1.07</v>
      </c>
      <c r="B15" s="27" t="s">
        <v>19</v>
      </c>
      <c r="C15" s="6" t="s">
        <v>7</v>
      </c>
      <c r="D15" s="7">
        <v>1</v>
      </c>
      <c r="E15" s="26"/>
      <c r="F15" s="8">
        <f t="shared" si="0"/>
        <v>0</v>
      </c>
      <c r="G15" s="11"/>
    </row>
    <row r="16" spans="1:7" s="10" customFormat="1" ht="15.95" thickBot="1">
      <c r="A16" s="3" t="s">
        <v>20</v>
      </c>
      <c r="B16" s="107" t="s">
        <v>12</v>
      </c>
      <c r="C16" s="107"/>
      <c r="D16" s="107"/>
      <c r="E16" s="108"/>
      <c r="F16" s="4">
        <f>+F17</f>
        <v>0</v>
      </c>
    </row>
    <row r="17" spans="1:7" s="10" customFormat="1" ht="47.1" thickBot="1">
      <c r="A17" s="77">
        <v>2.0099999999999998</v>
      </c>
      <c r="B17" s="78" t="s">
        <v>21</v>
      </c>
      <c r="C17" s="79" t="s">
        <v>7</v>
      </c>
      <c r="D17" s="80">
        <v>1.2</v>
      </c>
      <c r="E17" s="81"/>
      <c r="F17" s="82">
        <f>+E17*D17</f>
        <v>0</v>
      </c>
    </row>
    <row r="18" spans="1:7" s="10" customFormat="1" ht="15.6">
      <c r="A18" s="12"/>
      <c r="B18" s="67"/>
      <c r="D18" s="13"/>
      <c r="E18" s="14"/>
      <c r="F18" s="15"/>
    </row>
    <row r="19" spans="1:7" s="10" customFormat="1" ht="15.95" thickBot="1">
      <c r="A19" s="16"/>
      <c r="B19" s="68"/>
      <c r="C19" s="13"/>
      <c r="D19" s="13"/>
      <c r="E19" s="17"/>
      <c r="F19" s="15"/>
    </row>
    <row r="20" spans="1:7" s="10" customFormat="1" ht="14.25" customHeight="1">
      <c r="A20" s="109" t="s">
        <v>22</v>
      </c>
      <c r="B20" s="110"/>
      <c r="C20" s="111"/>
      <c r="D20" s="112"/>
      <c r="E20" s="83">
        <f>+F16+F8</f>
        <v>0</v>
      </c>
      <c r="F20" s="18"/>
    </row>
    <row r="21" spans="1:7" s="21" customFormat="1" ht="14.25" customHeight="1">
      <c r="A21" s="113" t="s">
        <v>23</v>
      </c>
      <c r="B21" s="114"/>
      <c r="C21" s="115">
        <v>0.19</v>
      </c>
      <c r="D21" s="116"/>
      <c r="E21" s="84">
        <f>+E20*C21</f>
        <v>0</v>
      </c>
      <c r="F21" s="19"/>
      <c r="G21" s="10"/>
    </row>
    <row r="22" spans="1:7" s="21" customFormat="1" ht="14.25" customHeight="1" thickBot="1">
      <c r="A22" s="101" t="s">
        <v>24</v>
      </c>
      <c r="B22" s="102"/>
      <c r="C22" s="103"/>
      <c r="D22" s="104"/>
      <c r="E22" s="85">
        <f>+E20+E21</f>
        <v>0</v>
      </c>
      <c r="F22" s="20"/>
      <c r="G22" s="10"/>
    </row>
    <row r="23" spans="1:7" s="21" customFormat="1" ht="14.25" customHeight="1" thickBot="1">
      <c r="A23" s="69"/>
      <c r="B23" s="70"/>
      <c r="C23" s="71"/>
      <c r="D23" s="71"/>
      <c r="E23" s="72"/>
      <c r="F23" s="73"/>
      <c r="G23" s="10"/>
    </row>
    <row r="24" spans="1:7" s="21" customFormat="1" ht="13.5" customHeight="1">
      <c r="A24" s="22"/>
      <c r="B24" s="23"/>
      <c r="C24" s="13"/>
      <c r="D24" s="13"/>
      <c r="E24" s="24"/>
      <c r="F24" s="25"/>
      <c r="G24" s="10"/>
    </row>
  </sheetData>
  <mergeCells count="19">
    <mergeCell ref="B1:D1"/>
    <mergeCell ref="A2:F2"/>
    <mergeCell ref="A3:F3"/>
    <mergeCell ref="A4:F4"/>
    <mergeCell ref="A5:F5"/>
    <mergeCell ref="A22:B22"/>
    <mergeCell ref="C22:D22"/>
    <mergeCell ref="F6:F7"/>
    <mergeCell ref="B8:E8"/>
    <mergeCell ref="B16:E16"/>
    <mergeCell ref="A20:B20"/>
    <mergeCell ref="C20:D20"/>
    <mergeCell ref="A21:B21"/>
    <mergeCell ref="C21:D21"/>
    <mergeCell ref="A6:A7"/>
    <mergeCell ref="B6:B7"/>
    <mergeCell ref="C6:C7"/>
    <mergeCell ref="D6:D7"/>
    <mergeCell ref="E6:E7"/>
  </mergeCells>
  <pageMargins left="0.7" right="0.7" top="0.75" bottom="0.75" header="0.3" footer="0.3"/>
  <pageSetup scale="3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35AEE-2F97-4D52-9F78-17736A25DD36}">
  <dimension ref="A1:H46"/>
  <sheetViews>
    <sheetView view="pageBreakPreview" topLeftCell="A2" zoomScale="70" zoomScaleNormal="70" zoomScaleSheetLayoutView="70" workbookViewId="0">
      <selection activeCell="E46" sqref="E46"/>
    </sheetView>
  </sheetViews>
  <sheetFormatPr defaultColWidth="11.42578125" defaultRowHeight="14.45"/>
  <cols>
    <col min="1" max="1" width="41.28515625" customWidth="1"/>
    <col min="2" max="2" width="109" customWidth="1"/>
    <col min="4" max="4" width="14.42578125" customWidth="1"/>
    <col min="5" max="5" width="28.42578125" customWidth="1"/>
    <col min="6" max="6" width="32.42578125" customWidth="1"/>
  </cols>
  <sheetData>
    <row r="1" spans="1:7" s="9" customFormat="1" ht="79.5" customHeight="1" thickBot="1">
      <c r="A1"/>
      <c r="B1" s="148" t="s">
        <v>0</v>
      </c>
      <c r="C1" s="149"/>
      <c r="D1" s="150"/>
      <c r="E1" s="1" t="s">
        <v>1</v>
      </c>
      <c r="F1" s="2"/>
    </row>
    <row r="2" spans="1:7" s="10" customFormat="1" ht="41.1" customHeight="1" thickBot="1">
      <c r="A2" s="151" t="s">
        <v>2</v>
      </c>
      <c r="B2" s="152"/>
      <c r="C2" s="152"/>
      <c r="D2" s="152"/>
      <c r="E2" s="152"/>
      <c r="F2" s="153"/>
      <c r="G2" s="34"/>
    </row>
    <row r="3" spans="1:7" s="10" customFormat="1" ht="20.100000000000001" customHeight="1" thickBot="1">
      <c r="A3" s="154" t="s">
        <v>3</v>
      </c>
      <c r="B3" s="152"/>
      <c r="C3" s="152"/>
      <c r="D3" s="152"/>
      <c r="E3" s="152"/>
      <c r="F3" s="153"/>
      <c r="G3" s="34"/>
    </row>
    <row r="4" spans="1:7" s="10" customFormat="1" ht="30" customHeight="1" thickBot="1">
      <c r="A4" s="154" t="s">
        <v>25</v>
      </c>
      <c r="B4" s="152"/>
      <c r="C4" s="152"/>
      <c r="D4" s="152"/>
      <c r="E4" s="152"/>
      <c r="F4" s="153"/>
      <c r="G4" s="34"/>
    </row>
    <row r="5" spans="1:7" s="10" customFormat="1" ht="21" customHeight="1">
      <c r="A5" s="155" t="s">
        <v>5</v>
      </c>
      <c r="B5" s="157" t="s">
        <v>6</v>
      </c>
      <c r="C5" s="157" t="s">
        <v>7</v>
      </c>
      <c r="D5" s="157" t="s">
        <v>8</v>
      </c>
      <c r="E5" s="159" t="s">
        <v>9</v>
      </c>
      <c r="F5" s="146" t="s">
        <v>10</v>
      </c>
      <c r="G5" s="34"/>
    </row>
    <row r="6" spans="1:7" s="10" customFormat="1" ht="18.600000000000001" thickBot="1">
      <c r="A6" s="156"/>
      <c r="B6" s="158"/>
      <c r="C6" s="158"/>
      <c r="D6" s="158"/>
      <c r="E6" s="160"/>
      <c r="F6" s="147"/>
      <c r="G6" s="34"/>
    </row>
    <row r="7" spans="1:7" s="10" customFormat="1" ht="18.600000000000001" thickBot="1">
      <c r="A7" s="35" t="s">
        <v>11</v>
      </c>
      <c r="B7" s="143" t="s">
        <v>26</v>
      </c>
      <c r="C7" s="144"/>
      <c r="D7" s="144"/>
      <c r="E7" s="145"/>
      <c r="F7" s="36">
        <f>+SUM(F8:F13)</f>
        <v>0</v>
      </c>
      <c r="G7" s="37"/>
    </row>
    <row r="8" spans="1:7" s="10" customFormat="1" ht="18">
      <c r="A8" s="38">
        <v>1.01</v>
      </c>
      <c r="B8" s="88" t="s">
        <v>27</v>
      </c>
      <c r="C8" s="60" t="s">
        <v>7</v>
      </c>
      <c r="D8" s="61">
        <v>3</v>
      </c>
      <c r="E8" s="89"/>
      <c r="F8" s="62">
        <f>+E8*D8</f>
        <v>0</v>
      </c>
      <c r="G8" s="37"/>
    </row>
    <row r="9" spans="1:7" s="10" customFormat="1" ht="18">
      <c r="A9" s="38">
        <v>1.02</v>
      </c>
      <c r="B9" s="90" t="s">
        <v>28</v>
      </c>
      <c r="C9" s="60" t="s">
        <v>7</v>
      </c>
      <c r="D9" s="41">
        <v>3</v>
      </c>
      <c r="E9" s="91"/>
      <c r="F9" s="43">
        <f>+E9*D9</f>
        <v>0</v>
      </c>
      <c r="G9" s="34"/>
    </row>
    <row r="10" spans="1:7" s="10" customFormat="1" ht="18">
      <c r="A10" s="40">
        <v>1.03</v>
      </c>
      <c r="B10" s="90" t="s">
        <v>29</v>
      </c>
      <c r="C10" s="60" t="s">
        <v>7</v>
      </c>
      <c r="D10" s="41">
        <v>3</v>
      </c>
      <c r="E10" s="91"/>
      <c r="F10" s="43">
        <f t="shared" ref="F10:F15" si="0">+E10*D10</f>
        <v>0</v>
      </c>
      <c r="G10" s="34"/>
    </row>
    <row r="11" spans="1:7" s="10" customFormat="1" ht="18">
      <c r="A11" s="40">
        <v>1.04</v>
      </c>
      <c r="B11" s="90" t="s">
        <v>30</v>
      </c>
      <c r="C11" s="60" t="s">
        <v>7</v>
      </c>
      <c r="D11" s="41">
        <v>3</v>
      </c>
      <c r="E11" s="91"/>
      <c r="F11" s="43">
        <f t="shared" si="0"/>
        <v>0</v>
      </c>
      <c r="G11" s="34"/>
    </row>
    <row r="12" spans="1:7" s="10" customFormat="1" ht="18">
      <c r="A12" s="40">
        <v>1.05</v>
      </c>
      <c r="B12" s="90" t="s">
        <v>31</v>
      </c>
      <c r="C12" s="60" t="s">
        <v>7</v>
      </c>
      <c r="D12" s="41">
        <v>3</v>
      </c>
      <c r="E12" s="91"/>
      <c r="F12" s="43">
        <f t="shared" si="0"/>
        <v>0</v>
      </c>
      <c r="G12" s="34"/>
    </row>
    <row r="13" spans="1:7" s="10" customFormat="1" ht="18.600000000000001" thickBot="1">
      <c r="A13" s="44">
        <v>1.06</v>
      </c>
      <c r="B13" s="92" t="s">
        <v>32</v>
      </c>
      <c r="C13" s="60" t="s">
        <v>7</v>
      </c>
      <c r="D13" s="45">
        <v>3</v>
      </c>
      <c r="E13" s="93"/>
      <c r="F13" s="59">
        <f t="shared" si="0"/>
        <v>0</v>
      </c>
      <c r="G13" s="34"/>
    </row>
    <row r="14" spans="1:7" s="10" customFormat="1" ht="18.600000000000001" thickBot="1">
      <c r="A14" s="35" t="s">
        <v>20</v>
      </c>
      <c r="B14" s="143" t="s">
        <v>33</v>
      </c>
      <c r="C14" s="144"/>
      <c r="D14" s="144"/>
      <c r="E14" s="145"/>
      <c r="F14" s="36">
        <f>+F15</f>
        <v>0</v>
      </c>
      <c r="G14" s="34"/>
    </row>
    <row r="15" spans="1:7" s="10" customFormat="1" ht="18.600000000000001" thickBot="1">
      <c r="A15" s="46"/>
      <c r="B15" s="94" t="s">
        <v>34</v>
      </c>
      <c r="C15" s="64" t="s">
        <v>7</v>
      </c>
      <c r="D15" s="65">
        <v>4</v>
      </c>
      <c r="E15" s="95"/>
      <c r="F15" s="66">
        <f t="shared" si="0"/>
        <v>0</v>
      </c>
      <c r="G15" s="34"/>
    </row>
    <row r="16" spans="1:7" s="10" customFormat="1" ht="18.600000000000001" thickBot="1">
      <c r="A16" s="35" t="s">
        <v>35</v>
      </c>
      <c r="B16" s="143" t="s">
        <v>36</v>
      </c>
      <c r="C16" s="144"/>
      <c r="D16" s="144"/>
      <c r="E16" s="145"/>
      <c r="F16" s="63">
        <f>+F17+F18</f>
        <v>0</v>
      </c>
      <c r="G16" s="34"/>
    </row>
    <row r="17" spans="1:7" s="10" customFormat="1" ht="18.600000000000001" thickBot="1">
      <c r="A17" s="46"/>
      <c r="B17" s="88" t="s">
        <v>37</v>
      </c>
      <c r="C17" s="60" t="s">
        <v>7</v>
      </c>
      <c r="D17" s="61">
        <v>20</v>
      </c>
      <c r="E17" s="89"/>
      <c r="F17" s="62">
        <f>+E17*D17</f>
        <v>0</v>
      </c>
      <c r="G17" s="34"/>
    </row>
    <row r="18" spans="1:7" s="10" customFormat="1" ht="18.600000000000001" thickBot="1">
      <c r="A18" s="46"/>
      <c r="B18" s="92" t="s">
        <v>38</v>
      </c>
      <c r="C18" s="44" t="s">
        <v>7</v>
      </c>
      <c r="D18" s="45">
        <v>1</v>
      </c>
      <c r="E18" s="93"/>
      <c r="F18" s="59">
        <f t="shared" ref="F18:F26" si="1">+E18*D18</f>
        <v>0</v>
      </c>
      <c r="G18" s="34"/>
    </row>
    <row r="19" spans="1:7" s="10" customFormat="1" ht="18.600000000000001" thickBot="1">
      <c r="A19" s="35" t="s">
        <v>39</v>
      </c>
      <c r="B19" s="143" t="s">
        <v>40</v>
      </c>
      <c r="C19" s="144"/>
      <c r="D19" s="144"/>
      <c r="E19" s="145"/>
      <c r="F19" s="63">
        <f>+F20</f>
        <v>0</v>
      </c>
      <c r="G19" s="34"/>
    </row>
    <row r="20" spans="1:7" s="10" customFormat="1" ht="18.600000000000001" thickBot="1">
      <c r="A20" s="46"/>
      <c r="B20" s="94" t="s">
        <v>41</v>
      </c>
      <c r="C20" s="64" t="s">
        <v>7</v>
      </c>
      <c r="D20" s="65">
        <v>1</v>
      </c>
      <c r="E20" s="96"/>
      <c r="F20" s="66">
        <f t="shared" si="1"/>
        <v>0</v>
      </c>
      <c r="G20" s="34"/>
    </row>
    <row r="21" spans="1:7" s="10" customFormat="1" ht="18.600000000000001" thickBot="1">
      <c r="A21" s="35" t="s">
        <v>42</v>
      </c>
      <c r="B21" s="143" t="s">
        <v>43</v>
      </c>
      <c r="C21" s="144"/>
      <c r="D21" s="144"/>
      <c r="E21" s="145"/>
      <c r="F21" s="63">
        <f>+SUM(F23:F32)</f>
        <v>0</v>
      </c>
      <c r="G21" s="34"/>
    </row>
    <row r="22" spans="1:7" s="10" customFormat="1" ht="18.600000000000001" thickBot="1">
      <c r="A22" s="86"/>
      <c r="B22" s="99" t="s">
        <v>44</v>
      </c>
      <c r="C22" s="97"/>
      <c r="D22" s="97"/>
      <c r="E22" s="97"/>
      <c r="F22" s="87"/>
      <c r="G22" s="34"/>
    </row>
    <row r="23" spans="1:7" s="10" customFormat="1" ht="18.600000000000001" thickBot="1">
      <c r="A23" s="46"/>
      <c r="B23" s="88" t="s">
        <v>45</v>
      </c>
      <c r="C23" s="60" t="s">
        <v>7</v>
      </c>
      <c r="D23" s="61">
        <v>1</v>
      </c>
      <c r="E23" s="89"/>
      <c r="F23" s="62">
        <f t="shared" si="1"/>
        <v>0</v>
      </c>
      <c r="G23" s="34"/>
    </row>
    <row r="24" spans="1:7" s="10" customFormat="1" ht="18.600000000000001" thickBot="1">
      <c r="A24" s="46"/>
      <c r="B24" s="90" t="s">
        <v>46</v>
      </c>
      <c r="C24" s="60" t="s">
        <v>7</v>
      </c>
      <c r="D24" s="41">
        <v>1</v>
      </c>
      <c r="E24" s="91"/>
      <c r="F24" s="43">
        <f t="shared" si="1"/>
        <v>0</v>
      </c>
      <c r="G24" s="34"/>
    </row>
    <row r="25" spans="1:7" s="10" customFormat="1" ht="18.600000000000001" thickBot="1">
      <c r="A25" s="46"/>
      <c r="B25" s="90" t="s">
        <v>47</v>
      </c>
      <c r="C25" s="60" t="s">
        <v>7</v>
      </c>
      <c r="D25" s="41">
        <v>1</v>
      </c>
      <c r="E25" s="91"/>
      <c r="F25" s="43">
        <f t="shared" si="1"/>
        <v>0</v>
      </c>
      <c r="G25" s="34"/>
    </row>
    <row r="26" spans="1:7" s="10" customFormat="1" ht="18.600000000000001" thickBot="1">
      <c r="A26" s="46"/>
      <c r="B26" s="90" t="s">
        <v>48</v>
      </c>
      <c r="C26" s="60" t="s">
        <v>7</v>
      </c>
      <c r="D26" s="41">
        <v>1</v>
      </c>
      <c r="E26" s="91"/>
      <c r="F26" s="43">
        <f t="shared" si="1"/>
        <v>0</v>
      </c>
      <c r="G26" s="34"/>
    </row>
    <row r="27" spans="1:7" s="10" customFormat="1" ht="18.600000000000001" thickBot="1">
      <c r="A27" s="46"/>
      <c r="B27" s="90" t="s">
        <v>49</v>
      </c>
      <c r="C27" s="60" t="s">
        <v>7</v>
      </c>
      <c r="D27" s="41">
        <v>1</v>
      </c>
      <c r="E27" s="91"/>
      <c r="F27" s="43">
        <f t="shared" ref="F27:F29" si="2">+E27*D27</f>
        <v>0</v>
      </c>
      <c r="G27" s="34"/>
    </row>
    <row r="28" spans="1:7" s="10" customFormat="1" ht="18.600000000000001" thickBot="1">
      <c r="A28" s="46"/>
      <c r="B28" s="90" t="s">
        <v>50</v>
      </c>
      <c r="C28" s="60" t="s">
        <v>7</v>
      </c>
      <c r="D28" s="41">
        <v>1</v>
      </c>
      <c r="E28" s="91"/>
      <c r="F28" s="43">
        <f t="shared" si="2"/>
        <v>0</v>
      </c>
      <c r="G28" s="34"/>
    </row>
    <row r="29" spans="1:7" s="10" customFormat="1" ht="18.600000000000001" thickBot="1">
      <c r="A29" s="46"/>
      <c r="B29" s="90" t="s">
        <v>51</v>
      </c>
      <c r="C29" s="60" t="s">
        <v>7</v>
      </c>
      <c r="D29" s="41">
        <v>1</v>
      </c>
      <c r="E29" s="91"/>
      <c r="F29" s="43">
        <f t="shared" si="2"/>
        <v>0</v>
      </c>
      <c r="G29" s="34"/>
    </row>
    <row r="30" spans="1:7" s="10" customFormat="1" ht="16.5" customHeight="1" thickBot="1">
      <c r="A30" s="46"/>
      <c r="B30" s="90" t="s">
        <v>52</v>
      </c>
      <c r="C30" s="60" t="s">
        <v>7</v>
      </c>
      <c r="D30" s="41">
        <v>1</v>
      </c>
      <c r="E30" s="91"/>
      <c r="F30" s="43">
        <f>+E30*D30</f>
        <v>0</v>
      </c>
      <c r="G30" s="34"/>
    </row>
    <row r="31" spans="1:7" s="10" customFormat="1" ht="16.5" customHeight="1" thickBot="1">
      <c r="A31" s="46"/>
      <c r="B31" s="92" t="s">
        <v>53</v>
      </c>
      <c r="C31" s="60" t="s">
        <v>7</v>
      </c>
      <c r="D31" s="45">
        <v>1</v>
      </c>
      <c r="E31" s="93"/>
      <c r="F31" s="59">
        <f>+E31*D31</f>
        <v>0</v>
      </c>
      <c r="G31" s="34"/>
    </row>
    <row r="32" spans="1:7" s="10" customFormat="1" ht="16.5" customHeight="1" thickBot="1">
      <c r="A32" s="100"/>
      <c r="B32" s="98" t="s">
        <v>54</v>
      </c>
      <c r="C32" s="60" t="s">
        <v>7</v>
      </c>
      <c r="D32" s="45">
        <v>1</v>
      </c>
      <c r="E32" s="93"/>
      <c r="F32" s="59">
        <f>+E32*D32</f>
        <v>0</v>
      </c>
      <c r="G32" s="34"/>
    </row>
    <row r="33" spans="1:8" s="10" customFormat="1" ht="16.5" customHeight="1" thickBot="1">
      <c r="A33" s="35" t="s">
        <v>55</v>
      </c>
      <c r="B33" s="143" t="s">
        <v>56</v>
      </c>
      <c r="C33" s="144"/>
      <c r="D33" s="144"/>
      <c r="E33" s="145"/>
      <c r="F33" s="63">
        <f>+F34</f>
        <v>0</v>
      </c>
      <c r="G33" s="34"/>
    </row>
    <row r="34" spans="1:8" s="10" customFormat="1" ht="16.5" customHeight="1" thickBot="1">
      <c r="A34" s="46"/>
      <c r="B34" s="88" t="s">
        <v>57</v>
      </c>
      <c r="C34" s="60" t="s">
        <v>7</v>
      </c>
      <c r="D34" s="61">
        <v>1</v>
      </c>
      <c r="E34" s="89"/>
      <c r="F34" s="62">
        <f t="shared" ref="F34" si="3">+E34*D34</f>
        <v>0</v>
      </c>
      <c r="G34" s="34"/>
    </row>
    <row r="35" spans="1:8" s="10" customFormat="1" ht="16.5" customHeight="1">
      <c r="A35" s="46"/>
      <c r="B35" s="39"/>
      <c r="C35" s="40"/>
      <c r="D35" s="41"/>
      <c r="E35" s="42"/>
      <c r="F35" s="43"/>
      <c r="G35" s="34"/>
    </row>
    <row r="36" spans="1:8" s="10" customFormat="1" ht="18">
      <c r="A36" s="47"/>
      <c r="B36" s="48"/>
      <c r="C36" s="49"/>
      <c r="D36" s="49"/>
      <c r="E36" s="50"/>
      <c r="F36" s="51"/>
      <c r="G36" s="34"/>
    </row>
    <row r="37" spans="1:8" s="10" customFormat="1" ht="18">
      <c r="A37" s="139" t="s">
        <v>58</v>
      </c>
      <c r="B37" s="139"/>
      <c r="C37" s="139"/>
      <c r="D37" s="139"/>
      <c r="E37" s="52">
        <f>+F33+F21+F19+F16+F14+F7</f>
        <v>0</v>
      </c>
      <c r="F37" s="53"/>
      <c r="G37" s="34"/>
    </row>
    <row r="38" spans="1:8" s="10" customFormat="1" ht="18">
      <c r="A38" s="133" t="s">
        <v>59</v>
      </c>
      <c r="B38" s="134"/>
      <c r="C38" s="135">
        <v>0.3367</v>
      </c>
      <c r="D38" s="136"/>
      <c r="E38" s="54">
        <f>+E37*C38</f>
        <v>0</v>
      </c>
      <c r="F38" s="55"/>
      <c r="G38" s="34"/>
    </row>
    <row r="39" spans="1:8" s="10" customFormat="1" ht="18">
      <c r="A39" s="133" t="s">
        <v>60</v>
      </c>
      <c r="B39" s="134"/>
      <c r="C39" s="135">
        <v>0.01</v>
      </c>
      <c r="D39" s="136"/>
      <c r="E39" s="54">
        <f>+E37*C39</f>
        <v>0</v>
      </c>
      <c r="F39" s="55"/>
      <c r="G39" s="34"/>
    </row>
    <row r="40" spans="1:8" s="10" customFormat="1" ht="18">
      <c r="A40" s="137" t="s">
        <v>61</v>
      </c>
      <c r="B40" s="138"/>
      <c r="C40" s="135">
        <v>0.05</v>
      </c>
      <c r="D40" s="136"/>
      <c r="E40" s="54">
        <f>+E37*C40</f>
        <v>0</v>
      </c>
      <c r="F40" s="55"/>
      <c r="G40" s="34"/>
    </row>
    <row r="41" spans="1:8" s="10" customFormat="1" ht="18">
      <c r="A41" s="133" t="s">
        <v>62</v>
      </c>
      <c r="B41" s="134"/>
      <c r="C41" s="135">
        <v>0.19</v>
      </c>
      <c r="D41" s="136"/>
      <c r="E41" s="54">
        <f>+E40*C41</f>
        <v>0</v>
      </c>
      <c r="F41" s="55"/>
      <c r="G41" s="34"/>
    </row>
    <row r="42" spans="1:8" s="21" customFormat="1" ht="18">
      <c r="A42" s="140" t="s">
        <v>63</v>
      </c>
      <c r="B42" s="141"/>
      <c r="C42" s="141"/>
      <c r="D42" s="142"/>
      <c r="E42" s="54">
        <f>+E37+E38+E39+E40+E41</f>
        <v>0</v>
      </c>
      <c r="F42" s="56"/>
      <c r="G42"/>
      <c r="H42"/>
    </row>
    <row r="43" spans="1:8" s="21" customFormat="1" ht="18.600000000000001">
      <c r="A43" s="140" t="s">
        <v>64</v>
      </c>
      <c r="B43" s="141"/>
      <c r="C43" s="141"/>
      <c r="D43" s="142"/>
      <c r="E43" s="54">
        <f>+E37+E42</f>
        <v>0</v>
      </c>
      <c r="F43" s="58"/>
      <c r="G43"/>
      <c r="H43"/>
    </row>
    <row r="44" spans="1:8" s="21" customFormat="1" ht="18.600000000000001">
      <c r="A44" s="140" t="s">
        <v>65</v>
      </c>
      <c r="B44" s="141"/>
      <c r="C44" s="141"/>
      <c r="D44" s="142"/>
      <c r="E44" s="54">
        <f>+'AJUSTE DISEÑOS'!$E$22</f>
        <v>0</v>
      </c>
      <c r="F44" s="58"/>
      <c r="G44"/>
      <c r="H44"/>
    </row>
    <row r="45" spans="1:8" s="21" customFormat="1" ht="26.45" customHeight="1">
      <c r="A45" s="140" t="s">
        <v>66</v>
      </c>
      <c r="B45" s="141"/>
      <c r="C45" s="141"/>
      <c r="D45" s="142"/>
      <c r="E45" s="54">
        <f>ROUND(+E43+E44,0)</f>
        <v>0</v>
      </c>
      <c r="F45" s="57"/>
      <c r="G45"/>
      <c r="H45"/>
    </row>
    <row r="46" spans="1:8">
      <c r="A46" s="30"/>
      <c r="B46" s="31"/>
      <c r="C46" s="32"/>
      <c r="D46" s="33"/>
      <c r="E46" s="33"/>
      <c r="F46" s="33"/>
    </row>
  </sheetData>
  <mergeCells count="29">
    <mergeCell ref="F5:F6"/>
    <mergeCell ref="B7:E7"/>
    <mergeCell ref="B14:E14"/>
    <mergeCell ref="B19:E19"/>
    <mergeCell ref="B1:D1"/>
    <mergeCell ref="A2:F2"/>
    <mergeCell ref="A3:F3"/>
    <mergeCell ref="A4:F4"/>
    <mergeCell ref="B16:E16"/>
    <mergeCell ref="A5:A6"/>
    <mergeCell ref="B5:B6"/>
    <mergeCell ref="C5:C6"/>
    <mergeCell ref="D5:D6"/>
    <mergeCell ref="E5:E6"/>
    <mergeCell ref="A42:D42"/>
    <mergeCell ref="A43:D43"/>
    <mergeCell ref="A45:D45"/>
    <mergeCell ref="A44:D44"/>
    <mergeCell ref="B21:E21"/>
    <mergeCell ref="B33:E33"/>
    <mergeCell ref="A41:B41"/>
    <mergeCell ref="C40:D40"/>
    <mergeCell ref="C41:D41"/>
    <mergeCell ref="A40:B40"/>
    <mergeCell ref="A37:D37"/>
    <mergeCell ref="A39:B39"/>
    <mergeCell ref="C39:D39"/>
    <mergeCell ref="C38:D38"/>
    <mergeCell ref="A38:B38"/>
  </mergeCells>
  <pageMargins left="0.7" right="0.7" top="0.75" bottom="0.75" header="0.3" footer="0.3"/>
  <pageSetup scale="3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ded7bd4-43c0-4835-a859-d19f90a3670e" xsi:nil="true"/>
    <lcf76f155ced4ddcb4097134ff3c332f xmlns="c5073d5b-3564-4319-90d7-7b1de207700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630EC488935C4994AE69E7397EC7D3" ma:contentTypeVersion="13" ma:contentTypeDescription="Create a new document." ma:contentTypeScope="" ma:versionID="67f3aca3eb4e0f22aa28c5d235005fca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6655864ce6533a3e714d48f8fea03bc3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710B29-50E5-444A-A692-4124BB5B841C}"/>
</file>

<file path=customXml/itemProps2.xml><?xml version="1.0" encoding="utf-8"?>
<ds:datastoreItem xmlns:ds="http://schemas.openxmlformats.org/officeDocument/2006/customXml" ds:itemID="{C5436E20-018A-4A49-A2A0-2EB6B2FA31A7}"/>
</file>

<file path=customXml/itemProps3.xml><?xml version="1.0" encoding="utf-8"?>
<ds:datastoreItem xmlns:ds="http://schemas.openxmlformats.org/officeDocument/2006/customXml" ds:itemID="{97513C4F-8262-44C3-BFC6-3103060535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 Estiven Ávila Torres</dc:creator>
  <cp:keywords/>
  <dc:description/>
  <cp:lastModifiedBy>Elkin Andrés Novoa Tobón</cp:lastModifiedBy>
  <cp:revision/>
  <dcterms:created xsi:type="dcterms:W3CDTF">2025-04-08T19:57:47Z</dcterms:created>
  <dcterms:modified xsi:type="dcterms:W3CDTF">2026-02-02T16:45:59Z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  <property fmtid="{D5CDD505-2E9C-101B-9397-08002B2CF9AE}" pid="3" name="MediaServiceImageTags">
    <vt:lpwstr/>
  </property>
</Properties>
</file>