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0419"/>
  <workbookPr defaultThemeVersion="124226"/>
  <mc:AlternateContent xmlns:mc="http://schemas.openxmlformats.org/markup-compatibility/2006">
    <mc:Choice Requires="x15">
      <x15ac:absPath xmlns:x15ac="http://schemas.microsoft.com/office/spreadsheetml/2010/11/ac" url="/Users/macbookpro/Documents/INM/INM 2026/PROCESOS/7. MC-016 Proceso 066 MC - Consumibles bioanálisis/066 - Proceso MC - Consumibles bioanálisis/"/>
    </mc:Choice>
  </mc:AlternateContent>
  <xr:revisionPtr revIDLastSave="0" documentId="13_ncr:1_{ED16FC0D-7532-AB49-A68A-2E24167CAD65}" xr6:coauthVersionLast="47" xr6:coauthVersionMax="47" xr10:uidLastSave="{00000000-0000-0000-0000-000000000000}"/>
  <bookViews>
    <workbookView xWindow="0" yWindow="500" windowWidth="38400" windowHeight="19580" activeTab="2" xr2:uid="{00000000-000D-0000-FFFF-FFFF00000000}"/>
  </bookViews>
  <sheets>
    <sheet name="OFERTA ECONÓMICA L1" sheetId="3" r:id="rId1"/>
    <sheet name="OFERTA ECONÓMICA L2" sheetId="7" r:id="rId2"/>
    <sheet name="OFERTA ECONÓMICA L3" sheetId="8" r:id="rId3"/>
  </sheets>
  <definedNames>
    <definedName name="_xlnm.Print_Area" localSheetId="0">'OFERTA ECONÓMICA L1'!$A$3:$D$21</definedName>
    <definedName name="_xlnm.Print_Area" localSheetId="1">'OFERTA ECONÓMICA L2'!$A$3:$D$11</definedName>
    <definedName name="_xlnm.Print_Area" localSheetId="2">'OFERTA ECONÓMICA L3'!$A$3:$D$13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9" i="8" l="1"/>
  <c r="H5" i="8"/>
  <c r="J12" i="8"/>
  <c r="K12" i="8" s="1"/>
  <c r="L12" i="8" s="1"/>
  <c r="H12" i="8"/>
  <c r="E12" i="8"/>
  <c r="F12" i="8" s="1"/>
  <c r="J11" i="8"/>
  <c r="K11" i="8" s="1"/>
  <c r="L11" i="8" s="1"/>
  <c r="H11" i="8"/>
  <c r="E11" i="8"/>
  <c r="F11" i="8" s="1"/>
  <c r="J10" i="8"/>
  <c r="K10" i="8" s="1"/>
  <c r="L10" i="8" s="1"/>
  <c r="H10" i="8"/>
  <c r="E10" i="8"/>
  <c r="F10" i="8" s="1"/>
  <c r="J9" i="8"/>
  <c r="K9" i="8" s="1"/>
  <c r="L9" i="8" s="1"/>
  <c r="K8" i="8"/>
  <c r="L8" i="8" s="1"/>
  <c r="J8" i="8"/>
  <c r="H8" i="8"/>
  <c r="E8" i="8"/>
  <c r="F8" i="8" s="1"/>
  <c r="J7" i="8"/>
  <c r="K7" i="8" s="1"/>
  <c r="L7" i="8" s="1"/>
  <c r="J6" i="8"/>
  <c r="K6" i="8" s="1"/>
  <c r="L6" i="8" s="1"/>
  <c r="H6" i="8"/>
  <c r="E6" i="8"/>
  <c r="F6" i="8" s="1"/>
  <c r="J5" i="8"/>
  <c r="K5" i="8" s="1"/>
  <c r="L5" i="8" s="1"/>
  <c r="E5" i="8"/>
  <c r="F5" i="8" s="1"/>
  <c r="H7" i="7"/>
  <c r="J10" i="7"/>
  <c r="K10" i="7" s="1"/>
  <c r="L10" i="7" s="1"/>
  <c r="H10" i="7"/>
  <c r="E10" i="7"/>
  <c r="F10" i="7" s="1"/>
  <c r="K9" i="7"/>
  <c r="L9" i="7" s="1"/>
  <c r="J9" i="7"/>
  <c r="H9" i="7"/>
  <c r="E9" i="7"/>
  <c r="F9" i="7" s="1"/>
  <c r="J8" i="7"/>
  <c r="K8" i="7" s="1"/>
  <c r="L8" i="7" s="1"/>
  <c r="H8" i="7"/>
  <c r="E8" i="7"/>
  <c r="F8" i="7" s="1"/>
  <c r="J7" i="7"/>
  <c r="K7" i="7" s="1"/>
  <c r="L7" i="7" s="1"/>
  <c r="J6" i="7"/>
  <c r="K6" i="7" s="1"/>
  <c r="L6" i="7" s="1"/>
  <c r="H6" i="7"/>
  <c r="E6" i="7"/>
  <c r="F6" i="7" s="1"/>
  <c r="J5" i="7"/>
  <c r="K5" i="7" s="1"/>
  <c r="L5" i="7" s="1"/>
  <c r="H5" i="7"/>
  <c r="E5" i="7"/>
  <c r="F5" i="7" s="1"/>
  <c r="H6" i="3"/>
  <c r="H7" i="3"/>
  <c r="H8" i="3"/>
  <c r="H9" i="3"/>
  <c r="H10" i="3"/>
  <c r="H11" i="3"/>
  <c r="H12" i="3"/>
  <c r="H13" i="3"/>
  <c r="H14" i="3"/>
  <c r="H15" i="3"/>
  <c r="H16" i="3"/>
  <c r="H17" i="3"/>
  <c r="H18" i="3"/>
  <c r="H19" i="3"/>
  <c r="H20" i="3"/>
  <c r="H5" i="3"/>
  <c r="E6" i="3"/>
  <c r="F6" i="3" s="1"/>
  <c r="E7" i="3"/>
  <c r="F7" i="3" s="1"/>
  <c r="E8" i="3"/>
  <c r="F8" i="3" s="1"/>
  <c r="E9" i="3"/>
  <c r="F9" i="3" s="1"/>
  <c r="E10" i="3"/>
  <c r="F10" i="3" s="1"/>
  <c r="E11" i="3"/>
  <c r="F11" i="3" s="1"/>
  <c r="E12" i="3"/>
  <c r="F12" i="3" s="1"/>
  <c r="E13" i="3"/>
  <c r="F13" i="3" s="1"/>
  <c r="E14" i="3"/>
  <c r="F14" i="3" s="1"/>
  <c r="E15" i="3"/>
  <c r="F15" i="3" s="1"/>
  <c r="E16" i="3"/>
  <c r="F16" i="3" s="1"/>
  <c r="E17" i="3"/>
  <c r="F17" i="3" s="1"/>
  <c r="E18" i="3"/>
  <c r="F18" i="3" s="1"/>
  <c r="E19" i="3"/>
  <c r="F19" i="3" s="1"/>
  <c r="E20" i="3"/>
  <c r="F20" i="3" s="1"/>
  <c r="E5" i="3"/>
  <c r="F5" i="3" s="1"/>
  <c r="J5" i="3"/>
  <c r="K5" i="3"/>
  <c r="L5" i="3" s="1"/>
  <c r="J6" i="3"/>
  <c r="K6" i="3" s="1"/>
  <c r="L6" i="3" s="1"/>
  <c r="J7" i="3"/>
  <c r="K7" i="3" s="1"/>
  <c r="L7" i="3" s="1"/>
  <c r="J8" i="3"/>
  <c r="K8" i="3"/>
  <c r="L8" i="3" s="1"/>
  <c r="J9" i="3"/>
  <c r="K9" i="3"/>
  <c r="L9" i="3"/>
  <c r="J10" i="3"/>
  <c r="K10" i="3" s="1"/>
  <c r="L10" i="3" s="1"/>
  <c r="J11" i="3"/>
  <c r="K11" i="3" s="1"/>
  <c r="L11" i="3" s="1"/>
  <c r="J12" i="3"/>
  <c r="K12" i="3" s="1"/>
  <c r="L12" i="3" s="1"/>
  <c r="J13" i="3"/>
  <c r="K13" i="3"/>
  <c r="L13" i="3" s="1"/>
  <c r="J14" i="3"/>
  <c r="K14" i="3"/>
  <c r="L14" i="3"/>
  <c r="J15" i="3"/>
  <c r="K15" i="3" s="1"/>
  <c r="L15" i="3" s="1"/>
  <c r="J16" i="3"/>
  <c r="K16" i="3"/>
  <c r="L16" i="3" s="1"/>
  <c r="J17" i="3"/>
  <c r="K17" i="3" s="1"/>
  <c r="L17" i="3" s="1"/>
  <c r="J18" i="3"/>
  <c r="K18" i="3"/>
  <c r="L18" i="3"/>
  <c r="J19" i="3"/>
  <c r="K19" i="3" s="1"/>
  <c r="L19" i="3" s="1"/>
  <c r="J20" i="3"/>
  <c r="K20" i="3"/>
  <c r="L20" i="3" s="1"/>
  <c r="H21" i="3" l="1"/>
  <c r="L21" i="3"/>
  <c r="E9" i="8"/>
  <c r="F9" i="8" s="1"/>
  <c r="L13" i="8"/>
  <c r="E7" i="7"/>
  <c r="F7" i="7" s="1"/>
  <c r="H11" i="7"/>
  <c r="L11" i="7"/>
  <c r="E7" i="8" l="1"/>
  <c r="F7" i="8" s="1"/>
  <c r="H7" i="8"/>
  <c r="H13" i="8" s="1"/>
</calcChain>
</file>

<file path=xl/sharedStrings.xml><?xml version="1.0" encoding="utf-8"?>
<sst xmlns="http://schemas.openxmlformats.org/spreadsheetml/2006/main" count="117" uniqueCount="57">
  <si>
    <t>FORMATO OFERTA ECONÓMICA</t>
  </si>
  <si>
    <t>ÍTEM</t>
  </si>
  <si>
    <t>DESCRIPCIÓN</t>
  </si>
  <si>
    <t>UNIDAD</t>
  </si>
  <si>
    <t>CANTIDAD</t>
  </si>
  <si>
    <t>PRECIOS DE REFERENCIA</t>
  </si>
  <si>
    <t xml:space="preserve">PRECIOS OFERTADOS </t>
  </si>
  <si>
    <t>PRECIO UNITARIO</t>
  </si>
  <si>
    <t>IVA</t>
  </si>
  <si>
    <t>PRECIO UNITARIO TOTAL</t>
  </si>
  <si>
    <t>VALOR TOTAL</t>
  </si>
  <si>
    <t>Tubos de microcentrífuga de polipropileno de 1,5 mL. Tipo eppendorf transparentes, libres de nucleasas, capacidad de centrifugar a 20.000 xg y temperaturas entre -80°C y 100 °C.</t>
  </si>
  <si>
    <t>Paquete de 500 unidades</t>
  </si>
  <si>
    <t xml:space="preserve">Microtubos de 0.2 mL. Altamente transparentes, estériles, libres de nucleasas, tapa plana, compatibles para
aplicación en PCR en tiempo real. </t>
  </si>
  <si>
    <t>Paquete de 1000 unidades</t>
  </si>
  <si>
    <t xml:space="preserve">Microtubos de 500 uL. Tipo eppendorf claros, estériles, libres de nucleasas.
</t>
  </si>
  <si>
    <t>Microtubos de 2 mL. Tipo eppendorf claros, estériles, libres de nucleasas.</t>
  </si>
  <si>
    <t>Tubos de microcentrífuga de polipropileno de 5.0 mL. Tipo eppendorf transparentes, libres de nucleasas, capacidad de centrifugar a 20.000 xg y temperaturas entre -80°C y 100 °C.</t>
  </si>
  <si>
    <t>Paquete de 200 unidades</t>
  </si>
  <si>
    <t xml:space="preserve">Puntas micropipeta 10 uL. Con filtro, certificación BIOCERT o de baja retención, libre de nucleasas, estériles, en rack 96 unidades.
Compatibles con micropipetas Labnet Biopette A y Brand Transferpette S.
</t>
  </si>
  <si>
    <t>Caja de 10 cajas de rack por 96 puntas</t>
  </si>
  <si>
    <t>Puntas micropipeta 200 uL. Con filtro, certificación BIOCERT o de baja retención, libre de nucleasas, estériles, en rack 96 unidades.
Compatibles con micropipetas Labnet Biopette A, Brand Transferpette S y multicanal Labnet BioPette Plus</t>
  </si>
  <si>
    <t>Puntas micropipeta 100 uL. Con filtro, certificación BIOCERT o de baja retención, libre de nucleasas, estériles, en rack 96 unidades.
Compatibles con micropipetas Labnet Biopette A, Brand Transferpette S y multicanal Labnet BioPette Plus</t>
  </si>
  <si>
    <t>Puntas micropipeta 20 uL. Con filtro, certificación BIOCERT o de baja retención, libre de nucleasas, estériles, en rack 96 unidades.
Compatibles con micropipetas Labnet Biopette A, Brand Transferpette S y multicanal Labnet BioPette Plus</t>
  </si>
  <si>
    <t>Punta micropipeta 1000 uL. Con filtro, certificación BIOCERT o de baja retención, libre de nucleasas, estériles, en rack 96 unidades.
Compatibles con micropipetas Labnet Biopette A y Brand Transferpette S</t>
  </si>
  <si>
    <t>Crioviales de propileno de 500 uL Polipropileno grado médico transparente, tapa rosca con junta de silicona, self-standing (de pie), esteriles, libre de nucleasas, libre de endotoxinas y libre de ADN humano. Dimensiones maximas: 10 mm diametro Y 3.5 cm largo. Resistente a comperaturas entre -86℃—121℃.</t>
  </si>
  <si>
    <t>Viales criogénicos de 2,0 ml con tapa rosca.
Fabricado en polipropileno de grado médico; se puede congelar y descongelar repetidamente.
Esteriles
Las tapas de los viales de rosca externa carecen de juntas tóricas, lo que reduce la posibilidad de contaminación.
Sin ADNasa ni ARNasa, sin endotoxinas y sin ADN extraño
Con espacio para identificación de las muestras 
Temperatura de trabajo: estable de -196°C a 121°C
 Adecuado para congelación con nitrógeno líquido (fase gaseosa)</t>
  </si>
  <si>
    <t>Puntas micropipeta para carga de geles de 200 uL, Especifica para carga de geles, libre de ADNasas y ARNasas. Compatibles con micropipetas Labnet Biopette A y Brand Transferpette S.</t>
  </si>
  <si>
    <t xml:space="preserve">Caja de 10 rack por 96 puntas </t>
  </si>
  <si>
    <t>Tubo en polipropileno transparente con fondo cónico, con tapa rosca vol 15 mL estériles, autoclavables, para centrifugación (máx 25.000 xg).</t>
  </si>
  <si>
    <t>Paquete x 25 unidades</t>
  </si>
  <si>
    <t>Tubo en polipropileno transparente con fondo cónico, con tapa rosca vol 50 mL estériles, autoclavables, para centrifugación (máx 25.000 xg).</t>
  </si>
  <si>
    <t>Puntas micropipeta de 0.1 a 10 uL. Con filtro, certificación PCR clean and sterile, transparente, libre de nucleasas, estériles, en rack de 96 unidades. Compatibles con micropipeta Eppendorf Research® plus de 0.1 - 2.5 ul.</t>
  </si>
  <si>
    <t>PRECIO TOTAL:</t>
  </si>
  <si>
    <t>TOTAL</t>
  </si>
  <si>
    <t>Proponente: ----------------------
Nit. No. -------------------------------
Dirección ----------------------------------------------------------------------
Teléfono -------------------------  Fax---------------------------
Correo electrónico de la persona que atiende la presente contratación -------------------------
Nombre del Representante Legal:-----------------------------------------
Dirección ----------------------------------------------------------------------Teléfono ------------------------
Firma del Representante Legal ---------------------------
Correo electrónico____________________
Documento de Identificación --------------------------------------------------</t>
  </si>
  <si>
    <t>Los tubos de polipropileno de pared delgada con una capacidad de 500 μl, diseñados para su uso con el fluorímetro Qubit.</t>
  </si>
  <si>
    <t>Paquete x 500 tubos</t>
  </si>
  <si>
    <t>Cinta indicadora de autoclave. indicador de emulación autoadhesiva TST™ Control™ en bandejas, paquetes o bolsas al esterilizar en autoclave para que el indicador confirme que el vapor de alta calidad ha penetrado en el punto de colocación.
--Papel
-Esterilización de vapor
- Temperatura 125°C y 134 °C
- Tiempo de esterilización 3 a 5 min y 15 min.</t>
  </si>
  <si>
    <t>Rollo x 55 m</t>
  </si>
  <si>
    <t xml:space="preserve">Estantes de Racks para congeladores horizontales cuentan con cierres de resorte en cada estante para asegurar las cajas criogénicas. Estos estantes son compatibles con la mayoría de las cajas criogénicas de altura estándar de cartón, polipropileno y policarbonato.  Para criocajas de dimensiones 13.3 x 13.3 x 5.2 cm. Hecho de acero inoxidable resistente a la corrosión, ideal para el almacenamiento de cajas criogénicas de tamaño estándar. Dimensiones de los estantes 169x140x140, cada uno viene para 3 criocajas. </t>
  </si>
  <si>
    <t xml:space="preserve"> Unidad</t>
  </si>
  <si>
    <t>Gradilla reversible para tubos de microcentrifuga 1,5 y 2,0 ml (80 posiciones) 0,2 y 0,5 ml (60 posiciones). Plastica, esterilizable para uso en mesa y en congelador</t>
  </si>
  <si>
    <t xml:space="preserve">Paquete x 5 </t>
  </si>
  <si>
    <t>Gradilla plástica con tapa para tubos de PCR. Plastica, esterilizable para uso en mesa y en congelador</t>
  </si>
  <si>
    <t>Gradilla plástica de cuatro posiciones con bloqueo para sujetar tubos de 50 ml, 15 ml, 1,5 ml o 0,5 ml.</t>
  </si>
  <si>
    <t>Filtro de ultracentrífuga Amicon®, 30 kDa MWCO. Para volúmenes de muestra de 15 ml.</t>
  </si>
  <si>
    <t>Paquete x 8</t>
  </si>
  <si>
    <t>Filtro de ultracentrífuga Amicon®, 50 kDa MWCO. Para volúmenes de muestra de 15 ml.</t>
  </si>
  <si>
    <t>Membrana para dialisis tubular de celulosa con ancho de 33 mm</t>
  </si>
  <si>
    <t>1 rollo de 100 ft</t>
  </si>
  <si>
    <t>Membrana para dialisis tubular de celulosa con ancho de 25 mm</t>
  </si>
  <si>
    <t>Saco de dialisis de 35 mm de ancho con punto de corte en 12 000 Da</t>
  </si>
  <si>
    <t xml:space="preserve">Cierre de tubo de dialisis de 50 mm </t>
  </si>
  <si>
    <t>Paquete x 10 unidades</t>
  </si>
  <si>
    <t xml:space="preserve">Cierre de tubo de dialisis de 70 mm </t>
  </si>
  <si>
    <t xml:space="preserve">Cierre de tubo de dialisis de 110 mm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</si>
</sst>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11">
    <font>
      <sz val="11"/>
      <color theme="1"/>
      <name val="Calibri"/>
      <family val="2"/>
      <scheme val="minor"/>
    </font>
    <font>
      <sz val="12"/>
      <color theme="1"/>
      <name val="Body Font"/>
      <family val="2"/>
    </font>
    <font>
      <b/>
      <sz val="10"/>
      <name val="Verdana"/>
      <family val="2"/>
    </font>
    <font>
      <sz val="10"/>
      <name val="Verdana"/>
      <family val="2"/>
    </font>
    <font>
      <sz val="11"/>
      <name val="Arial"/>
      <family val="2"/>
    </font>
    <font>
      <b/>
      <sz val="12"/>
      <name val="Verdana"/>
      <family val="2"/>
    </font>
    <font>
      <sz val="9"/>
      <name val="Verdana"/>
      <family val="2"/>
    </font>
    <font>
      <b/>
      <sz val="9"/>
      <name val="Verdana"/>
      <family val="2"/>
    </font>
    <font>
      <b/>
      <sz val="10"/>
      <color rgb="FF000000"/>
      <name val="Verdana"/>
    </font>
    <font>
      <sz val="11"/>
      <color theme="1"/>
      <name val="Calibri"/>
      <family val="2"/>
      <scheme val="minor"/>
    </font>
    <font>
      <b/>
      <sz val="10"/>
      <color rgb="FF000000"/>
      <name val="Verdana"/>
      <family val="2"/>
    </font>
  </fonts>
  <fills count="4">
    <fill>
      <patternFill patternType="none"/>
    </fill>
    <fill>
      <patternFill patternType="gray125"/>
    </fill>
    <fill>
      <patternFill patternType="solid">
        <fgColor theme="0"/>
        <bgColor indexed="64"/>
      </patternFill>
    </fill>
    <fill>
      <patternFill patternType="solid">
        <fgColor theme="8" tint="0.79998168889431442"/>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top/>
      <bottom style="medium">
        <color rgb="FF000000"/>
      </bottom>
      <diagonal/>
    </border>
    <border>
      <left/>
      <right style="medium">
        <color rgb="FF000000"/>
      </right>
      <top style="medium">
        <color rgb="FF000000"/>
      </top>
      <bottom style="medium">
        <color rgb="FF000000"/>
      </bottom>
      <diagonal/>
    </border>
    <border>
      <left/>
      <right/>
      <top/>
      <bottom style="medium">
        <color indexed="64"/>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right style="medium">
        <color rgb="FF000000"/>
      </right>
      <top/>
      <bottom style="medium">
        <color rgb="FF000000"/>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rgb="FF000000"/>
      </left>
      <right style="medium">
        <color indexed="64"/>
      </right>
      <top style="medium">
        <color rgb="FF000000"/>
      </top>
      <bottom style="thin">
        <color indexed="64"/>
      </bottom>
      <diagonal/>
    </border>
    <border>
      <left style="medium">
        <color indexed="64"/>
      </left>
      <right style="medium">
        <color indexed="64"/>
      </right>
      <top style="medium">
        <color rgb="FF000000"/>
      </top>
      <bottom style="thin">
        <color indexed="64"/>
      </bottom>
      <diagonal/>
    </border>
    <border>
      <left style="medium">
        <color indexed="64"/>
      </left>
      <right style="medium">
        <color rgb="FF000000"/>
      </right>
      <top style="medium">
        <color rgb="FF000000"/>
      </top>
      <bottom style="thin">
        <color indexed="64"/>
      </bottom>
      <diagonal/>
    </border>
    <border>
      <left style="medium">
        <color rgb="FF000000"/>
      </left>
      <right style="medium">
        <color indexed="64"/>
      </right>
      <top style="thin">
        <color indexed="64"/>
      </top>
      <bottom style="medium">
        <color rgb="FF000000"/>
      </bottom>
      <diagonal/>
    </border>
    <border>
      <left style="medium">
        <color indexed="64"/>
      </left>
      <right style="medium">
        <color indexed="64"/>
      </right>
      <top style="thin">
        <color indexed="64"/>
      </top>
      <bottom style="medium">
        <color rgb="FF000000"/>
      </bottom>
      <diagonal/>
    </border>
    <border>
      <left style="medium">
        <color rgb="FF000000"/>
      </left>
      <right/>
      <top/>
      <bottom/>
      <diagonal/>
    </border>
    <border>
      <left style="medium">
        <color indexed="64"/>
      </left>
      <right style="medium">
        <color indexed="64"/>
      </right>
      <top style="medium">
        <color rgb="FF000000"/>
      </top>
      <bottom/>
      <diagonal/>
    </border>
    <border>
      <left style="medium">
        <color indexed="64"/>
      </left>
      <right/>
      <top style="medium">
        <color rgb="FF000000"/>
      </top>
      <bottom/>
      <diagonal/>
    </border>
    <border>
      <left style="medium">
        <color indexed="64"/>
      </left>
      <right/>
      <top style="thin">
        <color indexed="64"/>
      </top>
      <bottom style="medium">
        <color rgb="FF000000"/>
      </bottom>
      <diagonal/>
    </border>
    <border>
      <left style="medium">
        <color rgb="FF000000"/>
      </left>
      <right style="medium">
        <color indexed="64"/>
      </right>
      <top style="medium">
        <color rgb="FF000000"/>
      </top>
      <bottom/>
      <diagonal/>
    </border>
    <border>
      <left style="medium">
        <color indexed="64"/>
      </left>
      <right style="medium">
        <color rgb="FF000000"/>
      </right>
      <top style="medium">
        <color rgb="FF000000"/>
      </top>
      <bottom/>
      <diagonal/>
    </border>
    <border>
      <left style="medium">
        <color rgb="FF000000"/>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s>
  <cellStyleXfs count="3">
    <xf numFmtId="0" fontId="0" fillId="0" borderId="0"/>
    <xf numFmtId="0" fontId="1" fillId="0" borderId="0"/>
    <xf numFmtId="43" fontId="9" fillId="0" borderId="0" applyFont="0" applyFill="0" applyBorder="0" applyAlignment="0" applyProtection="0"/>
  </cellStyleXfs>
  <cellXfs count="73">
    <xf numFmtId="0" fontId="0" fillId="0" borderId="0" xfId="0"/>
    <xf numFmtId="0" fontId="3" fillId="2" borderId="0" xfId="0" applyFont="1" applyFill="1" applyAlignment="1">
      <alignment vertical="center"/>
    </xf>
    <xf numFmtId="0" fontId="2" fillId="2" borderId="0" xfId="0" applyFont="1" applyFill="1" applyAlignment="1">
      <alignment vertical="center"/>
    </xf>
    <xf numFmtId="0" fontId="3" fillId="2" borderId="0" xfId="0" applyFont="1" applyFill="1" applyAlignment="1">
      <alignment vertical="center" wrapText="1"/>
    </xf>
    <xf numFmtId="0" fontId="2" fillId="2" borderId="22" xfId="1" applyFont="1" applyFill="1" applyBorder="1" applyAlignment="1">
      <alignment horizontal="center" vertical="center" wrapText="1"/>
    </xf>
    <xf numFmtId="0" fontId="2" fillId="2" borderId="23" xfId="1" applyFont="1" applyFill="1" applyBorder="1" applyAlignment="1">
      <alignment horizontal="center" vertical="center" wrapText="1"/>
    </xf>
    <xf numFmtId="0" fontId="2" fillId="2" borderId="25" xfId="1" applyFont="1" applyFill="1" applyBorder="1" applyAlignment="1">
      <alignment horizontal="center" vertical="center" wrapText="1"/>
    </xf>
    <xf numFmtId="0" fontId="2" fillId="2" borderId="26" xfId="1" applyFont="1" applyFill="1" applyBorder="1" applyAlignment="1">
      <alignment horizontal="center" vertical="center" wrapText="1"/>
    </xf>
    <xf numFmtId="44" fontId="2" fillId="3" borderId="4" xfId="1" applyNumberFormat="1" applyFont="1" applyFill="1" applyBorder="1" applyAlignment="1">
      <alignment horizontal="center" vertical="center" wrapText="1"/>
    </xf>
    <xf numFmtId="0" fontId="0" fillId="0" borderId="5" xfId="0" applyBorder="1" applyAlignment="1">
      <alignment horizontal="center" vertical="top"/>
    </xf>
    <xf numFmtId="0" fontId="0" fillId="0" borderId="27" xfId="0" applyBorder="1" applyAlignment="1">
      <alignment horizontal="center" vertical="top" wrapText="1"/>
    </xf>
    <xf numFmtId="0" fontId="0" fillId="0" borderId="27" xfId="0" applyBorder="1" applyAlignment="1">
      <alignment horizontal="center" vertical="center" wrapText="1"/>
    </xf>
    <xf numFmtId="0" fontId="0" fillId="0" borderId="5" xfId="0" applyBorder="1" applyAlignment="1">
      <alignment horizontal="center" vertical="center" wrapText="1"/>
    </xf>
    <xf numFmtId="44" fontId="7" fillId="2" borderId="13" xfId="0" applyNumberFormat="1" applyFont="1" applyFill="1" applyBorder="1" applyAlignment="1">
      <alignment vertical="center"/>
    </xf>
    <xf numFmtId="43" fontId="3" fillId="2" borderId="1" xfId="2" applyFont="1" applyFill="1" applyBorder="1" applyAlignment="1">
      <alignment horizontal="center" vertical="center" wrapText="1"/>
    </xf>
    <xf numFmtId="43" fontId="3" fillId="2" borderId="30" xfId="2" applyFont="1" applyFill="1" applyBorder="1" applyAlignment="1">
      <alignment horizontal="center" vertical="center" wrapText="1"/>
    </xf>
    <xf numFmtId="43" fontId="3" fillId="2" borderId="31" xfId="2" applyFont="1" applyFill="1" applyBorder="1" applyAlignment="1">
      <alignment horizontal="center" vertical="center" wrapText="1"/>
    </xf>
    <xf numFmtId="43" fontId="3" fillId="2" borderId="29" xfId="2" applyFont="1" applyFill="1" applyBorder="1" applyAlignment="1">
      <alignment horizontal="center" vertical="center" wrapText="1"/>
    </xf>
    <xf numFmtId="43" fontId="3" fillId="2" borderId="34" xfId="2" applyFont="1" applyFill="1" applyBorder="1" applyAlignment="1">
      <alignment horizontal="center" vertical="center" wrapText="1"/>
    </xf>
    <xf numFmtId="43" fontId="3" fillId="2" borderId="35" xfId="2" applyFont="1" applyFill="1" applyBorder="1" applyAlignment="1">
      <alignment horizontal="center" vertical="center" wrapText="1"/>
    </xf>
    <xf numFmtId="0" fontId="2" fillId="3" borderId="36" xfId="1" applyFont="1" applyFill="1" applyBorder="1" applyAlignment="1">
      <alignment horizontal="center" vertical="center" wrapText="1"/>
    </xf>
    <xf numFmtId="0" fontId="2" fillId="3" borderId="37" xfId="1" applyFont="1" applyFill="1" applyBorder="1" applyAlignment="1">
      <alignment horizontal="center" vertical="center" wrapText="1"/>
    </xf>
    <xf numFmtId="0" fontId="2" fillId="3" borderId="28" xfId="1" applyFont="1" applyFill="1" applyBorder="1" applyAlignment="1">
      <alignment horizontal="center" vertical="center" wrapText="1"/>
    </xf>
    <xf numFmtId="44" fontId="2" fillId="3" borderId="15" xfId="1" applyNumberFormat="1" applyFont="1" applyFill="1" applyBorder="1" applyAlignment="1">
      <alignment horizontal="center" vertical="center" wrapText="1"/>
    </xf>
    <xf numFmtId="44" fontId="6" fillId="3" borderId="1" xfId="1" applyNumberFormat="1" applyFont="1" applyFill="1" applyBorder="1" applyAlignment="1">
      <alignment horizontal="center" vertical="center" wrapText="1"/>
    </xf>
    <xf numFmtId="44" fontId="7" fillId="3" borderId="30" xfId="1" applyNumberFormat="1" applyFont="1" applyFill="1" applyBorder="1" applyAlignment="1">
      <alignment horizontal="center" vertical="center" wrapText="1"/>
    </xf>
    <xf numFmtId="44" fontId="6" fillId="3" borderId="31" xfId="1" applyNumberFormat="1" applyFont="1" applyFill="1" applyBorder="1" applyAlignment="1">
      <alignment horizontal="center" vertical="center" wrapText="1"/>
    </xf>
    <xf numFmtId="44" fontId="6" fillId="3" borderId="32" xfId="1" applyNumberFormat="1" applyFont="1" applyFill="1" applyBorder="1" applyAlignment="1">
      <alignment horizontal="center" vertical="center" wrapText="1"/>
    </xf>
    <xf numFmtId="44" fontId="7" fillId="3" borderId="29" xfId="1" applyNumberFormat="1" applyFont="1" applyFill="1" applyBorder="1" applyAlignment="1">
      <alignment horizontal="center" vertical="center" wrapText="1"/>
    </xf>
    <xf numFmtId="44" fontId="6" fillId="3" borderId="33" xfId="1" applyNumberFormat="1" applyFont="1" applyFill="1" applyBorder="1" applyAlignment="1">
      <alignment horizontal="center" vertical="center" wrapText="1"/>
    </xf>
    <xf numFmtId="44" fontId="7" fillId="2" borderId="38" xfId="0" applyNumberFormat="1" applyFont="1" applyFill="1" applyBorder="1" applyAlignment="1">
      <alignment vertical="center"/>
    </xf>
    <xf numFmtId="44" fontId="7" fillId="2" borderId="39" xfId="0" applyNumberFormat="1" applyFont="1" applyFill="1" applyBorder="1" applyAlignment="1">
      <alignment vertical="center"/>
    </xf>
    <xf numFmtId="0" fontId="2" fillId="2" borderId="3" xfId="1" applyFont="1" applyFill="1" applyBorder="1" applyAlignment="1">
      <alignment horizontal="center" vertical="center" wrapText="1"/>
    </xf>
    <xf numFmtId="0" fontId="2" fillId="2" borderId="2" xfId="1" applyFont="1" applyFill="1" applyBorder="1" applyAlignment="1">
      <alignment horizontal="center" vertical="center" wrapText="1"/>
    </xf>
    <xf numFmtId="0" fontId="2" fillId="2" borderId="4" xfId="1" applyFont="1" applyFill="1" applyBorder="1" applyAlignment="1">
      <alignment horizontal="center" vertical="center" wrapText="1"/>
    </xf>
    <xf numFmtId="0" fontId="7" fillId="2" borderId="3"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4" xfId="0" applyFont="1" applyFill="1" applyBorder="1" applyAlignment="1">
      <alignment horizontal="center" vertical="center"/>
    </xf>
    <xf numFmtId="0" fontId="7" fillId="3" borderId="3" xfId="0" applyFont="1" applyFill="1" applyBorder="1" applyAlignment="1">
      <alignment horizontal="center" vertical="center"/>
    </xf>
    <xf numFmtId="0" fontId="7" fillId="3" borderId="2" xfId="0" applyFont="1" applyFill="1" applyBorder="1" applyAlignment="1">
      <alignment horizontal="center" vertical="center"/>
    </xf>
    <xf numFmtId="0" fontId="7" fillId="3" borderId="4" xfId="0" applyFont="1" applyFill="1" applyBorder="1" applyAlignment="1">
      <alignment horizontal="center" vertical="center"/>
    </xf>
    <xf numFmtId="0" fontId="8" fillId="2" borderId="0" xfId="1" applyFont="1" applyFill="1" applyAlignment="1">
      <alignment horizontal="center" vertical="center" wrapText="1"/>
    </xf>
    <xf numFmtId="0" fontId="2" fillId="2" borderId="0" xfId="1" applyFont="1" applyFill="1" applyAlignment="1">
      <alignment horizontal="center" vertical="center" wrapText="1"/>
    </xf>
    <xf numFmtId="0" fontId="4" fillId="3" borderId="5" xfId="0" applyFont="1" applyFill="1" applyBorder="1" applyAlignment="1">
      <alignment horizontal="left" vertical="center" wrapText="1"/>
    </xf>
    <xf numFmtId="0" fontId="4" fillId="3" borderId="6" xfId="0" applyFont="1" applyFill="1" applyBorder="1" applyAlignment="1">
      <alignment horizontal="left" vertical="center" wrapText="1"/>
    </xf>
    <xf numFmtId="0" fontId="4" fillId="3" borderId="8" xfId="0" applyFont="1" applyFill="1" applyBorder="1" applyAlignment="1">
      <alignment horizontal="left" vertical="center" wrapText="1"/>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2"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0" xfId="0" applyFont="1" applyFill="1" applyAlignment="1">
      <alignment horizontal="center" vertical="center"/>
    </xf>
    <xf numFmtId="0" fontId="5" fillId="2" borderId="7" xfId="0" applyFont="1" applyFill="1" applyBorder="1" applyAlignment="1">
      <alignment horizontal="center" vertical="center"/>
    </xf>
    <xf numFmtId="0" fontId="5" fillId="2" borderId="13" xfId="0" applyFont="1" applyFill="1" applyBorder="1" applyAlignment="1">
      <alignment horizontal="center" vertical="center"/>
    </xf>
    <xf numFmtId="0" fontId="2" fillId="2" borderId="16" xfId="0" applyFont="1" applyFill="1" applyBorder="1" applyAlignment="1">
      <alignment horizontal="center" vertical="center"/>
    </xf>
    <xf numFmtId="0" fontId="2" fillId="2" borderId="19" xfId="0" applyFont="1" applyFill="1" applyBorder="1" applyAlignment="1">
      <alignment horizontal="center" vertical="center"/>
    </xf>
    <xf numFmtId="0" fontId="2" fillId="2" borderId="17" xfId="0" applyFont="1" applyFill="1" applyBorder="1" applyAlignment="1">
      <alignment horizontal="center" vertical="center" wrapText="1"/>
    </xf>
    <xf numFmtId="0" fontId="2" fillId="2" borderId="20" xfId="0" applyFont="1" applyFill="1" applyBorder="1" applyAlignment="1">
      <alignment horizontal="center" vertical="center" wrapText="1"/>
    </xf>
    <xf numFmtId="0" fontId="2" fillId="2" borderId="17" xfId="1" applyFont="1" applyFill="1" applyBorder="1" applyAlignment="1">
      <alignment horizontal="center" vertical="center" wrapText="1"/>
    </xf>
    <xf numFmtId="0" fontId="2" fillId="2" borderId="20" xfId="1" applyFont="1" applyFill="1" applyBorder="1" applyAlignment="1">
      <alignment horizontal="center" vertical="center" wrapText="1"/>
    </xf>
    <xf numFmtId="0" fontId="2" fillId="2" borderId="18" xfId="1" applyFont="1" applyFill="1" applyBorder="1" applyAlignment="1">
      <alignment horizontal="center" vertical="center" wrapText="1"/>
    </xf>
    <xf numFmtId="0" fontId="2" fillId="2" borderId="24" xfId="1" applyFont="1" applyFill="1" applyBorder="1" applyAlignment="1">
      <alignment horizontal="center" vertical="center" wrapText="1"/>
    </xf>
    <xf numFmtId="0" fontId="2" fillId="2" borderId="0" xfId="1" applyFont="1" applyFill="1" applyAlignment="1">
      <alignment horizontal="center" vertical="center"/>
    </xf>
    <xf numFmtId="0" fontId="2" fillId="3" borderId="14" xfId="1" applyFont="1" applyFill="1" applyBorder="1" applyAlignment="1">
      <alignment horizontal="center" vertical="center"/>
    </xf>
    <xf numFmtId="0" fontId="2" fillId="3" borderId="9" xfId="1" applyFont="1" applyFill="1" applyBorder="1" applyAlignment="1">
      <alignment horizontal="center" vertical="center"/>
    </xf>
    <xf numFmtId="0" fontId="2" fillId="3" borderId="0" xfId="1" applyFont="1" applyFill="1" applyAlignment="1">
      <alignment horizontal="center" vertical="center"/>
    </xf>
    <xf numFmtId="0" fontId="2" fillId="3" borderId="15" xfId="1" applyFont="1" applyFill="1" applyBorder="1" applyAlignment="1">
      <alignment horizontal="center" vertical="center"/>
    </xf>
    <xf numFmtId="0" fontId="7" fillId="2" borderId="14" xfId="0" applyFont="1" applyFill="1" applyBorder="1" applyAlignment="1">
      <alignment horizontal="center" vertical="center"/>
    </xf>
    <xf numFmtId="0" fontId="7" fillId="2" borderId="9" xfId="0" applyFont="1" applyFill="1" applyBorder="1" applyAlignment="1">
      <alignment horizontal="center" vertical="center"/>
    </xf>
    <xf numFmtId="0" fontId="7" fillId="2" borderId="15" xfId="0" applyFont="1" applyFill="1" applyBorder="1" applyAlignment="1">
      <alignment horizontal="center" vertical="center"/>
    </xf>
    <xf numFmtId="0" fontId="7" fillId="3" borderId="14" xfId="0" applyFont="1" applyFill="1" applyBorder="1" applyAlignment="1">
      <alignment horizontal="center" vertical="center"/>
    </xf>
    <xf numFmtId="0" fontId="7" fillId="3" borderId="9" xfId="0" applyFont="1" applyFill="1" applyBorder="1" applyAlignment="1">
      <alignment horizontal="center" vertical="center"/>
    </xf>
    <xf numFmtId="0" fontId="7" fillId="3" borderId="15" xfId="0" applyFont="1" applyFill="1" applyBorder="1" applyAlignment="1">
      <alignment horizontal="center" vertical="center"/>
    </xf>
    <xf numFmtId="0" fontId="10" fillId="2" borderId="0" xfId="1" applyFont="1" applyFill="1" applyAlignment="1">
      <alignment horizontal="center" vertical="center" wrapText="1"/>
    </xf>
  </cellXfs>
  <cellStyles count="3">
    <cellStyle name="Millares" xfId="2" builtinId="3"/>
    <cellStyle name="Normal" xfId="0" builtinId="0"/>
    <cellStyle name="Normal 2" xfId="1" xr:uid="{00000000-0005-0000-0000-000002000000}"/>
  </cellStyles>
  <dxfs count="0"/>
  <tableStyles count="0" defaultTableStyle="TableStyleMedium2" defaultPivotStyle="PivotStyleLight16"/>
  <colors>
    <mruColors>
      <color rgb="FFFCFAED"/>
      <color rgb="FFFFFFF3"/>
      <color rgb="FFFFFFE5"/>
      <color rgb="FF0020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24"/>
  <sheetViews>
    <sheetView topLeftCell="A5" zoomScale="131" zoomScaleNormal="69" zoomScaleSheetLayoutView="80" zoomScalePageLayoutView="70" workbookViewId="0">
      <selection activeCell="A22" sqref="A22:L22"/>
    </sheetView>
  </sheetViews>
  <sheetFormatPr baseColWidth="10" defaultColWidth="11.5" defaultRowHeight="12.75" customHeight="1"/>
  <cols>
    <col min="1" max="1" width="9.1640625" style="1" customWidth="1"/>
    <col min="2" max="2" width="36.5" style="3" customWidth="1"/>
    <col min="3" max="3" width="9.6640625" style="1" customWidth="1"/>
    <col min="4" max="4" width="11.6640625" style="1" customWidth="1"/>
    <col min="5" max="5" width="17" style="1" customWidth="1"/>
    <col min="6" max="6" width="14.83203125" style="1" customWidth="1"/>
    <col min="7" max="7" width="17.5" style="1" customWidth="1"/>
    <col min="8" max="8" width="20.33203125" style="1" customWidth="1"/>
    <col min="9" max="9" width="20.33203125" style="1" bestFit="1" customWidth="1"/>
    <col min="10" max="10" width="20.33203125" style="1" customWidth="1"/>
    <col min="11" max="11" width="23" style="1" customWidth="1"/>
    <col min="12" max="12" width="20.33203125" style="1" bestFit="1" customWidth="1"/>
    <col min="13" max="16384" width="11.5" style="1"/>
  </cols>
  <sheetData>
    <row r="1" spans="1:12" ht="12.75" customHeight="1">
      <c r="A1" s="46" t="s">
        <v>0</v>
      </c>
      <c r="B1" s="47"/>
      <c r="C1" s="47"/>
      <c r="D1" s="47"/>
      <c r="E1" s="47"/>
      <c r="F1" s="47"/>
      <c r="G1" s="47"/>
      <c r="H1" s="47"/>
      <c r="I1" s="47"/>
      <c r="J1" s="47"/>
      <c r="K1" s="47"/>
      <c r="L1" s="48"/>
    </row>
    <row r="2" spans="1:12" ht="12.75" customHeight="1">
      <c r="A2" s="49"/>
      <c r="B2" s="50"/>
      <c r="C2" s="50"/>
      <c r="D2" s="50"/>
      <c r="E2" s="51"/>
      <c r="F2" s="51"/>
      <c r="G2" s="51"/>
      <c r="H2" s="51"/>
      <c r="I2" s="51"/>
      <c r="J2" s="51"/>
      <c r="K2" s="51"/>
      <c r="L2" s="52"/>
    </row>
    <row r="3" spans="1:12" s="2" customFormat="1" ht="14" thickBot="1">
      <c r="A3" s="53" t="s">
        <v>1</v>
      </c>
      <c r="B3" s="55" t="s">
        <v>2</v>
      </c>
      <c r="C3" s="57" t="s">
        <v>3</v>
      </c>
      <c r="D3" s="59" t="s">
        <v>4</v>
      </c>
      <c r="E3" s="61" t="s">
        <v>5</v>
      </c>
      <c r="F3" s="61"/>
      <c r="G3" s="61"/>
      <c r="H3" s="61"/>
      <c r="I3" s="62" t="s">
        <v>6</v>
      </c>
      <c r="J3" s="63"/>
      <c r="K3" s="64"/>
      <c r="L3" s="65"/>
    </row>
    <row r="4" spans="1:12" s="2" customFormat="1" ht="44" customHeight="1" thickBot="1">
      <c r="A4" s="54"/>
      <c r="B4" s="56"/>
      <c r="C4" s="58"/>
      <c r="D4" s="60"/>
      <c r="E4" s="6" t="s">
        <v>7</v>
      </c>
      <c r="F4" s="4" t="s">
        <v>8</v>
      </c>
      <c r="G4" s="5" t="s">
        <v>9</v>
      </c>
      <c r="H4" s="7" t="s">
        <v>10</v>
      </c>
      <c r="I4" s="20" t="s">
        <v>7</v>
      </c>
      <c r="J4" s="21" t="s">
        <v>8</v>
      </c>
      <c r="K4" s="22" t="s">
        <v>9</v>
      </c>
      <c r="L4" s="20" t="s">
        <v>10</v>
      </c>
    </row>
    <row r="5" spans="1:12" s="2" customFormat="1" ht="37.5" customHeight="1" thickBot="1">
      <c r="A5" s="9">
        <v>1</v>
      </c>
      <c r="B5" s="10" t="s">
        <v>11</v>
      </c>
      <c r="C5" s="11" t="s">
        <v>12</v>
      </c>
      <c r="D5" s="12">
        <v>1</v>
      </c>
      <c r="E5" s="15">
        <f>+G5/1.19</f>
        <v>105966.38655462186</v>
      </c>
      <c r="F5" s="16">
        <f>+E5*19%</f>
        <v>20133.613445378152</v>
      </c>
      <c r="G5" s="16">
        <v>126100</v>
      </c>
      <c r="H5" s="18">
        <f>+G5*D5</f>
        <v>126100</v>
      </c>
      <c r="I5" s="25"/>
      <c r="J5" s="26">
        <f>+I5*19%</f>
        <v>0</v>
      </c>
      <c r="K5" s="26">
        <f t="shared" ref="K5" si="0">+I5+J5</f>
        <v>0</v>
      </c>
      <c r="L5" s="27">
        <f>+K5*D5</f>
        <v>0</v>
      </c>
    </row>
    <row r="6" spans="1:12" s="2" customFormat="1" ht="27" customHeight="1" thickBot="1">
      <c r="A6" s="9">
        <v>2</v>
      </c>
      <c r="B6" s="10" t="s">
        <v>13</v>
      </c>
      <c r="C6" s="11" t="s">
        <v>14</v>
      </c>
      <c r="D6" s="12">
        <v>1</v>
      </c>
      <c r="E6" s="17">
        <f t="shared" ref="E6:E20" si="1">+G6/1.19</f>
        <v>280217.64705882355</v>
      </c>
      <c r="F6" s="14">
        <f t="shared" ref="F6:F20" si="2">+E6*19%</f>
        <v>53241.352941176476</v>
      </c>
      <c r="G6" s="14">
        <v>333459</v>
      </c>
      <c r="H6" s="19">
        <f t="shared" ref="H6:H20" si="3">+G6*D6</f>
        <v>333459</v>
      </c>
      <c r="I6" s="28"/>
      <c r="J6" s="24">
        <f t="shared" ref="J6:J20" si="4">+I6*19%</f>
        <v>0</v>
      </c>
      <c r="K6" s="24">
        <f t="shared" ref="K6:K20" si="5">+I6+J6</f>
        <v>0</v>
      </c>
      <c r="L6" s="29">
        <f t="shared" ref="L6:L20" si="6">+K6*D6</f>
        <v>0</v>
      </c>
    </row>
    <row r="7" spans="1:12" s="2" customFormat="1" ht="27" customHeight="1" thickBot="1">
      <c r="A7" s="9">
        <v>3</v>
      </c>
      <c r="B7" s="10" t="s">
        <v>15</v>
      </c>
      <c r="C7" s="11" t="s">
        <v>14</v>
      </c>
      <c r="D7" s="12">
        <v>1</v>
      </c>
      <c r="E7" s="17">
        <f t="shared" si="1"/>
        <v>243722.68907563027</v>
      </c>
      <c r="F7" s="14">
        <f t="shared" si="2"/>
        <v>46307.310924369755</v>
      </c>
      <c r="G7" s="14">
        <v>290030</v>
      </c>
      <c r="H7" s="19">
        <f t="shared" si="3"/>
        <v>290030</v>
      </c>
      <c r="I7" s="28"/>
      <c r="J7" s="24">
        <f t="shared" si="4"/>
        <v>0</v>
      </c>
      <c r="K7" s="24">
        <f t="shared" si="5"/>
        <v>0</v>
      </c>
      <c r="L7" s="29">
        <f t="shared" si="6"/>
        <v>0</v>
      </c>
    </row>
    <row r="8" spans="1:12" s="2" customFormat="1" ht="27" customHeight="1" thickBot="1">
      <c r="A8" s="9">
        <v>4</v>
      </c>
      <c r="B8" s="10" t="s">
        <v>16</v>
      </c>
      <c r="C8" s="11" t="s">
        <v>12</v>
      </c>
      <c r="D8" s="12">
        <v>1</v>
      </c>
      <c r="E8" s="17">
        <f t="shared" si="1"/>
        <v>147498.31932773109</v>
      </c>
      <c r="F8" s="14">
        <f t="shared" si="2"/>
        <v>28024.680672268907</v>
      </c>
      <c r="G8" s="14">
        <v>175523</v>
      </c>
      <c r="H8" s="19">
        <f t="shared" si="3"/>
        <v>175523</v>
      </c>
      <c r="I8" s="28"/>
      <c r="J8" s="24">
        <f t="shared" si="4"/>
        <v>0</v>
      </c>
      <c r="K8" s="24">
        <f t="shared" si="5"/>
        <v>0</v>
      </c>
      <c r="L8" s="29">
        <f t="shared" si="6"/>
        <v>0</v>
      </c>
    </row>
    <row r="9" spans="1:12" s="2" customFormat="1" ht="27" customHeight="1" thickBot="1">
      <c r="A9" s="9">
        <v>5</v>
      </c>
      <c r="B9" s="10" t="s">
        <v>17</v>
      </c>
      <c r="C9" s="11" t="s">
        <v>18</v>
      </c>
      <c r="D9" s="12">
        <v>1</v>
      </c>
      <c r="E9" s="17">
        <f t="shared" si="1"/>
        <v>332158.82352941181</v>
      </c>
      <c r="F9" s="14">
        <f t="shared" si="2"/>
        <v>63110.176470588245</v>
      </c>
      <c r="G9" s="14">
        <v>395269</v>
      </c>
      <c r="H9" s="19">
        <f t="shared" si="3"/>
        <v>395269</v>
      </c>
      <c r="I9" s="28"/>
      <c r="J9" s="24">
        <f t="shared" si="4"/>
        <v>0</v>
      </c>
      <c r="K9" s="24">
        <f t="shared" si="5"/>
        <v>0</v>
      </c>
      <c r="L9" s="29">
        <f t="shared" si="6"/>
        <v>0</v>
      </c>
    </row>
    <row r="10" spans="1:12" s="2" customFormat="1" ht="27" customHeight="1" thickBot="1">
      <c r="A10" s="9">
        <v>6</v>
      </c>
      <c r="B10" s="10" t="s">
        <v>19</v>
      </c>
      <c r="C10" s="11" t="s">
        <v>20</v>
      </c>
      <c r="D10" s="12">
        <v>1</v>
      </c>
      <c r="E10" s="17">
        <f t="shared" si="1"/>
        <v>880184.03361344547</v>
      </c>
      <c r="F10" s="14">
        <f t="shared" si="2"/>
        <v>167234.96638655465</v>
      </c>
      <c r="G10" s="14">
        <v>1047419</v>
      </c>
      <c r="H10" s="19">
        <f t="shared" si="3"/>
        <v>1047419</v>
      </c>
      <c r="I10" s="28"/>
      <c r="J10" s="24">
        <f t="shared" si="4"/>
        <v>0</v>
      </c>
      <c r="K10" s="24">
        <f t="shared" si="5"/>
        <v>0</v>
      </c>
      <c r="L10" s="29">
        <f t="shared" si="6"/>
        <v>0</v>
      </c>
    </row>
    <row r="11" spans="1:12" s="2" customFormat="1" ht="27" customHeight="1" thickBot="1">
      <c r="A11" s="9">
        <v>7</v>
      </c>
      <c r="B11" s="10" t="s">
        <v>21</v>
      </c>
      <c r="C11" s="11" t="s">
        <v>20</v>
      </c>
      <c r="D11" s="12">
        <v>1</v>
      </c>
      <c r="E11" s="17">
        <f t="shared" si="1"/>
        <v>764345.37815126055</v>
      </c>
      <c r="F11" s="14">
        <f t="shared" si="2"/>
        <v>145225.62184873951</v>
      </c>
      <c r="G11" s="14">
        <v>909571</v>
      </c>
      <c r="H11" s="19">
        <f t="shared" si="3"/>
        <v>909571</v>
      </c>
      <c r="I11" s="28"/>
      <c r="J11" s="24">
        <f t="shared" si="4"/>
        <v>0</v>
      </c>
      <c r="K11" s="24">
        <f t="shared" si="5"/>
        <v>0</v>
      </c>
      <c r="L11" s="29">
        <f t="shared" si="6"/>
        <v>0</v>
      </c>
    </row>
    <row r="12" spans="1:12" s="2" customFormat="1" ht="27" customHeight="1" thickBot="1">
      <c r="A12" s="9">
        <v>8</v>
      </c>
      <c r="B12" s="10" t="s">
        <v>22</v>
      </c>
      <c r="C12" s="11" t="s">
        <v>20</v>
      </c>
      <c r="D12" s="12">
        <v>1</v>
      </c>
      <c r="E12" s="17">
        <f t="shared" si="1"/>
        <v>696917.64705882361</v>
      </c>
      <c r="F12" s="14">
        <f t="shared" si="2"/>
        <v>132414.35294117648</v>
      </c>
      <c r="G12" s="14">
        <v>829332</v>
      </c>
      <c r="H12" s="19">
        <f t="shared" si="3"/>
        <v>829332</v>
      </c>
      <c r="I12" s="28"/>
      <c r="J12" s="24">
        <f t="shared" si="4"/>
        <v>0</v>
      </c>
      <c r="K12" s="24">
        <f t="shared" si="5"/>
        <v>0</v>
      </c>
      <c r="L12" s="29">
        <f t="shared" si="6"/>
        <v>0</v>
      </c>
    </row>
    <row r="13" spans="1:12" s="2" customFormat="1" ht="27" customHeight="1" thickBot="1">
      <c r="A13" s="9">
        <v>9</v>
      </c>
      <c r="B13" s="10" t="s">
        <v>23</v>
      </c>
      <c r="C13" s="11" t="s">
        <v>20</v>
      </c>
      <c r="D13" s="12">
        <v>1</v>
      </c>
      <c r="E13" s="17">
        <f t="shared" si="1"/>
        <v>663075.63025210088</v>
      </c>
      <c r="F13" s="14">
        <f t="shared" si="2"/>
        <v>125984.36974789917</v>
      </c>
      <c r="G13" s="14">
        <v>789060</v>
      </c>
      <c r="H13" s="19">
        <f t="shared" si="3"/>
        <v>789060</v>
      </c>
      <c r="I13" s="28"/>
      <c r="J13" s="24">
        <f t="shared" si="4"/>
        <v>0</v>
      </c>
      <c r="K13" s="24">
        <f t="shared" si="5"/>
        <v>0</v>
      </c>
      <c r="L13" s="29">
        <f t="shared" si="6"/>
        <v>0</v>
      </c>
    </row>
    <row r="14" spans="1:12" s="2" customFormat="1" ht="27" customHeight="1" thickBot="1">
      <c r="A14" s="9">
        <v>10</v>
      </c>
      <c r="B14" s="10" t="s">
        <v>24</v>
      </c>
      <c r="C14" s="11" t="s">
        <v>20</v>
      </c>
      <c r="D14" s="12">
        <v>1</v>
      </c>
      <c r="E14" s="17">
        <f t="shared" si="1"/>
        <v>946383.19327731093</v>
      </c>
      <c r="F14" s="14">
        <f t="shared" si="2"/>
        <v>179812.80672268907</v>
      </c>
      <c r="G14" s="14">
        <v>1126196</v>
      </c>
      <c r="H14" s="19">
        <f t="shared" si="3"/>
        <v>1126196</v>
      </c>
      <c r="I14" s="28"/>
      <c r="J14" s="24">
        <f t="shared" si="4"/>
        <v>0</v>
      </c>
      <c r="K14" s="24">
        <f t="shared" si="5"/>
        <v>0</v>
      </c>
      <c r="L14" s="29">
        <f t="shared" si="6"/>
        <v>0</v>
      </c>
    </row>
    <row r="15" spans="1:12" s="2" customFormat="1" ht="27" customHeight="1" thickBot="1">
      <c r="A15" s="9">
        <v>11</v>
      </c>
      <c r="B15" s="10" t="s">
        <v>25</v>
      </c>
      <c r="C15" s="11" t="s">
        <v>12</v>
      </c>
      <c r="D15" s="12">
        <v>1</v>
      </c>
      <c r="E15" s="17">
        <f t="shared" si="1"/>
        <v>2556866.3865546221</v>
      </c>
      <c r="F15" s="14">
        <f t="shared" si="2"/>
        <v>485804.6134453782</v>
      </c>
      <c r="G15" s="14">
        <v>3042671</v>
      </c>
      <c r="H15" s="19">
        <f t="shared" si="3"/>
        <v>3042671</v>
      </c>
      <c r="I15" s="28"/>
      <c r="J15" s="24">
        <f t="shared" si="4"/>
        <v>0</v>
      </c>
      <c r="K15" s="24">
        <f t="shared" si="5"/>
        <v>0</v>
      </c>
      <c r="L15" s="29">
        <f t="shared" si="6"/>
        <v>0</v>
      </c>
    </row>
    <row r="16" spans="1:12" s="2" customFormat="1" ht="27" customHeight="1" thickBot="1">
      <c r="A16" s="9">
        <v>12</v>
      </c>
      <c r="B16" s="10" t="s">
        <v>26</v>
      </c>
      <c r="C16" s="11" t="s">
        <v>12</v>
      </c>
      <c r="D16" s="12">
        <v>1</v>
      </c>
      <c r="E16" s="17">
        <f t="shared" si="1"/>
        <v>922552.9411764706</v>
      </c>
      <c r="F16" s="14">
        <f t="shared" si="2"/>
        <v>175285.05882352943</v>
      </c>
      <c r="G16" s="14">
        <v>1097838</v>
      </c>
      <c r="H16" s="19">
        <f t="shared" si="3"/>
        <v>1097838</v>
      </c>
      <c r="I16" s="28"/>
      <c r="J16" s="24">
        <f t="shared" si="4"/>
        <v>0</v>
      </c>
      <c r="K16" s="24">
        <f t="shared" si="5"/>
        <v>0</v>
      </c>
      <c r="L16" s="29">
        <f t="shared" si="6"/>
        <v>0</v>
      </c>
    </row>
    <row r="17" spans="1:12" s="2" customFormat="1" ht="27" customHeight="1" thickBot="1">
      <c r="A17" s="9">
        <v>13</v>
      </c>
      <c r="B17" s="10" t="s">
        <v>27</v>
      </c>
      <c r="C17" s="11" t="s">
        <v>28</v>
      </c>
      <c r="D17" s="12">
        <v>1</v>
      </c>
      <c r="E17" s="17">
        <f t="shared" si="1"/>
        <v>677530.25210084033</v>
      </c>
      <c r="F17" s="14">
        <f t="shared" si="2"/>
        <v>128730.74789915966</v>
      </c>
      <c r="G17" s="14">
        <v>806261</v>
      </c>
      <c r="H17" s="19">
        <f t="shared" si="3"/>
        <v>806261</v>
      </c>
      <c r="I17" s="28"/>
      <c r="J17" s="24">
        <f t="shared" si="4"/>
        <v>0</v>
      </c>
      <c r="K17" s="24">
        <f t="shared" si="5"/>
        <v>0</v>
      </c>
      <c r="L17" s="29">
        <f t="shared" si="6"/>
        <v>0</v>
      </c>
    </row>
    <row r="18" spans="1:12" s="2" customFormat="1" ht="27" customHeight="1" thickBot="1">
      <c r="A18" s="9">
        <v>14</v>
      </c>
      <c r="B18" s="10" t="s">
        <v>29</v>
      </c>
      <c r="C18" s="11" t="s">
        <v>30</v>
      </c>
      <c r="D18" s="12">
        <v>1</v>
      </c>
      <c r="E18" s="17">
        <f t="shared" si="1"/>
        <v>62300</v>
      </c>
      <c r="F18" s="14">
        <f t="shared" si="2"/>
        <v>11837</v>
      </c>
      <c r="G18" s="14">
        <v>74137</v>
      </c>
      <c r="H18" s="19">
        <f t="shared" si="3"/>
        <v>74137</v>
      </c>
      <c r="I18" s="28"/>
      <c r="J18" s="24">
        <f t="shared" si="4"/>
        <v>0</v>
      </c>
      <c r="K18" s="24">
        <f t="shared" si="5"/>
        <v>0</v>
      </c>
      <c r="L18" s="29">
        <f t="shared" si="6"/>
        <v>0</v>
      </c>
    </row>
    <row r="19" spans="1:12" s="2" customFormat="1" ht="27" customHeight="1" thickBot="1">
      <c r="A19" s="9">
        <v>15</v>
      </c>
      <c r="B19" s="10" t="s">
        <v>31</v>
      </c>
      <c r="C19" s="11" t="s">
        <v>30</v>
      </c>
      <c r="D19" s="12">
        <v>1</v>
      </c>
      <c r="E19" s="17">
        <f t="shared" si="1"/>
        <v>63025.210084033613</v>
      </c>
      <c r="F19" s="14">
        <f t="shared" si="2"/>
        <v>11974.789915966387</v>
      </c>
      <c r="G19" s="14">
        <v>75000</v>
      </c>
      <c r="H19" s="19">
        <f t="shared" si="3"/>
        <v>75000</v>
      </c>
      <c r="I19" s="28"/>
      <c r="J19" s="24">
        <f t="shared" si="4"/>
        <v>0</v>
      </c>
      <c r="K19" s="24">
        <f t="shared" si="5"/>
        <v>0</v>
      </c>
      <c r="L19" s="29">
        <f t="shared" si="6"/>
        <v>0</v>
      </c>
    </row>
    <row r="20" spans="1:12" s="2" customFormat="1" ht="27" customHeight="1" thickBot="1">
      <c r="A20" s="9">
        <v>16</v>
      </c>
      <c r="B20" s="10" t="s">
        <v>32</v>
      </c>
      <c r="C20" s="11" t="s">
        <v>28</v>
      </c>
      <c r="D20" s="12">
        <v>1</v>
      </c>
      <c r="E20" s="17">
        <f t="shared" si="1"/>
        <v>1314300</v>
      </c>
      <c r="F20" s="14">
        <f t="shared" si="2"/>
        <v>249717</v>
      </c>
      <c r="G20" s="14">
        <v>1564017</v>
      </c>
      <c r="H20" s="19">
        <f t="shared" si="3"/>
        <v>1564017</v>
      </c>
      <c r="I20" s="28"/>
      <c r="J20" s="24">
        <f t="shared" si="4"/>
        <v>0</v>
      </c>
      <c r="K20" s="24">
        <f t="shared" si="5"/>
        <v>0</v>
      </c>
      <c r="L20" s="29">
        <f t="shared" si="6"/>
        <v>0</v>
      </c>
    </row>
    <row r="21" spans="1:12" ht="15.75" customHeight="1" thickBot="1">
      <c r="A21" s="32" t="s">
        <v>33</v>
      </c>
      <c r="B21" s="33"/>
      <c r="C21" s="33"/>
      <c r="D21" s="34"/>
      <c r="E21" s="66" t="s">
        <v>34</v>
      </c>
      <c r="F21" s="67"/>
      <c r="G21" s="68"/>
      <c r="H21" s="13">
        <f>+SUM(H5:H20)</f>
        <v>12681883</v>
      </c>
      <c r="I21" s="69" t="s">
        <v>34</v>
      </c>
      <c r="J21" s="70"/>
      <c r="K21" s="71"/>
      <c r="L21" s="23">
        <f>+SUM(L5:L20)</f>
        <v>0</v>
      </c>
    </row>
    <row r="22" spans="1:12" ht="12" customHeight="1">
      <c r="A22" s="41"/>
      <c r="B22" s="42"/>
      <c r="C22" s="42"/>
      <c r="D22" s="42"/>
      <c r="E22" s="42"/>
      <c r="F22" s="42"/>
      <c r="G22" s="42"/>
      <c r="H22" s="42"/>
      <c r="I22" s="42"/>
      <c r="J22" s="42"/>
      <c r="K22" s="42"/>
      <c r="L22" s="42"/>
    </row>
    <row r="23" spans="1:12" ht="12" customHeight="1"/>
    <row r="24" spans="1:12" ht="156.75" customHeight="1">
      <c r="A24" s="43" t="s">
        <v>35</v>
      </c>
      <c r="B24" s="44"/>
      <c r="C24" s="44"/>
      <c r="D24" s="44"/>
      <c r="E24" s="44"/>
      <c r="F24" s="44"/>
      <c r="G24" s="44"/>
      <c r="H24" s="44"/>
      <c r="I24" s="44"/>
      <c r="J24" s="44"/>
      <c r="K24" s="44"/>
      <c r="L24" s="45"/>
    </row>
  </sheetData>
  <mergeCells count="12">
    <mergeCell ref="A1:L2"/>
    <mergeCell ref="A21:D21"/>
    <mergeCell ref="C3:C4"/>
    <mergeCell ref="D3:D4"/>
    <mergeCell ref="A24:L24"/>
    <mergeCell ref="E3:H3"/>
    <mergeCell ref="I3:L3"/>
    <mergeCell ref="A3:A4"/>
    <mergeCell ref="B3:B4"/>
    <mergeCell ref="A22:L22"/>
    <mergeCell ref="E21:G21"/>
    <mergeCell ref="I21:K21"/>
  </mergeCells>
  <pageMargins left="0.70866141732283472" right="0.70866141732283472" top="1.10625" bottom="0.74803149606299213" header="0.31496062992125984" footer="0.31496062992125984"/>
  <pageSetup paperSize="14" scale="47" fitToHeight="0" orientation="landscape" r:id="rId1"/>
  <headerFooter>
    <oddHeader xml:space="preserve">&amp;C    
&amp;G
&amp;"Verdana,Negrita"ESTUDIO DE MERCADO       &amp;"-,Normal"        &amp;"Verdana,Negrita"  &amp;"-,Normal"                           
                                                          </oddHeader>
    <oddFooter>&amp;L&amp;"Verdana,Normal"&amp;10Dirección: Avenida Carrera 50 No 26 - 55 Int. 2, Bogotá D.C., Colombia 
Conmutador: (+57) 601 254 2222 
Línea Nacional: (+57) 01 8000 112542&amp;RCódigo: A-07-F-010
Versión 3
Página  &amp;P de &amp;N</oddFooter>
  </headerFooter>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3699E7-A261-4AEB-AA4D-501AE9422955}">
  <sheetPr>
    <pageSetUpPr fitToPage="1"/>
  </sheetPr>
  <dimension ref="A1:L14"/>
  <sheetViews>
    <sheetView zoomScale="84" zoomScaleNormal="84" zoomScaleSheetLayoutView="80" zoomScalePageLayoutView="70" workbookViewId="0">
      <selection activeCell="A12" sqref="A12:L12"/>
    </sheetView>
  </sheetViews>
  <sheetFormatPr baseColWidth="10" defaultColWidth="11.5" defaultRowHeight="12.75" customHeight="1"/>
  <cols>
    <col min="1" max="1" width="9.1640625" style="1" customWidth="1"/>
    <col min="2" max="2" width="36.5" style="3" customWidth="1"/>
    <col min="3" max="3" width="9.6640625" style="1" customWidth="1"/>
    <col min="4" max="4" width="11.6640625" style="1" customWidth="1"/>
    <col min="5" max="5" width="17" style="1" customWidth="1"/>
    <col min="6" max="6" width="14.83203125" style="1" customWidth="1"/>
    <col min="7" max="7" width="17.5" style="1" customWidth="1"/>
    <col min="8" max="8" width="20.33203125" style="1" customWidth="1"/>
    <col min="9" max="9" width="20.33203125" style="1" bestFit="1" customWidth="1"/>
    <col min="10" max="10" width="20.33203125" style="1" customWidth="1"/>
    <col min="11" max="11" width="23" style="1" customWidth="1"/>
    <col min="12" max="12" width="20.33203125" style="1" bestFit="1" customWidth="1"/>
    <col min="13" max="16384" width="11.5" style="1"/>
  </cols>
  <sheetData>
    <row r="1" spans="1:12" ht="12.75" customHeight="1">
      <c r="A1" s="46" t="s">
        <v>0</v>
      </c>
      <c r="B1" s="47"/>
      <c r="C1" s="47"/>
      <c r="D1" s="47"/>
      <c r="E1" s="47"/>
      <c r="F1" s="47"/>
      <c r="G1" s="47"/>
      <c r="H1" s="47"/>
      <c r="I1" s="47"/>
      <c r="J1" s="47"/>
      <c r="K1" s="47"/>
      <c r="L1" s="48"/>
    </row>
    <row r="2" spans="1:12" ht="12.75" customHeight="1" thickBot="1">
      <c r="A2" s="49"/>
      <c r="B2" s="50"/>
      <c r="C2" s="50"/>
      <c r="D2" s="50"/>
      <c r="E2" s="51"/>
      <c r="F2" s="51"/>
      <c r="G2" s="51"/>
      <c r="H2" s="51"/>
      <c r="I2" s="51"/>
      <c r="J2" s="51"/>
      <c r="K2" s="51"/>
      <c r="L2" s="52"/>
    </row>
    <row r="3" spans="1:12" s="2" customFormat="1" ht="14" thickBot="1">
      <c r="A3" s="53" t="s">
        <v>1</v>
      </c>
      <c r="B3" s="55" t="s">
        <v>2</v>
      </c>
      <c r="C3" s="57" t="s">
        <v>3</v>
      </c>
      <c r="D3" s="59" t="s">
        <v>4</v>
      </c>
      <c r="E3" s="61" t="s">
        <v>5</v>
      </c>
      <c r="F3" s="61"/>
      <c r="G3" s="61"/>
      <c r="H3" s="61"/>
      <c r="I3" s="62" t="s">
        <v>6</v>
      </c>
      <c r="J3" s="63"/>
      <c r="K3" s="64"/>
      <c r="L3" s="65"/>
    </row>
    <row r="4" spans="1:12" s="2" customFormat="1" ht="27" customHeight="1" thickBot="1">
      <c r="A4" s="54"/>
      <c r="B4" s="56"/>
      <c r="C4" s="58"/>
      <c r="D4" s="60"/>
      <c r="E4" s="6" t="s">
        <v>7</v>
      </c>
      <c r="F4" s="4" t="s">
        <v>8</v>
      </c>
      <c r="G4" s="5" t="s">
        <v>9</v>
      </c>
      <c r="H4" s="7" t="s">
        <v>10</v>
      </c>
      <c r="I4" s="20" t="s">
        <v>7</v>
      </c>
      <c r="J4" s="21" t="s">
        <v>8</v>
      </c>
      <c r="K4" s="22" t="s">
        <v>9</v>
      </c>
      <c r="L4" s="20" t="s">
        <v>10</v>
      </c>
    </row>
    <row r="5" spans="1:12" s="2" customFormat="1" ht="27" customHeight="1" thickBot="1">
      <c r="A5" s="9">
        <v>1</v>
      </c>
      <c r="B5" s="10" t="s">
        <v>36</v>
      </c>
      <c r="C5" s="11" t="s">
        <v>37</v>
      </c>
      <c r="D5" s="12">
        <v>1</v>
      </c>
      <c r="E5" s="15">
        <f>+G5/1.19</f>
        <v>998200</v>
      </c>
      <c r="F5" s="16">
        <f>+E5*19%</f>
        <v>189658</v>
      </c>
      <c r="G5" s="16">
        <v>1187858</v>
      </c>
      <c r="H5" s="18">
        <f>+G5*D5</f>
        <v>1187858</v>
      </c>
      <c r="I5" s="25"/>
      <c r="J5" s="26">
        <f>+I5*19%</f>
        <v>0</v>
      </c>
      <c r="K5" s="26">
        <f t="shared" ref="K5:K10" si="0">+I5+J5</f>
        <v>0</v>
      </c>
      <c r="L5" s="27">
        <f>+K5*D5</f>
        <v>0</v>
      </c>
    </row>
    <row r="6" spans="1:12" s="2" customFormat="1" ht="27" customHeight="1" thickBot="1">
      <c r="A6" s="9">
        <v>2</v>
      </c>
      <c r="B6" s="10" t="s">
        <v>38</v>
      </c>
      <c r="C6" s="11" t="s">
        <v>39</v>
      </c>
      <c r="D6" s="12">
        <v>1</v>
      </c>
      <c r="E6" s="17">
        <f t="shared" ref="E6:E10" si="1">+G6/1.19</f>
        <v>51843.697478991598</v>
      </c>
      <c r="F6" s="14">
        <f t="shared" ref="F6:F10" si="2">+E6*19%</f>
        <v>9850.3025210084033</v>
      </c>
      <c r="G6" s="14">
        <v>61694</v>
      </c>
      <c r="H6" s="19">
        <f t="shared" ref="H6:H10" si="3">+G6*D6</f>
        <v>61694</v>
      </c>
      <c r="I6" s="28"/>
      <c r="J6" s="24">
        <f t="shared" ref="J6:J10" si="4">+I6*19%</f>
        <v>0</v>
      </c>
      <c r="K6" s="24">
        <f t="shared" si="0"/>
        <v>0</v>
      </c>
      <c r="L6" s="29">
        <f t="shared" ref="L6:L10" si="5">+K6*D6</f>
        <v>0</v>
      </c>
    </row>
    <row r="7" spans="1:12" s="2" customFormat="1" ht="27" customHeight="1" thickBot="1">
      <c r="A7" s="9">
        <v>3</v>
      </c>
      <c r="B7" s="10" t="s">
        <v>40</v>
      </c>
      <c r="C7" s="11" t="s">
        <v>41</v>
      </c>
      <c r="D7" s="12">
        <v>1</v>
      </c>
      <c r="E7" s="17">
        <f t="shared" si="1"/>
        <v>961295.79831932776</v>
      </c>
      <c r="F7" s="14">
        <f t="shared" si="2"/>
        <v>182646.20168067227</v>
      </c>
      <c r="G7" s="14">
        <v>1143942</v>
      </c>
      <c r="H7" s="19">
        <f t="shared" si="3"/>
        <v>1143942</v>
      </c>
      <c r="I7" s="28"/>
      <c r="J7" s="24">
        <f t="shared" si="4"/>
        <v>0</v>
      </c>
      <c r="K7" s="24">
        <f t="shared" si="0"/>
        <v>0</v>
      </c>
      <c r="L7" s="29">
        <f t="shared" si="5"/>
        <v>0</v>
      </c>
    </row>
    <row r="8" spans="1:12" s="2" customFormat="1" ht="27" customHeight="1" thickBot="1">
      <c r="A8" s="9">
        <v>4</v>
      </c>
      <c r="B8" s="10" t="s">
        <v>42</v>
      </c>
      <c r="C8" s="11" t="s">
        <v>43</v>
      </c>
      <c r="D8" s="12">
        <v>1</v>
      </c>
      <c r="E8" s="17">
        <f t="shared" si="1"/>
        <v>212800</v>
      </c>
      <c r="F8" s="14">
        <f t="shared" si="2"/>
        <v>40432</v>
      </c>
      <c r="G8" s="14">
        <v>253232</v>
      </c>
      <c r="H8" s="19">
        <f t="shared" si="3"/>
        <v>253232</v>
      </c>
      <c r="I8" s="28"/>
      <c r="J8" s="24">
        <f t="shared" si="4"/>
        <v>0</v>
      </c>
      <c r="K8" s="24">
        <f t="shared" si="0"/>
        <v>0</v>
      </c>
      <c r="L8" s="29">
        <f t="shared" si="5"/>
        <v>0</v>
      </c>
    </row>
    <row r="9" spans="1:12" s="2" customFormat="1" ht="27" customHeight="1" thickBot="1">
      <c r="A9" s="9">
        <v>5</v>
      </c>
      <c r="B9" s="10" t="s">
        <v>44</v>
      </c>
      <c r="C9" s="11" t="s">
        <v>43</v>
      </c>
      <c r="D9" s="12">
        <v>1</v>
      </c>
      <c r="E9" s="17">
        <f t="shared" si="1"/>
        <v>251783.19327731093</v>
      </c>
      <c r="F9" s="14">
        <f t="shared" si="2"/>
        <v>47838.806722689078</v>
      </c>
      <c r="G9" s="14">
        <v>299622</v>
      </c>
      <c r="H9" s="19">
        <f t="shared" si="3"/>
        <v>299622</v>
      </c>
      <c r="I9" s="28"/>
      <c r="J9" s="24">
        <f t="shared" si="4"/>
        <v>0</v>
      </c>
      <c r="K9" s="24">
        <f t="shared" si="0"/>
        <v>0</v>
      </c>
      <c r="L9" s="29">
        <f t="shared" si="5"/>
        <v>0</v>
      </c>
    </row>
    <row r="10" spans="1:12" s="2" customFormat="1" ht="27" customHeight="1" thickBot="1">
      <c r="A10" s="9">
        <v>6</v>
      </c>
      <c r="B10" s="10" t="s">
        <v>45</v>
      </c>
      <c r="C10" s="11" t="s">
        <v>43</v>
      </c>
      <c r="D10" s="12">
        <v>1</v>
      </c>
      <c r="E10" s="17">
        <f t="shared" si="1"/>
        <v>190808.40336134454</v>
      </c>
      <c r="F10" s="14">
        <f t="shared" si="2"/>
        <v>36253.596638655465</v>
      </c>
      <c r="G10" s="14">
        <v>227062</v>
      </c>
      <c r="H10" s="19">
        <f t="shared" si="3"/>
        <v>227062</v>
      </c>
      <c r="I10" s="28"/>
      <c r="J10" s="24">
        <f t="shared" si="4"/>
        <v>0</v>
      </c>
      <c r="K10" s="24">
        <f t="shared" si="0"/>
        <v>0</v>
      </c>
      <c r="L10" s="29">
        <f t="shared" si="5"/>
        <v>0</v>
      </c>
    </row>
    <row r="11" spans="1:12" ht="15.75" customHeight="1" thickBot="1">
      <c r="A11" s="32" t="s">
        <v>33</v>
      </c>
      <c r="B11" s="33"/>
      <c r="C11" s="33"/>
      <c r="D11" s="34"/>
      <c r="E11" s="35" t="s">
        <v>34</v>
      </c>
      <c r="F11" s="36"/>
      <c r="G11" s="37"/>
      <c r="H11" s="31">
        <f>+SUM(H5:H10)</f>
        <v>3173410</v>
      </c>
      <c r="I11" s="38" t="s">
        <v>34</v>
      </c>
      <c r="J11" s="39"/>
      <c r="K11" s="40"/>
      <c r="L11" s="8">
        <f>+SUM(L5:L10)</f>
        <v>0</v>
      </c>
    </row>
    <row r="12" spans="1:12" ht="12" customHeight="1">
      <c r="A12" s="41"/>
      <c r="B12" s="42"/>
      <c r="C12" s="42"/>
      <c r="D12" s="42"/>
      <c r="E12" s="42"/>
      <c r="F12" s="42"/>
      <c r="G12" s="42"/>
      <c r="H12" s="42"/>
      <c r="I12" s="42"/>
      <c r="J12" s="42"/>
      <c r="K12" s="42"/>
      <c r="L12" s="42"/>
    </row>
    <row r="13" spans="1:12" ht="12" customHeight="1" thickBot="1"/>
    <row r="14" spans="1:12" ht="156.75" customHeight="1" thickBot="1">
      <c r="A14" s="43" t="s">
        <v>35</v>
      </c>
      <c r="B14" s="44"/>
      <c r="C14" s="44"/>
      <c r="D14" s="44"/>
      <c r="E14" s="44"/>
      <c r="F14" s="44"/>
      <c r="G14" s="44"/>
      <c r="H14" s="44"/>
      <c r="I14" s="44"/>
      <c r="J14" s="44"/>
      <c r="K14" s="44"/>
      <c r="L14" s="45"/>
    </row>
  </sheetData>
  <mergeCells count="12">
    <mergeCell ref="A1:L2"/>
    <mergeCell ref="A3:A4"/>
    <mergeCell ref="B3:B4"/>
    <mergeCell ref="C3:C4"/>
    <mergeCell ref="D3:D4"/>
    <mergeCell ref="E3:H3"/>
    <mergeCell ref="I3:L3"/>
    <mergeCell ref="A11:D11"/>
    <mergeCell ref="E11:G11"/>
    <mergeCell ref="I11:K11"/>
    <mergeCell ref="A12:L12"/>
    <mergeCell ref="A14:L14"/>
  </mergeCells>
  <pageMargins left="0.70866141732283472" right="0.70866141732283472" top="1.10625" bottom="0.74803149606299213" header="0.31496062992125984" footer="0.31496062992125984"/>
  <pageSetup paperSize="14" scale="47" fitToHeight="0" orientation="landscape" r:id="rId1"/>
  <headerFooter>
    <oddHeader xml:space="preserve">&amp;C    
&amp;G
&amp;"Verdana,Negrita"ESTUDIO DE MERCADO       &amp;"-,Normal"        &amp;"Verdana,Negrita"  &amp;"-,Normal"                           
                                                          </oddHeader>
    <oddFooter>&amp;L&amp;"Verdana,Normal"&amp;10Dirección: Avenida Carrera 50 No 26 - 55 Int. 2, Bogotá D.C., Colombia 
Conmutador: (+57) 601 254 2222 
Línea Nacional: (+57) 01 8000 112542&amp;RCódigo: A-07-F-010
Versión 3
Página  &amp;P de &amp;N</oddFoot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4068DD-137F-4A3E-8B87-21B2717312DD}">
  <sheetPr>
    <pageSetUpPr fitToPage="1"/>
  </sheetPr>
  <dimension ref="A1:L16"/>
  <sheetViews>
    <sheetView tabSelected="1" topLeftCell="A7" zoomScale="141" zoomScaleNormal="100" zoomScaleSheetLayoutView="80" zoomScalePageLayoutView="70" workbookViewId="0">
      <selection activeCell="A14" sqref="A14:L14"/>
    </sheetView>
  </sheetViews>
  <sheetFormatPr baseColWidth="10" defaultColWidth="11.5" defaultRowHeight="12.75" customHeight="1"/>
  <cols>
    <col min="1" max="1" width="9.1640625" style="1" customWidth="1"/>
    <col min="2" max="2" width="36.5" style="3" customWidth="1"/>
    <col min="3" max="3" width="9.6640625" style="1" customWidth="1"/>
    <col min="4" max="4" width="11.6640625" style="1" customWidth="1"/>
    <col min="5" max="5" width="17" style="1" customWidth="1"/>
    <col min="6" max="6" width="14.83203125" style="1" customWidth="1"/>
    <col min="7" max="7" width="17.5" style="1" customWidth="1"/>
    <col min="8" max="8" width="20.33203125" style="1" customWidth="1"/>
    <col min="9" max="9" width="20.33203125" style="1" bestFit="1" customWidth="1"/>
    <col min="10" max="10" width="20.33203125" style="1" customWidth="1"/>
    <col min="11" max="11" width="23" style="1" customWidth="1"/>
    <col min="12" max="12" width="20.33203125" style="1" bestFit="1" customWidth="1"/>
    <col min="13" max="16384" width="11.5" style="1"/>
  </cols>
  <sheetData>
    <row r="1" spans="1:12" ht="12.75" customHeight="1">
      <c r="A1" s="46" t="s">
        <v>0</v>
      </c>
      <c r="B1" s="47"/>
      <c r="C1" s="47"/>
      <c r="D1" s="47"/>
      <c r="E1" s="47"/>
      <c r="F1" s="47"/>
      <c r="G1" s="47"/>
      <c r="H1" s="47"/>
      <c r="I1" s="47"/>
      <c r="J1" s="47"/>
      <c r="K1" s="47"/>
      <c r="L1" s="48"/>
    </row>
    <row r="2" spans="1:12" ht="12.75" customHeight="1" thickBot="1">
      <c r="A2" s="49"/>
      <c r="B2" s="50"/>
      <c r="C2" s="50"/>
      <c r="D2" s="50"/>
      <c r="E2" s="51"/>
      <c r="F2" s="51"/>
      <c r="G2" s="51"/>
      <c r="H2" s="51"/>
      <c r="I2" s="51"/>
      <c r="J2" s="51"/>
      <c r="K2" s="51"/>
      <c r="L2" s="52"/>
    </row>
    <row r="3" spans="1:12" s="2" customFormat="1" ht="14" thickBot="1">
      <c r="A3" s="53" t="s">
        <v>1</v>
      </c>
      <c r="B3" s="55" t="s">
        <v>2</v>
      </c>
      <c r="C3" s="57" t="s">
        <v>3</v>
      </c>
      <c r="D3" s="59" t="s">
        <v>4</v>
      </c>
      <c r="E3" s="61" t="s">
        <v>5</v>
      </c>
      <c r="F3" s="61"/>
      <c r="G3" s="61"/>
      <c r="H3" s="61"/>
      <c r="I3" s="62" t="s">
        <v>6</v>
      </c>
      <c r="J3" s="63"/>
      <c r="K3" s="64"/>
      <c r="L3" s="65"/>
    </row>
    <row r="4" spans="1:12" s="2" customFormat="1" ht="27" customHeight="1" thickBot="1">
      <c r="A4" s="54"/>
      <c r="B4" s="56"/>
      <c r="C4" s="58"/>
      <c r="D4" s="60"/>
      <c r="E4" s="6" t="s">
        <v>7</v>
      </c>
      <c r="F4" s="4" t="s">
        <v>8</v>
      </c>
      <c r="G4" s="5" t="s">
        <v>9</v>
      </c>
      <c r="H4" s="7" t="s">
        <v>10</v>
      </c>
      <c r="I4" s="20" t="s">
        <v>7</v>
      </c>
      <c r="J4" s="21" t="s">
        <v>8</v>
      </c>
      <c r="K4" s="22" t="s">
        <v>9</v>
      </c>
      <c r="L4" s="20" t="s">
        <v>10</v>
      </c>
    </row>
    <row r="5" spans="1:12" s="2" customFormat="1" ht="27" customHeight="1" thickBot="1">
      <c r="A5" s="9">
        <v>1</v>
      </c>
      <c r="B5" s="10" t="s">
        <v>46</v>
      </c>
      <c r="C5" s="11" t="s">
        <v>47</v>
      </c>
      <c r="D5" s="12">
        <v>1</v>
      </c>
      <c r="E5" s="15">
        <f>+G5/1.19</f>
        <v>1006600</v>
      </c>
      <c r="F5" s="16">
        <f>+E5*19%</f>
        <v>191254</v>
      </c>
      <c r="G5" s="16">
        <v>1197854</v>
      </c>
      <c r="H5" s="18">
        <f>+G5*D5</f>
        <v>1197854</v>
      </c>
      <c r="I5" s="25"/>
      <c r="J5" s="26">
        <f>+I5*19%</f>
        <v>0</v>
      </c>
      <c r="K5" s="26">
        <f t="shared" ref="K5:K12" si="0">+I5+J5</f>
        <v>0</v>
      </c>
      <c r="L5" s="27">
        <f>+K5*D5</f>
        <v>0</v>
      </c>
    </row>
    <row r="6" spans="1:12" s="2" customFormat="1" ht="27" customHeight="1" thickBot="1">
      <c r="A6" s="9">
        <v>2</v>
      </c>
      <c r="B6" s="10" t="s">
        <v>48</v>
      </c>
      <c r="C6" s="11" t="s">
        <v>47</v>
      </c>
      <c r="D6" s="12">
        <v>1</v>
      </c>
      <c r="E6" s="17">
        <f t="shared" ref="E6:E12" si="1">+G6/1.19</f>
        <v>999900</v>
      </c>
      <c r="F6" s="14">
        <f t="shared" ref="F6:F12" si="2">+E6*19%</f>
        <v>189981</v>
      </c>
      <c r="G6" s="14">
        <v>1189881</v>
      </c>
      <c r="H6" s="19">
        <f t="shared" ref="H6:H12" si="3">+G6*D6</f>
        <v>1189881</v>
      </c>
      <c r="I6" s="28"/>
      <c r="J6" s="24">
        <f t="shared" ref="J6:J12" si="4">+I6*19%</f>
        <v>0</v>
      </c>
      <c r="K6" s="24">
        <f t="shared" si="0"/>
        <v>0</v>
      </c>
      <c r="L6" s="29">
        <f t="shared" ref="L6:L12" si="5">+K6*D6</f>
        <v>0</v>
      </c>
    </row>
    <row r="7" spans="1:12" s="2" customFormat="1" ht="27" customHeight="1" thickBot="1">
      <c r="A7" s="9">
        <v>3</v>
      </c>
      <c r="B7" s="10" t="s">
        <v>49</v>
      </c>
      <c r="C7" s="11" t="s">
        <v>50</v>
      </c>
      <c r="D7" s="12">
        <v>1</v>
      </c>
      <c r="E7" s="17">
        <f t="shared" si="1"/>
        <v>1445388.2352941178</v>
      </c>
      <c r="F7" s="14">
        <f t="shared" si="2"/>
        <v>274623.76470588241</v>
      </c>
      <c r="G7" s="14">
        <v>1720012</v>
      </c>
      <c r="H7" s="19">
        <f t="shared" si="3"/>
        <v>1720012</v>
      </c>
      <c r="I7" s="28"/>
      <c r="J7" s="24">
        <f t="shared" si="4"/>
        <v>0</v>
      </c>
      <c r="K7" s="24">
        <f t="shared" si="0"/>
        <v>0</v>
      </c>
      <c r="L7" s="29">
        <f t="shared" si="5"/>
        <v>0</v>
      </c>
    </row>
    <row r="8" spans="1:12" s="2" customFormat="1" ht="27" customHeight="1" thickBot="1">
      <c r="A8" s="9">
        <v>4</v>
      </c>
      <c r="B8" s="10" t="s">
        <v>51</v>
      </c>
      <c r="C8" s="11" t="s">
        <v>50</v>
      </c>
      <c r="D8" s="12">
        <v>1</v>
      </c>
      <c r="E8" s="17">
        <f t="shared" si="1"/>
        <v>1019363.025210084</v>
      </c>
      <c r="F8" s="14">
        <f t="shared" si="2"/>
        <v>193678.97478991598</v>
      </c>
      <c r="G8" s="14">
        <v>1213042</v>
      </c>
      <c r="H8" s="19">
        <f t="shared" si="3"/>
        <v>1213042</v>
      </c>
      <c r="I8" s="28"/>
      <c r="J8" s="24">
        <f t="shared" si="4"/>
        <v>0</v>
      </c>
      <c r="K8" s="24">
        <f t="shared" si="0"/>
        <v>0</v>
      </c>
      <c r="L8" s="29">
        <f t="shared" si="5"/>
        <v>0</v>
      </c>
    </row>
    <row r="9" spans="1:12" s="2" customFormat="1" ht="27" customHeight="1" thickBot="1">
      <c r="A9" s="9">
        <v>5</v>
      </c>
      <c r="B9" s="10" t="s">
        <v>52</v>
      </c>
      <c r="C9" s="11" t="s">
        <v>30</v>
      </c>
      <c r="D9" s="12">
        <v>1</v>
      </c>
      <c r="E9" s="17">
        <f t="shared" si="1"/>
        <v>893650.42016806721</v>
      </c>
      <c r="F9" s="14">
        <f t="shared" si="2"/>
        <v>169793.57983193276</v>
      </c>
      <c r="G9" s="14">
        <v>1063444</v>
      </c>
      <c r="H9" s="19">
        <f t="shared" si="3"/>
        <v>1063444</v>
      </c>
      <c r="I9" s="28"/>
      <c r="J9" s="24">
        <f t="shared" si="4"/>
        <v>0</v>
      </c>
      <c r="K9" s="24">
        <f t="shared" si="0"/>
        <v>0</v>
      </c>
      <c r="L9" s="29">
        <f t="shared" si="5"/>
        <v>0</v>
      </c>
    </row>
    <row r="10" spans="1:12" s="2" customFormat="1" ht="27" customHeight="1" thickBot="1">
      <c r="A10" s="9">
        <v>6</v>
      </c>
      <c r="B10" s="10" t="s">
        <v>53</v>
      </c>
      <c r="C10" s="11" t="s">
        <v>54</v>
      </c>
      <c r="D10" s="12">
        <v>1</v>
      </c>
      <c r="E10" s="17">
        <f t="shared" si="1"/>
        <v>614897.47899159661</v>
      </c>
      <c r="F10" s="14">
        <f t="shared" si="2"/>
        <v>116830.52100840336</v>
      </c>
      <c r="G10" s="14">
        <v>731728</v>
      </c>
      <c r="H10" s="19">
        <f t="shared" si="3"/>
        <v>731728</v>
      </c>
      <c r="I10" s="28"/>
      <c r="J10" s="24">
        <f t="shared" si="4"/>
        <v>0</v>
      </c>
      <c r="K10" s="24">
        <f t="shared" si="0"/>
        <v>0</v>
      </c>
      <c r="L10" s="29">
        <f t="shared" si="5"/>
        <v>0</v>
      </c>
    </row>
    <row r="11" spans="1:12" s="2" customFormat="1" ht="27" customHeight="1" thickBot="1">
      <c r="A11" s="9">
        <v>7</v>
      </c>
      <c r="B11" s="10" t="s">
        <v>55</v>
      </c>
      <c r="C11" s="11" t="s">
        <v>54</v>
      </c>
      <c r="D11" s="12">
        <v>1</v>
      </c>
      <c r="E11" s="17">
        <f t="shared" si="1"/>
        <v>770000</v>
      </c>
      <c r="F11" s="14">
        <f t="shared" si="2"/>
        <v>146300</v>
      </c>
      <c r="G11" s="14">
        <v>916300</v>
      </c>
      <c r="H11" s="19">
        <f t="shared" si="3"/>
        <v>916300</v>
      </c>
      <c r="I11" s="28"/>
      <c r="J11" s="24">
        <f t="shared" si="4"/>
        <v>0</v>
      </c>
      <c r="K11" s="24">
        <f t="shared" si="0"/>
        <v>0</v>
      </c>
      <c r="L11" s="29">
        <f t="shared" si="5"/>
        <v>0</v>
      </c>
    </row>
    <row r="12" spans="1:12" s="2" customFormat="1" ht="27" customHeight="1" thickBot="1">
      <c r="A12" s="9">
        <v>8</v>
      </c>
      <c r="B12" s="10" t="s">
        <v>56</v>
      </c>
      <c r="C12" s="11" t="s">
        <v>54</v>
      </c>
      <c r="D12" s="12">
        <v>1</v>
      </c>
      <c r="E12" s="17">
        <f t="shared" si="1"/>
        <v>1308879.8319327731</v>
      </c>
      <c r="F12" s="14">
        <f t="shared" si="2"/>
        <v>248687.16806722688</v>
      </c>
      <c r="G12" s="14">
        <v>1557567</v>
      </c>
      <c r="H12" s="19">
        <f t="shared" si="3"/>
        <v>1557567</v>
      </c>
      <c r="I12" s="28"/>
      <c r="J12" s="24">
        <f t="shared" si="4"/>
        <v>0</v>
      </c>
      <c r="K12" s="24">
        <f t="shared" si="0"/>
        <v>0</v>
      </c>
      <c r="L12" s="29">
        <f t="shared" si="5"/>
        <v>0</v>
      </c>
    </row>
    <row r="13" spans="1:12" ht="15.75" customHeight="1" thickBot="1">
      <c r="A13" s="32" t="s">
        <v>33</v>
      </c>
      <c r="B13" s="33"/>
      <c r="C13" s="33"/>
      <c r="D13" s="34"/>
      <c r="E13" s="35" t="s">
        <v>34</v>
      </c>
      <c r="F13" s="36"/>
      <c r="G13" s="37"/>
      <c r="H13" s="30">
        <f>+SUM(H5:H12)</f>
        <v>9589828</v>
      </c>
      <c r="I13" s="38" t="s">
        <v>34</v>
      </c>
      <c r="J13" s="39"/>
      <c r="K13" s="40"/>
      <c r="L13" s="8">
        <f>+SUM(L5:L12)</f>
        <v>0</v>
      </c>
    </row>
    <row r="14" spans="1:12" ht="12" customHeight="1">
      <c r="A14" s="72"/>
      <c r="B14" s="42"/>
      <c r="C14" s="42"/>
      <c r="D14" s="42"/>
      <c r="E14" s="42"/>
      <c r="F14" s="42"/>
      <c r="G14" s="42"/>
      <c r="H14" s="42"/>
      <c r="I14" s="42"/>
      <c r="J14" s="42"/>
      <c r="K14" s="42"/>
      <c r="L14" s="42"/>
    </row>
    <row r="15" spans="1:12" ht="12" customHeight="1" thickBot="1"/>
    <row r="16" spans="1:12" ht="156.75" customHeight="1" thickBot="1">
      <c r="A16" s="43" t="s">
        <v>35</v>
      </c>
      <c r="B16" s="44"/>
      <c r="C16" s="44"/>
      <c r="D16" s="44"/>
      <c r="E16" s="44"/>
      <c r="F16" s="44"/>
      <c r="G16" s="44"/>
      <c r="H16" s="44"/>
      <c r="I16" s="44"/>
      <c r="J16" s="44"/>
      <c r="K16" s="44"/>
      <c r="L16" s="45"/>
    </row>
  </sheetData>
  <mergeCells count="12">
    <mergeCell ref="A1:L2"/>
    <mergeCell ref="A3:A4"/>
    <mergeCell ref="B3:B4"/>
    <mergeCell ref="C3:C4"/>
    <mergeCell ref="D3:D4"/>
    <mergeCell ref="E3:H3"/>
    <mergeCell ref="I3:L3"/>
    <mergeCell ref="A13:D13"/>
    <mergeCell ref="E13:G13"/>
    <mergeCell ref="I13:K13"/>
    <mergeCell ref="A14:L14"/>
    <mergeCell ref="A16:L16"/>
  </mergeCells>
  <pageMargins left="0.70866141732283472" right="0.70866141732283472" top="1.10625" bottom="0.74803149606299213" header="0.31496062992125984" footer="0.31496062992125984"/>
  <pageSetup paperSize="14" scale="47" fitToHeight="0" orientation="landscape" r:id="rId1"/>
  <headerFooter>
    <oddHeader xml:space="preserve">&amp;C    
&amp;G
&amp;"Verdana,Negrita"ESTUDIO DE MERCADO       &amp;"-,Normal"        &amp;"Verdana,Negrita"  &amp;"-,Normal"                           
                                                          </oddHeader>
    <oddFooter>&amp;L&amp;"Verdana,Normal"&amp;10Dirección: Avenida Carrera 50 No 26 - 55 Int. 2, Bogotá D.C., Colombia 
Conmutador: (+57) 601 254 2222 
Línea Nacional: (+57) 01 8000 112542&amp;RCódigo: A-07-F-010
Versión 3
Página  &amp;P de &amp;N</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OFERTA ECONÓMICA L1</vt:lpstr>
      <vt:lpstr>OFERTA ECONÓMICA L2</vt:lpstr>
      <vt:lpstr>OFERTA ECONÓMICA L3</vt:lpstr>
      <vt:lpstr>'OFERTA ECONÓMICA L1'!Área_de_impresión</vt:lpstr>
      <vt:lpstr>'OFERTA ECONÓMICA L2'!Área_de_impresión</vt:lpstr>
      <vt:lpstr>'OFERTA ECONÓMICA L3'!Área_de_impresión</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Nubia Milena Rodriguez Roberto</dc:creator>
  <cp:keywords/>
  <dc:description/>
  <cp:lastModifiedBy>MacBook Pro</cp:lastModifiedBy>
  <cp:revision/>
  <dcterms:created xsi:type="dcterms:W3CDTF">2015-03-20T13:19:46Z</dcterms:created>
  <dcterms:modified xsi:type="dcterms:W3CDTF">2026-04-24T22:19:54Z</dcterms:modified>
  <cp:category/>
  <cp:contentStatus/>
</cp:coreProperties>
</file>