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sena4-my.sharepoint.com/personal/asarmientoe_sena_edu_co/Documents/Usuario/Desktop/AÑO 2026/BYS/MANTENIMIENTO AIRES ACONDICIONADOS/"/>
    </mc:Choice>
  </mc:AlternateContent>
  <xr:revisionPtr revIDLastSave="2" documentId="13_ncr:1_{F845DB4E-E1FC-4147-89CA-52B94D86ACB3}" xr6:coauthVersionLast="47" xr6:coauthVersionMax="47" xr10:uidLastSave="{312F4FB1-9FE9-4864-8FA1-AFD456BF08E3}"/>
  <bookViews>
    <workbookView xWindow="-120" yWindow="-120" windowWidth="29040" windowHeight="15720" activeTab="1" xr2:uid="{00000000-000D-0000-FFFF-FFFF00000000}"/>
  </bookViews>
  <sheets>
    <sheet name="CRONOGRAMA" sheetId="4" r:id="rId1"/>
    <sheet name="MODELO ESTUDIO MERCADO" sheetId="1" r:id="rId2"/>
    <sheet name="INSTRUCCIONES" sheetId="2" r:id="rId3"/>
    <sheet name="Hoja1" sheetId="3" r:id="rId4"/>
  </sheets>
  <definedNames>
    <definedName name="_____PJ50">#REF!</definedName>
    <definedName name="_____pj51">#REF!</definedName>
    <definedName name="____PJ50">#REF!</definedName>
    <definedName name="____pj51">#REF!</definedName>
    <definedName name="___PJ50">#REF!</definedName>
    <definedName name="___pj51">#REF!</definedName>
    <definedName name="__A17000">#REF!</definedName>
    <definedName name="__A20000">#REF!</definedName>
    <definedName name="__A30000">#REF!</definedName>
    <definedName name="__AFC1">#REF!</definedName>
    <definedName name="__AFC3">#REF!</definedName>
    <definedName name="__AFC5">#REF!</definedName>
    <definedName name="__BGC1">#REF!</definedName>
    <definedName name="__BGC3">#REF!</definedName>
    <definedName name="__BGC5">#REF!</definedName>
    <definedName name="__CAC1">#REF!</definedName>
    <definedName name="__CAC3">#REF!</definedName>
    <definedName name="__CAC5">#REF!</definedName>
    <definedName name="__PJ50">#REF!</definedName>
    <definedName name="__pj51">#REF!</definedName>
    <definedName name="__rc">#REF!</definedName>
    <definedName name="__SBC1">#REF!</definedName>
    <definedName name="__SBC3">#REF!</definedName>
    <definedName name="__SBC5">#REF!</definedName>
    <definedName name="_A17000">#REF!</definedName>
    <definedName name="_A20000">#REF!</definedName>
    <definedName name="_A30000">#REF!</definedName>
    <definedName name="_AFC1">#REF!</definedName>
    <definedName name="_AFC3">#REF!</definedName>
    <definedName name="_AFC5">#REF!</definedName>
    <definedName name="_APU221">#REF!</definedName>
    <definedName name="_APU465">#REF!</definedName>
    <definedName name="_BGC1">#REF!</definedName>
    <definedName name="_BGC3">#REF!</definedName>
    <definedName name="_BGC5">#REF!</definedName>
    <definedName name="_CAC1">#REF!</definedName>
    <definedName name="_CAC3">#REF!</definedName>
    <definedName name="_CAC5">#REF!</definedName>
    <definedName name="_PJ50">#REF!</definedName>
    <definedName name="_pj51">#REF!</definedName>
    <definedName name="_rc">#REF!</definedName>
    <definedName name="_SBC1">#REF!</definedName>
    <definedName name="_SBC3">#REF!</definedName>
    <definedName name="_SBC5">#REF!</definedName>
    <definedName name="A">#REF!</definedName>
    <definedName name="A_impresión_IM">#REF!</definedName>
    <definedName name="AAC">#REF!</definedName>
    <definedName name="ABG">#REF!</definedName>
    <definedName name="absc">#REF!</definedName>
    <definedName name="AccessDatabase" hidden="1">"A:\SAIN.mdb"</definedName>
    <definedName name="actual">#REF!</definedName>
    <definedName name="AD">#REF!</definedName>
    <definedName name="adicional">#REF!</definedName>
    <definedName name="Adm">#REF!</definedName>
    <definedName name="ADMINISTRADOR">#REF!</definedName>
    <definedName name="ADMINISTRADOR_VIAL__ARMANDO_SANCHEZ_SANCHEZ">#REF!</definedName>
    <definedName name="Administrativo">#REF!</definedName>
    <definedName name="admon">#REF!</definedName>
    <definedName name="admon1">#REF!</definedName>
    <definedName name="adoq">#REF!</definedName>
    <definedName name="ah">#REF!</definedName>
    <definedName name="ahe">#REF!</definedName>
    <definedName name="aj">#REF!</definedName>
    <definedName name="alc">#REF!</definedName>
    <definedName name="Almacenista">#REF!</definedName>
    <definedName name="AMORTIZAR">#REF!</definedName>
    <definedName name="ANTONIA">IF([0]!FABIAN,Header_Row+[0]!Number_of_Payments,Header_Row)</definedName>
    <definedName name="año">#REF!</definedName>
    <definedName name="año1">#REF!</definedName>
    <definedName name="AÑOWUIE">#REF!</definedName>
    <definedName name="ao">#REF!</definedName>
    <definedName name="APU">#REF!</definedName>
    <definedName name="APU221.1">#REF!</definedName>
    <definedName name="APU221.2">#REF!</definedName>
    <definedName name="apubox">#REF!</definedName>
    <definedName name="_xlnm.Extract">#REF!</definedName>
    <definedName name="_xlnm.Print_Area" localSheetId="0">CRONOGRAMA!$A$1:$P$16</definedName>
    <definedName name="_xlnm.Print_Area">#REF!</definedName>
    <definedName name="as">#REF!</definedName>
    <definedName name="ASB">#REF!</definedName>
    <definedName name="asdfñk">#N/A</definedName>
    <definedName name="au">#REF!</definedName>
    <definedName name="aur">#REF!</definedName>
    <definedName name="auto1">#REF!</definedName>
    <definedName name="auto2">#REF!</definedName>
    <definedName name="Auxcontabilidad">#REF!</definedName>
    <definedName name="av">#REF!</definedName>
    <definedName name="ax">#REF!</definedName>
    <definedName name="azta">#REF!</definedName>
    <definedName name="b">#REF!</definedName>
    <definedName name="bancos">#REF!</definedName>
    <definedName name="bASE">#REF!</definedName>
    <definedName name="Base_datos_IM">#REF!</definedName>
    <definedName name="BASE_DE_DATOS">#REF!</definedName>
    <definedName name="_xlnm.Database">#REF!</definedName>
    <definedName name="bb">#REF!</definedName>
    <definedName name="Beg_Bal">#REF!</definedName>
    <definedName name="bgh">#REF!</definedName>
    <definedName name="BHT">#REF!</definedName>
    <definedName name="bimestre">#REF!</definedName>
    <definedName name="BJHVVHGH">DATE(YEAR(Loan_Start),MONTH(Loan_Start)+Payment_Number,DAY(Loan_Start))</definedName>
    <definedName name="bnm">#REF!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sco">#REF!</definedName>
    <definedName name="bw">#REF!</definedName>
    <definedName name="C_">#REF!</definedName>
    <definedName name="Caja">#REF!</definedName>
    <definedName name="cajmenht">#REF!</definedName>
    <definedName name="CALCULO">#REF!</definedName>
    <definedName name="CANT">#REF!</definedName>
    <definedName name="CANTID">#REF!</definedName>
    <definedName name="Cantidades">#REF!</definedName>
    <definedName name="caramanto">#REF!</definedName>
    <definedName name="CARLOS">DATE(YEAR(Loan_Start),MONTH(Loan_Start)+Payment_Number,DAY(Loan_Start))</definedName>
    <definedName name="CAROL">#REF!</definedName>
    <definedName name="carol1">#REF!</definedName>
    <definedName name="CARRETERAS">#REF!</definedName>
    <definedName name="caspa">#REF!</definedName>
    <definedName name="catarata">#REF!</definedName>
    <definedName name="causa">#REF!</definedName>
    <definedName name="cc">#REF!</definedName>
    <definedName name="CCCCCC">#REF!</definedName>
    <definedName name="ccto210">#REF!</definedName>
    <definedName name="cd">#REF!</definedName>
    <definedName name="Celador">#REF!</definedName>
    <definedName name="CHE">#REF!</definedName>
    <definedName name="clase">#REF!</definedName>
    <definedName name="co">#REF!</definedName>
    <definedName name="Contramaestro">#REF!</definedName>
    <definedName name="COPIA1">#REF!</definedName>
    <definedName name="COPIA2">#REF!</definedName>
    <definedName name="cp">#REF!</definedName>
    <definedName name="CRIT1">#REF!</definedName>
    <definedName name="Criticos">#REF!</definedName>
    <definedName name="cuadrado">#REF!</definedName>
    <definedName name="cuadro">#REF!</definedName>
    <definedName name="cv">#REF!</definedName>
    <definedName name="cvc">#REF!</definedName>
    <definedName name="cx">#REF!</definedName>
    <definedName name="D">Scheduled_Payment+Extra_Payment</definedName>
    <definedName name="DANI">#REF!</definedName>
    <definedName name="Data">#REF!</definedName>
    <definedName name="dc">#REF!</definedName>
    <definedName name="DCF">#REF!</definedName>
    <definedName name="DD">#REF!</definedName>
    <definedName name="DDDD">IF([0]!Values_Entered,Header_Row+[0]!Number_of_Payments,Header_Row)</definedName>
    <definedName name="Descapote">#REF!</definedName>
    <definedName name="df">#REF!</definedName>
    <definedName name="di">#REF!</definedName>
    <definedName name="diario">#REF!</definedName>
    <definedName name="diego">#REF!</definedName>
    <definedName name="diego1">#REF!</definedName>
    <definedName name="Director">#REF!</definedName>
    <definedName name="dj">#REF!</definedName>
    <definedName name="dl">#REF!</definedName>
    <definedName name="dm">#REF!</definedName>
    <definedName name="do">#REF!</definedName>
    <definedName name="DOR">#REF!</definedName>
    <definedName name="drf">#REF!</definedName>
    <definedName name="DSA">#REF!</definedName>
    <definedName name="dt">#REF!</definedName>
    <definedName name="DTS">#REF!</definedName>
    <definedName name="ee">#REF!</definedName>
    <definedName name="ef">#REF!</definedName>
    <definedName name="efectcjq">#REF!</definedName>
    <definedName name="el">#REF!</definedName>
    <definedName name="End_Bal">#REF!</definedName>
    <definedName name="equi">#REF!</definedName>
    <definedName name="EQUIPO">#REF!</definedName>
    <definedName name="er">#REF!</definedName>
    <definedName name="EXCROC">#REF!</definedName>
    <definedName name="Extra_Pay">#REF!</definedName>
    <definedName name="Extracción_IM">#REF!</definedName>
    <definedName name="fa">#REF!</definedName>
    <definedName name="FABI">Scheduled_Payment+Extra_Payment</definedName>
    <definedName name="FABIAN">IF(Loan_Amount*Interest_Rate*Loan_Years*Loan_Start&gt;0,1,0)</definedName>
    <definedName name="fb">#REF!</definedName>
    <definedName name="fd">#REF!</definedName>
    <definedName name="fda">#REF!</definedName>
    <definedName name="ff">#REF!</definedName>
    <definedName name="fg">#REF!</definedName>
    <definedName name="FGV">#REF!</definedName>
    <definedName name="fi">#REF!</definedName>
    <definedName name="fk">#REF!</definedName>
    <definedName name="flq">#REF!</definedName>
    <definedName name="fu">#REF!</definedName>
    <definedName name="Full_Print">#REF!</definedName>
    <definedName name="fv">#REF!</definedName>
    <definedName name="fy">#REF!</definedName>
    <definedName name="ga">#REF!</definedName>
    <definedName name="gb">#REF!</definedName>
    <definedName name="gc">#REF!</definedName>
    <definedName name="gd">#REF!</definedName>
    <definedName name="gdj">#REF!</definedName>
    <definedName name="gf">#REF!</definedName>
    <definedName name="gft">#REF!</definedName>
    <definedName name="gg">#REF!</definedName>
    <definedName name="gh">#REF!</definedName>
    <definedName name="ghu">#REF!</definedName>
    <definedName name="gj">#REF!</definedName>
    <definedName name="GKJDGDIJZ">"Imagen 3"</definedName>
    <definedName name="gl">#REF!</definedName>
    <definedName name="gmt">#REF!</definedName>
    <definedName name="gn">#REF!</definedName>
    <definedName name="gnm">#REF!</definedName>
    <definedName name="gñ">#REF!</definedName>
    <definedName name="gp">#REF!</definedName>
    <definedName name="grl">#REF!</definedName>
    <definedName name="GRUPO1">#REF!</definedName>
    <definedName name="GRUPO2">#REF!</definedName>
    <definedName name="gte">#REF!</definedName>
    <definedName name="GTI">#REF!</definedName>
    <definedName name="guardaescoba">#REF!</definedName>
    <definedName name="gy">#REF!</definedName>
    <definedName name="ha">#REF!</definedName>
    <definedName name="Header_Row">ROW(#REF!)</definedName>
    <definedName name="Herramentista">#REF!</definedName>
    <definedName name="hgt">#REF!</definedName>
    <definedName name="hgu">#REF!</definedName>
    <definedName name="hh">#REF!</definedName>
    <definedName name="HHKKK7">#REF!</definedName>
    <definedName name="hj">#REF!</definedName>
    <definedName name="hjk">#REF!</definedName>
    <definedName name="hl">#REF!</definedName>
    <definedName name="hnt">#REF!</definedName>
    <definedName name="HOJA">DATE(YEAR([0]!Loan_Start),MONTH([0]!Loan_Start)+Payment_Number,DAY([0]!Loan_Start))</definedName>
    <definedName name="HOJA1">#REF!</definedName>
    <definedName name="HOJA444">DATE(YEAR([0]!Loan_Start),MONTH([0]!Loan_Start)+Payment_Number,DAY([0]!Loan_Start))</definedName>
    <definedName name="hp">#REF!</definedName>
    <definedName name="hqi">#REF!</definedName>
    <definedName name="ht">#REF!</definedName>
    <definedName name="htk">#REF!</definedName>
    <definedName name="HYT">#REF!</definedName>
    <definedName name="I">#REF!</definedName>
    <definedName name="id">#REF!</definedName>
    <definedName name="IF">#REF!</definedName>
    <definedName name="ig">#REF!</definedName>
    <definedName name="ii">#REF!</definedName>
    <definedName name="ik">#REF!</definedName>
    <definedName name="ikj">#REF!</definedName>
    <definedName name="impresion">#REF!</definedName>
    <definedName name="Imprev">#REF!</definedName>
    <definedName name="imprevistos">#REF!</definedName>
    <definedName name="IND">#REF!</definedName>
    <definedName name="inf">#REF!</definedName>
    <definedName name="INFG">#REF!</definedName>
    <definedName name="infor">#REF!</definedName>
    <definedName name="Int">#REF!</definedName>
    <definedName name="Interest_Rate">#REF!</definedName>
    <definedName name="INV_11">#REF!</definedName>
    <definedName name="io">#REF!</definedName>
    <definedName name="ir">#REF!</definedName>
    <definedName name="it.">#REF!</definedName>
    <definedName name="ITEM">#REF!</definedName>
    <definedName name="ITEM1">#REF!</definedName>
    <definedName name="ITEM15">#REF!</definedName>
    <definedName name="ITEM2">#REF!</definedName>
    <definedName name="ITEM3">#REF!</definedName>
    <definedName name="items">#REF!</definedName>
    <definedName name="IvaSUtl">#REF!</definedName>
    <definedName name="jh">#REF!</definedName>
    <definedName name="jj">#REF!</definedName>
    <definedName name="jk">#REF!</definedName>
    <definedName name="jn">#REF!</definedName>
    <definedName name="jñ">#REF!</definedName>
    <definedName name="jo">#REF!</definedName>
    <definedName name="jt">#REF!</definedName>
    <definedName name="jui">#REF!</definedName>
    <definedName name="jun">#REF!</definedName>
    <definedName name="juy">#REF!</definedName>
    <definedName name="KAKA">#REF!</definedName>
    <definedName name="kil">#REF!</definedName>
    <definedName name="kio">#REF!</definedName>
    <definedName name="kip">#REF!</definedName>
    <definedName name="KJH">#REF!</definedName>
    <definedName name="kl">#REF!</definedName>
    <definedName name="kñy">#REF!</definedName>
    <definedName name="ko">#REF!</definedName>
    <definedName name="kuh">#REF!</definedName>
    <definedName name="kuy">#REF!</definedName>
    <definedName name="L_L">IF([0]!Values_Entered,Header_Row+[0]!Number_of_Payments,Header_Row)</definedName>
    <definedName name="Last_Row">IF([0]!Values_Entered,Header_Row+[0]!Number_of_Payments,Header_Row)</definedName>
    <definedName name="LICITACION">#REF!</definedName>
    <definedName name="LINEA">#REF!</definedName>
    <definedName name="ll">#REF!</definedName>
    <definedName name="LÑP">#REF!</definedName>
    <definedName name="Loan_Amount">#REF!</definedName>
    <definedName name="Loan_Start">#REF!</definedName>
    <definedName name="Loan_Years">#REF!</definedName>
    <definedName name="LOCA">#REF!</definedName>
    <definedName name="LOCA1">#REF!</definedName>
    <definedName name="LOI">#REF!</definedName>
    <definedName name="lora">#REF!</definedName>
    <definedName name="LUCY">OFFSET(Full_Print,0,0,[0]!LOCA)</definedName>
    <definedName name="Maestro">#REF!</definedName>
    <definedName name="MAL">#REF!&lt;2.5</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rga">#REF!</definedName>
    <definedName name="MARTA">IF(Loan_Amount*Interest_Rate*Loan_Years*Loan_Start&gt;0,1,0)</definedName>
    <definedName name="MARTHA">#REF!</definedName>
    <definedName name="MAT">#REF!</definedName>
    <definedName name="mater">#REF!</definedName>
    <definedName name="materiales">#REF!</definedName>
    <definedName name="mdo">#REF!</definedName>
    <definedName name="mf">#REF!</definedName>
    <definedName name="mhg">#REF!</definedName>
    <definedName name="mht">#REF!</definedName>
    <definedName name="mhy">#REF!</definedName>
    <definedName name="mios">#REF!</definedName>
    <definedName name="mju">#REF!</definedName>
    <definedName name="mku">#REF!</definedName>
    <definedName name="mm">#REF!</definedName>
    <definedName name="mmm">#REF!</definedName>
    <definedName name="mobra">#REF!</definedName>
    <definedName name="mr">#REF!</definedName>
    <definedName name="nb">#REF!</definedName>
    <definedName name="nbv">#REF!</definedName>
    <definedName name="nece.cab">#REF!</definedName>
    <definedName name="NF">#REF!</definedName>
    <definedName name="NHG">#REF!</definedName>
    <definedName name="NJH">#REF!</definedName>
    <definedName name="NM">#REF!</definedName>
    <definedName name="NNN">#REF!</definedName>
    <definedName name="NOMBRE">#REF!</definedName>
    <definedName name="nr">#REF!</definedName>
    <definedName name="nt">#REF!</definedName>
    <definedName name="Num_Pmt_Per_Year">#REF!</definedName>
    <definedName name="Number_of_Payments">MATCH(0.01,End_Bal,-1)+1</definedName>
    <definedName name="ñl">#REF!</definedName>
    <definedName name="ññ">#REF!</definedName>
    <definedName name="ñok">#REF!</definedName>
    <definedName name="ñp">#REF!</definedName>
    <definedName name="ñpo">#REF!</definedName>
    <definedName name="OBRA">#REF!</definedName>
    <definedName name="OKEY">#REF!</definedName>
    <definedName name="OKIS">#REF!</definedName>
    <definedName name="oo">#REF!</definedName>
    <definedName name="ooo">#REF!</definedName>
    <definedName name="orga">#REF!</definedName>
    <definedName name="os">#REF!</definedName>
    <definedName name="otros">#REF!</definedName>
    <definedName name="papa">#REF!</definedName>
    <definedName name="paralelo">#REF!</definedName>
    <definedName name="Pay_Date">#REF!</definedName>
    <definedName name="Pay_Num">#REF!</definedName>
    <definedName name="Payment_Date">DATE(YEAR(Loan_Start),MONTH(Loan_Start)+Payment_Number,DAY(Loan_Start))</definedName>
    <definedName name="PAZ">#REF!</definedName>
    <definedName name="pelo">#REF!</definedName>
    <definedName name="PERIODO">#REF!</definedName>
    <definedName name="perro">#REF!</definedName>
    <definedName name="ploter">#REF!</definedName>
    <definedName name="pñ">#REF!</definedName>
    <definedName name="po">#REF!</definedName>
    <definedName name="poi">#REF!</definedName>
    <definedName name="POO">#REF!</definedName>
    <definedName name="pp">#REF!</definedName>
    <definedName name="PRE">#REF!</definedName>
    <definedName name="PREACTA">#REF!</definedName>
    <definedName name="PRECIO">#REF!</definedName>
    <definedName name="precios">#REF!</definedName>
    <definedName name="prestaciones">#REF!</definedName>
    <definedName name="primer">#REF!</definedName>
    <definedName name="Princ">#REF!</definedName>
    <definedName name="Print_Area_MI">#REF!</definedName>
    <definedName name="Print_Area_Reset">OFFSET(Full_Print,0,0,Last_Row)</definedName>
    <definedName name="Print_Titles_MI">#REF!</definedName>
    <definedName name="PRUEBA2">#REF!</definedName>
    <definedName name="q">#REF!</definedName>
    <definedName name="qq">#REF!</definedName>
    <definedName name="qw">#REF!</definedName>
    <definedName name="qwe">#REF!</definedName>
    <definedName name="rata">#REF!</definedName>
    <definedName name="rds">#REF!</definedName>
    <definedName name="REAJUSTE">#REF!</definedName>
    <definedName name="REAJUSTES">#REF!</definedName>
    <definedName name="REG">#REF!&gt;2.5</definedName>
    <definedName name="regional">#REF!</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ll">#REF!</definedName>
    <definedName name="RELLG">#REF!</definedName>
    <definedName name="repe">#REF!</definedName>
    <definedName name="residente">#REF!</definedName>
    <definedName name="RICO">IF(Loan_Amount*Interest_Rate*Loan_Years*Loan_Start&gt;0,1,0)</definedName>
    <definedName name="rl">#REF!</definedName>
    <definedName name="rlo">#REF!</definedName>
    <definedName name="rm">#REF!</definedName>
    <definedName name="rñ">#REF!</definedName>
    <definedName name="rr">#REF!</definedName>
    <definedName name="rt">#REF!</definedName>
    <definedName name="rte">#REF!</definedName>
    <definedName name="rty">#REF!</definedName>
    <definedName name="RUTA">DATE(YEAR([0]!Loan_Start),MONTH([0]!Loan_Start)+Payment_Number,DAY([0]!Loan_Start))</definedName>
    <definedName name="RW">#REF!</definedName>
    <definedName name="ry">#REF!</definedName>
    <definedName name="sa">#REF!</definedName>
    <definedName name="SALID1">#REF!</definedName>
    <definedName name="sbe">#REF!</definedName>
    <definedName name="sc">#REF!</definedName>
    <definedName name="Sched_Pay">#REF!</definedName>
    <definedName name="Scheduled_Extra_Payments">#REF!</definedName>
    <definedName name="Scheduled_Interest_Rate">#REF!</definedName>
    <definedName name="Scheduled_Monthly_Payment">#REF!</definedName>
    <definedName name="sd">#REF!</definedName>
    <definedName name="SDE">#REF!</definedName>
    <definedName name="SE">#REF!</definedName>
    <definedName name="segundo">#REF!</definedName>
    <definedName name="Seguridad">#REF!</definedName>
    <definedName name="si">#REF!</definedName>
    <definedName name="sk">#REF!</definedName>
    <definedName name="sm">#REF!</definedName>
    <definedName name="sn">#REF!</definedName>
    <definedName name="snw">#REF!</definedName>
    <definedName name="sñ">#REF!</definedName>
    <definedName name="so">#REF!</definedName>
    <definedName name="sr">#REF!</definedName>
    <definedName name="ss">#REF!</definedName>
    <definedName name="SSSSSSS">IF(Loan_Amount*Interest_Rate*Loan_Years*Loan_Start&gt;0,1,0)</definedName>
    <definedName name="t">#REF!</definedName>
    <definedName name="TABLA">#REF!</definedName>
    <definedName name="tb">#REF!</definedName>
    <definedName name="TECN">DATE(YEAR(Loan_Start),MONTH(Loan_Start)+Payment_Number,DAY(Loan_Start))</definedName>
    <definedName name="th">#REF!</definedName>
    <definedName name="tipov">#REF!</definedName>
    <definedName name="titi">IF(Loan_Amount*Interest_Rate*Loan_Years*Loan_Start&gt;0,1,0)</definedName>
    <definedName name="TITO">IF(RICO,Header_Row+[0]!TUPI,Header_Row)</definedName>
    <definedName name="TITOF">IF(RICO,Header_Row+[0]!TUPI,Header_Row)</definedName>
    <definedName name="titu">#REF!</definedName>
    <definedName name="titu2">#REF!</definedName>
    <definedName name="TITULO">#REF!</definedName>
    <definedName name="_xlnm.Print_Titles" localSheetId="1">'MODELO ESTUDIO MERCADO'!$1:$2</definedName>
    <definedName name="tj">#REF!</definedName>
    <definedName name="tl">#REF!</definedName>
    <definedName name="tn">#REF!</definedName>
    <definedName name="TOTAL">#REF!</definedName>
    <definedName name="Total_Interest">#REF!</definedName>
    <definedName name="Total_Pay">#REF!</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AT">#REF!</definedName>
    <definedName name="trimestre1">#REF!</definedName>
    <definedName name="tt">#REF!</definedName>
    <definedName name="TtlCD">#REF!</definedName>
    <definedName name="TUPI">MATCH(0.01,End_Bal,-1)+1</definedName>
    <definedName name="ty">#REF!</definedName>
    <definedName name="tyu">#REF!</definedName>
    <definedName name="U">#REF!</definedName>
    <definedName name="ui">#REF!</definedName>
    <definedName name="ut">#REF!</definedName>
    <definedName name="Utilidad">#REF!</definedName>
    <definedName name="uu">#REF!</definedName>
    <definedName name="uxd">#REF!</definedName>
    <definedName name="uy">#REF!</definedName>
    <definedName name="VALOR">#REF!</definedName>
    <definedName name="valor1">#REF!</definedName>
    <definedName name="valor2">#REF!</definedName>
    <definedName name="VALOR3">#REF!</definedName>
    <definedName name="Values_Entered">IF(Loan_Amount*Interest_Rate*Loan_Years*Loan_Start&gt;0,1,0)</definedName>
    <definedName name="vb">#REF!</definedName>
    <definedName name="vc">#REF!</definedName>
    <definedName name="vck">#REF!</definedName>
    <definedName name="vd">#REF!</definedName>
    <definedName name="vfn">#REF!</definedName>
    <definedName name="vg">#REF!</definedName>
    <definedName name="via">#REF!</definedName>
    <definedName name="vias">#REF!</definedName>
    <definedName name="vm">#REF!</definedName>
    <definedName name="vv">#REF!</definedName>
    <definedName name="VVV">#REF!</definedName>
    <definedName name="w">Scheduled_Payment+Extra_Payment</definedName>
    <definedName name="we">#REF!</definedName>
    <definedName name="WER">#REF!</definedName>
    <definedName name="WILSON">#REF!</definedName>
    <definedName name="wj">#REF!</definedName>
    <definedName name="wl">#REF!</definedName>
    <definedName name="ws">#REF!</definedName>
    <definedName name="ww">#REF!</definedName>
    <definedName name="xb">#REF!</definedName>
    <definedName name="xo">#REF!</definedName>
    <definedName name="xx">#REF!</definedName>
    <definedName name="XXXXXXXXXX">#REF!</definedName>
    <definedName name="XXXXXXXXXXXX">#REF!</definedName>
    <definedName name="yn">#REF!</definedName>
    <definedName name="yu">#REF!</definedName>
    <definedName name="yui">#REF!</definedName>
    <definedName name="yy">#REF!</definedName>
    <definedName name="zc">#REF!</definedName>
    <definedName name="zd">#REF!</definedName>
    <definedName name="zdr">#REF!</definedName>
    <definedName name="zx">#REF!</definedName>
    <definedName name="zz">#REF!</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4" l="1"/>
  <c r="B7" i="4" s="1"/>
  <c r="B8" i="4" s="1"/>
  <c r="J68" i="1" l="1"/>
  <c r="X3" i="1"/>
  <c r="K3" i="1" s="1"/>
  <c r="X56" i="1"/>
  <c r="V68" i="1"/>
  <c r="F68" i="1"/>
  <c r="H68" i="1"/>
  <c r="M3" i="1"/>
  <c r="O3" i="1"/>
  <c r="Q3" i="1"/>
  <c r="S3" i="1"/>
  <c r="U3" i="1"/>
  <c r="M4" i="1"/>
  <c r="O4" i="1"/>
  <c r="Q4" i="1"/>
  <c r="S4" i="1"/>
  <c r="U4" i="1"/>
  <c r="M5" i="1"/>
  <c r="O5" i="1"/>
  <c r="Q5" i="1"/>
  <c r="S5" i="1"/>
  <c r="U5" i="1"/>
  <c r="M6" i="1"/>
  <c r="O6" i="1"/>
  <c r="Q6" i="1"/>
  <c r="S6" i="1"/>
  <c r="U6" i="1"/>
  <c r="M7" i="1"/>
  <c r="O7" i="1"/>
  <c r="Q7" i="1"/>
  <c r="S7" i="1"/>
  <c r="U7" i="1"/>
  <c r="M8" i="1"/>
  <c r="O8" i="1"/>
  <c r="Q8" i="1"/>
  <c r="S8" i="1"/>
  <c r="U8" i="1"/>
  <c r="M9" i="1"/>
  <c r="O9" i="1"/>
  <c r="Q9" i="1"/>
  <c r="S9" i="1"/>
  <c r="U9" i="1"/>
  <c r="M10" i="1"/>
  <c r="O10" i="1"/>
  <c r="Q10" i="1"/>
  <c r="S10" i="1"/>
  <c r="U10" i="1"/>
  <c r="M11" i="1"/>
  <c r="O11" i="1"/>
  <c r="Q11" i="1"/>
  <c r="S11" i="1"/>
  <c r="U11" i="1"/>
  <c r="M12" i="1"/>
  <c r="O12" i="1"/>
  <c r="Q12" i="1"/>
  <c r="S12" i="1"/>
  <c r="U12" i="1"/>
  <c r="M13" i="1"/>
  <c r="O13" i="1"/>
  <c r="Q13" i="1"/>
  <c r="S13" i="1"/>
  <c r="U13" i="1"/>
  <c r="M14" i="1"/>
  <c r="O14" i="1"/>
  <c r="Q14" i="1"/>
  <c r="S14" i="1"/>
  <c r="U14" i="1"/>
  <c r="M15" i="1"/>
  <c r="O15" i="1"/>
  <c r="Q15" i="1"/>
  <c r="S15" i="1"/>
  <c r="U15" i="1"/>
  <c r="M16" i="1"/>
  <c r="O16" i="1"/>
  <c r="Q16" i="1"/>
  <c r="S16" i="1"/>
  <c r="U16" i="1"/>
  <c r="M17" i="1"/>
  <c r="O17" i="1"/>
  <c r="Q17" i="1"/>
  <c r="S17" i="1"/>
  <c r="U17" i="1"/>
  <c r="M18" i="1"/>
  <c r="O18" i="1"/>
  <c r="Q18" i="1"/>
  <c r="S18" i="1"/>
  <c r="U18" i="1"/>
  <c r="M19" i="1"/>
  <c r="O19" i="1"/>
  <c r="Q19" i="1"/>
  <c r="S19" i="1"/>
  <c r="U19" i="1"/>
  <c r="M20" i="1"/>
  <c r="O20" i="1"/>
  <c r="Q20" i="1"/>
  <c r="S20" i="1"/>
  <c r="U20" i="1"/>
  <c r="M21" i="1"/>
  <c r="O21" i="1"/>
  <c r="Q21" i="1"/>
  <c r="S21" i="1"/>
  <c r="U21" i="1"/>
  <c r="M22" i="1"/>
  <c r="O22" i="1"/>
  <c r="Q22" i="1"/>
  <c r="S22" i="1"/>
  <c r="U22" i="1"/>
  <c r="M23" i="1"/>
  <c r="O23" i="1"/>
  <c r="Q23" i="1"/>
  <c r="S23" i="1"/>
  <c r="U23" i="1"/>
  <c r="M24" i="1"/>
  <c r="O24" i="1"/>
  <c r="Q24" i="1"/>
  <c r="S24" i="1"/>
  <c r="U24" i="1"/>
  <c r="M25" i="1"/>
  <c r="O25" i="1"/>
  <c r="Q25" i="1"/>
  <c r="S25" i="1"/>
  <c r="U25" i="1"/>
  <c r="M26" i="1"/>
  <c r="O26" i="1"/>
  <c r="Q26" i="1"/>
  <c r="S26" i="1"/>
  <c r="U26" i="1"/>
  <c r="M27" i="1"/>
  <c r="O27" i="1"/>
  <c r="Q27" i="1"/>
  <c r="S27" i="1"/>
  <c r="U27" i="1"/>
  <c r="M28" i="1"/>
  <c r="O28" i="1"/>
  <c r="Q28" i="1"/>
  <c r="S28" i="1"/>
  <c r="U28" i="1"/>
  <c r="M29" i="1"/>
  <c r="O29" i="1"/>
  <c r="Q29" i="1"/>
  <c r="S29" i="1"/>
  <c r="U29" i="1"/>
  <c r="M30" i="1"/>
  <c r="O30" i="1"/>
  <c r="Q30" i="1"/>
  <c r="S30" i="1"/>
  <c r="U30" i="1"/>
  <c r="M31" i="1"/>
  <c r="O31" i="1"/>
  <c r="Q31" i="1"/>
  <c r="S31" i="1"/>
  <c r="U31" i="1"/>
  <c r="M32" i="1"/>
  <c r="O32" i="1"/>
  <c r="Q32" i="1"/>
  <c r="S32" i="1"/>
  <c r="U32" i="1"/>
  <c r="M33" i="1"/>
  <c r="O33" i="1"/>
  <c r="Q33" i="1"/>
  <c r="S33" i="1"/>
  <c r="U33" i="1"/>
  <c r="M34" i="1"/>
  <c r="O34" i="1"/>
  <c r="Q34" i="1"/>
  <c r="S34" i="1"/>
  <c r="U34" i="1"/>
  <c r="M35" i="1"/>
  <c r="O35" i="1"/>
  <c r="Q35" i="1"/>
  <c r="S35" i="1"/>
  <c r="U35" i="1"/>
  <c r="M36" i="1"/>
  <c r="O36" i="1"/>
  <c r="Q36" i="1"/>
  <c r="S36" i="1"/>
  <c r="U36" i="1"/>
  <c r="M37" i="1"/>
  <c r="O37" i="1"/>
  <c r="Q37" i="1"/>
  <c r="S37" i="1"/>
  <c r="U37" i="1"/>
  <c r="M38" i="1"/>
  <c r="O38" i="1"/>
  <c r="Q38" i="1"/>
  <c r="S38" i="1"/>
  <c r="U38" i="1"/>
  <c r="M39" i="1"/>
  <c r="O39" i="1"/>
  <c r="Q39" i="1"/>
  <c r="S39" i="1"/>
  <c r="U39" i="1"/>
  <c r="M40" i="1"/>
  <c r="O40" i="1"/>
  <c r="Q40" i="1"/>
  <c r="S40" i="1"/>
  <c r="U40" i="1"/>
  <c r="M41" i="1"/>
  <c r="O41" i="1"/>
  <c r="Q41" i="1"/>
  <c r="S41" i="1"/>
  <c r="U41" i="1"/>
  <c r="M42" i="1"/>
  <c r="O42" i="1"/>
  <c r="Q42" i="1"/>
  <c r="S42" i="1"/>
  <c r="U42" i="1"/>
  <c r="M43" i="1"/>
  <c r="O43" i="1"/>
  <c r="Q43" i="1"/>
  <c r="S43" i="1"/>
  <c r="U43" i="1"/>
  <c r="M44" i="1"/>
  <c r="O44" i="1"/>
  <c r="Q44" i="1"/>
  <c r="S44" i="1"/>
  <c r="U44" i="1"/>
  <c r="M45" i="1"/>
  <c r="O45" i="1"/>
  <c r="Q45" i="1"/>
  <c r="S45" i="1"/>
  <c r="U45" i="1"/>
  <c r="M46" i="1"/>
  <c r="O46" i="1"/>
  <c r="Q46" i="1"/>
  <c r="S46" i="1"/>
  <c r="U46" i="1"/>
  <c r="M47" i="1"/>
  <c r="O47" i="1"/>
  <c r="Q47" i="1"/>
  <c r="S47" i="1"/>
  <c r="U47" i="1"/>
  <c r="M48" i="1"/>
  <c r="O48" i="1"/>
  <c r="Q48" i="1"/>
  <c r="S48" i="1"/>
  <c r="U48" i="1"/>
  <c r="M49" i="1"/>
  <c r="O49" i="1"/>
  <c r="Q49" i="1"/>
  <c r="S49" i="1"/>
  <c r="U49" i="1"/>
  <c r="M50" i="1"/>
  <c r="O50" i="1"/>
  <c r="Q50" i="1"/>
  <c r="S50" i="1"/>
  <c r="U50" i="1"/>
  <c r="M51" i="1"/>
  <c r="O51" i="1"/>
  <c r="Q51" i="1"/>
  <c r="S51" i="1"/>
  <c r="U51" i="1"/>
  <c r="M52" i="1"/>
  <c r="O52" i="1"/>
  <c r="Q52" i="1"/>
  <c r="S52" i="1"/>
  <c r="U52" i="1"/>
  <c r="M53" i="1"/>
  <c r="O53" i="1"/>
  <c r="Q53" i="1"/>
  <c r="S53" i="1"/>
  <c r="U53" i="1"/>
  <c r="M54" i="1"/>
  <c r="O54" i="1"/>
  <c r="Q54" i="1"/>
  <c r="S54" i="1"/>
  <c r="U54" i="1"/>
  <c r="M55" i="1"/>
  <c r="O55" i="1"/>
  <c r="Q55" i="1"/>
  <c r="S55" i="1"/>
  <c r="U55" i="1"/>
  <c r="M56" i="1"/>
  <c r="O56" i="1"/>
  <c r="Q56" i="1"/>
  <c r="S56" i="1"/>
  <c r="U56" i="1"/>
  <c r="M57" i="1"/>
  <c r="O57" i="1"/>
  <c r="Q57" i="1"/>
  <c r="S57" i="1"/>
  <c r="U57" i="1"/>
  <c r="M58" i="1"/>
  <c r="O58" i="1"/>
  <c r="Q58" i="1"/>
  <c r="S58" i="1"/>
  <c r="U58" i="1"/>
  <c r="M59" i="1"/>
  <c r="O59" i="1"/>
  <c r="Q59" i="1"/>
  <c r="S59" i="1"/>
  <c r="U59" i="1"/>
  <c r="M60" i="1"/>
  <c r="O60" i="1"/>
  <c r="Q60" i="1"/>
  <c r="S60" i="1"/>
  <c r="U60" i="1"/>
  <c r="M61" i="1"/>
  <c r="O61" i="1"/>
  <c r="Q61" i="1"/>
  <c r="S61" i="1"/>
  <c r="U61" i="1"/>
  <c r="M62" i="1"/>
  <c r="O62" i="1"/>
  <c r="Q62" i="1"/>
  <c r="S62" i="1"/>
  <c r="U62" i="1"/>
  <c r="M63" i="1"/>
  <c r="O63" i="1"/>
  <c r="Q63" i="1"/>
  <c r="S63" i="1"/>
  <c r="U63" i="1"/>
  <c r="M64" i="1"/>
  <c r="O64" i="1"/>
  <c r="Q64" i="1"/>
  <c r="S64" i="1"/>
  <c r="U64" i="1"/>
  <c r="M65" i="1"/>
  <c r="O65" i="1"/>
  <c r="Q65" i="1"/>
  <c r="S65" i="1"/>
  <c r="U65" i="1"/>
  <c r="M66" i="1"/>
  <c r="O66" i="1"/>
  <c r="Q66" i="1"/>
  <c r="S66" i="1"/>
  <c r="U66" i="1"/>
  <c r="M67" i="1"/>
  <c r="O67" i="1"/>
  <c r="Q67" i="1"/>
  <c r="S67" i="1"/>
  <c r="U67" i="1"/>
  <c r="G3" i="1" l="1"/>
  <c r="W3" i="1"/>
  <c r="I3"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7" i="1"/>
  <c r="X58" i="1"/>
  <c r="X59" i="1"/>
  <c r="X60" i="1"/>
  <c r="X61" i="1"/>
  <c r="X62" i="1"/>
  <c r="X63" i="1"/>
  <c r="X64" i="1"/>
  <c r="X65" i="1"/>
  <c r="X66" i="1"/>
  <c r="X67" i="1"/>
  <c r="X19" i="1"/>
  <c r="X18" i="1"/>
  <c r="X4" i="1"/>
  <c r="X5" i="1"/>
  <c r="X6" i="1"/>
  <c r="X7" i="1"/>
  <c r="X8" i="1"/>
  <c r="X9" i="1"/>
  <c r="X10" i="1"/>
  <c r="X11" i="1"/>
  <c r="X12" i="1"/>
  <c r="X13" i="1"/>
  <c r="X14" i="1"/>
  <c r="X15" i="1"/>
  <c r="X16" i="1"/>
  <c r="X17" i="1"/>
  <c r="G20" i="1" l="1"/>
  <c r="X68" i="1"/>
  <c r="K20" i="1"/>
  <c r="W20" i="1"/>
  <c r="G21" i="1"/>
  <c r="W21" i="1"/>
  <c r="K21" i="1"/>
  <c r="G22" i="1"/>
  <c r="K22" i="1"/>
  <c r="W22" i="1"/>
  <c r="G23" i="1"/>
  <c r="W23" i="1"/>
  <c r="K23" i="1"/>
  <c r="G24" i="1"/>
  <c r="K24" i="1"/>
  <c r="W24" i="1"/>
  <c r="G25" i="1"/>
  <c r="K25" i="1"/>
  <c r="W25" i="1"/>
  <c r="G26" i="1"/>
  <c r="W26" i="1"/>
  <c r="K26" i="1"/>
  <c r="G27" i="1"/>
  <c r="W27" i="1"/>
  <c r="K27" i="1"/>
  <c r="G28" i="1"/>
  <c r="W28" i="1"/>
  <c r="K28" i="1"/>
  <c r="G29" i="1"/>
  <c r="K29" i="1"/>
  <c r="W29" i="1"/>
  <c r="G30" i="1"/>
  <c r="K30" i="1"/>
  <c r="W30" i="1"/>
  <c r="G31" i="1"/>
  <c r="K31" i="1"/>
  <c r="W31" i="1"/>
  <c r="G32" i="1"/>
  <c r="K32" i="1"/>
  <c r="W32" i="1"/>
  <c r="G33" i="1"/>
  <c r="K33" i="1"/>
  <c r="W33" i="1"/>
  <c r="G34" i="1"/>
  <c r="W34" i="1"/>
  <c r="K34" i="1"/>
  <c r="G35" i="1"/>
  <c r="W35" i="1"/>
  <c r="K35" i="1"/>
  <c r="G36" i="1"/>
  <c r="W36" i="1"/>
  <c r="K36" i="1"/>
  <c r="G37" i="1"/>
  <c r="W37" i="1"/>
  <c r="K37" i="1"/>
  <c r="G38" i="1"/>
  <c r="W38" i="1"/>
  <c r="K38" i="1"/>
  <c r="G39" i="1"/>
  <c r="W39" i="1"/>
  <c r="K39" i="1"/>
  <c r="G40" i="1"/>
  <c r="K40" i="1"/>
  <c r="W40" i="1"/>
  <c r="G41" i="1"/>
  <c r="W41" i="1"/>
  <c r="K41" i="1"/>
  <c r="G42" i="1"/>
  <c r="W42" i="1"/>
  <c r="K42" i="1"/>
  <c r="G43" i="1"/>
  <c r="W43" i="1"/>
  <c r="K43" i="1"/>
  <c r="G44" i="1"/>
  <c r="W44" i="1"/>
  <c r="K44" i="1"/>
  <c r="G45" i="1"/>
  <c r="W45" i="1"/>
  <c r="K45" i="1"/>
  <c r="G46" i="1"/>
  <c r="K46" i="1"/>
  <c r="W46" i="1"/>
  <c r="G47" i="1"/>
  <c r="K47" i="1"/>
  <c r="W47" i="1"/>
  <c r="G48" i="1"/>
  <c r="K48" i="1"/>
  <c r="W48" i="1"/>
  <c r="G49" i="1"/>
  <c r="K49" i="1"/>
  <c r="W49" i="1"/>
  <c r="G50" i="1"/>
  <c r="K50" i="1"/>
  <c r="W50" i="1"/>
  <c r="G51" i="1"/>
  <c r="K51" i="1"/>
  <c r="W51" i="1"/>
  <c r="G52" i="1"/>
  <c r="K52" i="1"/>
  <c r="W52" i="1"/>
  <c r="W53" i="1"/>
  <c r="K53" i="1"/>
  <c r="G54" i="1"/>
  <c r="W54" i="1"/>
  <c r="K54" i="1"/>
  <c r="G55" i="1"/>
  <c r="W55" i="1"/>
  <c r="K55" i="1"/>
  <c r="G56" i="1"/>
  <c r="W56" i="1"/>
  <c r="K56" i="1"/>
  <c r="G57" i="1"/>
  <c r="W57" i="1"/>
  <c r="K57" i="1"/>
  <c r="G58" i="1"/>
  <c r="W58" i="1"/>
  <c r="K58" i="1"/>
  <c r="G59" i="1"/>
  <c r="W59" i="1"/>
  <c r="K59" i="1"/>
  <c r="G60" i="1"/>
  <c r="W60" i="1"/>
  <c r="K60" i="1"/>
  <c r="G61" i="1"/>
  <c r="K61" i="1"/>
  <c r="W61" i="1"/>
  <c r="G62" i="1"/>
  <c r="W62" i="1"/>
  <c r="K62" i="1"/>
  <c r="G63" i="1"/>
  <c r="W63" i="1"/>
  <c r="K63" i="1"/>
  <c r="G64" i="1"/>
  <c r="W64" i="1"/>
  <c r="K64" i="1"/>
  <c r="G65" i="1"/>
  <c r="K65" i="1"/>
  <c r="W65" i="1"/>
  <c r="G66" i="1"/>
  <c r="W66" i="1"/>
  <c r="K66" i="1"/>
  <c r="G67" i="1"/>
  <c r="K67" i="1"/>
  <c r="W67" i="1"/>
  <c r="G19" i="1"/>
  <c r="W19" i="1"/>
  <c r="K19" i="1"/>
  <c r="G18" i="1"/>
  <c r="K18" i="1"/>
  <c r="W18" i="1"/>
  <c r="G4" i="1"/>
  <c r="K4" i="1"/>
  <c r="W4" i="1"/>
  <c r="G5" i="1"/>
  <c r="K5" i="1"/>
  <c r="W5" i="1"/>
  <c r="I6" i="1"/>
  <c r="K6" i="1"/>
  <c r="W6" i="1"/>
  <c r="K7" i="1"/>
  <c r="W7" i="1"/>
  <c r="G8" i="1"/>
  <c r="K8" i="1"/>
  <c r="W8" i="1"/>
  <c r="G9" i="1"/>
  <c r="K9" i="1"/>
  <c r="W9" i="1"/>
  <c r="K10" i="1"/>
  <c r="W10" i="1"/>
  <c r="K11" i="1"/>
  <c r="W11" i="1"/>
  <c r="G12" i="1"/>
  <c r="K12" i="1"/>
  <c r="W12" i="1"/>
  <c r="G13" i="1"/>
  <c r="K13" i="1"/>
  <c r="W13" i="1"/>
  <c r="G14" i="1"/>
  <c r="K14" i="1"/>
  <c r="W14" i="1"/>
  <c r="G15" i="1"/>
  <c r="K15" i="1"/>
  <c r="W15" i="1"/>
  <c r="G16" i="1"/>
  <c r="K16" i="1"/>
  <c r="W16" i="1"/>
  <c r="G17" i="1"/>
  <c r="K17" i="1"/>
  <c r="W17" i="1"/>
  <c r="G53" i="1"/>
  <c r="I10" i="1"/>
  <c r="I16" i="1"/>
  <c r="Y16" i="1" s="1"/>
  <c r="I8" i="1"/>
  <c r="I17" i="1"/>
  <c r="I11" i="1"/>
  <c r="I9" i="1"/>
  <c r="I66" i="1"/>
  <c r="I58" i="1"/>
  <c r="I50" i="1"/>
  <c r="I42" i="1"/>
  <c r="I34" i="1"/>
  <c r="I26" i="1"/>
  <c r="I65" i="1"/>
  <c r="I57" i="1"/>
  <c r="I49" i="1"/>
  <c r="I41" i="1"/>
  <c r="I33" i="1"/>
  <c r="I25" i="1"/>
  <c r="I64" i="1"/>
  <c r="I56" i="1"/>
  <c r="I48" i="1"/>
  <c r="I40" i="1"/>
  <c r="I32" i="1"/>
  <c r="I24" i="1"/>
  <c r="I63" i="1"/>
  <c r="I55" i="1"/>
  <c r="I47" i="1"/>
  <c r="I39" i="1"/>
  <c r="I31" i="1"/>
  <c r="I23" i="1"/>
  <c r="I15" i="1"/>
  <c r="I14" i="1"/>
  <c r="I62" i="1"/>
  <c r="Y62" i="1" s="1"/>
  <c r="I54" i="1"/>
  <c r="Y54" i="1" s="1"/>
  <c r="I46" i="1"/>
  <c r="I38" i="1"/>
  <c r="I30" i="1"/>
  <c r="I22" i="1"/>
  <c r="I13" i="1"/>
  <c r="I61" i="1"/>
  <c r="Y61" i="1" s="1"/>
  <c r="I53" i="1"/>
  <c r="Y53" i="1" s="1"/>
  <c r="I45" i="1"/>
  <c r="I37" i="1"/>
  <c r="I29" i="1"/>
  <c r="I21" i="1"/>
  <c r="I12" i="1"/>
  <c r="I7" i="1"/>
  <c r="I18" i="1"/>
  <c r="I19" i="1"/>
  <c r="I60" i="1"/>
  <c r="I52" i="1"/>
  <c r="I44" i="1"/>
  <c r="I36" i="1"/>
  <c r="I28" i="1"/>
  <c r="I20" i="1"/>
  <c r="I67" i="1"/>
  <c r="I59" i="1"/>
  <c r="I51" i="1"/>
  <c r="I43" i="1"/>
  <c r="Y43" i="1" s="1"/>
  <c r="I35" i="1"/>
  <c r="I27" i="1"/>
  <c r="G10" i="1"/>
  <c r="G7" i="1"/>
  <c r="G11" i="1"/>
  <c r="I4" i="1"/>
  <c r="I5" i="1"/>
  <c r="G6" i="1"/>
  <c r="Y67" i="1" l="1"/>
  <c r="Y29" i="1"/>
  <c r="Y64" i="1"/>
  <c r="Y13" i="1"/>
  <c r="Y17" i="1"/>
  <c r="Y51" i="1"/>
  <c r="Y30" i="1"/>
  <c r="Y15" i="1"/>
  <c r="Y52" i="1"/>
  <c r="Y46" i="1"/>
  <c r="Y38" i="1"/>
  <c r="Y9" i="1"/>
  <c r="Y65" i="1"/>
  <c r="Y42" i="1"/>
  <c r="Y48" i="1"/>
  <c r="Y8" i="1"/>
  <c r="Y55" i="1"/>
  <c r="Y44" i="1"/>
  <c r="Y56" i="1"/>
  <c r="Y63" i="1"/>
  <c r="Y33" i="1"/>
  <c r="Y19" i="1"/>
  <c r="Y14" i="1"/>
  <c r="Y31" i="1"/>
  <c r="Y20" i="1"/>
  <c r="Y58" i="1"/>
  <c r="Y28" i="1"/>
  <c r="Y40" i="1"/>
  <c r="Y22" i="1"/>
  <c r="Y47" i="1"/>
  <c r="Y39" i="1"/>
  <c r="Y41" i="1"/>
  <c r="Y32" i="1"/>
  <c r="Y23" i="1"/>
  <c r="Y36" i="1"/>
  <c r="Y24" i="1"/>
  <c r="Y11" i="1"/>
  <c r="Y59" i="1"/>
  <c r="Y45" i="1"/>
  <c r="Y34" i="1"/>
  <c r="Y37" i="1"/>
  <c r="Y66" i="1"/>
  <c r="Y18" i="1"/>
  <c r="Y25" i="1"/>
  <c r="Y50" i="1"/>
  <c r="Y26" i="1"/>
  <c r="Y12" i="1"/>
  <c r="Y21" i="1"/>
  <c r="Y27" i="1"/>
  <c r="Y35" i="1"/>
  <c r="Y60" i="1"/>
  <c r="Y49" i="1"/>
  <c r="Y57" i="1"/>
  <c r="Y7" i="1"/>
  <c r="Y5" i="1"/>
  <c r="Y4" i="1"/>
  <c r="Y10" i="1"/>
  <c r="Y3" i="1"/>
  <c r="Y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tc={802F2B71-9DF2-4E51-9BEC-23C608B3A9F8}</author>
  </authors>
  <commentList>
    <comment ref="Y2" authorId="0" shapeId="0" xr:uid="{802F2B71-9DF2-4E51-9BEC-23C608B3A9F8}">
      <text>
        <t>[Comentario encadenado]
Su versión de Excel le permite leer este comentario encadenado; sin embargo, las ediciones que se apliquen se quitarán si el archivo se abre en una versión más reciente de Excel. Más información: https://go.microsoft.com/fwlink/?linkid=870924
Comentario:
    SE RECOMIENDAN AL MENOS TRES FUENTES DE INFORMACION</t>
      </text>
    </comment>
  </commentList>
</comments>
</file>

<file path=xl/sharedStrings.xml><?xml version="1.0" encoding="utf-8"?>
<sst xmlns="http://schemas.openxmlformats.org/spreadsheetml/2006/main" count="248" uniqueCount="155">
  <si>
    <t>ESTUDIO DE MERCADO</t>
  </si>
  <si>
    <t>N°</t>
  </si>
  <si>
    <t>DESCRIPCION</t>
  </si>
  <si>
    <t>BTU DEL AIRE</t>
  </si>
  <si>
    <t>DESCRIPCIÓN</t>
  </si>
  <si>
    <t>UNIDAD DE MEDIDA</t>
  </si>
  <si>
    <t xml:space="preserve">COTIZACIÓN 1 </t>
  </si>
  <si>
    <t>DESVIACIÓN COT.1</t>
  </si>
  <si>
    <t xml:space="preserve">COTIZACIÓN 2 </t>
  </si>
  <si>
    <t>DESVIACIÓN COT.2</t>
  </si>
  <si>
    <t>COTIZACIÓN 3</t>
  </si>
  <si>
    <t>DESVIACIÓN COT3.</t>
  </si>
  <si>
    <t>COTIZACIÓN 4</t>
  </si>
  <si>
    <t>DESVIACIÓN COT4.</t>
  </si>
  <si>
    <t>COTIZACIÓN 5</t>
  </si>
  <si>
    <t>DESVIACIÓN COT.5</t>
  </si>
  <si>
    <t>COTIZACIÓN 6</t>
  </si>
  <si>
    <t>DESVIACIÓN COT.6</t>
  </si>
  <si>
    <t>COTIZACIÓN 7</t>
  </si>
  <si>
    <t>DESVIACIÓN COT.7</t>
  </si>
  <si>
    <t>COTIZACIÓN 8</t>
  </si>
  <si>
    <t>DESVIACIÓN COT.8</t>
  </si>
  <si>
    <t>COTIZACIÓN 3 INGENIERIA DE LAS COMUNICACIONES ICI HUILA S.A.S</t>
  </si>
  <si>
    <t>DESVIACIÓN COT 3</t>
  </si>
  <si>
    <t>PROMEDIO (PRECIO DE REFERENCIA)</t>
  </si>
  <si>
    <t>CANTIDAD DE COTIZACIONES</t>
  </si>
  <si>
    <t>MANTENIMIENTO CORRECTIVO Y PREVENTIVO: Prestar el servicio de mantenimiento correctivo y preventivo a los equipos de aire acondicionado del SENA Regional Caqueta Centro Tecnologico de la amazonia en Florencia  y San vicente del Caguan, cuya capacidad frigorífica va de 60.000 a 9.000 mil BTU., contenidas en  equipos, así:  Tipo Mini Split, Tipo Piso Techo,  Aires Centrales. El mantenimiento correctivo incluye el suministro e instalación de todos los elementos, materiales, repuestos y accesorios: Nuevos, originales, de alta calidad, durabilidad, tipo industrial y para trabajo pesado; conservando las mismas marcas de los repuestos instalados en los equipos de aire acondicionado originales, que forman parte integral del equipo y que garanticen el correcto funcionamiento y capacidad del equipo al 100%. Este servicio se genera como resultado de los mantenimientos preventivos y de las fallas que presente o registre el equipo durante su operación hasta garantizar su normal y correcto funcionamiento.</t>
  </si>
  <si>
    <t>60.000 BTU</t>
  </si>
  <si>
    <t>Unidad compresor de 5 HP trifásica/220v para aire piso techo de 60.000 BTU + carga de gas refrigerante + filtro secador + soldadura + deshidratación del sistema + vacío + balanceo del equipo.A26:A73</t>
  </si>
  <si>
    <t>UN</t>
  </si>
  <si>
    <t>Tarjeta electrónica para aire acondicionado piso techo de 60.000 BTU.</t>
  </si>
  <si>
    <t>Contactores industriales para aire acondicionado piso techo de 60.000 BTU.</t>
  </si>
  <si>
    <t>Relé para aire acondicionado piso techo de 60.000 BTU.</t>
  </si>
  <si>
    <t>Motor ventilador para condensadora de aire piso techo de 60.000 BTU.</t>
  </si>
  <si>
    <t>Blower para aire acondicionado tipo piso techo de 60.000 BTU.</t>
  </si>
  <si>
    <t>Aspas para motor ventilador de las condensadoras, para aire acondicionado piso techo de 60.000 BTU.</t>
  </si>
  <si>
    <t>Kit de capacitores (de marcha, arranque para unidad condensadora y unidad manejadora) para equipos de aire acondicionado piso techo de 60.000 BTU.</t>
  </si>
  <si>
    <t>Termostatos o sensores de temperatura para aire acondicionado piso techo de 60.000 BTU.</t>
  </si>
  <si>
    <t>Cambio de manguera para drenaje de agua para aire acondicionado piso techo de 60.000 BTU hasta 3,0 metros de largo.</t>
  </si>
  <si>
    <t>Cambio de aislante para tubería de baja presión de cobre Rubatex hasta 5 ml para aire acondicionado piso techo de 60.000 BTU.</t>
  </si>
  <si>
    <t>Cambio de aislante para tubería de baja presión de cobre Rubatex por cada metro lineal adicional.</t>
  </si>
  <si>
    <t>Cambio de tubería de cobre para refrigeración para equipos de aire acondicionado piso techo de 60.000 BTU. hasta 5 ml.</t>
  </si>
  <si>
    <t>Cambio de tubería de cobre para refrigeración para equipos de aire acondicionado Piso techo de 60.000 BTU por cada metro lineal adicional</t>
  </si>
  <si>
    <t>control remoto o mando a distancia universal</t>
  </si>
  <si>
    <t>Balanceo de carga de gas refrigerante R-410 para aire acondicionado piso techo de 60.000 BTU. Sin realizar vacio.</t>
  </si>
  <si>
    <t>Carga de gas refrigerante R-410 para aire piso techo de 60.000 BTU + filtro secador  industrial + soldadura acetilénica + deshidratación del sistema con nitrógeno +  vacío + balanceo del equipo.</t>
  </si>
  <si>
    <t>Rodamientos y bujes para los motores ventiladores externo e interno de equipos de aires acondicionados Piso Techo de 60.000 BTU.</t>
  </si>
  <si>
    <t>Reubicación de aires acondicionados el cual incluye: a) cumplir con todos los procedimientos establecidos para el desmonte de los equipos de aire acondicionado, iniciando con el sistema de vacío y recolección de gas refrigerante, según normatividad legal vigente que rija en esta materia. b). suministro de todos los materiales requeridos para la reinstalación de los equipos tales como soportes base para menejadora y condensadora, tubería de cobre de 5/8" y/o 3/8", recubierta en aislante térmico Rubatex, cambio de tubería de drenaje (pvc de presión). c) para la instalación del punto de drenaje se realizará en tubería de pvc, abrazaderas y accesorios de anclaje, conservando las condiciones de seguridad, calidad y presentación estética en los edificios. d)  suministro e instalación de soporte metálico, chazos, tornillería, hasta garantizar la instalación completa del equipo. e)  recarga de gas refrigerante al 100%.</t>
  </si>
  <si>
    <t>Lavado y limpieza general profunda preventiva del equipo para lo cual se debera desarmar, limpiar y desmanchar de forma profunda las unidades interna (carcaza, bandeja de drenaje, aplicacion de quimico desencrustante, lavado filtros y carcaza  y  externa ( consistente en limpieza de los componentes internos y conexiones electricas en las borneras de alimentacion y conectores de targetas electronicas, las bobinas, lavado de aletas y aplicacion de desencrustante para eliminacion de polvo, moho y bacterias de la unidad)</t>
  </si>
  <si>
    <t>Breackers industrial para equipos de aire Piso Techo de 60.000 BTU de refrigeración a 220V.</t>
  </si>
  <si>
    <t>36.000 BTU</t>
  </si>
  <si>
    <t xml:space="preserve">Unidad compresor 220 v para aire piso techo de 36.000 BTU + carga de gas refrigerante + filtro secador + soldadura + deshidratación del sistema + vacío + balanceo del equipo.  </t>
  </si>
  <si>
    <t>Tarjeta electrónica para aire acondicionado Piso Techo 36.000 BTU.</t>
  </si>
  <si>
    <t>Contactores industriales para aire acondicionado piso techo de 36.000 BTU.</t>
  </si>
  <si>
    <t>Relé para aire acondicionado piso techo de 36.000 BTU.</t>
  </si>
  <si>
    <t>Motor ventilador para condensadora de aire piso techo de 36.000 BTU.</t>
  </si>
  <si>
    <t>Blower para aire acondicionado tipo piso techo de 36.000 BTU.</t>
  </si>
  <si>
    <t>Aspas para motor ventilador de las condensadoras, para aire acondicionado piso techo de 36.000 BTU.</t>
  </si>
  <si>
    <t>Kit de capacitores (de marcha, arranque para unidad condensadora y unidad manejadora) para equipos de aire acondicionado piso techo de 36.000 BTU.</t>
  </si>
  <si>
    <t>Termostatos o sensores de temperatura para aire acondicionado piso techo de 36.000 BTU.</t>
  </si>
  <si>
    <t>Cambio de manguera para drenaje de agua para aire acondicionado piso techo de 36.000 BTU. hasta 3,0 metros de largo.</t>
  </si>
  <si>
    <t>Cambio de aislante para tubería de baja presión de cobre Rubatex hasta 5 ml para aire acondicionado piso techo de 36.000 BTU.</t>
  </si>
  <si>
    <t>Cambio de tubería de cobre para refrigeración para equipos de aire acondicionado piso techo de 36.000 BTU. hasta 5 ml.</t>
  </si>
  <si>
    <t>Cambio de tubería de cobre para refrigeración para equipos de aire acondicionado Piso techo de 36.000 BTU por cada metro lineal adicional.</t>
  </si>
  <si>
    <t>Recarga de gas refrigerante R-410 para aire acondicionado piso techo de 36.000 BTU.</t>
  </si>
  <si>
    <t>Carga de gas refrigerante R-410 para aire piso techo de 36.000 BTU + filtro secador  industrial + soldadura acetilénica + deshidratación del sistema con nitrógeno +  vacío + balanceo del equipo.</t>
  </si>
  <si>
    <t>Reubicación de aires acondicionados el cual incluye: a) cumplir con todos los procedimientos establecidos para el desmonte de los equipos de aire acondicionado, iniciando con el sistema de vacío y recolección de gas refrigerante, según normatividad legal vigente que rija en esta materia. b). suministro de todos los materiales requeridos para la reinstalación de los equipos  tales como soportes base para menejadora y condensadora, tubería de cobre de 5/8" y/o 3/8", recubierta en aislante térmico Rubatex, cambio de tubería de drenaje (pvc de presión). c) para la instalación del punto de drenaje se realizará en tubería de pvc, abrazaderas y accesorios de anclaje, conservando las condiciones de seguridad, calidad y presentación estética en los edificios. d)  suministro e instalación de soporte metálico, chazos, tornillería, hasta garantizar la instalación completa del equipo. e)  recarga de gas refrigerante al 100%.</t>
  </si>
  <si>
    <r>
      <t xml:space="preserve">Lavado y limpieza general profunda preventiva del equipo para lo cual se debera desarmar, limpiar y desmanchar de forma profunda las unidades </t>
    </r>
    <r>
      <rPr>
        <b/>
        <sz val="8"/>
        <color rgb="FF262123"/>
        <rFont val="Arial Narrow"/>
        <family val="2"/>
      </rPr>
      <t xml:space="preserve">interna </t>
    </r>
    <r>
      <rPr>
        <sz val="8"/>
        <color rgb="FF262123"/>
        <rFont val="Arial Narrow"/>
        <family val="2"/>
      </rPr>
      <t xml:space="preserve">(carcaza, bandeja de drenaje, aplicacion de quimico desencrustante, lavado filtros y carcaza  y  </t>
    </r>
    <r>
      <rPr>
        <b/>
        <sz val="8"/>
        <color rgb="FF262123"/>
        <rFont val="Arial Narrow"/>
        <family val="2"/>
      </rPr>
      <t>externa</t>
    </r>
    <r>
      <rPr>
        <sz val="8"/>
        <color rgb="FF262123"/>
        <rFont val="Arial Narrow"/>
        <family val="2"/>
      </rPr>
      <t xml:space="preserve"> ( consistente en limpieza de los componentes internos y conexiones electricas en las borneras de alimentacion y conectores de targetas electronicas, las bobinas, lavado de aletas y aplicacion de desencrustante para eliminacion de polvo, moho y bacterias de la unidad)</t>
    </r>
  </si>
  <si>
    <t>Rodamientos y bujes para los motores ventiladores externo e interno de equipos de aires acondicionados Piso Techo de 36.000 BTU.</t>
  </si>
  <si>
    <t>Breackers industrial para equipos de aire Piso Techo de 36.000 BTU de refrigeración a 220V.</t>
  </si>
  <si>
    <t>9.000/24.000 BTU</t>
  </si>
  <si>
    <t>Unidad compresor 220 v para aire acondicionado Minisplit de 9.000/24.000 BTU+ carga de gas refrigerante R-410 + filtro secador + soldadura + deshidratación del sistema + vacío + balanceo del equipo.</t>
  </si>
  <si>
    <t>Tarjeta electrónica para aire acondicionado Minispilt de 9.000/24.000 BTU.</t>
  </si>
  <si>
    <t>Contactores industriales para aire acondicionadoMinispilt de 9.000/24.000 BTU.</t>
  </si>
  <si>
    <t>Relé para aire acondicionado Minispilt de 9.000/24.000 BTU.</t>
  </si>
  <si>
    <t>Motor ventilador para condensadora de aire Minispilt de 9.000/24.000 BTU.</t>
  </si>
  <si>
    <t>Blower para aire acondicionado tipo Minispilt de 9.000/24.000 BTU.</t>
  </si>
  <si>
    <t>Aspas para motor ventilador de las condensadoras, para aire acondicionado Minispilt de 9.000/24.000 BTU.</t>
  </si>
  <si>
    <t>Kit de capacitores (de marcha, arranque para unidad condensadora y unidad manejadora) para equipos de aire acondicionado Minispilt de 9.000/24.000 BTU.</t>
  </si>
  <si>
    <t>Termostatos o sensores de temperatura para aire acondicionado Minispilt de 9.000/24.000 BTU.</t>
  </si>
  <si>
    <t>Cambio de manguera para drenaje de agua para aire acondicionado Minispilt de 9.000/24.000 BTU.</t>
  </si>
  <si>
    <t>Cambio de manguera para drenaje de agua para aire acondicionado Minispilt de 9.000/24.000 BTU. grosor hasta 3,0 metros de largo.</t>
  </si>
  <si>
    <t>Cambio de aislante para tubería de baja presión de cobre Rubatex hasta 5 ml para aire acondicionado Minispilt de 9.000/24.000 BTU.</t>
  </si>
  <si>
    <r>
      <t>Cambio de aislante para tubería de baja presión de cobre Rubatex por cada metro lineal adicio</t>
    </r>
    <r>
      <rPr>
        <sz val="8"/>
        <rFont val="Arial Narrow"/>
        <family val="2"/>
      </rPr>
      <t>nal.</t>
    </r>
  </si>
  <si>
    <t>Cambio de tubería de cobre para refrigeración para equipos de aire acondicionado Minispilt de 9.000/24.000 BTU. hasta 5 ml.</t>
  </si>
  <si>
    <t>Cambio de tubería de cobre para refrigeración para equipos de aire acondicionado Minispilt de 9.000/24.000 BTU por cada metro lineal adicional.</t>
  </si>
  <si>
    <t>Recarga de gas refrigerante R-2410 para aire acondicionado Minispilt de 9.000/24.000 BTU.</t>
  </si>
  <si>
    <t>Carga de gas refrigerante R-410 para aire Minispilt de 9.000/24.000 BTU + filtro secador  industrial + soldadura acetilénica + deshidratación del sistema con nitrógeno +  vacío + balanceo del equipo.</t>
  </si>
  <si>
    <t>Reubicación de aires acondicionados el cual incluye: a) cumplir con todos los procedimientos establecidos para el desmonte de los equipos de aire acondicionado, iniciando con el sistema de vacío y recolección de gas refrigerante, según normatividad legal vigente que rija en esta materia. b). suministro de todos los materiales requeridos para la reinstalación de los equipos  tales como soportes base para menejadora y condensadora, tubería de cobre de 1/2" y/o 1/4", recubierta en aislante térmico Rubatex, cambio de tubería de drenaje (pvc de presión). c) para la instalación del punto de drenaje se realizará en tubería de pvc, abrazaderas y accesorios de anclaje, conservando las condiciones de seguridad, calidad y presentación estética en los edificios. d)  suministro e instalación de soporte metálico, chazos, tornillería, hasta garantizar la instalación completa del equipo. e)  recarga de gas refrigerante al 100%.</t>
  </si>
  <si>
    <t>Rodamientos y bujes para los motores ventiladores externo e interno de equipos de aires acondicionados Piso Techo de 9.000 a 24000 BTU.</t>
  </si>
  <si>
    <t>Breackers industrial para equipos de aire Minispilt de 9.000/24.000 BTU de refrigeración a 220V.</t>
  </si>
  <si>
    <t>TODOS</t>
  </si>
  <si>
    <t>Suministro e instalación de la bomba de drenaje o condensación para desague en recintos cerrados en caso de ser necesario.</t>
  </si>
  <si>
    <t>TOTAL COTIZACION</t>
  </si>
  <si>
    <t>Elaboro :</t>
  </si>
  <si>
    <t>NOMBRE DE LA COLUMNA</t>
  </si>
  <si>
    <t>INSTRUCCIONES</t>
  </si>
  <si>
    <t>Numere secuencialmente los bienes o servicios a adquirir desde el número 1 en adelante.</t>
  </si>
  <si>
    <t>Escriba exactamente la descripción del bien o servicio según la FICHA TÉCNICA.</t>
  </si>
  <si>
    <t>CÓDIGO UNSPSC</t>
  </si>
  <si>
    <t>Registre el código UNSPSC de acuerdo con la FICHA TÉCNICA.</t>
  </si>
  <si>
    <t>Escriba la unidad de medida del bien o servicio según la FICHA TÉCNICA.</t>
  </si>
  <si>
    <t>COTIZACIÓN 1</t>
  </si>
  <si>
    <t>Registre el valor del bien o servicio según la cotización número 1.</t>
  </si>
  <si>
    <r>
      <rPr>
        <b/>
        <sz val="11"/>
        <color theme="1"/>
        <rFont val="Calibri"/>
        <family val="2"/>
        <scheme val="minor"/>
      </rPr>
      <t>NO ESCRIBA NINGUN VALOR.</t>
    </r>
    <r>
      <rPr>
        <sz val="11"/>
        <color theme="1"/>
        <rFont val="Calibri"/>
        <family val="2"/>
        <scheme val="minor"/>
      </rPr>
      <t xml:space="preserve"> El sistema le mostrará que tan desviado está el valor de la Cotización 1 respecto al Promedio. Si la desviación es mayor al 30% , el sistema le mostrará el valor </t>
    </r>
    <r>
      <rPr>
        <b/>
        <sz val="11"/>
        <color rgb="FFFF0000"/>
        <rFont val="Calibri"/>
        <family val="2"/>
        <scheme val="minor"/>
      </rPr>
      <t>EN COLOR ROJO</t>
    </r>
  </si>
  <si>
    <t>COTIZACIÓN 2</t>
  </si>
  <si>
    <t>Registre el valor del bien o servicio según la cotización número 2.</t>
  </si>
  <si>
    <r>
      <rPr>
        <b/>
        <sz val="11"/>
        <color theme="1"/>
        <rFont val="Calibri"/>
        <family val="2"/>
        <scheme val="minor"/>
      </rPr>
      <t>NO ESCRIBA NINGUN VALOR</t>
    </r>
    <r>
      <rPr>
        <sz val="11"/>
        <color theme="1"/>
        <rFont val="Calibri"/>
        <family val="2"/>
        <scheme val="minor"/>
      </rPr>
      <t xml:space="preserve">. El sistema le mostrará que tan desviado está el valor de la Cotización 2 respecto al Promedio. Si la desviación es mayor al 30% , el sistema le mostrará el valor </t>
    </r>
    <r>
      <rPr>
        <b/>
        <sz val="11"/>
        <color rgb="FFFF0000"/>
        <rFont val="Calibri"/>
        <family val="2"/>
        <scheme val="minor"/>
      </rPr>
      <t>EN COLOR ROJO</t>
    </r>
  </si>
  <si>
    <t>Registre el valor del bien o servicio según la cotización número 3.</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</si>
  <si>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3 respecto al Promedio. Si la desviación es mayor al 30% , el sistema le mostrará el valor </t>
    </r>
    <r>
      <rPr>
        <b/>
        <sz val="11"/>
        <color rgb="FFFF0000"/>
        <rFont val="Calibri"/>
        <family val="2"/>
        <scheme val="minor"/>
      </rPr>
      <t>EN COLOR ROJO</t>
    </r>
  </si>
  <si>
    <t>Registre el valor del bien o servicio según la cotización número 4.</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</si>
  <si>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4 respecto al Promedio. Si la desviación es mayor al 30% , el sistema le mostrará el valor </t>
    </r>
    <r>
      <rPr>
        <b/>
        <sz val="11"/>
        <color rgb="FFFF0000"/>
        <rFont val="Calibri"/>
        <family val="2"/>
        <scheme val="minor"/>
      </rPr>
      <t>EN COLOR ROJO</t>
    </r>
  </si>
  <si>
    <t>Registre el valor del bien o servicio según la cotización número 5.</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</si>
  <si>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5 respecto al Promedio. Si la desviación es mayor al 30% , el sistema le mostrará el valor </t>
    </r>
    <r>
      <rPr>
        <b/>
        <sz val="11"/>
        <color rgb="FFFF0000"/>
        <rFont val="Calibri"/>
        <family val="2"/>
        <scheme val="minor"/>
      </rPr>
      <t>EN COLOR ROJO</t>
    </r>
  </si>
  <si>
    <t>Registre el valor del bien o servicio según la cotización número 6.</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</si>
  <si>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6 respecto al Promedio. Si la desviación es mayor al 30% , el sistema le mostrará el valor </t>
    </r>
    <r>
      <rPr>
        <b/>
        <sz val="11"/>
        <color rgb="FFFF0000"/>
        <rFont val="Calibri"/>
        <family val="2"/>
        <scheme val="minor"/>
      </rPr>
      <t>EN COLOR ROJO</t>
    </r>
  </si>
  <si>
    <t>Registre el valor del bien o servicio según la cotización número 7.</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</si>
  <si>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7 respecto al Promedio. Si la desviación es mayor al 30% , el sistema le mostrará el valor </t>
    </r>
    <r>
      <rPr>
        <b/>
        <sz val="11"/>
        <color rgb="FFFF0000"/>
        <rFont val="Calibri"/>
        <family val="2"/>
        <scheme val="minor"/>
      </rPr>
      <t>EN COLOR ROJO</t>
    </r>
  </si>
  <si>
    <t>Registre el valor del bien o servicio según la cotización número 8.</t>
  </si>
  <si>
    <r>
      <rPr>
        <b/>
        <sz val="11"/>
        <color theme="1"/>
        <rFont val="Calibri"/>
        <family val="2"/>
        <scheme val="minor"/>
      </rPr>
      <t xml:space="preserve">NO ESCRIBA NINGUN VALOR. </t>
    </r>
    <r>
      <rPr>
        <sz val="11"/>
        <color theme="1"/>
        <rFont val="Calibri"/>
        <family val="2"/>
        <scheme val="minor"/>
      </rPr>
      <t xml:space="preserve">El sistema le mostrará que tan desviado está el valor de la Cotización 8 respecto al Promedio. Si la desviación es mayor al 30% , el sistema le mostrará el valor </t>
    </r>
    <r>
      <rPr>
        <b/>
        <sz val="11"/>
        <color rgb="FFFF0000"/>
        <rFont val="Calibri"/>
        <family val="2"/>
        <scheme val="minor"/>
      </rPr>
      <t>EN COLOR ROJO</t>
    </r>
  </si>
  <si>
    <t>PROMEDIO</t>
  </si>
  <si>
    <r>
      <rPr>
        <b/>
        <sz val="11"/>
        <color theme="1"/>
        <rFont val="Calibri"/>
        <family val="2"/>
        <scheme val="minor"/>
      </rPr>
      <t xml:space="preserve">NO ESCRIBA NINGÚN VALOR. </t>
    </r>
    <r>
      <rPr>
        <sz val="11"/>
        <color theme="1"/>
        <rFont val="Calibri"/>
        <family val="2"/>
        <scheme val="minor"/>
      </rPr>
      <t>La tabla está configurada para mostrarle el promedio del valor de las cotizaciones. Si no existe ningún dato el sistema le mostrará un texto denominado "</t>
    </r>
    <r>
      <rPr>
        <b/>
        <sz val="11"/>
        <color theme="7" tint="-0.249977111117893"/>
        <rFont val="Calibri"/>
        <family val="2"/>
        <scheme val="minor"/>
      </rPr>
      <t>SIN DATOS</t>
    </r>
    <r>
      <rPr>
        <sz val="11"/>
        <color theme="1"/>
        <rFont val="Calibri"/>
        <family val="2"/>
        <scheme val="minor"/>
      </rPr>
      <t>"</t>
    </r>
  </si>
  <si>
    <r>
      <rPr>
        <b/>
        <sz val="11"/>
        <color theme="1"/>
        <rFont val="Calibri"/>
        <family val="2"/>
        <scheme val="minor"/>
      </rPr>
      <t>NO ESCRIBA NINGÚN VALOR.</t>
    </r>
    <r>
      <rPr>
        <sz val="11"/>
        <color theme="1"/>
        <rFont val="Calibri"/>
        <family val="2"/>
        <scheme val="minor"/>
      </rPr>
      <t xml:space="preserve"> El sistema le resaltará </t>
    </r>
    <r>
      <rPr>
        <b/>
        <sz val="11"/>
        <color rgb="FFFF0000"/>
        <rFont val="Calibri"/>
        <family val="2"/>
        <scheme val="minor"/>
      </rPr>
      <t>EN COLOR ROJO</t>
    </r>
    <r>
      <rPr>
        <sz val="11"/>
        <color theme="1"/>
        <rFont val="Calibri"/>
        <family val="2"/>
        <scheme val="minor"/>
      </rPr>
      <t xml:space="preserve"> si hay menos de </t>
    </r>
    <r>
      <rPr>
        <b/>
        <sz val="11"/>
        <color rgb="FFFF0000"/>
        <rFont val="Calibri"/>
        <family val="2"/>
        <scheme val="minor"/>
      </rPr>
      <t>tres cotizaciones.</t>
    </r>
    <r>
      <rPr>
        <sz val="11"/>
        <color theme="1"/>
        <rFont val="Calibri"/>
        <family val="2"/>
        <scheme val="minor"/>
      </rPr>
      <t xml:space="preserve"> Recuerde que se recomienda por lo menos obtener tres fuentes de información del mercado.</t>
    </r>
  </si>
  <si>
    <t>NOTAS</t>
  </si>
  <si>
    <t>El sistema está configurado para ADVERTIRLE si por error registra un valor de CERO ($0) en una cotización, de ser así la celda se iluminará EN COLOR AMARILLO</t>
  </si>
  <si>
    <t>Recuerde que un estudio de mercado puede elaborarse con información del mercado que puede provenir de distintas fuentes, a saber:
1. Precios Históricos de la Entidad y otras entidades, que no deben ser mayores a tres años.
2. Cotizaciones del mercado
3. Precios de catálogo
4. Cotizaciones obtenidas mediante SECOP II (ES OBLIGATORIO PRECOTIZAR mediante SECOP II)
5. Precios establecidos en la Tienda Virtual del Estado Colombiano y/o Acuerdos Marcos de Precios de Colombia Compra Eficiente</t>
  </si>
  <si>
    <t>Si el valor de un bien o servicio está desviado MÁS DEL TREINTA POR CIENTO (30%) del promedio es recomendable buscar otras fuentes de información para la estimación de su precio.</t>
  </si>
  <si>
    <t>EDILBERTO OSORIO</t>
  </si>
  <si>
    <t xml:space="preserve">Ingeniero Civil - Grupo de Apoyo Administrativo Mixto </t>
  </si>
  <si>
    <t>CRONOGRAMA ETAPA PRECONTRACTUAL</t>
  </si>
  <si>
    <r>
      <t>ITEM</t>
    </r>
    <r>
      <rPr>
        <sz val="10"/>
        <rFont val="Arial"/>
        <family val="2"/>
      </rPr>
      <t> </t>
    </r>
  </si>
  <si>
    <r>
      <t>DESCRIPCIÓN</t>
    </r>
    <r>
      <rPr>
        <sz val="10"/>
        <rFont val="Arial"/>
        <family val="2"/>
      </rPr>
      <t> </t>
    </r>
  </si>
  <si>
    <t>AÑO 2025</t>
  </si>
  <si>
    <t>  </t>
  </si>
  <si>
    <t>1 </t>
  </si>
  <si>
    <t>2 </t>
  </si>
  <si>
    <t>3 </t>
  </si>
  <si>
    <t>4 </t>
  </si>
  <si>
    <t>5 </t>
  </si>
  <si>
    <t>6 </t>
  </si>
  <si>
    <t>7 </t>
  </si>
  <si>
    <t>8 </t>
  </si>
  <si>
    <t>9 </t>
  </si>
  <si>
    <t>10 </t>
  </si>
  <si>
    <t>11 </t>
  </si>
  <si>
    <t>12 </t>
  </si>
  <si>
    <t>PRECONTRACTUAL </t>
  </si>
  <si>
    <t xml:space="preserve">EJECUCION </t>
  </si>
  <si>
    <t>RECIBO FINAL </t>
  </si>
  <si>
    <t>LIQUIDACION </t>
  </si>
  <si>
    <t>Edilberto Osorio Santofimio</t>
  </si>
  <si>
    <t>Ingeniero Civil de Apoyo</t>
  </si>
  <si>
    <t>Grupo de Apoyo administrativo Mixto</t>
  </si>
  <si>
    <t>Regional Caquetá</t>
  </si>
  <si>
    <t>CONTRATAR EL MANTENIMIENTO PREVENTIVO Y CORRECTIVO DE SISTEMAS DE AIRE ACONDICIONADO DEL CENTRO TECNOLÓGICO DE LA AMAZONIA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</si>
</sst>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4" formatCode="_-&quot;$&quot;\ * #,##0.00_-;\-&quot;$&quot;\ * #,##0.00_-;_-&quot;$&quot;\ * &quot;-&quot;??_-;_-@_-"/>
    <numFmt numFmtId="164" formatCode="_-&quot;$&quot;\ * #,##0_-;\-&quot;$&quot;\ * #,##0_-;_-&quot;$&quot;\ * &quot;-&quot;??_-;_-@_-"/>
  </numFmts>
  <fonts count="28" x14ac:knownFonts="1">
    <font>
      <sz val="11"/>
      <color theme="1"/>
      <name val="Calibri"/>
      <family val="2"/>
      <scheme val="minor"/>
    </font>
    <font>
      <sz val="11"/>
      <color theme="1"/>
      <name val="Calibri"/>
      <family val="2"/>
      <scheme val="minor"/>
    </font>
    <font>
      <sz val="8"/>
      <name val="Calibri"/>
      <family val="2"/>
      <scheme val="minor"/>
    </font>
    <font>
      <sz val="10"/>
      <color theme="1"/>
      <name val="Calibri"/>
      <family val="2"/>
      <scheme val="minor"/>
    </font>
    <font>
      <b/>
      <sz val="10"/>
      <color theme="1"/>
      <name val="Calibri"/>
      <family val="2"/>
      <scheme val="minor"/>
    </font>
    <font>
      <b/>
      <sz val="11"/>
      <color theme="1"/>
      <name val="Calibri"/>
      <family val="2"/>
      <scheme val="minor"/>
    </font>
    <font>
      <b/>
      <sz val="12"/>
      <color theme="1"/>
      <name val="Calibri"/>
      <family val="2"/>
      <scheme val="minor"/>
    </font>
    <font>
      <sz val="11"/>
      <name val="Calibri"/>
      <family val="2"/>
      <scheme val="minor"/>
    </font>
    <font>
      <b/>
      <sz val="11"/>
      <color rgb="FFFF0000"/>
      <name val="Calibri"/>
      <family val="2"/>
      <scheme val="minor"/>
    </font>
    <font>
      <b/>
      <sz val="11"/>
      <color theme="7" tint="-0.249977111117893"/>
      <name val="Calibri"/>
      <family val="2"/>
      <scheme val="minor"/>
    </font>
    <font>
      <sz val="10"/>
      <color rgb="FF000000"/>
      <name val="Times New Roman"/>
      <family val="1"/>
    </font>
    <font>
      <b/>
      <sz val="9"/>
      <color theme="1"/>
      <name val="Arial Narrow"/>
      <family val="2"/>
    </font>
    <font>
      <b/>
      <sz val="9"/>
      <color theme="0"/>
      <name val="Arial Narrow"/>
      <family val="2"/>
    </font>
    <font>
      <sz val="9"/>
      <color theme="1"/>
      <name val="Arial Narrow"/>
      <family val="2"/>
    </font>
    <font>
      <sz val="8"/>
      <name val="Arial Narrow"/>
      <family val="2"/>
    </font>
    <font>
      <sz val="8"/>
      <color rgb="FF262123"/>
      <name val="Arial Narrow"/>
      <family val="2"/>
    </font>
    <font>
      <b/>
      <sz val="8"/>
      <color rgb="FF262123"/>
      <name val="Arial Narrow"/>
      <family val="2"/>
    </font>
    <font>
      <sz val="8"/>
      <color theme="1" tint="4.9989318521683403E-2"/>
      <name val="Arial Narrow"/>
      <family val="2"/>
    </font>
    <font>
      <sz val="8"/>
      <color rgb="FF242121"/>
      <name val="Arial Narrow"/>
      <family val="2"/>
    </font>
    <font>
      <b/>
      <sz val="8"/>
      <color theme="0"/>
      <name val="Arial Narrow"/>
      <family val="2"/>
    </font>
    <font>
      <sz val="9"/>
      <color theme="1"/>
      <name val="Calibri"/>
      <family val="2"/>
      <scheme val="minor"/>
    </font>
    <font>
      <sz val="9"/>
      <color theme="1"/>
      <name val="Aptos Narrow"/>
      <family val="2"/>
    </font>
    <font>
      <b/>
      <sz val="9"/>
      <color theme="1"/>
      <name val="Aptos Narrow"/>
      <family val="2"/>
    </font>
    <font>
      <sz val="9"/>
      <color rgb="FF000000"/>
      <name val="Aptos Narrow"/>
      <family val="2"/>
    </font>
    <font>
      <b/>
      <sz val="10"/>
      <name val="Arial"/>
      <family val="2"/>
    </font>
    <font>
      <sz val="10"/>
      <name val="Arial"/>
      <family val="2"/>
    </font>
    <font>
      <sz val="10"/>
      <color theme="1"/>
      <name val="Arial"/>
      <family val="2"/>
    </font>
    <font>
      <b/>
      <sz val="10"/>
      <color theme="1"/>
      <name val="Arial"/>
      <family val="2"/>
    </font>
  </fonts>
  <fills count="17">
    <fill>
      <patternFill patternType="none"/>
    </fill>
    <fill>
      <patternFill patternType="gray125"/>
    </fill>
    <fill>
      <patternFill patternType="solid">
        <fgColor rgb="FF0070C0"/>
        <bgColor indexed="64"/>
      </patternFill>
    </fill>
    <fill>
      <patternFill patternType="solid">
        <fgColor theme="9" tint="-0.249977111117893"/>
        <bgColor indexed="64"/>
      </patternFill>
    </fill>
    <fill>
      <patternFill patternType="solid">
        <fgColor theme="6" tint="-0.249977111117893"/>
        <bgColor indexed="64"/>
      </patternFill>
    </fill>
    <fill>
      <patternFill patternType="solid">
        <fgColor rgb="FFFFFF00"/>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rgb="FF92D050"/>
        <bgColor indexed="64"/>
      </patternFill>
    </fill>
    <fill>
      <patternFill patternType="solid">
        <fgColor theme="0"/>
        <bgColor indexed="64"/>
      </patternFill>
    </fill>
    <fill>
      <patternFill patternType="solid">
        <fgColor theme="0"/>
        <bgColor theme="9" tint="0.79998168889431442"/>
      </patternFill>
    </fill>
    <fill>
      <patternFill patternType="solid">
        <fgColor theme="5"/>
        <bgColor indexed="64"/>
      </patternFill>
    </fill>
    <fill>
      <patternFill patternType="solid">
        <fgColor theme="4"/>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2"/>
        <bgColor indexed="64"/>
      </patternFill>
    </fill>
    <fill>
      <patternFill patternType="solid">
        <fgColor theme="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0" fillId="0" borderId="0"/>
  </cellStyleXfs>
  <cellXfs count="87">
    <xf numFmtId="0" fontId="0" fillId="0" borderId="0" xfId="0"/>
    <xf numFmtId="0" fontId="3" fillId="0" borderId="0" xfId="0" applyFont="1" applyAlignment="1">
      <alignment horizontal="center" vertical="center" wrapText="1"/>
    </xf>
    <xf numFmtId="0" fontId="3" fillId="0" borderId="0" xfId="0" applyFont="1" applyAlignment="1">
      <alignment vertical="center" wrapText="1"/>
    </xf>
    <xf numFmtId="0" fontId="4" fillId="0" borderId="0" xfId="0" applyFont="1" applyAlignment="1">
      <alignment horizontal="center" vertical="center" wrapText="1"/>
    </xf>
    <xf numFmtId="0" fontId="0" fillId="0" borderId="0" xfId="0" applyAlignment="1">
      <alignment wrapText="1"/>
    </xf>
    <xf numFmtId="0" fontId="5" fillId="0" borderId="0" xfId="0" applyFont="1" applyAlignment="1">
      <alignment wrapText="1"/>
    </xf>
    <xf numFmtId="0" fontId="6" fillId="0" borderId="8" xfId="0" applyFont="1" applyBorder="1" applyAlignment="1">
      <alignment horizontal="center" wrapText="1"/>
    </xf>
    <xf numFmtId="0" fontId="6" fillId="0" borderId="5" xfId="0" applyFont="1" applyBorder="1" applyAlignment="1">
      <alignment horizontal="center" wrapText="1"/>
    </xf>
    <xf numFmtId="0" fontId="0" fillId="0" borderId="9" xfId="0" applyBorder="1" applyAlignment="1">
      <alignment wrapText="1"/>
    </xf>
    <xf numFmtId="0" fontId="0" fillId="0" borderId="10" xfId="0" applyBorder="1" applyAlignment="1">
      <alignment wrapText="1"/>
    </xf>
    <xf numFmtId="0" fontId="0" fillId="0" borderId="11" xfId="0" applyBorder="1" applyAlignment="1">
      <alignment wrapText="1"/>
    </xf>
    <xf numFmtId="0" fontId="0" fillId="0" borderId="12" xfId="0" applyBorder="1" applyAlignment="1">
      <alignment wrapText="1"/>
    </xf>
    <xf numFmtId="0" fontId="7" fillId="0" borderId="11" xfId="0" applyFont="1" applyBorder="1" applyAlignment="1">
      <alignment horizontal="left" vertical="center" wrapText="1"/>
    </xf>
    <xf numFmtId="0" fontId="7" fillId="6" borderId="11" xfId="0" applyFont="1" applyFill="1" applyBorder="1" applyAlignment="1">
      <alignment horizontal="left" vertical="center" wrapText="1"/>
    </xf>
    <xf numFmtId="0" fontId="0" fillId="6" borderId="12" xfId="0" applyFill="1" applyBorder="1" applyAlignment="1">
      <alignment wrapText="1"/>
    </xf>
    <xf numFmtId="0" fontId="7" fillId="6" borderId="13" xfId="0" applyFont="1" applyFill="1" applyBorder="1" applyAlignment="1">
      <alignment horizontal="left" vertical="center" wrapText="1"/>
    </xf>
    <xf numFmtId="0" fontId="0" fillId="6" borderId="14" xfId="0" applyFill="1" applyBorder="1" applyAlignment="1">
      <alignment wrapText="1"/>
    </xf>
    <xf numFmtId="0" fontId="12" fillId="4" borderId="16" xfId="0" applyFont="1" applyFill="1" applyBorder="1" applyAlignment="1">
      <alignment horizontal="center" vertical="center" wrapText="1"/>
    </xf>
    <xf numFmtId="0" fontId="12" fillId="3"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4" borderId="17" xfId="0" applyFont="1" applyFill="1" applyBorder="1" applyAlignment="1">
      <alignment horizontal="center" vertical="center" wrapText="1"/>
    </xf>
    <xf numFmtId="0" fontId="13" fillId="10" borderId="4" xfId="0" applyFont="1" applyFill="1" applyBorder="1" applyAlignment="1">
      <alignment horizontal="center" vertical="center" wrapText="1"/>
    </xf>
    <xf numFmtId="10" fontId="11" fillId="10" borderId="4" xfId="2" applyNumberFormat="1" applyFont="1" applyFill="1" applyBorder="1" applyAlignment="1">
      <alignment horizontal="right" vertical="center" wrapText="1"/>
    </xf>
    <xf numFmtId="6" fontId="13" fillId="10" borderId="4" xfId="1" applyNumberFormat="1" applyFont="1" applyFill="1" applyBorder="1" applyAlignment="1">
      <alignment horizontal="right" vertical="center" wrapText="1"/>
    </xf>
    <xf numFmtId="1" fontId="11" fillId="10" borderId="3" xfId="0" applyNumberFormat="1" applyFont="1" applyFill="1" applyBorder="1" applyAlignment="1">
      <alignment horizontal="center" vertical="center" wrapText="1"/>
    </xf>
    <xf numFmtId="0" fontId="13" fillId="9" borderId="4" xfId="0" applyFont="1" applyFill="1" applyBorder="1" applyAlignment="1">
      <alignment horizontal="center" vertical="center" wrapText="1"/>
    </xf>
    <xf numFmtId="10" fontId="11" fillId="9" borderId="4" xfId="2" applyNumberFormat="1" applyFont="1" applyFill="1" applyBorder="1" applyAlignment="1">
      <alignment horizontal="right" vertical="center" wrapText="1"/>
    </xf>
    <xf numFmtId="6" fontId="13" fillId="9" borderId="4" xfId="1" applyNumberFormat="1" applyFont="1" applyFill="1" applyBorder="1" applyAlignment="1">
      <alignment horizontal="right" vertical="center" wrapText="1"/>
    </xf>
    <xf numFmtId="1" fontId="11" fillId="9" borderId="3" xfId="0" applyNumberFormat="1" applyFont="1" applyFill="1" applyBorder="1" applyAlignment="1">
      <alignment horizontal="center" vertical="center" wrapText="1"/>
    </xf>
    <xf numFmtId="10" fontId="11" fillId="10" borderId="2" xfId="2" applyNumberFormat="1" applyFont="1" applyFill="1" applyBorder="1" applyAlignment="1">
      <alignment horizontal="right" vertical="center" wrapText="1"/>
    </xf>
    <xf numFmtId="6" fontId="13" fillId="10" borderId="2" xfId="1" applyNumberFormat="1" applyFont="1" applyFill="1" applyBorder="1" applyAlignment="1">
      <alignment horizontal="right" vertical="center" wrapText="1"/>
    </xf>
    <xf numFmtId="1" fontId="11" fillId="10" borderId="1" xfId="0" applyNumberFormat="1" applyFont="1" applyFill="1" applyBorder="1" applyAlignment="1">
      <alignment horizontal="center" vertical="center" wrapText="1"/>
    </xf>
    <xf numFmtId="0" fontId="12" fillId="8" borderId="16" xfId="0" applyFont="1" applyFill="1" applyBorder="1" applyAlignment="1">
      <alignment horizontal="center" vertical="center" wrapText="1"/>
    </xf>
    <xf numFmtId="0" fontId="12" fillId="11" borderId="16" xfId="0" applyFont="1" applyFill="1" applyBorder="1" applyAlignment="1">
      <alignment horizontal="center" vertical="center" wrapText="1"/>
    </xf>
    <xf numFmtId="0" fontId="12" fillId="12" borderId="16" xfId="0" applyFont="1" applyFill="1" applyBorder="1" applyAlignment="1">
      <alignment horizontal="center" vertical="center" wrapText="1"/>
    </xf>
    <xf numFmtId="0" fontId="11" fillId="0" borderId="3" xfId="0" applyFont="1" applyBorder="1" applyAlignment="1">
      <alignment horizontal="center" vertical="center" wrapText="1"/>
    </xf>
    <xf numFmtId="0" fontId="14" fillId="13" borderId="1" xfId="0" applyFont="1" applyFill="1" applyBorder="1" applyAlignment="1" applyProtection="1">
      <alignment horizontal="justify" vertical="center" wrapText="1"/>
      <protection locked="0"/>
    </xf>
    <xf numFmtId="0" fontId="15" fillId="13" borderId="1" xfId="0" applyFont="1" applyFill="1" applyBorder="1" applyAlignment="1" applyProtection="1">
      <alignment horizontal="justify" vertical="center" wrapText="1"/>
      <protection locked="0"/>
    </xf>
    <xf numFmtId="0" fontId="14" fillId="13" borderId="1" xfId="3" applyFont="1" applyFill="1" applyBorder="1" applyAlignment="1" applyProtection="1">
      <alignment horizontal="justify" vertical="center" wrapText="1"/>
      <protection locked="0"/>
    </xf>
    <xf numFmtId="0" fontId="15" fillId="14" borderId="1" xfId="0" applyFont="1" applyFill="1" applyBorder="1" applyAlignment="1" applyProtection="1">
      <alignment horizontal="justify" vertical="center" wrapText="1"/>
      <protection locked="0"/>
    </xf>
    <xf numFmtId="0" fontId="14" fillId="14" borderId="1" xfId="3" applyFont="1" applyFill="1" applyBorder="1" applyAlignment="1" applyProtection="1">
      <alignment horizontal="justify" vertical="center" wrapText="1"/>
      <protection locked="0"/>
    </xf>
    <xf numFmtId="0" fontId="17" fillId="14" borderId="1" xfId="0" applyFont="1" applyFill="1" applyBorder="1" applyAlignment="1" applyProtection="1">
      <alignment horizontal="justify" vertical="center" wrapText="1"/>
      <protection locked="0"/>
    </xf>
    <xf numFmtId="0" fontId="18" fillId="7" borderId="1" xfId="0" applyFont="1" applyFill="1" applyBorder="1" applyAlignment="1" applyProtection="1">
      <alignment horizontal="justify" vertical="center" wrapText="1"/>
      <protection locked="0"/>
    </xf>
    <xf numFmtId="6" fontId="11" fillId="10" borderId="1" xfId="1" applyNumberFormat="1" applyFont="1" applyFill="1" applyBorder="1" applyAlignment="1">
      <alignment horizontal="right" vertical="center" wrapText="1"/>
    </xf>
    <xf numFmtId="6" fontId="11" fillId="9" borderId="1" xfId="1" applyNumberFormat="1" applyFont="1" applyFill="1" applyBorder="1" applyAlignment="1">
      <alignment horizontal="right" vertical="center" wrapText="1"/>
    </xf>
    <xf numFmtId="164" fontId="11" fillId="11" borderId="6" xfId="0" applyNumberFormat="1" applyFont="1" applyFill="1" applyBorder="1" applyAlignment="1">
      <alignment vertical="center" wrapText="1"/>
    </xf>
    <xf numFmtId="0" fontId="13" fillId="11" borderId="8" xfId="0" applyFont="1" applyFill="1" applyBorder="1" applyAlignment="1">
      <alignment horizontal="right" vertical="center" wrapText="1"/>
    </xf>
    <xf numFmtId="6" fontId="11" fillId="8" borderId="6" xfId="0" applyNumberFormat="1" applyFont="1" applyFill="1" applyBorder="1" applyAlignment="1">
      <alignment horizontal="right" vertical="center" wrapText="1"/>
    </xf>
    <xf numFmtId="0" fontId="13" fillId="8" borderId="8" xfId="0" applyFont="1" applyFill="1" applyBorder="1" applyAlignment="1">
      <alignment horizontal="right" vertical="center" wrapText="1"/>
    </xf>
    <xf numFmtId="6" fontId="11" fillId="12" borderId="6" xfId="0" applyNumberFormat="1" applyFont="1" applyFill="1" applyBorder="1" applyAlignment="1">
      <alignment horizontal="right" vertical="center" wrapText="1"/>
    </xf>
    <xf numFmtId="0" fontId="13" fillId="12" borderId="8" xfId="0" applyFont="1" applyFill="1" applyBorder="1" applyAlignment="1">
      <alignment horizontal="right" vertical="center" wrapText="1"/>
    </xf>
    <xf numFmtId="0" fontId="13" fillId="9" borderId="0" xfId="0" applyFont="1" applyFill="1" applyAlignment="1">
      <alignment horizontal="right" vertical="center" wrapText="1"/>
    </xf>
    <xf numFmtId="0" fontId="19" fillId="4" borderId="16" xfId="0" applyFont="1" applyFill="1" applyBorder="1" applyAlignment="1">
      <alignment horizontal="center" vertical="center" wrapText="1"/>
    </xf>
    <xf numFmtId="0" fontId="3" fillId="0" borderId="0" xfId="0" applyFont="1" applyAlignment="1">
      <alignment horizontal="left" vertical="center"/>
    </xf>
    <xf numFmtId="44" fontId="13" fillId="9" borderId="1" xfId="1" applyFont="1" applyFill="1" applyBorder="1" applyAlignment="1">
      <alignment vertical="center"/>
    </xf>
    <xf numFmtId="6" fontId="13" fillId="10" borderId="1" xfId="1" applyNumberFormat="1" applyFont="1" applyFill="1" applyBorder="1" applyAlignment="1">
      <alignment horizontal="right" vertical="center" wrapText="1"/>
    </xf>
    <xf numFmtId="6" fontId="13" fillId="10" borderId="3" xfId="1" applyNumberFormat="1" applyFont="1" applyFill="1" applyBorder="1" applyAlignment="1">
      <alignment horizontal="right" vertical="center" wrapText="1"/>
    </xf>
    <xf numFmtId="0" fontId="20" fillId="0" borderId="0" xfId="0" applyFont="1" applyAlignment="1">
      <alignment horizontal="center" vertical="center" wrapText="1"/>
    </xf>
    <xf numFmtId="0" fontId="21" fillId="0" borderId="0" xfId="0" applyFont="1" applyAlignment="1">
      <alignment horizontal="center" vertical="center" wrapText="1"/>
    </xf>
    <xf numFmtId="0" fontId="22" fillId="0" borderId="0" xfId="0" applyFont="1" applyAlignment="1">
      <alignment horizontal="left" vertical="center"/>
    </xf>
    <xf numFmtId="0" fontId="23" fillId="0" borderId="0" xfId="0" applyFont="1"/>
    <xf numFmtId="0" fontId="24" fillId="0" borderId="1" xfId="0" applyFont="1" applyBorder="1" applyAlignment="1">
      <alignment horizontal="center" vertical="center" wrapText="1"/>
    </xf>
    <xf numFmtId="0" fontId="25" fillId="0" borderId="1" xfId="0" applyFont="1" applyBorder="1" applyAlignment="1">
      <alignment horizontal="left" vertical="center" wrapText="1"/>
    </xf>
    <xf numFmtId="0" fontId="25" fillId="0" borderId="1" xfId="0" applyFont="1" applyBorder="1" applyAlignment="1">
      <alignment horizontal="center" vertical="center" wrapText="1"/>
    </xf>
    <xf numFmtId="1" fontId="25" fillId="0" borderId="1" xfId="0" applyNumberFormat="1" applyFont="1" applyBorder="1" applyAlignment="1">
      <alignment horizontal="center" vertical="center" wrapText="1"/>
    </xf>
    <xf numFmtId="0" fontId="26" fillId="0" borderId="1" xfId="0" applyFont="1" applyBorder="1"/>
    <xf numFmtId="0" fontId="0" fillId="0" borderId="1" xfId="0" applyBorder="1"/>
    <xf numFmtId="0" fontId="25" fillId="16" borderId="1" xfId="0" applyFont="1" applyFill="1" applyBorder="1" applyAlignment="1">
      <alignment horizontal="center" vertical="center" wrapText="1"/>
    </xf>
    <xf numFmtId="0" fontId="26" fillId="0" borderId="0" xfId="0" applyFont="1"/>
    <xf numFmtId="0" fontId="27" fillId="0" borderId="0" xfId="0" applyFont="1"/>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3" fillId="10" borderId="3" xfId="0" applyFont="1" applyFill="1" applyBorder="1" applyAlignment="1">
      <alignment horizontal="center" vertical="center" wrapText="1"/>
    </xf>
    <xf numFmtId="0" fontId="13" fillId="10" borderId="15" xfId="0" applyFont="1" applyFill="1" applyBorder="1" applyAlignment="1">
      <alignment horizontal="center" vertical="center" wrapText="1"/>
    </xf>
    <xf numFmtId="0" fontId="11" fillId="0" borderId="1" xfId="0" applyFont="1" applyBorder="1" applyAlignment="1">
      <alignment horizontal="center" vertical="center" wrapText="1"/>
    </xf>
    <xf numFmtId="6" fontId="13" fillId="2" borderId="6" xfId="0" applyNumberFormat="1" applyFont="1" applyFill="1" applyBorder="1" applyAlignment="1">
      <alignment horizontal="right" vertical="center" wrapText="1"/>
    </xf>
    <xf numFmtId="0" fontId="13" fillId="2" borderId="8" xfId="0" applyFont="1" applyFill="1" applyBorder="1" applyAlignment="1">
      <alignment horizontal="right" vertical="center" wrapText="1"/>
    </xf>
    <xf numFmtId="6" fontId="11" fillId="15" borderId="6" xfId="0" applyNumberFormat="1" applyFont="1" applyFill="1" applyBorder="1" applyAlignment="1">
      <alignment horizontal="right" vertical="center" wrapText="1"/>
    </xf>
    <xf numFmtId="0" fontId="11" fillId="15" borderId="8" xfId="0" applyFont="1" applyFill="1" applyBorder="1" applyAlignment="1">
      <alignment horizontal="right" vertical="center" wrapText="1"/>
    </xf>
    <xf numFmtId="0" fontId="5" fillId="0" borderId="2"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24" fillId="0" borderId="1" xfId="0" applyFont="1" applyBorder="1" applyAlignment="1">
      <alignment horizontal="center" vertical="center" wrapText="1"/>
    </xf>
    <xf numFmtId="0" fontId="6" fillId="0" borderId="1" xfId="0" applyFont="1" applyBorder="1" applyAlignment="1">
      <alignment horizontal="center" wrapText="1"/>
    </xf>
    <xf numFmtId="0" fontId="0" fillId="5" borderId="1" xfId="0" applyFill="1" applyBorder="1" applyAlignment="1">
      <alignment horizontal="left" wrapText="1"/>
    </xf>
    <xf numFmtId="0" fontId="0" fillId="0" borderId="1" xfId="0" applyBorder="1" applyAlignment="1">
      <alignment horizontal="left" wrapText="1"/>
    </xf>
  </cellXfs>
  <cellStyles count="4">
    <cellStyle name="Moneda" xfId="1" builtinId="4"/>
    <cellStyle name="Normal" xfId="0" builtinId="0"/>
    <cellStyle name="Normal 2" xfId="3" xr:uid="{65097CA0-F63D-4347-BCF9-6081073E2A49}"/>
    <cellStyle name="Porcentaje" xfId="2" builtinId="5"/>
  </cellStyles>
  <dxfs count="18">
    <dxf>
      <font>
        <color rgb="FF9C0006"/>
      </font>
      <fill>
        <patternFill>
          <bgColor rgb="FFFFC7CE"/>
        </patternFill>
      </fill>
    </dxf>
    <dxf>
      <font>
        <color rgb="FF9C5700"/>
      </font>
      <fill>
        <patternFill>
          <bgColor rgb="FFFFEB9C"/>
        </patternFill>
      </fill>
    </dxf>
    <dxf>
      <font>
        <color rgb="FFFF0000"/>
      </font>
      <fill>
        <patternFill>
          <bgColor rgb="FFFFCCCC"/>
        </patternFill>
      </fill>
    </dxf>
    <dxf>
      <fill>
        <patternFill>
          <bgColor rgb="FFFFFF00"/>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ill>
        <patternFill>
          <bgColor rgb="FFFFFF00"/>
        </patternFill>
      </fill>
    </dxf>
    <dxf>
      <font>
        <color rgb="FFFF0000"/>
      </font>
      <fill>
        <patternFill>
          <bgColor rgb="FFFFCCCC"/>
        </patternFill>
      </fill>
    </dxf>
    <dxf>
      <fill>
        <patternFill>
          <bgColor rgb="FFFFFF00"/>
        </patternFill>
      </fill>
    </dxf>
    <dxf>
      <font>
        <color rgb="FFFF0000"/>
      </font>
      <fill>
        <patternFill>
          <bgColor rgb="FFFFCCCC"/>
        </patternFill>
      </fill>
    </dxf>
    <dxf>
      <fill>
        <patternFill>
          <bgColor rgb="FFFFFF00"/>
        </patternFill>
      </fill>
    </dxf>
    <dxf>
      <font>
        <color rgb="FFFF0000"/>
      </font>
      <fill>
        <patternFill>
          <bgColor rgb="FFFFCCCC"/>
        </patternFill>
      </fill>
    </dxf>
    <dxf>
      <font>
        <color rgb="FFFF0000"/>
      </font>
      <fill>
        <patternFill>
          <bgColor rgb="FFFFCCCC"/>
        </patternFill>
      </fill>
    </dxf>
    <dxf>
      <font>
        <color rgb="FFFF0000"/>
      </font>
      <fill>
        <patternFill>
          <bgColor rgb="FFFFCCCC"/>
        </patternFill>
      </fill>
    </dxf>
    <dxf>
      <fill>
        <patternFill>
          <bgColor rgb="FFFFFF00"/>
        </patternFill>
      </fill>
    </dxf>
  </dxfs>
  <tableStyles count="0" defaultTableStyle="TableStyleMedium2" defaultPivotStyle="PivotStyleLight16"/>
  <colors>
    <mruColors>
      <color rgb="FFFFCC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person displayName="William German" id="{83189658-EA30-41EC-AD34-F08B85C7DE8A}" userId="S::wgvalderrama@sena.edu.co::18a176b4-c5c0-4609-8086-5fd179a00e8d"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Y2" dT="2023-09-08T20:57:09.95" personId="{83189658-EA30-41EC-AD34-F08B85C7DE8A}" id="{802F2B71-9DF2-4E51-9BEC-23C608B3A9F8}">
    <text>SE RECOMIENDAN AL MENOS TRES FUENTES DE INFORMACION</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683145-4EAB-4621-B59B-4E19D825CBB6}">
  <dimension ref="B1:O16"/>
  <sheetViews>
    <sheetView view="pageBreakPreview" zoomScale="145" zoomScaleNormal="100" zoomScaleSheetLayoutView="145" workbookViewId="0">
      <selection activeCell="E18" sqref="E18"/>
    </sheetView>
  </sheetViews>
  <sheetFormatPr baseColWidth="10" defaultRowHeight="15" x14ac:dyDescent="0.25"/>
  <cols>
    <col min="1" max="1" width="5" customWidth="1"/>
    <col min="2" max="2" width="6.42578125" customWidth="1"/>
    <col min="3" max="3" width="20.5703125" customWidth="1"/>
    <col min="4" max="15" width="3.5703125" customWidth="1"/>
    <col min="16" max="17" width="3.28515625" customWidth="1"/>
  </cols>
  <sheetData>
    <row r="1" spans="2:15" x14ac:dyDescent="0.25">
      <c r="B1" s="80" t="s">
        <v>129</v>
      </c>
      <c r="C1" s="81"/>
      <c r="D1" s="81"/>
      <c r="E1" s="81"/>
      <c r="F1" s="81"/>
      <c r="G1" s="81"/>
      <c r="H1" s="81"/>
      <c r="I1" s="81"/>
      <c r="J1" s="81"/>
      <c r="K1" s="81"/>
      <c r="L1" s="81"/>
      <c r="M1" s="81"/>
      <c r="N1" s="81"/>
      <c r="O1" s="82"/>
    </row>
    <row r="2" spans="2:15" ht="45.75" customHeight="1" x14ac:dyDescent="0.25">
      <c r="B2" s="83" t="s">
        <v>154</v>
      </c>
      <c r="C2" s="83"/>
      <c r="D2" s="83"/>
      <c r="E2" s="83"/>
      <c r="F2" s="83"/>
      <c r="G2" s="83"/>
      <c r="H2" s="83"/>
      <c r="I2" s="83"/>
      <c r="J2" s="83"/>
      <c r="K2" s="83"/>
      <c r="L2" s="83"/>
      <c r="M2" s="83"/>
      <c r="N2" s="83"/>
      <c r="O2" s="83"/>
    </row>
    <row r="3" spans="2:15" x14ac:dyDescent="0.25">
      <c r="B3" s="61" t="s">
        <v>130</v>
      </c>
      <c r="C3" s="61" t="s">
        <v>131</v>
      </c>
      <c r="D3" s="83" t="s">
        <v>132</v>
      </c>
      <c r="E3" s="83"/>
      <c r="F3" s="83"/>
      <c r="G3" s="83"/>
      <c r="H3" s="83"/>
      <c r="I3" s="83"/>
      <c r="J3" s="83"/>
      <c r="K3" s="83"/>
      <c r="L3" s="83"/>
      <c r="M3" s="83"/>
      <c r="N3" s="83"/>
      <c r="O3" s="83"/>
    </row>
    <row r="4" spans="2:15" x14ac:dyDescent="0.25">
      <c r="B4" s="62" t="s">
        <v>133</v>
      </c>
      <c r="C4" s="62" t="s">
        <v>133</v>
      </c>
      <c r="D4" s="63" t="s">
        <v>134</v>
      </c>
      <c r="E4" s="63" t="s">
        <v>135</v>
      </c>
      <c r="F4" s="63" t="s">
        <v>136</v>
      </c>
      <c r="G4" s="63" t="s">
        <v>137</v>
      </c>
      <c r="H4" s="63" t="s">
        <v>138</v>
      </c>
      <c r="I4" s="63" t="s">
        <v>139</v>
      </c>
      <c r="J4" s="63" t="s">
        <v>140</v>
      </c>
      <c r="K4" s="63" t="s">
        <v>141</v>
      </c>
      <c r="L4" s="63" t="s">
        <v>142</v>
      </c>
      <c r="M4" s="63" t="s">
        <v>143</v>
      </c>
      <c r="N4" s="63" t="s">
        <v>144</v>
      </c>
      <c r="O4" s="63" t="s">
        <v>145</v>
      </c>
    </row>
    <row r="5" spans="2:15" x14ac:dyDescent="0.25">
      <c r="B5" s="64">
        <v>1</v>
      </c>
      <c r="C5" s="62" t="s">
        <v>146</v>
      </c>
      <c r="D5" s="63"/>
      <c r="E5" s="65"/>
      <c r="F5" s="67"/>
      <c r="G5" s="66"/>
      <c r="H5" s="66"/>
      <c r="I5" s="66"/>
      <c r="J5" s="66"/>
      <c r="K5" s="63"/>
      <c r="L5" s="63"/>
      <c r="M5" s="63"/>
      <c r="N5" s="63"/>
      <c r="O5" s="63"/>
    </row>
    <row r="6" spans="2:15" x14ac:dyDescent="0.25">
      <c r="B6" s="64">
        <f>+B5+1</f>
        <v>2</v>
      </c>
      <c r="C6" s="62" t="s">
        <v>147</v>
      </c>
      <c r="D6" s="63"/>
      <c r="E6" s="65"/>
      <c r="F6" s="66"/>
      <c r="G6" s="67"/>
      <c r="H6" s="67"/>
      <c r="I6" s="67"/>
      <c r="J6" s="67"/>
      <c r="K6" s="67"/>
      <c r="L6" s="67"/>
      <c r="M6" s="67"/>
      <c r="N6" s="63"/>
      <c r="O6" s="63"/>
    </row>
    <row r="7" spans="2:15" x14ac:dyDescent="0.25">
      <c r="B7" s="64">
        <f t="shared" ref="B7:B8" si="0">+B6+1</f>
        <v>3</v>
      </c>
      <c r="C7" s="62" t="s">
        <v>148</v>
      </c>
      <c r="D7" s="63"/>
      <c r="E7" s="65"/>
      <c r="F7" s="66"/>
      <c r="G7" s="66"/>
      <c r="H7" s="66"/>
      <c r="I7" s="66"/>
      <c r="J7" s="66"/>
      <c r="K7" s="63"/>
      <c r="L7" s="63" t="s">
        <v>133</v>
      </c>
      <c r="M7" s="67"/>
      <c r="N7" s="63"/>
      <c r="O7" s="63"/>
    </row>
    <row r="8" spans="2:15" x14ac:dyDescent="0.25">
      <c r="B8" s="64">
        <f t="shared" si="0"/>
        <v>4</v>
      </c>
      <c r="C8" s="62" t="s">
        <v>149</v>
      </c>
      <c r="D8" s="63" t="s">
        <v>133</v>
      </c>
      <c r="E8" s="65"/>
      <c r="F8" s="66"/>
      <c r="G8" s="66"/>
      <c r="H8" s="66"/>
      <c r="I8" s="66"/>
      <c r="J8" s="66"/>
      <c r="K8" s="63" t="s">
        <v>133</v>
      </c>
      <c r="L8" s="63" t="s">
        <v>133</v>
      </c>
      <c r="M8" s="63" t="s">
        <v>133</v>
      </c>
      <c r="N8" s="67"/>
      <c r="O8" s="67" t="s">
        <v>133</v>
      </c>
    </row>
    <row r="9" spans="2:15" x14ac:dyDescent="0.25">
      <c r="B9" s="68"/>
      <c r="C9" s="68"/>
      <c r="D9" s="68"/>
      <c r="E9" s="68"/>
      <c r="F9" s="68"/>
      <c r="G9" s="68"/>
      <c r="H9" s="68"/>
      <c r="I9" s="68"/>
      <c r="J9" s="68"/>
      <c r="K9" s="68"/>
      <c r="L9" s="68"/>
      <c r="M9" s="68"/>
      <c r="N9" s="68"/>
      <c r="O9" s="68"/>
    </row>
    <row r="10" spans="2:15" x14ac:dyDescent="0.25">
      <c r="B10" s="68"/>
      <c r="C10" s="68"/>
      <c r="D10" s="68"/>
      <c r="E10" s="68"/>
      <c r="F10" s="68"/>
      <c r="G10" s="68"/>
      <c r="H10" s="68"/>
      <c r="I10" s="68"/>
      <c r="J10" s="68"/>
      <c r="K10" s="68"/>
      <c r="L10" s="68"/>
      <c r="M10" s="68"/>
      <c r="N10" s="68"/>
      <c r="O10" s="68"/>
    </row>
    <row r="11" spans="2:15" x14ac:dyDescent="0.25">
      <c r="B11" s="68"/>
      <c r="C11" s="68"/>
      <c r="D11" s="68"/>
      <c r="E11" s="68"/>
      <c r="F11" s="68"/>
      <c r="G11" s="68"/>
      <c r="H11" s="68"/>
      <c r="I11" s="68"/>
      <c r="J11" s="68"/>
      <c r="K11" s="68"/>
      <c r="L11" s="68"/>
      <c r="M11" s="68"/>
      <c r="N11" s="68"/>
      <c r="O11" s="68"/>
    </row>
    <row r="12" spans="2:15" x14ac:dyDescent="0.25">
      <c r="B12" s="68"/>
      <c r="C12" s="68"/>
      <c r="D12" s="68"/>
      <c r="E12" s="68"/>
      <c r="F12" s="68"/>
      <c r="G12" s="68"/>
      <c r="H12" s="68"/>
      <c r="I12" s="68"/>
      <c r="J12" s="68"/>
      <c r="K12" s="68"/>
      <c r="L12" s="68"/>
      <c r="M12" s="68"/>
      <c r="N12" s="68"/>
      <c r="O12" s="68"/>
    </row>
    <row r="13" spans="2:15" x14ac:dyDescent="0.25">
      <c r="B13" s="68"/>
      <c r="C13" s="69" t="s">
        <v>150</v>
      </c>
      <c r="D13" s="68"/>
      <c r="E13" s="68"/>
      <c r="F13" s="68"/>
      <c r="G13" s="68"/>
      <c r="H13" s="68"/>
      <c r="I13" s="68"/>
      <c r="J13" s="68"/>
      <c r="K13" s="68"/>
      <c r="L13" s="68"/>
      <c r="M13" s="68"/>
      <c r="N13" s="68"/>
      <c r="O13" s="68"/>
    </row>
    <row r="14" spans="2:15" x14ac:dyDescent="0.25">
      <c r="B14" s="68"/>
      <c r="C14" s="68" t="s">
        <v>151</v>
      </c>
      <c r="D14" s="68"/>
      <c r="E14" s="68"/>
      <c r="F14" s="68"/>
      <c r="G14" s="68"/>
      <c r="H14" s="68"/>
      <c r="I14" s="68"/>
      <c r="J14" s="68"/>
      <c r="K14" s="68"/>
      <c r="L14" s="68"/>
      <c r="M14" s="68"/>
      <c r="N14" s="68"/>
      <c r="O14" s="68"/>
    </row>
    <row r="15" spans="2:15" x14ac:dyDescent="0.25">
      <c r="B15" s="68"/>
      <c r="C15" s="68" t="s">
        <v>152</v>
      </c>
      <c r="D15" s="68"/>
      <c r="E15" s="68"/>
      <c r="F15" s="68"/>
      <c r="G15" s="68"/>
      <c r="H15" s="68"/>
      <c r="I15" s="68"/>
      <c r="J15" s="68"/>
      <c r="K15" s="68"/>
      <c r="L15" s="68"/>
      <c r="M15" s="68"/>
      <c r="N15" s="68"/>
      <c r="O15" s="68"/>
    </row>
    <row r="16" spans="2:15" x14ac:dyDescent="0.25">
      <c r="C16" s="68" t="s">
        <v>153</v>
      </c>
    </row>
  </sheetData>
  <mergeCells count="3">
    <mergeCell ref="B1:O1"/>
    <mergeCell ref="B2:O2"/>
    <mergeCell ref="D3:O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75"/>
  <sheetViews>
    <sheetView tabSelected="1" view="pageBreakPreview" topLeftCell="D1" zoomScale="60" zoomScaleNormal="89" workbookViewId="0">
      <pane ySplit="2" topLeftCell="A21" activePane="bottomLeft" state="frozen"/>
      <selection pane="bottomLeft" activeCell="F2" sqref="F2"/>
    </sheetView>
  </sheetViews>
  <sheetFormatPr baseColWidth="10" defaultColWidth="9.140625" defaultRowHeight="12.75" x14ac:dyDescent="0.25"/>
  <cols>
    <col min="1" max="1" width="4.85546875" style="1" hidden="1" customWidth="1"/>
    <col min="2" max="2" width="20.140625" style="1" customWidth="1"/>
    <col min="3" max="3" width="12" style="1" bestFit="1" customWidth="1"/>
    <col min="4" max="4" width="100.5703125" style="2" customWidth="1"/>
    <col min="5" max="5" width="9.7109375" style="1" bestFit="1" customWidth="1"/>
    <col min="6" max="6" width="16" style="2" customWidth="1"/>
    <col min="7" max="7" width="9.85546875" style="2" bestFit="1" customWidth="1"/>
    <col min="8" max="8" width="13.85546875" style="2" customWidth="1"/>
    <col min="9" max="9" width="9.85546875" style="2" bestFit="1" customWidth="1"/>
    <col min="10" max="10" width="14" style="2" customWidth="1"/>
    <col min="11" max="11" width="11.28515625" style="2" customWidth="1"/>
    <col min="12" max="20" width="11.28515625" style="2" hidden="1" customWidth="1"/>
    <col min="21" max="21" width="13.85546875" style="2" hidden="1" customWidth="1"/>
    <col min="22" max="23" width="9.85546875" style="2" hidden="1" customWidth="1"/>
    <col min="24" max="24" width="20.7109375" style="2" customWidth="1"/>
    <col min="25" max="25" width="11.85546875" style="2" hidden="1" customWidth="1"/>
    <col min="26" max="16384" width="9.140625" style="2"/>
  </cols>
  <sheetData>
    <row r="1" spans="1:25" ht="14.25" thickBot="1" x14ac:dyDescent="0.3">
      <c r="A1" s="70" t="s">
        <v>0</v>
      </c>
      <c r="B1" s="71"/>
      <c r="C1" s="71"/>
      <c r="D1" s="71"/>
      <c r="E1" s="71"/>
      <c r="F1" s="71"/>
      <c r="G1" s="71"/>
      <c r="H1" s="71"/>
      <c r="I1" s="71"/>
      <c r="J1" s="71"/>
      <c r="K1" s="71"/>
      <c r="L1" s="71"/>
      <c r="M1" s="71"/>
      <c r="N1" s="71"/>
      <c r="O1" s="71"/>
      <c r="P1" s="71"/>
      <c r="Q1" s="71"/>
      <c r="R1" s="71"/>
      <c r="S1" s="71"/>
      <c r="T1" s="71"/>
      <c r="U1" s="71"/>
      <c r="V1" s="71"/>
      <c r="W1" s="71"/>
      <c r="X1" s="71"/>
      <c r="Y1" s="72"/>
    </row>
    <row r="2" spans="1:25" s="3" customFormat="1" ht="94.5" x14ac:dyDescent="0.25">
      <c r="A2" s="17" t="s">
        <v>1</v>
      </c>
      <c r="B2" s="17" t="s">
        <v>2</v>
      </c>
      <c r="C2" s="17" t="s">
        <v>3</v>
      </c>
      <c r="D2" s="17" t="s">
        <v>4</v>
      </c>
      <c r="E2" s="52" t="s">
        <v>5</v>
      </c>
      <c r="F2" s="33" t="s">
        <v>6</v>
      </c>
      <c r="G2" s="33" t="s">
        <v>7</v>
      </c>
      <c r="H2" s="32" t="s">
        <v>8</v>
      </c>
      <c r="I2" s="32" t="s">
        <v>9</v>
      </c>
      <c r="J2" s="34" t="s">
        <v>10</v>
      </c>
      <c r="K2" s="34" t="s">
        <v>11</v>
      </c>
      <c r="L2" s="19" t="s">
        <v>12</v>
      </c>
      <c r="M2" s="19" t="s">
        <v>13</v>
      </c>
      <c r="N2" s="18" t="s">
        <v>14</v>
      </c>
      <c r="O2" s="18" t="s">
        <v>15</v>
      </c>
      <c r="P2" s="19" t="s">
        <v>16</v>
      </c>
      <c r="Q2" s="19" t="s">
        <v>17</v>
      </c>
      <c r="R2" s="18" t="s">
        <v>18</v>
      </c>
      <c r="S2" s="18" t="s">
        <v>19</v>
      </c>
      <c r="T2" s="19" t="s">
        <v>20</v>
      </c>
      <c r="U2" s="19" t="s">
        <v>21</v>
      </c>
      <c r="V2" s="19" t="s">
        <v>22</v>
      </c>
      <c r="W2" s="19" t="s">
        <v>23</v>
      </c>
      <c r="X2" s="17" t="s">
        <v>24</v>
      </c>
      <c r="Y2" s="20" t="s">
        <v>25</v>
      </c>
    </row>
    <row r="3" spans="1:25" ht="25.5" x14ac:dyDescent="0.25">
      <c r="A3" s="21">
        <v>1</v>
      </c>
      <c r="B3" s="73" t="s">
        <v>26</v>
      </c>
      <c r="C3" s="75" t="s">
        <v>27</v>
      </c>
      <c r="D3" s="36" t="s">
        <v>28</v>
      </c>
      <c r="E3" s="21" t="s">
        <v>29</v>
      </c>
      <c r="F3" s="54">
        <v>7681500</v>
      </c>
      <c r="G3" s="22">
        <f>IF('MODELO ESTUDIO MERCADO'!$F3&gt;0,ABS(1-'MODELO ESTUDIO MERCADO'!$F3/'MODELO ESTUDIO MERCADO'!$X3),"")</f>
        <v>6.5912717685422839E-2</v>
      </c>
      <c r="H3" s="23">
        <v>7458000</v>
      </c>
      <c r="I3" s="22">
        <f>IF('MODELO ESTUDIO MERCADO'!$H3&gt;0,ABS(1-'MODELO ESTUDIO MERCADO'!$H3/'MODELO ESTUDIO MERCADO'!$X3),"")</f>
        <v>3.4899049469229171E-2</v>
      </c>
      <c r="J3" s="23">
        <v>6480000</v>
      </c>
      <c r="K3" s="22">
        <f>IF('MODELO ESTUDIO MERCADO'!$J3&gt;0,ABS(1-'MODELO ESTUDIO MERCADO'!$J3/'MODELO ESTUDIO MERCADO'!$X3),"")</f>
        <v>0.10081176715465201</v>
      </c>
      <c r="L3" s="23"/>
      <c r="M3" s="22" t="str">
        <f>IF('MODELO ESTUDIO MERCADO'!$L3&gt;0,ABS(1-'MODELO ESTUDIO MERCADO'!$L3/'MODELO ESTUDIO MERCADO'!$X3),"")</f>
        <v/>
      </c>
      <c r="N3" s="23"/>
      <c r="O3" s="22" t="str">
        <f>IF('MODELO ESTUDIO MERCADO'!$N3&gt;0,ABS(1-'MODELO ESTUDIO MERCADO'!$N3/'MODELO ESTUDIO MERCADO'!$X3),"")</f>
        <v/>
      </c>
      <c r="P3" s="23"/>
      <c r="Q3" s="22" t="str">
        <f>IF('MODELO ESTUDIO MERCADO'!$P3&gt;0,ABS(1-'MODELO ESTUDIO MERCADO'!$P3/'MODELO ESTUDIO MERCADO'!$X3),"")</f>
        <v/>
      </c>
      <c r="R3" s="23"/>
      <c r="S3" s="22" t="str">
        <f>IF('MODELO ESTUDIO MERCADO'!$R3&gt;0,ABS(1-'MODELO ESTUDIO MERCADO'!$R3/'MODELO ESTUDIO MERCADO'!$X3),"")</f>
        <v/>
      </c>
      <c r="T3" s="23"/>
      <c r="U3" s="22" t="str">
        <f>IF('MODELO ESTUDIO MERCADO'!$T3&gt;0,ABS(1-'MODELO ESTUDIO MERCADO'!$T3/'MODELO ESTUDIO MERCADO'!$X3),"")</f>
        <v/>
      </c>
      <c r="V3" s="23">
        <v>0</v>
      </c>
      <c r="W3" s="22" t="str">
        <f>IF('MODELO ESTUDIO MERCADO'!$V3&gt;0,ABS(1-'MODELO ESTUDIO MERCADO'!$V3/'MODELO ESTUDIO MERCADO'!$X3),"")</f>
        <v/>
      </c>
      <c r="X3" s="43">
        <f>IF(SUM('MODELO ESTUDIO MERCADO'!$F3,'MODELO ESTUDIO MERCADO'!$H3,'MODELO ESTUDIO MERCADO'!$J3,'MODELO ESTUDIO MERCADO'!$L3,'MODELO ESTUDIO MERCADO'!$N3,'MODELO ESTUDIO MERCADO'!$P3,'MODELO ESTUDIO MERCADO'!$R3,'MODELO ESTUDIO MERCADO'!$T3)&gt;0,TRUNC(AVERAGE('MODELO ESTUDIO MERCADO'!$F3,'MODELO ESTUDIO MERCADO'!$H3,'MODELO ESTUDIO MERCADO'!$J3,'MODELO ESTUDIO MERCADO'!$L3,'MODELO ESTUDIO MERCADO'!$N3,'MODELO ESTUDIO MERCADO'!$P3,'MODELO ESTUDIO MERCADO'!$R3,'MODELO ESTUDIO MERCADO'!$T3)),"SIN DATOS")</f>
        <v>7206500</v>
      </c>
      <c r="Y3" s="24">
        <f>COUNT('MODELO ESTUDIO MERCADO'!$F3:$U3)/2</f>
        <v>3</v>
      </c>
    </row>
    <row r="4" spans="1:25" ht="13.5" x14ac:dyDescent="0.25">
      <c r="A4" s="25">
        <v>2</v>
      </c>
      <c r="B4" s="74"/>
      <c r="C4" s="75"/>
      <c r="D4" s="37" t="s">
        <v>30</v>
      </c>
      <c r="E4" s="21" t="s">
        <v>29</v>
      </c>
      <c r="F4" s="54">
        <v>2304450</v>
      </c>
      <c r="G4" s="26">
        <f>IF('MODELO ESTUDIO MERCADO'!$F4&gt;0,ABS(1-'MODELO ESTUDIO MERCADO'!$F4/'MODELO ESTUDIO MERCADO'!$X4),"")</f>
        <v>0.1064107439159292</v>
      </c>
      <c r="H4" s="27">
        <v>2000000</v>
      </c>
      <c r="I4" s="26">
        <f>IF('MODELO ESTUDIO MERCADO'!$H4&gt;0,ABS(1-'MODELO ESTUDIO MERCADO'!$H4/'MODELO ESTUDIO MERCADO'!$X4),"")</f>
        <v>3.9761553588987253E-2</v>
      </c>
      <c r="J4" s="27">
        <v>1944000</v>
      </c>
      <c r="K4" s="26">
        <f>IF('MODELO ESTUDIO MERCADO'!$J4&gt;0,ABS(1-'MODELO ESTUDIO MERCADO'!$J4/'MODELO ESTUDIO MERCADO'!$X4),"")</f>
        <v>6.664823008849563E-2</v>
      </c>
      <c r="L4" s="27"/>
      <c r="M4" s="26" t="str">
        <f>IF('MODELO ESTUDIO MERCADO'!$L4&gt;0,ABS(1-'MODELO ESTUDIO MERCADO'!$L4/'MODELO ESTUDIO MERCADO'!$X4),"")</f>
        <v/>
      </c>
      <c r="N4" s="27"/>
      <c r="O4" s="26" t="str">
        <f>IF('MODELO ESTUDIO MERCADO'!$N4&gt;0,ABS(1-'MODELO ESTUDIO MERCADO'!$N4/'MODELO ESTUDIO MERCADO'!$X4),"")</f>
        <v/>
      </c>
      <c r="P4" s="27"/>
      <c r="Q4" s="26" t="str">
        <f>IF('MODELO ESTUDIO MERCADO'!$P4&gt;0,ABS(1-'MODELO ESTUDIO MERCADO'!$P4/'MODELO ESTUDIO MERCADO'!$X4),"")</f>
        <v/>
      </c>
      <c r="R4" s="27"/>
      <c r="S4" s="26" t="str">
        <f>IF('MODELO ESTUDIO MERCADO'!$R4&gt;0,ABS(1-'MODELO ESTUDIO MERCADO'!$R4/'MODELO ESTUDIO MERCADO'!$X4),"")</f>
        <v/>
      </c>
      <c r="T4" s="27"/>
      <c r="U4" s="26" t="str">
        <f>IF('MODELO ESTUDIO MERCADO'!$T4&gt;0,ABS(1-'MODELO ESTUDIO MERCADO'!$T4/'MODELO ESTUDIO MERCADO'!$X4),"")</f>
        <v/>
      </c>
      <c r="V4" s="23">
        <v>0</v>
      </c>
      <c r="W4" s="22" t="str">
        <f>IF('MODELO ESTUDIO MERCADO'!$V4&gt;0,ABS(1-'MODELO ESTUDIO MERCADO'!$V4/'MODELO ESTUDIO MERCADO'!$X4),"")</f>
        <v/>
      </c>
      <c r="X4" s="44">
        <f>IF(SUM('MODELO ESTUDIO MERCADO'!$F4,'MODELO ESTUDIO MERCADO'!$H4,'MODELO ESTUDIO MERCADO'!$J4,'MODELO ESTUDIO MERCADO'!$L4,'MODELO ESTUDIO MERCADO'!$N4,'MODELO ESTUDIO MERCADO'!$P4,'MODELO ESTUDIO MERCADO'!$R4,'MODELO ESTUDIO MERCADO'!$T4)&gt;0,TRUNC(AVERAGE('MODELO ESTUDIO MERCADO'!$F4,'MODELO ESTUDIO MERCADO'!$H4,'MODELO ESTUDIO MERCADO'!$J4,'MODELO ESTUDIO MERCADO'!$L4,'MODELO ESTUDIO MERCADO'!$N4,'MODELO ESTUDIO MERCADO'!$P4,'MODELO ESTUDIO MERCADO'!$R4,'MODELO ESTUDIO MERCADO'!$T4)),"SIN DATOS")</f>
        <v>2082816</v>
      </c>
      <c r="Y4" s="28">
        <f>COUNT('MODELO ESTUDIO MERCADO'!$F4:$U4)/2</f>
        <v>3</v>
      </c>
    </row>
    <row r="5" spans="1:25" ht="13.5" x14ac:dyDescent="0.25">
      <c r="A5" s="21">
        <v>3</v>
      </c>
      <c r="B5" s="74"/>
      <c r="C5" s="75"/>
      <c r="D5" s="37" t="s">
        <v>31</v>
      </c>
      <c r="E5" s="21" t="s">
        <v>29</v>
      </c>
      <c r="F5" s="54">
        <v>768150</v>
      </c>
      <c r="G5" s="22">
        <f>IF('MODELO ESTUDIO MERCADO'!$F5&gt;0,ABS(1-'MODELO ESTUDIO MERCADO'!$F5/'MODELO ESTUDIO MERCADO'!$X5),"")</f>
        <v>3.9844811808597669E-2</v>
      </c>
      <c r="H5" s="23">
        <v>800000</v>
      </c>
      <c r="I5" s="22">
        <f>IF('MODELO ESTUDIO MERCADO'!$H5&gt;0,ABS(1-'MODELO ESTUDIO MERCADO'!$H5/'MODELO ESTUDIO MERCADO'!$X5),"")</f>
        <v>8.2960163310392687E-2</v>
      </c>
      <c r="J5" s="23">
        <v>648000</v>
      </c>
      <c r="K5" s="22">
        <f>IF('MODELO ESTUDIO MERCADO'!$J5&gt;0,ABS(1-'MODELO ESTUDIO MERCADO'!$J5/'MODELO ESTUDIO MERCADO'!$X5),"")</f>
        <v>0.12280226771858194</v>
      </c>
      <c r="L5" s="23"/>
      <c r="M5" s="22" t="str">
        <f>IF('MODELO ESTUDIO MERCADO'!$L5&gt;0,ABS(1-'MODELO ESTUDIO MERCADO'!$L5/'MODELO ESTUDIO MERCADO'!$X5),"")</f>
        <v/>
      </c>
      <c r="N5" s="23"/>
      <c r="O5" s="22" t="str">
        <f>IF('MODELO ESTUDIO MERCADO'!$N5&gt;0,ABS(1-'MODELO ESTUDIO MERCADO'!$N5/'MODELO ESTUDIO MERCADO'!$X5),"")</f>
        <v/>
      </c>
      <c r="P5" s="23"/>
      <c r="Q5" s="22" t="str">
        <f>IF('MODELO ESTUDIO MERCADO'!$P5&gt;0,ABS(1-'MODELO ESTUDIO MERCADO'!$P5/'MODELO ESTUDIO MERCADO'!$X5),"")</f>
        <v/>
      </c>
      <c r="R5" s="23"/>
      <c r="S5" s="22" t="str">
        <f>IF('MODELO ESTUDIO MERCADO'!$R5&gt;0,ABS(1-'MODELO ESTUDIO MERCADO'!$R5/'MODELO ESTUDIO MERCADO'!$X5),"")</f>
        <v/>
      </c>
      <c r="T5" s="23"/>
      <c r="U5" s="22" t="str">
        <f>IF('MODELO ESTUDIO MERCADO'!$T5&gt;0,ABS(1-'MODELO ESTUDIO MERCADO'!$T5/'MODELO ESTUDIO MERCADO'!$X5),"")</f>
        <v/>
      </c>
      <c r="V5" s="23">
        <v>0</v>
      </c>
      <c r="W5" s="22" t="str">
        <f>IF('MODELO ESTUDIO MERCADO'!$V5&gt;0,ABS(1-'MODELO ESTUDIO MERCADO'!$V5/'MODELO ESTUDIO MERCADO'!$X5),"")</f>
        <v/>
      </c>
      <c r="X5" s="43">
        <f>IF(SUM('MODELO ESTUDIO MERCADO'!$F5,'MODELO ESTUDIO MERCADO'!$H5,'MODELO ESTUDIO MERCADO'!$J5,'MODELO ESTUDIO MERCADO'!$L5,'MODELO ESTUDIO MERCADO'!$N5,'MODELO ESTUDIO MERCADO'!$P5,'MODELO ESTUDIO MERCADO'!$R5,'MODELO ESTUDIO MERCADO'!$T5)&gt;0,TRUNC(AVERAGE('MODELO ESTUDIO MERCADO'!$F5,'MODELO ESTUDIO MERCADO'!$H5,'MODELO ESTUDIO MERCADO'!$J5,'MODELO ESTUDIO MERCADO'!$L5,'MODELO ESTUDIO MERCADO'!$N5,'MODELO ESTUDIO MERCADO'!$P5,'MODELO ESTUDIO MERCADO'!$R5,'MODELO ESTUDIO MERCADO'!$T5)),"SIN DATOS")</f>
        <v>738716</v>
      </c>
      <c r="Y5" s="24">
        <f>COUNT('MODELO ESTUDIO MERCADO'!$F5:$U5)/2</f>
        <v>3</v>
      </c>
    </row>
    <row r="6" spans="1:25" ht="13.5" x14ac:dyDescent="0.25">
      <c r="A6" s="25">
        <v>4</v>
      </c>
      <c r="B6" s="74"/>
      <c r="C6" s="75"/>
      <c r="D6" s="37" t="s">
        <v>32</v>
      </c>
      <c r="E6" s="21" t="s">
        <v>29</v>
      </c>
      <c r="F6" s="54">
        <v>512099.55</v>
      </c>
      <c r="G6" s="26">
        <f>IF('MODELO ESTUDIO MERCADO'!$F6&gt;0,ABS(1-'MODELO ESTUDIO MERCADO'!$F6/'MODELO ESTUDIO MERCADO'!$X6),"")</f>
        <v>6.3846532576044002E-2</v>
      </c>
      <c r="H6" s="27">
        <v>500000</v>
      </c>
      <c r="I6" s="26">
        <f>IF('MODELO ESTUDIO MERCADO'!$H6&gt;0,ABS(1-'MODELO ESTUDIO MERCADO'!$H6/'MODELO ESTUDIO MERCADO'!$X6),"")</f>
        <v>3.8710669220509919E-2</v>
      </c>
      <c r="J6" s="27">
        <v>432000</v>
      </c>
      <c r="K6" s="26">
        <f>IF('MODELO ESTUDIO MERCADO'!$J6&gt;0,ABS(1-'MODELO ESTUDIO MERCADO'!$J6/'MODELO ESTUDIO MERCADO'!$X6),"")</f>
        <v>0.10255398179347941</v>
      </c>
      <c r="L6" s="27"/>
      <c r="M6" s="26" t="str">
        <f>IF('MODELO ESTUDIO MERCADO'!$L6&gt;0,ABS(1-'MODELO ESTUDIO MERCADO'!$L6/'MODELO ESTUDIO MERCADO'!$X6),"")</f>
        <v/>
      </c>
      <c r="N6" s="27"/>
      <c r="O6" s="26" t="str">
        <f>IF('MODELO ESTUDIO MERCADO'!$N6&gt;0,ABS(1-'MODELO ESTUDIO MERCADO'!$N6/'MODELO ESTUDIO MERCADO'!$X6),"")</f>
        <v/>
      </c>
      <c r="P6" s="27"/>
      <c r="Q6" s="26" t="str">
        <f>IF('MODELO ESTUDIO MERCADO'!$P6&gt;0,ABS(1-'MODELO ESTUDIO MERCADO'!$P6/'MODELO ESTUDIO MERCADO'!$X6),"")</f>
        <v/>
      </c>
      <c r="R6" s="27"/>
      <c r="S6" s="26" t="str">
        <f>IF('MODELO ESTUDIO MERCADO'!$R6&gt;0,ABS(1-'MODELO ESTUDIO MERCADO'!$R6/'MODELO ESTUDIO MERCADO'!$X6),"")</f>
        <v/>
      </c>
      <c r="T6" s="27"/>
      <c r="U6" s="26" t="str">
        <f>IF('MODELO ESTUDIO MERCADO'!$T6&gt;0,ABS(1-'MODELO ESTUDIO MERCADO'!$T6/'MODELO ESTUDIO MERCADO'!$X6),"")</f>
        <v/>
      </c>
      <c r="V6" s="23">
        <v>0</v>
      </c>
      <c r="W6" s="22" t="str">
        <f>IF('MODELO ESTUDIO MERCADO'!$V6&gt;0,ABS(1-'MODELO ESTUDIO MERCADO'!$V6/'MODELO ESTUDIO MERCADO'!$X6),"")</f>
        <v/>
      </c>
      <c r="X6" s="44">
        <f>IF(SUM('MODELO ESTUDIO MERCADO'!$F6,'MODELO ESTUDIO MERCADO'!$H6,'MODELO ESTUDIO MERCADO'!$J6,'MODELO ESTUDIO MERCADO'!$L6,'MODELO ESTUDIO MERCADO'!$N6,'MODELO ESTUDIO MERCADO'!$P6,'MODELO ESTUDIO MERCADO'!$R6,'MODELO ESTUDIO MERCADO'!$T6)&gt;0,TRUNC(AVERAGE('MODELO ESTUDIO MERCADO'!$F6,'MODELO ESTUDIO MERCADO'!$H6,'MODELO ESTUDIO MERCADO'!$J6,'MODELO ESTUDIO MERCADO'!$L6,'MODELO ESTUDIO MERCADO'!$N6,'MODELO ESTUDIO MERCADO'!$P6,'MODELO ESTUDIO MERCADO'!$R6,'MODELO ESTUDIO MERCADO'!$T6)),"SIN DATOS")</f>
        <v>481366</v>
      </c>
      <c r="Y6" s="28">
        <f>COUNT('MODELO ESTUDIO MERCADO'!$F6:$U6)/2</f>
        <v>3</v>
      </c>
    </row>
    <row r="7" spans="1:25" ht="13.5" x14ac:dyDescent="0.25">
      <c r="A7" s="21">
        <v>5</v>
      </c>
      <c r="B7" s="74"/>
      <c r="C7" s="75"/>
      <c r="D7" s="37" t="s">
        <v>33</v>
      </c>
      <c r="E7" s="21" t="s">
        <v>29</v>
      </c>
      <c r="F7" s="54">
        <v>2304450</v>
      </c>
      <c r="G7" s="22">
        <f>IF('MODELO ESTUDIO MERCADO'!$F7&gt;0,ABS(1-'MODELO ESTUDIO MERCADO'!$F7/'MODELO ESTUDIO MERCADO'!$X7),"")</f>
        <v>3.8282338724829224E-2</v>
      </c>
      <c r="H7" s="23">
        <v>2410000</v>
      </c>
      <c r="I7" s="22">
        <f>IF('MODELO ESTUDIO MERCADO'!$H7&gt;0,ABS(1-'MODELO ESTUDIO MERCADO'!$H7/'MODELO ESTUDIO MERCADO'!$X7),"")</f>
        <v>8.5838458776210436E-2</v>
      </c>
      <c r="J7" s="23">
        <v>1944000</v>
      </c>
      <c r="K7" s="22">
        <f>IF('MODELO ESTUDIO MERCADO'!$J7&gt;0,ABS(1-'MODELO ESTUDIO MERCADO'!$J7/'MODELO ESTUDIO MERCADO'!$X7),"")</f>
        <v>0.12412034694566254</v>
      </c>
      <c r="L7" s="23"/>
      <c r="M7" s="22" t="str">
        <f>IF('MODELO ESTUDIO MERCADO'!$L7&gt;0,ABS(1-'MODELO ESTUDIO MERCADO'!$L7/'MODELO ESTUDIO MERCADO'!$X7),"")</f>
        <v/>
      </c>
      <c r="N7" s="23"/>
      <c r="O7" s="22" t="str">
        <f>IF('MODELO ESTUDIO MERCADO'!$N7&gt;0,ABS(1-'MODELO ESTUDIO MERCADO'!$N7/'MODELO ESTUDIO MERCADO'!$X7),"")</f>
        <v/>
      </c>
      <c r="P7" s="23"/>
      <c r="Q7" s="22" t="str">
        <f>IF('MODELO ESTUDIO MERCADO'!$P7&gt;0,ABS(1-'MODELO ESTUDIO MERCADO'!$P7/'MODELO ESTUDIO MERCADO'!$X7),"")</f>
        <v/>
      </c>
      <c r="R7" s="23"/>
      <c r="S7" s="22" t="str">
        <f>IF('MODELO ESTUDIO MERCADO'!$R7&gt;0,ABS(1-'MODELO ESTUDIO MERCADO'!$R7/'MODELO ESTUDIO MERCADO'!$X7),"")</f>
        <v/>
      </c>
      <c r="T7" s="23"/>
      <c r="U7" s="22" t="str">
        <f>IF('MODELO ESTUDIO MERCADO'!$T7&gt;0,ABS(1-'MODELO ESTUDIO MERCADO'!$T7/'MODELO ESTUDIO MERCADO'!$X7),"")</f>
        <v/>
      </c>
      <c r="V7" s="23">
        <v>0</v>
      </c>
      <c r="W7" s="22" t="str">
        <f>IF('MODELO ESTUDIO MERCADO'!$V7&gt;0,ABS(1-'MODELO ESTUDIO MERCADO'!$V7/'MODELO ESTUDIO MERCADO'!$X7),"")</f>
        <v/>
      </c>
      <c r="X7" s="43">
        <f>IF(SUM('MODELO ESTUDIO MERCADO'!$F7,'MODELO ESTUDIO MERCADO'!$H7,'MODELO ESTUDIO MERCADO'!$J7,'MODELO ESTUDIO MERCADO'!$L7,'MODELO ESTUDIO MERCADO'!$N7,'MODELO ESTUDIO MERCADO'!$P7,'MODELO ESTUDIO MERCADO'!$R7,'MODELO ESTUDIO MERCADO'!$T7)&gt;0,TRUNC(AVERAGE('MODELO ESTUDIO MERCADO'!$F7,'MODELO ESTUDIO MERCADO'!$H7,'MODELO ESTUDIO MERCADO'!$J7,'MODELO ESTUDIO MERCADO'!$L7,'MODELO ESTUDIO MERCADO'!$N7,'MODELO ESTUDIO MERCADO'!$P7,'MODELO ESTUDIO MERCADO'!$R7,'MODELO ESTUDIO MERCADO'!$T7)),"SIN DATOS")</f>
        <v>2219483</v>
      </c>
      <c r="Y7" s="24">
        <f>COUNT('MODELO ESTUDIO MERCADO'!$F7:$U7)/2</f>
        <v>3</v>
      </c>
    </row>
    <row r="8" spans="1:25" ht="13.5" x14ac:dyDescent="0.25">
      <c r="A8" s="25">
        <v>6</v>
      </c>
      <c r="B8" s="74"/>
      <c r="C8" s="75"/>
      <c r="D8" s="37" t="s">
        <v>34</v>
      </c>
      <c r="E8" s="21" t="s">
        <v>29</v>
      </c>
      <c r="F8" s="54">
        <v>1088212.05</v>
      </c>
      <c r="G8" s="26">
        <f>IF('MODELO ESTUDIO MERCADO'!$F8&gt;0,ABS(1-'MODELO ESTUDIO MERCADO'!$F8/'MODELO ESTUDIO MERCADO'!$X8),"")</f>
        <v>4.7630006440513961E-2</v>
      </c>
      <c r="H8" s="27">
        <v>1110000</v>
      </c>
      <c r="I8" s="26">
        <f>IF('MODELO ESTUDIO MERCADO'!$H8&gt;0,ABS(1-'MODELO ESTUDIO MERCADO'!$H8/'MODELO ESTUDIO MERCADO'!$X8),"")</f>
        <v>6.8605431403714334E-2</v>
      </c>
      <c r="J8" s="27">
        <v>918000</v>
      </c>
      <c r="K8" s="26">
        <f>IF('MODELO ESTUDIO MERCADO'!$J8&gt;0,ABS(1-'MODELO ESTUDIO MERCADO'!$J8/'MODELO ESTUDIO MERCADO'!$X8),"")</f>
        <v>0.11623442700125253</v>
      </c>
      <c r="L8" s="27"/>
      <c r="M8" s="26" t="str">
        <f>IF('MODELO ESTUDIO MERCADO'!$L8&gt;0,ABS(1-'MODELO ESTUDIO MERCADO'!$L8/'MODELO ESTUDIO MERCADO'!$X8),"")</f>
        <v/>
      </c>
      <c r="N8" s="27"/>
      <c r="O8" s="26" t="str">
        <f>IF('MODELO ESTUDIO MERCADO'!$N8&gt;0,ABS(1-'MODELO ESTUDIO MERCADO'!$N8/'MODELO ESTUDIO MERCADO'!$X8),"")</f>
        <v/>
      </c>
      <c r="P8" s="27"/>
      <c r="Q8" s="26" t="str">
        <f>IF('MODELO ESTUDIO MERCADO'!$P8&gt;0,ABS(1-'MODELO ESTUDIO MERCADO'!$P8/'MODELO ESTUDIO MERCADO'!$X8),"")</f>
        <v/>
      </c>
      <c r="R8" s="27"/>
      <c r="S8" s="26" t="str">
        <f>IF('MODELO ESTUDIO MERCADO'!$R8&gt;0,ABS(1-'MODELO ESTUDIO MERCADO'!$R8/'MODELO ESTUDIO MERCADO'!$X8),"")</f>
        <v/>
      </c>
      <c r="T8" s="27"/>
      <c r="U8" s="26" t="str">
        <f>IF('MODELO ESTUDIO MERCADO'!$T8&gt;0,ABS(1-'MODELO ESTUDIO MERCADO'!$T8/'MODELO ESTUDIO MERCADO'!$X8),"")</f>
        <v/>
      </c>
      <c r="V8" s="23">
        <v>0</v>
      </c>
      <c r="W8" s="22" t="str">
        <f>IF('MODELO ESTUDIO MERCADO'!$V8&gt;0,ABS(1-'MODELO ESTUDIO MERCADO'!$V8/'MODELO ESTUDIO MERCADO'!$X8),"")</f>
        <v/>
      </c>
      <c r="X8" s="44">
        <f>IF(SUM('MODELO ESTUDIO MERCADO'!$F8,'MODELO ESTUDIO MERCADO'!$H8,'MODELO ESTUDIO MERCADO'!$J8,'MODELO ESTUDIO MERCADO'!$L8,'MODELO ESTUDIO MERCADO'!$N8,'MODELO ESTUDIO MERCADO'!$P8,'MODELO ESTUDIO MERCADO'!$R8,'MODELO ESTUDIO MERCADO'!$T8)&gt;0,TRUNC(AVERAGE('MODELO ESTUDIO MERCADO'!$F8,'MODELO ESTUDIO MERCADO'!$H8,'MODELO ESTUDIO MERCADO'!$J8,'MODELO ESTUDIO MERCADO'!$L8,'MODELO ESTUDIO MERCADO'!$N8,'MODELO ESTUDIO MERCADO'!$P8,'MODELO ESTUDIO MERCADO'!$R8,'MODELO ESTUDIO MERCADO'!$T8)),"SIN DATOS")</f>
        <v>1038737</v>
      </c>
      <c r="Y8" s="28">
        <f>COUNT('MODELO ESTUDIO MERCADO'!$F8:$U8)/2</f>
        <v>3</v>
      </c>
    </row>
    <row r="9" spans="1:25" ht="13.5" x14ac:dyDescent="0.25">
      <c r="A9" s="21">
        <v>7</v>
      </c>
      <c r="B9" s="74"/>
      <c r="C9" s="75"/>
      <c r="D9" s="37" t="s">
        <v>35</v>
      </c>
      <c r="E9" s="21" t="s">
        <v>29</v>
      </c>
      <c r="F9" s="54">
        <v>832161.6</v>
      </c>
      <c r="G9" s="22">
        <f>IF('MODELO ESTUDIO MERCADO'!$F9&gt;0,ABS(1-'MODELO ESTUDIO MERCADO'!$F9/'MODELO ESTUDIO MERCADO'!$X9),"")</f>
        <v>4.4484385982528352E-2</v>
      </c>
      <c r="H9" s="23">
        <v>856000</v>
      </c>
      <c r="I9" s="22">
        <f>IF('MODELO ESTUDIO MERCADO'!$H9&gt;0,ABS(1-'MODELO ESTUDIO MERCADO'!$H9/'MODELO ESTUDIO MERCADO'!$X9),"")</f>
        <v>7.4405060749071161E-2</v>
      </c>
      <c r="J9" s="23">
        <v>702000</v>
      </c>
      <c r="K9" s="22">
        <f>IF('MODELO ESTUDIO MERCADO'!$J9&gt;0,ABS(1-'MODELO ESTUDIO MERCADO'!$J9/'MODELO ESTUDIO MERCADO'!$X9),"")</f>
        <v>0.11888743849784111</v>
      </c>
      <c r="L9" s="23"/>
      <c r="M9" s="22" t="str">
        <f>IF('MODELO ESTUDIO MERCADO'!$L9&gt;0,ABS(1-'MODELO ESTUDIO MERCADO'!$L9/'MODELO ESTUDIO MERCADO'!$X9),"")</f>
        <v/>
      </c>
      <c r="N9" s="23"/>
      <c r="O9" s="22" t="str">
        <f>IF('MODELO ESTUDIO MERCADO'!$N9&gt;0,ABS(1-'MODELO ESTUDIO MERCADO'!$N9/'MODELO ESTUDIO MERCADO'!$X9),"")</f>
        <v/>
      </c>
      <c r="P9" s="23"/>
      <c r="Q9" s="22" t="str">
        <f>IF('MODELO ESTUDIO MERCADO'!$P9&gt;0,ABS(1-'MODELO ESTUDIO MERCADO'!$P9/'MODELO ESTUDIO MERCADO'!$X9),"")</f>
        <v/>
      </c>
      <c r="R9" s="23"/>
      <c r="S9" s="22" t="str">
        <f>IF('MODELO ESTUDIO MERCADO'!$R9&gt;0,ABS(1-'MODELO ESTUDIO MERCADO'!$R9/'MODELO ESTUDIO MERCADO'!$X9),"")</f>
        <v/>
      </c>
      <c r="T9" s="23"/>
      <c r="U9" s="22" t="str">
        <f>IF('MODELO ESTUDIO MERCADO'!$T9&gt;0,ABS(1-'MODELO ESTUDIO MERCADO'!$T9/'MODELO ESTUDIO MERCADO'!$X9),"")</f>
        <v/>
      </c>
      <c r="V9" s="23">
        <v>0</v>
      </c>
      <c r="W9" s="22" t="str">
        <f>IF('MODELO ESTUDIO MERCADO'!$V9&gt;0,ABS(1-'MODELO ESTUDIO MERCADO'!$V9/'MODELO ESTUDIO MERCADO'!$X9),"")</f>
        <v/>
      </c>
      <c r="X9" s="43">
        <f>IF(SUM('MODELO ESTUDIO MERCADO'!$F9,'MODELO ESTUDIO MERCADO'!$H9,'MODELO ESTUDIO MERCADO'!$J9,'MODELO ESTUDIO MERCADO'!$L9,'MODELO ESTUDIO MERCADO'!$N9,'MODELO ESTUDIO MERCADO'!$P9,'MODELO ESTUDIO MERCADO'!$R9,'MODELO ESTUDIO MERCADO'!$T9)&gt;0,TRUNC(AVERAGE('MODELO ESTUDIO MERCADO'!$F9,'MODELO ESTUDIO MERCADO'!$H9,'MODELO ESTUDIO MERCADO'!$J9,'MODELO ESTUDIO MERCADO'!$L9,'MODELO ESTUDIO MERCADO'!$N9,'MODELO ESTUDIO MERCADO'!$P9,'MODELO ESTUDIO MERCADO'!$R9,'MODELO ESTUDIO MERCADO'!$T9)),"SIN DATOS")</f>
        <v>796720</v>
      </c>
      <c r="Y9" s="24">
        <f>COUNT('MODELO ESTUDIO MERCADO'!$F9:$U9)/2</f>
        <v>3</v>
      </c>
    </row>
    <row r="10" spans="1:25" ht="13.5" x14ac:dyDescent="0.25">
      <c r="A10" s="25">
        <v>8</v>
      </c>
      <c r="B10" s="74"/>
      <c r="C10" s="75"/>
      <c r="D10" s="37" t="s">
        <v>36</v>
      </c>
      <c r="E10" s="21" t="s">
        <v>29</v>
      </c>
      <c r="F10" s="54">
        <v>960187.5</v>
      </c>
      <c r="G10" s="26">
        <f>IF('MODELO ESTUDIO MERCADO'!$F10&gt;0,ABS(1-'MODELO ESTUDIO MERCADO'!$F10/'MODELO ESTUDIO MERCADO'!$X10),"")</f>
        <v>6.680150922936412E-2</v>
      </c>
      <c r="H10" s="27">
        <v>930000</v>
      </c>
      <c r="I10" s="26">
        <f>IF('MODELO ESTUDIO MERCADO'!$H10&gt;0,ABS(1-'MODELO ESTUDIO MERCADO'!$H10/'MODELO ESTUDIO MERCADO'!$X10),"")</f>
        <v>3.3262153051678567E-2</v>
      </c>
      <c r="J10" s="27">
        <v>810000</v>
      </c>
      <c r="K10" s="26">
        <f>IF('MODELO ESTUDIO MERCADO'!$J10&gt;0,ABS(1-'MODELO ESTUDIO MERCADO'!$J10/'MODELO ESTUDIO MERCADO'!$X10),"")</f>
        <v>0.10006199572918306</v>
      </c>
      <c r="L10" s="27"/>
      <c r="M10" s="26" t="str">
        <f>IF('MODELO ESTUDIO MERCADO'!$L10&gt;0,ABS(1-'MODELO ESTUDIO MERCADO'!$L10/'MODELO ESTUDIO MERCADO'!$X10),"")</f>
        <v/>
      </c>
      <c r="N10" s="27"/>
      <c r="O10" s="26" t="str">
        <f>IF('MODELO ESTUDIO MERCADO'!$N10&gt;0,ABS(1-'MODELO ESTUDIO MERCADO'!$N10/'MODELO ESTUDIO MERCADO'!$X10),"")</f>
        <v/>
      </c>
      <c r="P10" s="27"/>
      <c r="Q10" s="26" t="str">
        <f>IF('MODELO ESTUDIO MERCADO'!$P10&gt;0,ABS(1-'MODELO ESTUDIO MERCADO'!$P10/'MODELO ESTUDIO MERCADO'!$X10),"")</f>
        <v/>
      </c>
      <c r="R10" s="27"/>
      <c r="S10" s="26" t="str">
        <f>IF('MODELO ESTUDIO MERCADO'!$R10&gt;0,ABS(1-'MODELO ESTUDIO MERCADO'!$R10/'MODELO ESTUDIO MERCADO'!$X10),"")</f>
        <v/>
      </c>
      <c r="T10" s="27"/>
      <c r="U10" s="26" t="str">
        <f>IF('MODELO ESTUDIO MERCADO'!$T10&gt;0,ABS(1-'MODELO ESTUDIO MERCADO'!$T10/'MODELO ESTUDIO MERCADO'!$X10),"")</f>
        <v/>
      </c>
      <c r="V10" s="23">
        <v>0</v>
      </c>
      <c r="W10" s="22" t="str">
        <f>IF('MODELO ESTUDIO MERCADO'!$V10&gt;0,ABS(1-'MODELO ESTUDIO MERCADO'!$V10/'MODELO ESTUDIO MERCADO'!$X10),"")</f>
        <v/>
      </c>
      <c r="X10" s="44">
        <f>IF(SUM('MODELO ESTUDIO MERCADO'!$F10,'MODELO ESTUDIO MERCADO'!$H10,'MODELO ESTUDIO MERCADO'!$J10,'MODELO ESTUDIO MERCADO'!$L10,'MODELO ESTUDIO MERCADO'!$N10,'MODELO ESTUDIO MERCADO'!$P10,'MODELO ESTUDIO MERCADO'!$R10,'MODELO ESTUDIO MERCADO'!$T10)&gt;0,TRUNC(AVERAGE('MODELO ESTUDIO MERCADO'!$F10,'MODELO ESTUDIO MERCADO'!$H10,'MODELO ESTUDIO MERCADO'!$J10,'MODELO ESTUDIO MERCADO'!$L10,'MODELO ESTUDIO MERCADO'!$N10,'MODELO ESTUDIO MERCADO'!$P10,'MODELO ESTUDIO MERCADO'!$R10,'MODELO ESTUDIO MERCADO'!$T10)),"SIN DATOS")</f>
        <v>900062</v>
      </c>
      <c r="Y10" s="28">
        <f>COUNT('MODELO ESTUDIO MERCADO'!$F10:$U10)/2</f>
        <v>3</v>
      </c>
    </row>
    <row r="11" spans="1:25" ht="13.5" x14ac:dyDescent="0.25">
      <c r="A11" s="21">
        <v>9</v>
      </c>
      <c r="B11" s="74"/>
      <c r="C11" s="75"/>
      <c r="D11" s="37" t="s">
        <v>37</v>
      </c>
      <c r="E11" s="21" t="s">
        <v>29</v>
      </c>
      <c r="F11" s="54">
        <v>704137.05</v>
      </c>
      <c r="G11" s="22">
        <f>IF('MODELO ESTUDIO MERCADO'!$F11&gt;0,ABS(1-'MODELO ESTUDIO MERCADO'!$F11/'MODELO ESTUDIO MERCADO'!$X11),"")</f>
        <v>9.842062569710408E-2</v>
      </c>
      <c r="H11" s="23">
        <v>625000</v>
      </c>
      <c r="I11" s="22">
        <f>IF('MODELO ESTUDIO MERCADO'!$H11&gt;0,ABS(1-'MODELO ESTUDIO MERCADO'!$H11/'MODELO ESTUDIO MERCADO'!$X11),"")</f>
        <v>2.5029444110787891E-2</v>
      </c>
      <c r="J11" s="23">
        <v>594000</v>
      </c>
      <c r="K11" s="22">
        <f>IF('MODELO ESTUDIO MERCADO'!$J11&gt;0,ABS(1-'MODELO ESTUDIO MERCADO'!$J11/'MODELO ESTUDIO MERCADO'!$X11),"")</f>
        <v>7.3387983682892788E-2</v>
      </c>
      <c r="L11" s="23"/>
      <c r="M11" s="22" t="str">
        <f>IF('MODELO ESTUDIO MERCADO'!$L11&gt;0,ABS(1-'MODELO ESTUDIO MERCADO'!$L11/'MODELO ESTUDIO MERCADO'!$X11),"")</f>
        <v/>
      </c>
      <c r="N11" s="23"/>
      <c r="O11" s="22" t="str">
        <f>IF('MODELO ESTUDIO MERCADO'!$N11&gt;0,ABS(1-'MODELO ESTUDIO MERCADO'!$N11/'MODELO ESTUDIO MERCADO'!$X11),"")</f>
        <v/>
      </c>
      <c r="P11" s="23"/>
      <c r="Q11" s="22" t="str">
        <f>IF('MODELO ESTUDIO MERCADO'!$P11&gt;0,ABS(1-'MODELO ESTUDIO MERCADO'!$P11/'MODELO ESTUDIO MERCADO'!$X11),"")</f>
        <v/>
      </c>
      <c r="R11" s="23"/>
      <c r="S11" s="22" t="str">
        <f>IF('MODELO ESTUDIO MERCADO'!$R11&gt;0,ABS(1-'MODELO ESTUDIO MERCADO'!$R11/'MODELO ESTUDIO MERCADO'!$X11),"")</f>
        <v/>
      </c>
      <c r="T11" s="23"/>
      <c r="U11" s="22" t="str">
        <f>IF('MODELO ESTUDIO MERCADO'!$T11&gt;0,ABS(1-'MODELO ESTUDIO MERCADO'!$T11/'MODELO ESTUDIO MERCADO'!$X11),"")</f>
        <v/>
      </c>
      <c r="V11" s="23">
        <v>0</v>
      </c>
      <c r="W11" s="22" t="str">
        <f>IF('MODELO ESTUDIO MERCADO'!$V11&gt;0,ABS(1-'MODELO ESTUDIO MERCADO'!$V11/'MODELO ESTUDIO MERCADO'!$X11),"")</f>
        <v/>
      </c>
      <c r="X11" s="43">
        <f>IF(SUM('MODELO ESTUDIO MERCADO'!$F11,'MODELO ESTUDIO MERCADO'!$H11,'MODELO ESTUDIO MERCADO'!$J11,'MODELO ESTUDIO MERCADO'!$L11,'MODELO ESTUDIO MERCADO'!$N11,'MODELO ESTUDIO MERCADO'!$P11,'MODELO ESTUDIO MERCADO'!$R11,'MODELO ESTUDIO MERCADO'!$T11)&gt;0,TRUNC(AVERAGE('MODELO ESTUDIO MERCADO'!$F11,'MODELO ESTUDIO MERCADO'!$H11,'MODELO ESTUDIO MERCADO'!$J11,'MODELO ESTUDIO MERCADO'!$L11,'MODELO ESTUDIO MERCADO'!$N11,'MODELO ESTUDIO MERCADO'!$P11,'MODELO ESTUDIO MERCADO'!$R11,'MODELO ESTUDIO MERCADO'!$T11)),"SIN DATOS")</f>
        <v>641045</v>
      </c>
      <c r="Y11" s="24">
        <f>COUNT('MODELO ESTUDIO MERCADO'!$F11:$U11)/2</f>
        <v>3</v>
      </c>
    </row>
    <row r="12" spans="1:25" ht="13.5" x14ac:dyDescent="0.25">
      <c r="A12" s="25">
        <v>10</v>
      </c>
      <c r="B12" s="74"/>
      <c r="C12" s="75"/>
      <c r="D12" s="37" t="s">
        <v>38</v>
      </c>
      <c r="E12" s="21" t="s">
        <v>29</v>
      </c>
      <c r="F12" s="54">
        <v>448086.6</v>
      </c>
      <c r="G12" s="26">
        <f>IF('MODELO ESTUDIO MERCADO'!$F12&gt;0,ABS(1-'MODELO ESTUDIO MERCADO'!$F12/'MODELO ESTUDIO MERCADO'!$X12),"")</f>
        <v>8.575727837749425E-2</v>
      </c>
      <c r="H12" s="27">
        <v>412000</v>
      </c>
      <c r="I12" s="26">
        <f>IF('MODELO ESTUDIO MERCADO'!$H12&gt;0,ABS(1-'MODELO ESTUDIO MERCADO'!$H12/'MODELO ESTUDIO MERCADO'!$X12),"")</f>
        <v>1.6840523873562496E-3</v>
      </c>
      <c r="J12" s="27">
        <v>378000</v>
      </c>
      <c r="K12" s="26">
        <f>IF('MODELO ESTUDIO MERCADO'!$J12&gt;0,ABS(1-'MODELO ESTUDIO MERCADO'!$J12/'MODELO ESTUDIO MERCADO'!$X12),"")</f>
        <v>8.4069349035001628E-2</v>
      </c>
      <c r="L12" s="27"/>
      <c r="M12" s="26" t="str">
        <f>IF('MODELO ESTUDIO MERCADO'!$L12&gt;0,ABS(1-'MODELO ESTUDIO MERCADO'!$L12/'MODELO ESTUDIO MERCADO'!$X12),"")</f>
        <v/>
      </c>
      <c r="N12" s="27"/>
      <c r="O12" s="26" t="str">
        <f>IF('MODELO ESTUDIO MERCADO'!$N12&gt;0,ABS(1-'MODELO ESTUDIO MERCADO'!$N12/'MODELO ESTUDIO MERCADO'!$X12),"")</f>
        <v/>
      </c>
      <c r="P12" s="27"/>
      <c r="Q12" s="26" t="str">
        <f>IF('MODELO ESTUDIO MERCADO'!$P12&gt;0,ABS(1-'MODELO ESTUDIO MERCADO'!$P12/'MODELO ESTUDIO MERCADO'!$X12),"")</f>
        <v/>
      </c>
      <c r="R12" s="27"/>
      <c r="S12" s="26" t="str">
        <f>IF('MODELO ESTUDIO MERCADO'!$R12&gt;0,ABS(1-'MODELO ESTUDIO MERCADO'!$R12/'MODELO ESTUDIO MERCADO'!$X12),"")</f>
        <v/>
      </c>
      <c r="T12" s="27"/>
      <c r="U12" s="26" t="str">
        <f>IF('MODELO ESTUDIO MERCADO'!$T12&gt;0,ABS(1-'MODELO ESTUDIO MERCADO'!$T12/'MODELO ESTUDIO MERCADO'!$X12),"")</f>
        <v/>
      </c>
      <c r="V12" s="23">
        <v>0</v>
      </c>
      <c r="W12" s="22" t="str">
        <f>IF('MODELO ESTUDIO MERCADO'!$V12&gt;0,ABS(1-'MODELO ESTUDIO MERCADO'!$V12/'MODELO ESTUDIO MERCADO'!$X12),"")</f>
        <v/>
      </c>
      <c r="X12" s="44">
        <f>IF(SUM('MODELO ESTUDIO MERCADO'!$F12,'MODELO ESTUDIO MERCADO'!$H12,'MODELO ESTUDIO MERCADO'!$J12,'MODELO ESTUDIO MERCADO'!$L12,'MODELO ESTUDIO MERCADO'!$N12,'MODELO ESTUDIO MERCADO'!$P12,'MODELO ESTUDIO MERCADO'!$R12,'MODELO ESTUDIO MERCADO'!$T12)&gt;0,TRUNC(AVERAGE('MODELO ESTUDIO MERCADO'!$F12,'MODELO ESTUDIO MERCADO'!$H12,'MODELO ESTUDIO MERCADO'!$J12,'MODELO ESTUDIO MERCADO'!$L12,'MODELO ESTUDIO MERCADO'!$N12,'MODELO ESTUDIO MERCADO'!$P12,'MODELO ESTUDIO MERCADO'!$R12,'MODELO ESTUDIO MERCADO'!$T12)),"SIN DATOS")</f>
        <v>412695</v>
      </c>
      <c r="Y12" s="28">
        <f>COUNT('MODELO ESTUDIO MERCADO'!$F12:$U12)/2</f>
        <v>3</v>
      </c>
    </row>
    <row r="13" spans="1:25" ht="13.5" x14ac:dyDescent="0.25">
      <c r="A13" s="21">
        <v>11</v>
      </c>
      <c r="B13" s="74"/>
      <c r="C13" s="75"/>
      <c r="D13" s="37" t="s">
        <v>39</v>
      </c>
      <c r="E13" s="21" t="s">
        <v>29</v>
      </c>
      <c r="F13" s="54">
        <v>768150</v>
      </c>
      <c r="G13" s="22">
        <f>IF('MODELO ESTUDIO MERCADO'!$F13&gt;0,ABS(1-'MODELO ESTUDIO MERCADO'!$F13/'MODELO ESTUDIO MERCADO'!$X13),"")</f>
        <v>8.8982864628152303E-2</v>
      </c>
      <c r="H13" s="23">
        <v>700000</v>
      </c>
      <c r="I13" s="22">
        <f>IF('MODELO ESTUDIO MERCADO'!$H13&gt;0,ABS(1-'MODELO ESTUDIO MERCADO'!$H13/'MODELO ESTUDIO MERCADO'!$X13),"")</f>
        <v>7.6313151862179573E-3</v>
      </c>
      <c r="J13" s="23">
        <v>648000</v>
      </c>
      <c r="K13" s="22">
        <f>IF('MODELO ESTUDIO MERCADO'!$J13&gt;0,ABS(1-'MODELO ESTUDIO MERCADO'!$J13/'MODELO ESTUDIO MERCADO'!$X13),"")</f>
        <v>8.1350131772384593E-2</v>
      </c>
      <c r="L13" s="23"/>
      <c r="M13" s="22" t="str">
        <f>IF('MODELO ESTUDIO MERCADO'!$L13&gt;0,ABS(1-'MODELO ESTUDIO MERCADO'!$L13/'MODELO ESTUDIO MERCADO'!$X13),"")</f>
        <v/>
      </c>
      <c r="N13" s="23"/>
      <c r="O13" s="22" t="str">
        <f>IF('MODELO ESTUDIO MERCADO'!$N13&gt;0,ABS(1-'MODELO ESTUDIO MERCADO'!$N13/'MODELO ESTUDIO MERCADO'!$X13),"")</f>
        <v/>
      </c>
      <c r="P13" s="23"/>
      <c r="Q13" s="22" t="str">
        <f>IF('MODELO ESTUDIO MERCADO'!$P13&gt;0,ABS(1-'MODELO ESTUDIO MERCADO'!$P13/'MODELO ESTUDIO MERCADO'!$X13),"")</f>
        <v/>
      </c>
      <c r="R13" s="23"/>
      <c r="S13" s="22" t="str">
        <f>IF('MODELO ESTUDIO MERCADO'!$R13&gt;0,ABS(1-'MODELO ESTUDIO MERCADO'!$R13/'MODELO ESTUDIO MERCADO'!$X13),"")</f>
        <v/>
      </c>
      <c r="T13" s="23"/>
      <c r="U13" s="22" t="str">
        <f>IF('MODELO ESTUDIO MERCADO'!$T13&gt;0,ABS(1-'MODELO ESTUDIO MERCADO'!$T13/'MODELO ESTUDIO MERCADO'!$X13),"")</f>
        <v/>
      </c>
      <c r="V13" s="23">
        <v>0</v>
      </c>
      <c r="W13" s="22" t="str">
        <f>IF('MODELO ESTUDIO MERCADO'!$V13&gt;0,ABS(1-'MODELO ESTUDIO MERCADO'!$V13/'MODELO ESTUDIO MERCADO'!$X13),"")</f>
        <v/>
      </c>
      <c r="X13" s="43">
        <f>IF(SUM('MODELO ESTUDIO MERCADO'!$F13,'MODELO ESTUDIO MERCADO'!$H13,'MODELO ESTUDIO MERCADO'!$J13,'MODELO ESTUDIO MERCADO'!$L13,'MODELO ESTUDIO MERCADO'!$N13,'MODELO ESTUDIO MERCADO'!$P13,'MODELO ESTUDIO MERCADO'!$R13,'MODELO ESTUDIO MERCADO'!$T13)&gt;0,TRUNC(AVERAGE('MODELO ESTUDIO MERCADO'!$F13,'MODELO ESTUDIO MERCADO'!$H13,'MODELO ESTUDIO MERCADO'!$J13,'MODELO ESTUDIO MERCADO'!$L13,'MODELO ESTUDIO MERCADO'!$N13,'MODELO ESTUDIO MERCADO'!$P13,'MODELO ESTUDIO MERCADO'!$R13,'MODELO ESTUDIO MERCADO'!$T13)),"SIN DATOS")</f>
        <v>705383</v>
      </c>
      <c r="Y13" s="24">
        <f>COUNT('MODELO ESTUDIO MERCADO'!$F13:$U13)/2</f>
        <v>3</v>
      </c>
    </row>
    <row r="14" spans="1:25" ht="13.5" x14ac:dyDescent="0.25">
      <c r="A14" s="25">
        <v>12</v>
      </c>
      <c r="B14" s="74"/>
      <c r="C14" s="75"/>
      <c r="D14" s="37" t="s">
        <v>40</v>
      </c>
      <c r="E14" s="21" t="s">
        <v>29</v>
      </c>
      <c r="F14" s="54">
        <v>192037.5</v>
      </c>
      <c r="G14" s="26">
        <f>IF('MODELO ESTUDIO MERCADO'!$F14&gt;0,ABS(1-'MODELO ESTUDIO MERCADO'!$F14/'MODELO ESTUDIO MERCADO'!$X14),"")</f>
        <v>0.13176939986680725</v>
      </c>
      <c r="H14" s="27">
        <v>155000</v>
      </c>
      <c r="I14" s="26">
        <f>IF('MODELO ESTUDIO MERCADO'!$H14&gt;0,ABS(1-'MODELO ESTUDIO MERCADO'!$H14/'MODELO ESTUDIO MERCADO'!$X14),"")</f>
        <v>8.651041083457589E-2</v>
      </c>
      <c r="J14" s="27">
        <v>162000</v>
      </c>
      <c r="K14" s="26">
        <f>IF('MODELO ESTUDIO MERCADO'!$J14&gt;0,ABS(1-'MODELO ESTUDIO MERCADO'!$J14/'MODELO ESTUDIO MERCADO'!$X14),"")</f>
        <v>4.5256042291621279E-2</v>
      </c>
      <c r="L14" s="27"/>
      <c r="M14" s="26" t="str">
        <f>IF('MODELO ESTUDIO MERCADO'!$L14&gt;0,ABS(1-'MODELO ESTUDIO MERCADO'!$L14/'MODELO ESTUDIO MERCADO'!$X14),"")</f>
        <v/>
      </c>
      <c r="N14" s="27"/>
      <c r="O14" s="26" t="str">
        <f>IF('MODELO ESTUDIO MERCADO'!$N14&gt;0,ABS(1-'MODELO ESTUDIO MERCADO'!$N14/'MODELO ESTUDIO MERCADO'!$X14),"")</f>
        <v/>
      </c>
      <c r="P14" s="27"/>
      <c r="Q14" s="26" t="str">
        <f>IF('MODELO ESTUDIO MERCADO'!$P14&gt;0,ABS(1-'MODELO ESTUDIO MERCADO'!$P14/'MODELO ESTUDIO MERCADO'!$X14),"")</f>
        <v/>
      </c>
      <c r="R14" s="27"/>
      <c r="S14" s="26" t="str">
        <f>IF('MODELO ESTUDIO MERCADO'!$R14&gt;0,ABS(1-'MODELO ESTUDIO MERCADO'!$R14/'MODELO ESTUDIO MERCADO'!$X14),"")</f>
        <v/>
      </c>
      <c r="T14" s="27"/>
      <c r="U14" s="26" t="str">
        <f>IF('MODELO ESTUDIO MERCADO'!$T14&gt;0,ABS(1-'MODELO ESTUDIO MERCADO'!$T14/'MODELO ESTUDIO MERCADO'!$X14),"")</f>
        <v/>
      </c>
      <c r="V14" s="23">
        <v>0</v>
      </c>
      <c r="W14" s="22" t="str">
        <f>IF('MODELO ESTUDIO MERCADO'!$V14&gt;0,ABS(1-'MODELO ESTUDIO MERCADO'!$V14/'MODELO ESTUDIO MERCADO'!$X14),"")</f>
        <v/>
      </c>
      <c r="X14" s="44">
        <f>IF(SUM('MODELO ESTUDIO MERCADO'!$F14,'MODELO ESTUDIO MERCADO'!$H14,'MODELO ESTUDIO MERCADO'!$J14,'MODELO ESTUDIO MERCADO'!$L14,'MODELO ESTUDIO MERCADO'!$N14,'MODELO ESTUDIO MERCADO'!$P14,'MODELO ESTUDIO MERCADO'!$R14,'MODELO ESTUDIO MERCADO'!$T14)&gt;0,TRUNC(AVERAGE('MODELO ESTUDIO MERCADO'!$F14,'MODELO ESTUDIO MERCADO'!$H14,'MODELO ESTUDIO MERCADO'!$J14,'MODELO ESTUDIO MERCADO'!$L14,'MODELO ESTUDIO MERCADO'!$N14,'MODELO ESTUDIO MERCADO'!$P14,'MODELO ESTUDIO MERCADO'!$R14,'MODELO ESTUDIO MERCADO'!$T14)),"SIN DATOS")</f>
        <v>169679</v>
      </c>
      <c r="Y14" s="28">
        <f>COUNT('MODELO ESTUDIO MERCADO'!$F14:$U14)/2</f>
        <v>3</v>
      </c>
    </row>
    <row r="15" spans="1:25" ht="13.5" x14ac:dyDescent="0.25">
      <c r="A15" s="21">
        <v>13</v>
      </c>
      <c r="B15" s="74"/>
      <c r="C15" s="75"/>
      <c r="D15" s="38" t="s">
        <v>41</v>
      </c>
      <c r="E15" s="21" t="s">
        <v>29</v>
      </c>
      <c r="F15" s="54">
        <v>1280249.55</v>
      </c>
      <c r="G15" s="22">
        <f>IF('MODELO ESTUDIO MERCADO'!$F15&gt;0,ABS(1-'MODELO ESTUDIO MERCADO'!$F15/'MODELO ESTUDIO MERCADO'!$X15),"")</f>
        <v>0.10996340435714447</v>
      </c>
      <c r="H15" s="23">
        <v>1100000</v>
      </c>
      <c r="I15" s="22">
        <f>IF('MODELO ESTUDIO MERCADO'!$H15&gt;0,ABS(1-'MODELO ESTUDIO MERCADO'!$H15/'MODELO ESTUDIO MERCADO'!$X15),"")</f>
        <v>4.6311131456473587E-2</v>
      </c>
      <c r="J15" s="23">
        <v>1080000</v>
      </c>
      <c r="K15" s="22">
        <f>IF('MODELO ESTUDIO MERCADO'!$J15&gt;0,ABS(1-'MODELO ESTUDIO MERCADO'!$J15/'MODELO ESTUDIO MERCADO'!$X15),"")</f>
        <v>6.3650929066355943E-2</v>
      </c>
      <c r="L15" s="23"/>
      <c r="M15" s="22" t="str">
        <f>IF('MODELO ESTUDIO MERCADO'!$L15&gt;0,ABS(1-'MODELO ESTUDIO MERCADO'!$L15/'MODELO ESTUDIO MERCADO'!$X15),"")</f>
        <v/>
      </c>
      <c r="N15" s="23"/>
      <c r="O15" s="22" t="str">
        <f>IF('MODELO ESTUDIO MERCADO'!$N15&gt;0,ABS(1-'MODELO ESTUDIO MERCADO'!$N15/'MODELO ESTUDIO MERCADO'!$X15),"")</f>
        <v/>
      </c>
      <c r="P15" s="23"/>
      <c r="Q15" s="22" t="str">
        <f>IF('MODELO ESTUDIO MERCADO'!$P15&gt;0,ABS(1-'MODELO ESTUDIO MERCADO'!$P15/'MODELO ESTUDIO MERCADO'!$X15),"")</f>
        <v/>
      </c>
      <c r="R15" s="23"/>
      <c r="S15" s="22" t="str">
        <f>IF('MODELO ESTUDIO MERCADO'!$R15&gt;0,ABS(1-'MODELO ESTUDIO MERCADO'!$R15/'MODELO ESTUDIO MERCADO'!$X15),"")</f>
        <v/>
      </c>
      <c r="T15" s="23"/>
      <c r="U15" s="22" t="str">
        <f>IF('MODELO ESTUDIO MERCADO'!$T15&gt;0,ABS(1-'MODELO ESTUDIO MERCADO'!$T15/'MODELO ESTUDIO MERCADO'!$X15),"")</f>
        <v/>
      </c>
      <c r="V15" s="23">
        <v>0</v>
      </c>
      <c r="W15" s="22" t="str">
        <f>IF('MODELO ESTUDIO MERCADO'!$V15&gt;0,ABS(1-'MODELO ESTUDIO MERCADO'!$V15/'MODELO ESTUDIO MERCADO'!$X15),"")</f>
        <v/>
      </c>
      <c r="X15" s="43">
        <f>IF(SUM('MODELO ESTUDIO MERCADO'!$F15,'MODELO ESTUDIO MERCADO'!$H15,'MODELO ESTUDIO MERCADO'!$J15,'MODELO ESTUDIO MERCADO'!$L15,'MODELO ESTUDIO MERCADO'!$N15,'MODELO ESTUDIO MERCADO'!$P15,'MODELO ESTUDIO MERCADO'!$R15,'MODELO ESTUDIO MERCADO'!$T15)&gt;0,TRUNC(AVERAGE('MODELO ESTUDIO MERCADO'!$F15,'MODELO ESTUDIO MERCADO'!$H15,'MODELO ESTUDIO MERCADO'!$J15,'MODELO ESTUDIO MERCADO'!$L15,'MODELO ESTUDIO MERCADO'!$N15,'MODELO ESTUDIO MERCADO'!$P15,'MODELO ESTUDIO MERCADO'!$R15,'MODELO ESTUDIO MERCADO'!$T15)),"SIN DATOS")</f>
        <v>1153416</v>
      </c>
      <c r="Y15" s="24">
        <f>COUNT('MODELO ESTUDIO MERCADO'!$F15:$U15)/2</f>
        <v>3</v>
      </c>
    </row>
    <row r="16" spans="1:25" ht="13.5" x14ac:dyDescent="0.25">
      <c r="A16" s="25">
        <v>14</v>
      </c>
      <c r="B16" s="74"/>
      <c r="C16" s="75"/>
      <c r="D16" s="38" t="s">
        <v>42</v>
      </c>
      <c r="E16" s="21" t="s">
        <v>29</v>
      </c>
      <c r="F16" s="54">
        <v>320062.05</v>
      </c>
      <c r="G16" s="26">
        <f>IF('MODELO ESTUDIO MERCADO'!$F16&gt;0,ABS(1-'MODELO ESTUDIO MERCADO'!$F16/'MODELO ESTUDIO MERCADO'!$X16),"")</f>
        <v>8.1217654212553114E-2</v>
      </c>
      <c r="H16" s="27">
        <v>298000</v>
      </c>
      <c r="I16" s="26">
        <f>IF('MODELO ESTUDIO MERCADO'!$H16&gt;0,ABS(1-'MODELO ESTUDIO MERCADO'!$H16/'MODELO ESTUDIO MERCADO'!$X16),"")</f>
        <v>6.6887372474833118E-3</v>
      </c>
      <c r="J16" s="27">
        <v>270000</v>
      </c>
      <c r="K16" s="26">
        <f>IF('MODELO ESTUDIO MERCADO'!$J16&gt;0,ABS(1-'MODELO ESTUDIO MERCADO'!$J16/'MODELO ESTUDIO MERCADO'!$X16),"")</f>
        <v>8.7899466252280289E-2</v>
      </c>
      <c r="L16" s="27"/>
      <c r="M16" s="26" t="str">
        <f>IF('MODELO ESTUDIO MERCADO'!$L16&gt;0,ABS(1-'MODELO ESTUDIO MERCADO'!$L16/'MODELO ESTUDIO MERCADO'!$X16),"")</f>
        <v/>
      </c>
      <c r="N16" s="27"/>
      <c r="O16" s="26" t="str">
        <f>IF('MODELO ESTUDIO MERCADO'!$N16&gt;0,ABS(1-'MODELO ESTUDIO MERCADO'!$N16/'MODELO ESTUDIO MERCADO'!$X16),"")</f>
        <v/>
      </c>
      <c r="P16" s="27"/>
      <c r="Q16" s="26" t="str">
        <f>IF('MODELO ESTUDIO MERCADO'!$P16&gt;0,ABS(1-'MODELO ESTUDIO MERCADO'!$P16/'MODELO ESTUDIO MERCADO'!$X16),"")</f>
        <v/>
      </c>
      <c r="R16" s="27"/>
      <c r="S16" s="26" t="str">
        <f>IF('MODELO ESTUDIO MERCADO'!$R16&gt;0,ABS(1-'MODELO ESTUDIO MERCADO'!$R16/'MODELO ESTUDIO MERCADO'!$X16),"")</f>
        <v/>
      </c>
      <c r="T16" s="27"/>
      <c r="U16" s="26" t="str">
        <f>IF('MODELO ESTUDIO MERCADO'!$T16&gt;0,ABS(1-'MODELO ESTUDIO MERCADO'!$T16/'MODELO ESTUDIO MERCADO'!$X16),"")</f>
        <v/>
      </c>
      <c r="V16" s="23">
        <v>0</v>
      </c>
      <c r="W16" s="22" t="str">
        <f>IF('MODELO ESTUDIO MERCADO'!$V16&gt;0,ABS(1-'MODELO ESTUDIO MERCADO'!$V16/'MODELO ESTUDIO MERCADO'!$X16),"")</f>
        <v/>
      </c>
      <c r="X16" s="44">
        <f>IF(SUM('MODELO ESTUDIO MERCADO'!$F16,'MODELO ESTUDIO MERCADO'!$H16,'MODELO ESTUDIO MERCADO'!$J16,'MODELO ESTUDIO MERCADO'!$L16,'MODELO ESTUDIO MERCADO'!$N16,'MODELO ESTUDIO MERCADO'!$P16,'MODELO ESTUDIO MERCADO'!$R16,'MODELO ESTUDIO MERCADO'!$T16)&gt;0,TRUNC(AVERAGE('MODELO ESTUDIO MERCADO'!$F16,'MODELO ESTUDIO MERCADO'!$H16,'MODELO ESTUDIO MERCADO'!$J16,'MODELO ESTUDIO MERCADO'!$L16,'MODELO ESTUDIO MERCADO'!$N16,'MODELO ESTUDIO MERCADO'!$P16,'MODELO ESTUDIO MERCADO'!$R16,'MODELO ESTUDIO MERCADO'!$T16)),"SIN DATOS")</f>
        <v>296020</v>
      </c>
      <c r="Y16" s="28">
        <f>COUNT('MODELO ESTUDIO MERCADO'!$F16:$U16)/2</f>
        <v>3</v>
      </c>
    </row>
    <row r="17" spans="1:25" ht="13.5" x14ac:dyDescent="0.25">
      <c r="A17" s="21">
        <v>15</v>
      </c>
      <c r="B17" s="74"/>
      <c r="C17" s="75"/>
      <c r="D17" s="38" t="s">
        <v>43</v>
      </c>
      <c r="E17" s="21" t="s">
        <v>29</v>
      </c>
      <c r="F17" s="54">
        <v>320062.05</v>
      </c>
      <c r="G17" s="22">
        <f>IF('MODELO ESTUDIO MERCADO'!$F17&gt;0,ABS(1-'MODELO ESTUDIO MERCADO'!$F17/'MODELO ESTUDIO MERCADO'!$X17),"")</f>
        <v>9.1043756008099441E-2</v>
      </c>
      <c r="H17" s="23">
        <v>290000</v>
      </c>
      <c r="I17" s="22">
        <f>IF('MODELO ESTUDIO MERCADO'!$H17&gt;0,ABS(1-'MODELO ESTUDIO MERCADO'!$H17/'MODELO ESTUDIO MERCADO'!$X17),"")</f>
        <v>1.1433285382166258E-2</v>
      </c>
      <c r="J17" s="23">
        <v>270000</v>
      </c>
      <c r="K17" s="22">
        <f>IF('MODELO ESTUDIO MERCADO'!$J17&gt;0,ABS(1-'MODELO ESTUDIO MERCADO'!$J17/'MODELO ESTUDIO MERCADO'!$X17),"")</f>
        <v>7.961030018339621E-2</v>
      </c>
      <c r="L17" s="23"/>
      <c r="M17" s="22" t="str">
        <f>IF('MODELO ESTUDIO MERCADO'!$L17&gt;0,ABS(1-'MODELO ESTUDIO MERCADO'!$L17/'MODELO ESTUDIO MERCADO'!$X17),"")</f>
        <v/>
      </c>
      <c r="N17" s="23"/>
      <c r="O17" s="22" t="str">
        <f>IF('MODELO ESTUDIO MERCADO'!$N17&gt;0,ABS(1-'MODELO ESTUDIO MERCADO'!$N17/'MODELO ESTUDIO MERCADO'!$X17),"")</f>
        <v/>
      </c>
      <c r="P17" s="23"/>
      <c r="Q17" s="22" t="str">
        <f>IF('MODELO ESTUDIO MERCADO'!$P17&gt;0,ABS(1-'MODELO ESTUDIO MERCADO'!$P17/'MODELO ESTUDIO MERCADO'!$X17),"")</f>
        <v/>
      </c>
      <c r="R17" s="23"/>
      <c r="S17" s="22" t="str">
        <f>IF('MODELO ESTUDIO MERCADO'!$R17&gt;0,ABS(1-'MODELO ESTUDIO MERCADO'!$R17/'MODELO ESTUDIO MERCADO'!$X17),"")</f>
        <v/>
      </c>
      <c r="T17" s="23"/>
      <c r="U17" s="22" t="str">
        <f>IF('MODELO ESTUDIO MERCADO'!$T17&gt;0,ABS(1-'MODELO ESTUDIO MERCADO'!$T17/'MODELO ESTUDIO MERCADO'!$X17),"")</f>
        <v/>
      </c>
      <c r="V17" s="23">
        <v>0</v>
      </c>
      <c r="W17" s="22" t="str">
        <f>IF('MODELO ESTUDIO MERCADO'!$V17&gt;0,ABS(1-'MODELO ESTUDIO MERCADO'!$V17/'MODELO ESTUDIO MERCADO'!$X17),"")</f>
        <v/>
      </c>
      <c r="X17" s="43">
        <f>IF(SUM('MODELO ESTUDIO MERCADO'!$F17,'MODELO ESTUDIO MERCADO'!$H17,'MODELO ESTUDIO MERCADO'!$J17,'MODELO ESTUDIO MERCADO'!$L17,'MODELO ESTUDIO MERCADO'!$N17,'MODELO ESTUDIO MERCADO'!$P17,'MODELO ESTUDIO MERCADO'!$R17,'MODELO ESTUDIO MERCADO'!$T17)&gt;0,TRUNC(AVERAGE('MODELO ESTUDIO MERCADO'!$F17,'MODELO ESTUDIO MERCADO'!$H17,'MODELO ESTUDIO MERCADO'!$J17,'MODELO ESTUDIO MERCADO'!$L17,'MODELO ESTUDIO MERCADO'!$N17,'MODELO ESTUDIO MERCADO'!$P17,'MODELO ESTUDIO MERCADO'!$R17,'MODELO ESTUDIO MERCADO'!$T17)),"SIN DATOS")</f>
        <v>293354</v>
      </c>
      <c r="Y17" s="24">
        <f>COUNT('MODELO ESTUDIO MERCADO'!$F17:$U17)/2</f>
        <v>3</v>
      </c>
    </row>
    <row r="18" spans="1:25" ht="13.5" x14ac:dyDescent="0.25">
      <c r="A18" s="25">
        <v>16</v>
      </c>
      <c r="B18" s="74"/>
      <c r="C18" s="75"/>
      <c r="D18" s="37" t="s">
        <v>44</v>
      </c>
      <c r="E18" s="21" t="s">
        <v>29</v>
      </c>
      <c r="F18" s="54">
        <v>1024199.1</v>
      </c>
      <c r="G18" s="26">
        <f>IF('MODELO ESTUDIO MERCADO'!$F18&gt;0,ABS(1-'MODELO ESTUDIO MERCADO'!$F18/'MODELO ESTUDIO MERCADO'!$X18),"")</f>
        <v>6.7542388516143914E-2</v>
      </c>
      <c r="H18" s="27">
        <v>990000</v>
      </c>
      <c r="I18" s="26">
        <f>IF('MODELO ESTUDIO MERCADO'!$H18&gt;0,ABS(1-'MODELO ESTUDIO MERCADO'!$H18/'MODELO ESTUDIO MERCADO'!$X18),"")</f>
        <v>3.189600989786312E-2</v>
      </c>
      <c r="J18" s="27">
        <v>864000</v>
      </c>
      <c r="K18" s="26">
        <f>IF('MODELO ESTUDIO MERCADO'!$J18&gt;0,ABS(1-'MODELO ESTUDIO MERCADO'!$J18/'MODELO ESTUDIO MERCADO'!$X18),"")</f>
        <v>9.9436209543683041E-2</v>
      </c>
      <c r="L18" s="27"/>
      <c r="M18" s="26" t="str">
        <f>IF('MODELO ESTUDIO MERCADO'!$L18&gt;0,ABS(1-'MODELO ESTUDIO MERCADO'!$L18/'MODELO ESTUDIO MERCADO'!$X18),"")</f>
        <v/>
      </c>
      <c r="N18" s="27"/>
      <c r="O18" s="26" t="str">
        <f>IF('MODELO ESTUDIO MERCADO'!$N18&gt;0,ABS(1-'MODELO ESTUDIO MERCADO'!$N18/'MODELO ESTUDIO MERCADO'!$X18),"")</f>
        <v/>
      </c>
      <c r="P18" s="27"/>
      <c r="Q18" s="26" t="str">
        <f>IF('MODELO ESTUDIO MERCADO'!$P18&gt;0,ABS(1-'MODELO ESTUDIO MERCADO'!$P18/'MODELO ESTUDIO MERCADO'!$X18),"")</f>
        <v/>
      </c>
      <c r="R18" s="27"/>
      <c r="S18" s="26" t="str">
        <f>IF('MODELO ESTUDIO MERCADO'!$R18&gt;0,ABS(1-'MODELO ESTUDIO MERCADO'!$R18/'MODELO ESTUDIO MERCADO'!$X18),"")</f>
        <v/>
      </c>
      <c r="T18" s="27"/>
      <c r="U18" s="26" t="str">
        <f>IF('MODELO ESTUDIO MERCADO'!$T18&gt;0,ABS(1-'MODELO ESTUDIO MERCADO'!$T18/'MODELO ESTUDIO MERCADO'!$X18),"")</f>
        <v/>
      </c>
      <c r="V18" s="23">
        <v>0</v>
      </c>
      <c r="W18" s="22" t="str">
        <f>IF('MODELO ESTUDIO MERCADO'!$V18&gt;0,ABS(1-'MODELO ESTUDIO MERCADO'!$V18/'MODELO ESTUDIO MERCADO'!$X18),"")</f>
        <v/>
      </c>
      <c r="X18" s="44">
        <f>IF(SUM('MODELO ESTUDIO MERCADO'!$F18,'MODELO ESTUDIO MERCADO'!$H18,'MODELO ESTUDIO MERCADO'!$J18,'MODELO ESTUDIO MERCADO'!$L18,'MODELO ESTUDIO MERCADO'!$N18,'MODELO ESTUDIO MERCADO'!$P18,'MODELO ESTUDIO MERCADO'!$R18,'MODELO ESTUDIO MERCADO'!$T18)&gt;0,TRUNC(AVERAGE('MODELO ESTUDIO MERCADO'!$F18,'MODELO ESTUDIO MERCADO'!$H18,'MODELO ESTUDIO MERCADO'!$J18,'MODELO ESTUDIO MERCADO'!$L18,'MODELO ESTUDIO MERCADO'!$N18,'MODELO ESTUDIO MERCADO'!$P18,'MODELO ESTUDIO MERCADO'!$R18,'MODELO ESTUDIO MERCADO'!$T18)),"SIN DATOS")</f>
        <v>959399</v>
      </c>
      <c r="Y18" s="28">
        <f>COUNT('MODELO ESTUDIO MERCADO'!$F18:$U18)/2</f>
        <v>3</v>
      </c>
    </row>
    <row r="19" spans="1:25" ht="25.5" x14ac:dyDescent="0.25">
      <c r="A19" s="21">
        <v>17</v>
      </c>
      <c r="B19" s="74"/>
      <c r="C19" s="75"/>
      <c r="D19" s="37" t="s">
        <v>45</v>
      </c>
      <c r="E19" s="21" t="s">
        <v>29</v>
      </c>
      <c r="F19" s="54">
        <v>1920375</v>
      </c>
      <c r="G19" s="22">
        <f>IF('MODELO ESTUDIO MERCADO'!$F19&gt;0,ABS(1-'MODELO ESTUDIO MERCADO'!$F19/'MODELO ESTUDIO MERCADO'!$X19),"")</f>
        <v>6.3845994044733789E-2</v>
      </c>
      <c r="H19" s="23">
        <v>1875000</v>
      </c>
      <c r="I19" s="22">
        <f>IF('MODELO ESTUDIO MERCADO'!$H19&gt;0,ABS(1-'MODELO ESTUDIO MERCADO'!$H19/'MODELO ESTUDIO MERCADO'!$X19),"")</f>
        <v>3.8709230662696381E-2</v>
      </c>
      <c r="J19" s="23">
        <v>1620000</v>
      </c>
      <c r="K19" s="22">
        <f>IF('MODELO ESTUDIO MERCADO'!$J19&gt;0,ABS(1-'MODELO ESTUDIO MERCADO'!$J19/'MODELO ESTUDIO MERCADO'!$X19),"")</f>
        <v>0.10255522470743028</v>
      </c>
      <c r="L19" s="23"/>
      <c r="M19" s="22" t="str">
        <f>IF('MODELO ESTUDIO MERCADO'!$L19&gt;0,ABS(1-'MODELO ESTUDIO MERCADO'!$L19/'MODELO ESTUDIO MERCADO'!$X19),"")</f>
        <v/>
      </c>
      <c r="N19" s="23"/>
      <c r="O19" s="22" t="str">
        <f>IF('MODELO ESTUDIO MERCADO'!$N19&gt;0,ABS(1-'MODELO ESTUDIO MERCADO'!$N19/'MODELO ESTUDIO MERCADO'!$X19),"")</f>
        <v/>
      </c>
      <c r="P19" s="23"/>
      <c r="Q19" s="22" t="str">
        <f>IF('MODELO ESTUDIO MERCADO'!$P19&gt;0,ABS(1-'MODELO ESTUDIO MERCADO'!$P19/'MODELO ESTUDIO MERCADO'!$X19),"")</f>
        <v/>
      </c>
      <c r="R19" s="23"/>
      <c r="S19" s="22" t="str">
        <f>IF('MODELO ESTUDIO MERCADO'!$R19&gt;0,ABS(1-'MODELO ESTUDIO MERCADO'!$R19/'MODELO ESTUDIO MERCADO'!$X19),"")</f>
        <v/>
      </c>
      <c r="T19" s="23"/>
      <c r="U19" s="22" t="str">
        <f>IF('MODELO ESTUDIO MERCADO'!$T19&gt;0,ABS(1-'MODELO ESTUDIO MERCADO'!$T19/'MODELO ESTUDIO MERCADO'!$X19),"")</f>
        <v/>
      </c>
      <c r="V19" s="23">
        <v>0</v>
      </c>
      <c r="W19" s="22" t="str">
        <f>IF('MODELO ESTUDIO MERCADO'!$V19&gt;0,ABS(1-'MODELO ESTUDIO MERCADO'!$V19/'MODELO ESTUDIO MERCADO'!$X19),"")</f>
        <v/>
      </c>
      <c r="X19" s="43">
        <f>IF(SUM('MODELO ESTUDIO MERCADO'!$F19,'MODELO ESTUDIO MERCADO'!$H19,'MODELO ESTUDIO MERCADO'!$J19,'MODELO ESTUDIO MERCADO'!$L19,'MODELO ESTUDIO MERCADO'!$N19,'MODELO ESTUDIO MERCADO'!$P19,'MODELO ESTUDIO MERCADO'!$R19,'MODELO ESTUDIO MERCADO'!$T19)&gt;0,TRUNC(AVERAGE('MODELO ESTUDIO MERCADO'!$F19,'MODELO ESTUDIO MERCADO'!$H19,'MODELO ESTUDIO MERCADO'!$J19,'MODELO ESTUDIO MERCADO'!$L19,'MODELO ESTUDIO MERCADO'!$N19,'MODELO ESTUDIO MERCADO'!$P19,'MODELO ESTUDIO MERCADO'!$R19,'MODELO ESTUDIO MERCADO'!$T19)),"SIN DATOS")</f>
        <v>1805125</v>
      </c>
      <c r="Y19" s="24">
        <f>COUNT('MODELO ESTUDIO MERCADO'!$F19:$U19)/2</f>
        <v>3</v>
      </c>
    </row>
    <row r="20" spans="1:25" ht="13.5" x14ac:dyDescent="0.25">
      <c r="A20" s="25">
        <v>18</v>
      </c>
      <c r="B20" s="74"/>
      <c r="C20" s="75"/>
      <c r="D20" s="37" t="s">
        <v>46</v>
      </c>
      <c r="E20" s="21" t="s">
        <v>29</v>
      </c>
      <c r="F20" s="54">
        <v>640124.1</v>
      </c>
      <c r="G20" s="26">
        <f>IF('MODELO ESTUDIO MERCADO'!$F20&gt;0,ABS(1-'MODELO ESTUDIO MERCADO'!$F20/'MODELO ESTUDIO MERCADO'!$X20),"")</f>
        <v>9.790580765332102E-2</v>
      </c>
      <c r="H20" s="27">
        <v>569000</v>
      </c>
      <c r="I20" s="26">
        <f>IF('MODELO ESTUDIO MERCADO'!$H20&gt;0,ABS(1-'MODELO ESTUDIO MERCADO'!$H20/'MODELO ESTUDIO MERCADO'!$X20),"")</f>
        <v>2.4082354414183604E-2</v>
      </c>
      <c r="J20" s="27">
        <v>540000</v>
      </c>
      <c r="K20" s="26">
        <f>IF('MODELO ESTUDIO MERCADO'!$J20&gt;0,ABS(1-'MODELO ESTUDIO MERCADO'!$J20/'MODELO ESTUDIO MERCADO'!$X20),"")</f>
        <v>7.3821566579365783E-2</v>
      </c>
      <c r="L20" s="27"/>
      <c r="M20" s="26" t="str">
        <f>IF('MODELO ESTUDIO MERCADO'!$L20&gt;0,ABS(1-'MODELO ESTUDIO MERCADO'!$L20/'MODELO ESTUDIO MERCADO'!$X20),"")</f>
        <v/>
      </c>
      <c r="N20" s="27"/>
      <c r="O20" s="26" t="str">
        <f>IF('MODELO ESTUDIO MERCADO'!$N20&gt;0,ABS(1-'MODELO ESTUDIO MERCADO'!$N20/'MODELO ESTUDIO MERCADO'!$X20),"")</f>
        <v/>
      </c>
      <c r="P20" s="27"/>
      <c r="Q20" s="26" t="str">
        <f>IF('MODELO ESTUDIO MERCADO'!$P20&gt;0,ABS(1-'MODELO ESTUDIO MERCADO'!$P20/'MODELO ESTUDIO MERCADO'!$X20),"")</f>
        <v/>
      </c>
      <c r="R20" s="27"/>
      <c r="S20" s="26" t="str">
        <f>IF('MODELO ESTUDIO MERCADO'!$R20&gt;0,ABS(1-'MODELO ESTUDIO MERCADO'!$R20/'MODELO ESTUDIO MERCADO'!$X20),"")</f>
        <v/>
      </c>
      <c r="T20" s="27"/>
      <c r="U20" s="26" t="str">
        <f>IF('MODELO ESTUDIO MERCADO'!$T20&gt;0,ABS(1-'MODELO ESTUDIO MERCADO'!$T20/'MODELO ESTUDIO MERCADO'!$X20),"")</f>
        <v/>
      </c>
      <c r="V20" s="23">
        <v>0</v>
      </c>
      <c r="W20" s="22" t="str">
        <f>IF('MODELO ESTUDIO MERCADO'!$V20&gt;0,ABS(1-'MODELO ESTUDIO MERCADO'!$V20/'MODELO ESTUDIO MERCADO'!$X20),"")</f>
        <v/>
      </c>
      <c r="X20" s="44">
        <f>IF(SUM('MODELO ESTUDIO MERCADO'!$F20,'MODELO ESTUDIO MERCADO'!$H20,'MODELO ESTUDIO MERCADO'!$J20,'MODELO ESTUDIO MERCADO'!$L20,'MODELO ESTUDIO MERCADO'!$N20,'MODELO ESTUDIO MERCADO'!$P20,'MODELO ESTUDIO MERCADO'!$R20,'MODELO ESTUDIO MERCADO'!$T20)&gt;0,TRUNC(AVERAGE('MODELO ESTUDIO MERCADO'!$F20,'MODELO ESTUDIO MERCADO'!$H20,'MODELO ESTUDIO MERCADO'!$J20,'MODELO ESTUDIO MERCADO'!$L20,'MODELO ESTUDIO MERCADO'!$N20,'MODELO ESTUDIO MERCADO'!$P20,'MODELO ESTUDIO MERCADO'!$R20,'MODELO ESTUDIO MERCADO'!$T20)),"SIN DATOS")</f>
        <v>583041</v>
      </c>
      <c r="Y20" s="28">
        <f>COUNT('MODELO ESTUDIO MERCADO'!$F20:$U20)/2</f>
        <v>3</v>
      </c>
    </row>
    <row r="21" spans="1:25" ht="76.5" x14ac:dyDescent="0.25">
      <c r="A21" s="21">
        <v>19</v>
      </c>
      <c r="B21" s="74"/>
      <c r="C21" s="75"/>
      <c r="D21" s="37" t="s">
        <v>47</v>
      </c>
      <c r="E21" s="21" t="s">
        <v>29</v>
      </c>
      <c r="F21" s="54">
        <v>5120999.55</v>
      </c>
      <c r="G21" s="22">
        <f>IF('MODELO ESTUDIO MERCADO'!$F21&gt;0,ABS(1-'MODELO ESTUDIO MERCADO'!$F21/'MODELO ESTUDIO MERCADO'!$X21),"")</f>
        <v>0.109963215802791</v>
      </c>
      <c r="H21" s="23">
        <v>4400000</v>
      </c>
      <c r="I21" s="22">
        <f>IF('MODELO ESTUDIO MERCADO'!$H21&gt;0,ABS(1-'MODELO ESTUDIO MERCADO'!$H21/'MODELO ESTUDIO MERCADO'!$X21),"")</f>
        <v>4.6311544875593524E-2</v>
      </c>
      <c r="J21" s="23">
        <v>4320000</v>
      </c>
      <c r="K21" s="22">
        <f>IF('MODELO ESTUDIO MERCADO'!$J21&gt;0,ABS(1-'MODELO ESTUDIO MERCADO'!$J21/'MODELO ESTUDIO MERCADO'!$X21),"")</f>
        <v>6.3651334968764517E-2</v>
      </c>
      <c r="L21" s="23"/>
      <c r="M21" s="22" t="str">
        <f>IF('MODELO ESTUDIO MERCADO'!$L21&gt;0,ABS(1-'MODELO ESTUDIO MERCADO'!$L21/'MODELO ESTUDIO MERCADO'!$X21),"")</f>
        <v/>
      </c>
      <c r="N21" s="23"/>
      <c r="O21" s="22" t="str">
        <f>IF('MODELO ESTUDIO MERCADO'!$N21&gt;0,ABS(1-'MODELO ESTUDIO MERCADO'!$N21/'MODELO ESTUDIO MERCADO'!$X21),"")</f>
        <v/>
      </c>
      <c r="P21" s="23"/>
      <c r="Q21" s="22" t="str">
        <f>IF('MODELO ESTUDIO MERCADO'!$P21&gt;0,ABS(1-'MODELO ESTUDIO MERCADO'!$P21/'MODELO ESTUDIO MERCADO'!$X21),"")</f>
        <v/>
      </c>
      <c r="R21" s="23"/>
      <c r="S21" s="22" t="str">
        <f>IF('MODELO ESTUDIO MERCADO'!$R21&gt;0,ABS(1-'MODELO ESTUDIO MERCADO'!$R21/'MODELO ESTUDIO MERCADO'!$X21),"")</f>
        <v/>
      </c>
      <c r="T21" s="23"/>
      <c r="U21" s="22" t="str">
        <f>IF('MODELO ESTUDIO MERCADO'!$T21&gt;0,ABS(1-'MODELO ESTUDIO MERCADO'!$T21/'MODELO ESTUDIO MERCADO'!$X21),"")</f>
        <v/>
      </c>
      <c r="V21" s="23">
        <v>0</v>
      </c>
      <c r="W21" s="22" t="str">
        <f>IF('MODELO ESTUDIO MERCADO'!$V21&gt;0,ABS(1-'MODELO ESTUDIO MERCADO'!$V21/'MODELO ESTUDIO MERCADO'!$X21),"")</f>
        <v/>
      </c>
      <c r="X21" s="43">
        <f>IF(SUM('MODELO ESTUDIO MERCADO'!$F21,'MODELO ESTUDIO MERCADO'!$H21,'MODELO ESTUDIO MERCADO'!$J21,'MODELO ESTUDIO MERCADO'!$L21,'MODELO ESTUDIO MERCADO'!$N21,'MODELO ESTUDIO MERCADO'!$P21,'MODELO ESTUDIO MERCADO'!$R21,'MODELO ESTUDIO MERCADO'!$T21)&gt;0,TRUNC(AVERAGE('MODELO ESTUDIO MERCADO'!$F21,'MODELO ESTUDIO MERCADO'!$H21,'MODELO ESTUDIO MERCADO'!$J21,'MODELO ESTUDIO MERCADO'!$L21,'MODELO ESTUDIO MERCADO'!$N21,'MODELO ESTUDIO MERCADO'!$P21,'MODELO ESTUDIO MERCADO'!$R21,'MODELO ESTUDIO MERCADO'!$T21)),"SIN DATOS")</f>
        <v>4613666</v>
      </c>
      <c r="Y21" s="24">
        <f>COUNT('MODELO ESTUDIO MERCADO'!$F21:$U21)/2</f>
        <v>3</v>
      </c>
    </row>
    <row r="22" spans="1:25" ht="51" x14ac:dyDescent="0.25">
      <c r="A22" s="25">
        <v>20</v>
      </c>
      <c r="B22" s="74"/>
      <c r="C22" s="75"/>
      <c r="D22" s="37" t="s">
        <v>48</v>
      </c>
      <c r="E22" s="21" t="s">
        <v>29</v>
      </c>
      <c r="F22" s="54">
        <v>448086.6</v>
      </c>
      <c r="G22" s="26">
        <f>IF('MODELO ESTUDIO MERCADO'!$F22&gt;0,ABS(1-'MODELO ESTUDIO MERCADO'!$F22/'MODELO ESTUDIO MERCADO'!$X22),"")</f>
        <v>5.3424142260004359E-2</v>
      </c>
      <c r="H22" s="27">
        <v>450000</v>
      </c>
      <c r="I22" s="26">
        <f>IF('MODELO ESTUDIO MERCADO'!$H22&gt;0,ABS(1-'MODELO ESTUDIO MERCADO'!$H22/'MODELO ESTUDIO MERCADO'!$X22),"")</f>
        <v>5.7922428425670303E-2</v>
      </c>
      <c r="J22" s="27">
        <v>378000</v>
      </c>
      <c r="K22" s="26">
        <f>IF('MODELO ESTUDIO MERCADO'!$J22&gt;0,ABS(1-'MODELO ESTUDIO MERCADO'!$J22/'MODELO ESTUDIO MERCADO'!$X22),"")</f>
        <v>0.11134516012243689</v>
      </c>
      <c r="L22" s="27"/>
      <c r="M22" s="26" t="str">
        <f>IF('MODELO ESTUDIO MERCADO'!$L22&gt;0,ABS(1-'MODELO ESTUDIO MERCADO'!$L22/'MODELO ESTUDIO MERCADO'!$X22),"")</f>
        <v/>
      </c>
      <c r="N22" s="27"/>
      <c r="O22" s="26" t="str">
        <f>IF('MODELO ESTUDIO MERCADO'!$N22&gt;0,ABS(1-'MODELO ESTUDIO MERCADO'!$N22/'MODELO ESTUDIO MERCADO'!$X22),"")</f>
        <v/>
      </c>
      <c r="P22" s="27"/>
      <c r="Q22" s="26" t="str">
        <f>IF('MODELO ESTUDIO MERCADO'!$P22&gt;0,ABS(1-'MODELO ESTUDIO MERCADO'!$P22/'MODELO ESTUDIO MERCADO'!$X22),"")</f>
        <v/>
      </c>
      <c r="R22" s="27"/>
      <c r="S22" s="26" t="str">
        <f>IF('MODELO ESTUDIO MERCADO'!$R22&gt;0,ABS(1-'MODELO ESTUDIO MERCADO'!$R22/'MODELO ESTUDIO MERCADO'!$X22),"")</f>
        <v/>
      </c>
      <c r="T22" s="27"/>
      <c r="U22" s="26" t="str">
        <f>IF('MODELO ESTUDIO MERCADO'!$T22&gt;0,ABS(1-'MODELO ESTUDIO MERCADO'!$T22/'MODELO ESTUDIO MERCADO'!$X22),"")</f>
        <v/>
      </c>
      <c r="V22" s="23">
        <v>0</v>
      </c>
      <c r="W22" s="22" t="str">
        <f>IF('MODELO ESTUDIO MERCADO'!$V22&gt;0,ABS(1-'MODELO ESTUDIO MERCADO'!$V22/'MODELO ESTUDIO MERCADO'!$X22),"")</f>
        <v/>
      </c>
      <c r="X22" s="44">
        <f>IF(SUM('MODELO ESTUDIO MERCADO'!$F22,'MODELO ESTUDIO MERCADO'!$H22,'MODELO ESTUDIO MERCADO'!$J22,'MODELO ESTUDIO MERCADO'!$L22,'MODELO ESTUDIO MERCADO'!$N22,'MODELO ESTUDIO MERCADO'!$P22,'MODELO ESTUDIO MERCADO'!$R22,'MODELO ESTUDIO MERCADO'!$T22)&gt;0,TRUNC(AVERAGE('MODELO ESTUDIO MERCADO'!$F22,'MODELO ESTUDIO MERCADO'!$H22,'MODELO ESTUDIO MERCADO'!$J22,'MODELO ESTUDIO MERCADO'!$L22,'MODELO ESTUDIO MERCADO'!$N22,'MODELO ESTUDIO MERCADO'!$P22,'MODELO ESTUDIO MERCADO'!$R22,'MODELO ESTUDIO MERCADO'!$T22)),"SIN DATOS")</f>
        <v>425362</v>
      </c>
      <c r="Y22" s="28">
        <f>COUNT('MODELO ESTUDIO MERCADO'!$F22:$U22)/2</f>
        <v>3</v>
      </c>
    </row>
    <row r="23" spans="1:25" ht="13.5" x14ac:dyDescent="0.25">
      <c r="A23" s="21">
        <v>21</v>
      </c>
      <c r="B23" s="74"/>
      <c r="C23" s="75"/>
      <c r="D23" s="37" t="s">
        <v>49</v>
      </c>
      <c r="E23" s="21" t="s">
        <v>29</v>
      </c>
      <c r="F23" s="54">
        <v>384075</v>
      </c>
      <c r="G23" s="22">
        <f>IF('MODELO ESTUDIO MERCADO'!$F23&gt;0,ABS(1-'MODELO ESTUDIO MERCADO'!$F23/'MODELO ESTUDIO MERCADO'!$X23),"")</f>
        <v>3.9844811808597669E-2</v>
      </c>
      <c r="H23" s="23">
        <v>400000</v>
      </c>
      <c r="I23" s="22">
        <f>IF('MODELO ESTUDIO MERCADO'!$H23&gt;0,ABS(1-'MODELO ESTUDIO MERCADO'!$H23/'MODELO ESTUDIO MERCADO'!$X23),"")</f>
        <v>8.2960163310392687E-2</v>
      </c>
      <c r="J23" s="23">
        <v>324000</v>
      </c>
      <c r="K23" s="22">
        <f>IF('MODELO ESTUDIO MERCADO'!$J23&gt;0,ABS(1-'MODELO ESTUDIO MERCADO'!$J23/'MODELO ESTUDIO MERCADO'!$X23),"")</f>
        <v>0.12280226771858194</v>
      </c>
      <c r="L23" s="23"/>
      <c r="M23" s="22" t="str">
        <f>IF('MODELO ESTUDIO MERCADO'!$L23&gt;0,ABS(1-'MODELO ESTUDIO MERCADO'!$L23/'MODELO ESTUDIO MERCADO'!$X23),"")</f>
        <v/>
      </c>
      <c r="N23" s="23"/>
      <c r="O23" s="22" t="str">
        <f>IF('MODELO ESTUDIO MERCADO'!$N23&gt;0,ABS(1-'MODELO ESTUDIO MERCADO'!$N23/'MODELO ESTUDIO MERCADO'!$X23),"")</f>
        <v/>
      </c>
      <c r="P23" s="23"/>
      <c r="Q23" s="22" t="str">
        <f>IF('MODELO ESTUDIO MERCADO'!$P23&gt;0,ABS(1-'MODELO ESTUDIO MERCADO'!$P23/'MODELO ESTUDIO MERCADO'!$X23),"")</f>
        <v/>
      </c>
      <c r="R23" s="23"/>
      <c r="S23" s="22" t="str">
        <f>IF('MODELO ESTUDIO MERCADO'!$R23&gt;0,ABS(1-'MODELO ESTUDIO MERCADO'!$R23/'MODELO ESTUDIO MERCADO'!$X23),"")</f>
        <v/>
      </c>
      <c r="T23" s="23"/>
      <c r="U23" s="22" t="str">
        <f>IF('MODELO ESTUDIO MERCADO'!$T23&gt;0,ABS(1-'MODELO ESTUDIO MERCADO'!$T23/'MODELO ESTUDIO MERCADO'!$X23),"")</f>
        <v/>
      </c>
      <c r="V23" s="23">
        <v>0</v>
      </c>
      <c r="W23" s="22" t="str">
        <f>IF('MODELO ESTUDIO MERCADO'!$V23&gt;0,ABS(1-'MODELO ESTUDIO MERCADO'!$V23/'MODELO ESTUDIO MERCADO'!$X23),"")</f>
        <v/>
      </c>
      <c r="X23" s="43">
        <f>IF(SUM('MODELO ESTUDIO MERCADO'!$F23,'MODELO ESTUDIO MERCADO'!$H23,'MODELO ESTUDIO MERCADO'!$J23,'MODELO ESTUDIO MERCADO'!$L23,'MODELO ESTUDIO MERCADO'!$N23,'MODELO ESTUDIO MERCADO'!$P23,'MODELO ESTUDIO MERCADO'!$R23,'MODELO ESTUDIO MERCADO'!$T23)&gt;0,TRUNC(AVERAGE('MODELO ESTUDIO MERCADO'!$F23,'MODELO ESTUDIO MERCADO'!$H23,'MODELO ESTUDIO MERCADO'!$J23,'MODELO ESTUDIO MERCADO'!$L23,'MODELO ESTUDIO MERCADO'!$N23,'MODELO ESTUDIO MERCADO'!$P23,'MODELO ESTUDIO MERCADO'!$R23,'MODELO ESTUDIO MERCADO'!$T23)),"SIN DATOS")</f>
        <v>369358</v>
      </c>
      <c r="Y23" s="24">
        <f>COUNT('MODELO ESTUDIO MERCADO'!$F23:$U23)/2</f>
        <v>3</v>
      </c>
    </row>
    <row r="24" spans="1:25" ht="25.5" x14ac:dyDescent="0.25">
      <c r="A24" s="25">
        <v>22</v>
      </c>
      <c r="B24" s="74"/>
      <c r="C24" s="75" t="s">
        <v>50</v>
      </c>
      <c r="D24" s="39" t="s">
        <v>51</v>
      </c>
      <c r="E24" s="21" t="s">
        <v>29</v>
      </c>
      <c r="F24" s="54">
        <v>6401249.0999999996</v>
      </c>
      <c r="G24" s="26">
        <f>IF('MODELO ESTUDIO MERCADO'!$F24&gt;0,ABS(1-'MODELO ESTUDIO MERCADO'!$F24/'MODELO ESTUDIO MERCADO'!$X24),"")</f>
        <v>0.10996306104836706</v>
      </c>
      <c r="H24" s="27">
        <v>5500000</v>
      </c>
      <c r="I24" s="26">
        <f>IF('MODELO ESTUDIO MERCADO'!$H24&gt;0,ABS(1-'MODELO ESTUDIO MERCADO'!$H24/'MODELO ESTUDIO MERCADO'!$X24),"")</f>
        <v>4.6311627559374458E-2</v>
      </c>
      <c r="J24" s="27">
        <v>5400000</v>
      </c>
      <c r="K24" s="26">
        <f>IF('MODELO ESTUDIO MERCADO'!$J24&gt;0,ABS(1-'MODELO ESTUDIO MERCADO'!$J24/'MODELO ESTUDIO MERCADO'!$X24),"")</f>
        <v>6.3651416149203999E-2</v>
      </c>
      <c r="L24" s="27"/>
      <c r="M24" s="26" t="str">
        <f>IF('MODELO ESTUDIO MERCADO'!$L24&gt;0,ABS(1-'MODELO ESTUDIO MERCADO'!$L24/'MODELO ESTUDIO MERCADO'!$X24),"")</f>
        <v/>
      </c>
      <c r="N24" s="27"/>
      <c r="O24" s="26" t="str">
        <f>IF('MODELO ESTUDIO MERCADO'!$N24&gt;0,ABS(1-'MODELO ESTUDIO MERCADO'!$N24/'MODELO ESTUDIO MERCADO'!$X24),"")</f>
        <v/>
      </c>
      <c r="P24" s="27"/>
      <c r="Q24" s="26" t="str">
        <f>IF('MODELO ESTUDIO MERCADO'!$P24&gt;0,ABS(1-'MODELO ESTUDIO MERCADO'!$P24/'MODELO ESTUDIO MERCADO'!$X24),"")</f>
        <v/>
      </c>
      <c r="R24" s="27"/>
      <c r="S24" s="26" t="str">
        <f>IF('MODELO ESTUDIO MERCADO'!$R24&gt;0,ABS(1-'MODELO ESTUDIO MERCADO'!$R24/'MODELO ESTUDIO MERCADO'!$X24),"")</f>
        <v/>
      </c>
      <c r="T24" s="27"/>
      <c r="U24" s="26" t="str">
        <f>IF('MODELO ESTUDIO MERCADO'!$T24&gt;0,ABS(1-'MODELO ESTUDIO MERCADO'!$T24/'MODELO ESTUDIO MERCADO'!$X24),"")</f>
        <v/>
      </c>
      <c r="V24" s="23">
        <v>0</v>
      </c>
      <c r="W24" s="22" t="str">
        <f>IF('MODELO ESTUDIO MERCADO'!$V24&gt;0,ABS(1-'MODELO ESTUDIO MERCADO'!$V24/'MODELO ESTUDIO MERCADO'!$X24),"")</f>
        <v/>
      </c>
      <c r="X24" s="44">
        <f>IF(SUM('MODELO ESTUDIO MERCADO'!$F24,'MODELO ESTUDIO MERCADO'!$H24,'MODELO ESTUDIO MERCADO'!$J24,'MODELO ESTUDIO MERCADO'!$L24,'MODELO ESTUDIO MERCADO'!$N24,'MODELO ESTUDIO MERCADO'!$P24,'MODELO ESTUDIO MERCADO'!$R24,'MODELO ESTUDIO MERCADO'!$T24)&gt;0,TRUNC(AVERAGE('MODELO ESTUDIO MERCADO'!$F24,'MODELO ESTUDIO MERCADO'!$H24,'MODELO ESTUDIO MERCADO'!$J24,'MODELO ESTUDIO MERCADO'!$L24,'MODELO ESTUDIO MERCADO'!$N24,'MODELO ESTUDIO MERCADO'!$P24,'MODELO ESTUDIO MERCADO'!$R24,'MODELO ESTUDIO MERCADO'!$T24)),"SIN DATOS")</f>
        <v>5767083</v>
      </c>
      <c r="Y24" s="28">
        <f>COUNT('MODELO ESTUDIO MERCADO'!$F24:$U24)/2</f>
        <v>3</v>
      </c>
    </row>
    <row r="25" spans="1:25" ht="13.5" x14ac:dyDescent="0.25">
      <c r="A25" s="21">
        <v>23</v>
      </c>
      <c r="B25" s="74"/>
      <c r="C25" s="75"/>
      <c r="D25" s="39" t="s">
        <v>52</v>
      </c>
      <c r="E25" s="21" t="s">
        <v>29</v>
      </c>
      <c r="F25" s="54">
        <v>2304450</v>
      </c>
      <c r="G25" s="22">
        <f>IF('MODELO ESTUDIO MERCADO'!$F25&gt;0,ABS(1-'MODELO ESTUDIO MERCADO'!$F25/'MODELO ESTUDIO MERCADO'!$X25),"")</f>
        <v>0.10907318068587402</v>
      </c>
      <c r="H25" s="23">
        <v>1985000</v>
      </c>
      <c r="I25" s="22">
        <f>IF('MODELO ESTUDIO MERCADO'!$H25&gt;0,ABS(1-'MODELO ESTUDIO MERCADO'!$H25/'MODELO ESTUDIO MERCADO'!$X25),"")</f>
        <v>4.4669980402499587E-2</v>
      </c>
      <c r="J25" s="23">
        <v>1944000</v>
      </c>
      <c r="K25" s="22">
        <f>IF('MODELO ESTUDIO MERCADO'!$J25&gt;0,ABS(1-'MODELO ESTUDIO MERCADO'!$J25/'MODELO ESTUDIO MERCADO'!$X25),"")</f>
        <v>6.4402237734236367E-2</v>
      </c>
      <c r="L25" s="23"/>
      <c r="M25" s="22" t="str">
        <f>IF('MODELO ESTUDIO MERCADO'!$L25&gt;0,ABS(1-'MODELO ESTUDIO MERCADO'!$L25/'MODELO ESTUDIO MERCADO'!$X25),"")</f>
        <v/>
      </c>
      <c r="N25" s="23"/>
      <c r="O25" s="22" t="str">
        <f>IF('MODELO ESTUDIO MERCADO'!$N25&gt;0,ABS(1-'MODELO ESTUDIO MERCADO'!$N25/'MODELO ESTUDIO MERCADO'!$X25),"")</f>
        <v/>
      </c>
      <c r="P25" s="23"/>
      <c r="Q25" s="22" t="str">
        <f>IF('MODELO ESTUDIO MERCADO'!$P25&gt;0,ABS(1-'MODELO ESTUDIO MERCADO'!$P25/'MODELO ESTUDIO MERCADO'!$X25),"")</f>
        <v/>
      </c>
      <c r="R25" s="23"/>
      <c r="S25" s="22" t="str">
        <f>IF('MODELO ESTUDIO MERCADO'!$R25&gt;0,ABS(1-'MODELO ESTUDIO MERCADO'!$R25/'MODELO ESTUDIO MERCADO'!$X25),"")</f>
        <v/>
      </c>
      <c r="T25" s="23"/>
      <c r="U25" s="22" t="str">
        <f>IF('MODELO ESTUDIO MERCADO'!$T25&gt;0,ABS(1-'MODELO ESTUDIO MERCADO'!$T25/'MODELO ESTUDIO MERCADO'!$X25),"")</f>
        <v/>
      </c>
      <c r="V25" s="23">
        <v>0</v>
      </c>
      <c r="W25" s="22" t="str">
        <f>IF('MODELO ESTUDIO MERCADO'!$V25&gt;0,ABS(1-'MODELO ESTUDIO MERCADO'!$V25/'MODELO ESTUDIO MERCADO'!$X25),"")</f>
        <v/>
      </c>
      <c r="X25" s="43">
        <f>IF(SUM('MODELO ESTUDIO MERCADO'!$F25,'MODELO ESTUDIO MERCADO'!$H25,'MODELO ESTUDIO MERCADO'!$J25,'MODELO ESTUDIO MERCADO'!$L25,'MODELO ESTUDIO MERCADO'!$N25,'MODELO ESTUDIO MERCADO'!$P25,'MODELO ESTUDIO MERCADO'!$R25,'MODELO ESTUDIO MERCADO'!$T25)&gt;0,TRUNC(AVERAGE('MODELO ESTUDIO MERCADO'!$F25,'MODELO ESTUDIO MERCADO'!$H25,'MODELO ESTUDIO MERCADO'!$J25,'MODELO ESTUDIO MERCADO'!$L25,'MODELO ESTUDIO MERCADO'!$N25,'MODELO ESTUDIO MERCADO'!$P25,'MODELO ESTUDIO MERCADO'!$R25,'MODELO ESTUDIO MERCADO'!$T25)),"SIN DATOS")</f>
        <v>2077816</v>
      </c>
      <c r="Y25" s="24">
        <f>COUNT('MODELO ESTUDIO MERCADO'!$F25:$U25)/2</f>
        <v>3</v>
      </c>
    </row>
    <row r="26" spans="1:25" ht="13.5" x14ac:dyDescent="0.25">
      <c r="A26" s="25">
        <v>24</v>
      </c>
      <c r="B26" s="74"/>
      <c r="C26" s="75"/>
      <c r="D26" s="39" t="s">
        <v>53</v>
      </c>
      <c r="E26" s="21" t="s">
        <v>29</v>
      </c>
      <c r="F26" s="54">
        <v>768150</v>
      </c>
      <c r="G26" s="26">
        <f>IF('MODELO ESTUDIO MERCADO'!$F26&gt;0,ABS(1-'MODELO ESTUDIO MERCADO'!$F26/'MODELO ESTUDIO MERCADO'!$X26),"")</f>
        <v>0.11804089949785324</v>
      </c>
      <c r="H26" s="27">
        <v>645000</v>
      </c>
      <c r="I26" s="26">
        <f>IF('MODELO ESTUDIO MERCADO'!$H26&gt;0,ABS(1-'MODELO ESTUDIO MERCADO'!$H26/'MODELO ESTUDIO MERCADO'!$X26),"")</f>
        <v>6.120369696528638E-2</v>
      </c>
      <c r="J26" s="27">
        <v>648000</v>
      </c>
      <c r="K26" s="26">
        <f>IF('MODELO ESTUDIO MERCADO'!$J26&gt;0,ABS(1-'MODELO ESTUDIO MERCADO'!$J26/'MODELO ESTUDIO MERCADO'!$X26),"")</f>
        <v>5.6837202532566744E-2</v>
      </c>
      <c r="L26" s="27"/>
      <c r="M26" s="26" t="str">
        <f>IF('MODELO ESTUDIO MERCADO'!$L26&gt;0,ABS(1-'MODELO ESTUDIO MERCADO'!$L26/'MODELO ESTUDIO MERCADO'!$X26),"")</f>
        <v/>
      </c>
      <c r="N26" s="27"/>
      <c r="O26" s="26" t="str">
        <f>IF('MODELO ESTUDIO MERCADO'!$N26&gt;0,ABS(1-'MODELO ESTUDIO MERCADO'!$N26/'MODELO ESTUDIO MERCADO'!$X26),"")</f>
        <v/>
      </c>
      <c r="P26" s="27"/>
      <c r="Q26" s="26" t="str">
        <f>IF('MODELO ESTUDIO MERCADO'!$P26&gt;0,ABS(1-'MODELO ESTUDIO MERCADO'!$P26/'MODELO ESTUDIO MERCADO'!$X26),"")</f>
        <v/>
      </c>
      <c r="R26" s="27"/>
      <c r="S26" s="26" t="str">
        <f>IF('MODELO ESTUDIO MERCADO'!$R26&gt;0,ABS(1-'MODELO ESTUDIO MERCADO'!$R26/'MODELO ESTUDIO MERCADO'!$X26),"")</f>
        <v/>
      </c>
      <c r="T26" s="27"/>
      <c r="U26" s="26" t="str">
        <f>IF('MODELO ESTUDIO MERCADO'!$T26&gt;0,ABS(1-'MODELO ESTUDIO MERCADO'!$T26/'MODELO ESTUDIO MERCADO'!$X26),"")</f>
        <v/>
      </c>
      <c r="V26" s="23">
        <v>0</v>
      </c>
      <c r="W26" s="22" t="str">
        <f>IF('MODELO ESTUDIO MERCADO'!$V26&gt;0,ABS(1-'MODELO ESTUDIO MERCADO'!$V26/'MODELO ESTUDIO MERCADO'!$X26),"")</f>
        <v/>
      </c>
      <c r="X26" s="44">
        <f>IF(SUM('MODELO ESTUDIO MERCADO'!$F26,'MODELO ESTUDIO MERCADO'!$H26,'MODELO ESTUDIO MERCADO'!$J26,'MODELO ESTUDIO MERCADO'!$L26,'MODELO ESTUDIO MERCADO'!$N26,'MODELO ESTUDIO MERCADO'!$P26,'MODELO ESTUDIO MERCADO'!$R26,'MODELO ESTUDIO MERCADO'!$T26)&gt;0,TRUNC(AVERAGE('MODELO ESTUDIO MERCADO'!$F26,'MODELO ESTUDIO MERCADO'!$H26,'MODELO ESTUDIO MERCADO'!$J26,'MODELO ESTUDIO MERCADO'!$L26,'MODELO ESTUDIO MERCADO'!$N26,'MODELO ESTUDIO MERCADO'!$P26,'MODELO ESTUDIO MERCADO'!$R26,'MODELO ESTUDIO MERCADO'!$T26)),"SIN DATOS")</f>
        <v>687050</v>
      </c>
      <c r="Y26" s="28">
        <f>COUNT('MODELO ESTUDIO MERCADO'!$F26:$U26)/2</f>
        <v>3</v>
      </c>
    </row>
    <row r="27" spans="1:25" ht="13.5" x14ac:dyDescent="0.25">
      <c r="A27" s="21">
        <v>25</v>
      </c>
      <c r="B27" s="74"/>
      <c r="C27" s="75"/>
      <c r="D27" s="39" t="s">
        <v>54</v>
      </c>
      <c r="E27" s="21" t="s">
        <v>29</v>
      </c>
      <c r="F27" s="54">
        <v>512099.55</v>
      </c>
      <c r="G27" s="22">
        <f>IF('MODELO ESTUDIO MERCADO'!$F27&gt;0,ABS(1-'MODELO ESTUDIO MERCADO'!$F27/'MODELO ESTUDIO MERCADO'!$X27),"")</f>
        <v>0.10200269421711683</v>
      </c>
      <c r="H27" s="23">
        <v>450000</v>
      </c>
      <c r="I27" s="22">
        <f>IF('MODELO ESTUDIO MERCADO'!$H27&gt;0,ABS(1-'MODELO ESTUDIO MERCADO'!$H27/'MODELO ESTUDIO MERCADO'!$X27),"")</f>
        <v>3.1631227956160912E-2</v>
      </c>
      <c r="J27" s="23">
        <v>432000</v>
      </c>
      <c r="K27" s="22">
        <f>IF('MODELO ESTUDIO MERCADO'!$J27&gt;0,ABS(1-'MODELO ESTUDIO MERCADO'!$J27/'MODELO ESTUDIO MERCADO'!$X27),"")</f>
        <v>7.03659788379144E-2</v>
      </c>
      <c r="L27" s="23"/>
      <c r="M27" s="22" t="str">
        <f>IF('MODELO ESTUDIO MERCADO'!$L27&gt;0,ABS(1-'MODELO ESTUDIO MERCADO'!$L27/'MODELO ESTUDIO MERCADO'!$X27),"")</f>
        <v/>
      </c>
      <c r="N27" s="23"/>
      <c r="O27" s="22" t="str">
        <f>IF('MODELO ESTUDIO MERCADO'!$N27&gt;0,ABS(1-'MODELO ESTUDIO MERCADO'!$N27/'MODELO ESTUDIO MERCADO'!$X27),"")</f>
        <v/>
      </c>
      <c r="P27" s="23"/>
      <c r="Q27" s="22" t="str">
        <f>IF('MODELO ESTUDIO MERCADO'!$P27&gt;0,ABS(1-'MODELO ESTUDIO MERCADO'!$P27/'MODELO ESTUDIO MERCADO'!$X27),"")</f>
        <v/>
      </c>
      <c r="R27" s="23"/>
      <c r="S27" s="22" t="str">
        <f>IF('MODELO ESTUDIO MERCADO'!$R27&gt;0,ABS(1-'MODELO ESTUDIO MERCADO'!$R27/'MODELO ESTUDIO MERCADO'!$X27),"")</f>
        <v/>
      </c>
      <c r="T27" s="23"/>
      <c r="U27" s="22" t="str">
        <f>IF('MODELO ESTUDIO MERCADO'!$T27&gt;0,ABS(1-'MODELO ESTUDIO MERCADO'!$T27/'MODELO ESTUDIO MERCADO'!$X27),"")</f>
        <v/>
      </c>
      <c r="V27" s="23">
        <v>0</v>
      </c>
      <c r="W27" s="22" t="str">
        <f>IF('MODELO ESTUDIO MERCADO'!$V27&gt;0,ABS(1-'MODELO ESTUDIO MERCADO'!$V27/'MODELO ESTUDIO MERCADO'!$X27),"")</f>
        <v/>
      </c>
      <c r="X27" s="43">
        <f>IF(SUM('MODELO ESTUDIO MERCADO'!$F27,'MODELO ESTUDIO MERCADO'!$H27,'MODELO ESTUDIO MERCADO'!$J27,'MODELO ESTUDIO MERCADO'!$L27,'MODELO ESTUDIO MERCADO'!$N27,'MODELO ESTUDIO MERCADO'!$P27,'MODELO ESTUDIO MERCADO'!$R27,'MODELO ESTUDIO MERCADO'!$T27)&gt;0,TRUNC(AVERAGE('MODELO ESTUDIO MERCADO'!$F27,'MODELO ESTUDIO MERCADO'!$H27,'MODELO ESTUDIO MERCADO'!$J27,'MODELO ESTUDIO MERCADO'!$L27,'MODELO ESTUDIO MERCADO'!$N27,'MODELO ESTUDIO MERCADO'!$P27,'MODELO ESTUDIO MERCADO'!$R27,'MODELO ESTUDIO MERCADO'!$T27)),"SIN DATOS")</f>
        <v>464699</v>
      </c>
      <c r="Y27" s="24">
        <f>COUNT('MODELO ESTUDIO MERCADO'!$F27:$U27)/2</f>
        <v>3</v>
      </c>
    </row>
    <row r="28" spans="1:25" ht="13.5" x14ac:dyDescent="0.25">
      <c r="A28" s="25">
        <v>26</v>
      </c>
      <c r="B28" s="74"/>
      <c r="C28" s="75"/>
      <c r="D28" s="39" t="s">
        <v>55</v>
      </c>
      <c r="E28" s="21" t="s">
        <v>29</v>
      </c>
      <c r="F28" s="54">
        <v>2304450</v>
      </c>
      <c r="G28" s="26">
        <f>IF('MODELO ESTUDIO MERCADO'!$F28&gt;0,ABS(1-'MODELO ESTUDIO MERCADO'!$F28/'MODELO ESTUDIO MERCADO'!$X28),"")</f>
        <v>0.10871727120212182</v>
      </c>
      <c r="H28" s="27">
        <v>1987000</v>
      </c>
      <c r="I28" s="26">
        <f>IF('MODELO ESTUDIO MERCADO'!$H28&gt;0,ABS(1-'MODELO ESTUDIO MERCADO'!$H28/'MODELO ESTUDIO MERCADO'!$X28),"")</f>
        <v>4.4014312361467467E-2</v>
      </c>
      <c r="J28" s="27">
        <v>1944000</v>
      </c>
      <c r="K28" s="26">
        <f>IF('MODELO ESTUDIO MERCADO'!$J28&gt;0,ABS(1-'MODELO ESTUDIO MERCADO'!$J28/'MODELO ESTUDIO MERCADO'!$X28),"")</f>
        <v>6.4702477720529838E-2</v>
      </c>
      <c r="L28" s="27"/>
      <c r="M28" s="26" t="str">
        <f>IF('MODELO ESTUDIO MERCADO'!$L28&gt;0,ABS(1-'MODELO ESTUDIO MERCADO'!$L28/'MODELO ESTUDIO MERCADO'!$X28),"")</f>
        <v/>
      </c>
      <c r="N28" s="27"/>
      <c r="O28" s="26" t="str">
        <f>IF('MODELO ESTUDIO MERCADO'!$N28&gt;0,ABS(1-'MODELO ESTUDIO MERCADO'!$N28/'MODELO ESTUDIO MERCADO'!$X28),"")</f>
        <v/>
      </c>
      <c r="P28" s="27"/>
      <c r="Q28" s="26" t="str">
        <f>IF('MODELO ESTUDIO MERCADO'!$P28&gt;0,ABS(1-'MODELO ESTUDIO MERCADO'!$P28/'MODELO ESTUDIO MERCADO'!$X28),"")</f>
        <v/>
      </c>
      <c r="R28" s="27"/>
      <c r="S28" s="26" t="str">
        <f>IF('MODELO ESTUDIO MERCADO'!$R28&gt;0,ABS(1-'MODELO ESTUDIO MERCADO'!$R28/'MODELO ESTUDIO MERCADO'!$X28),"")</f>
        <v/>
      </c>
      <c r="T28" s="27"/>
      <c r="U28" s="26" t="str">
        <f>IF('MODELO ESTUDIO MERCADO'!$T28&gt;0,ABS(1-'MODELO ESTUDIO MERCADO'!$T28/'MODELO ESTUDIO MERCADO'!$X28),"")</f>
        <v/>
      </c>
      <c r="V28" s="23">
        <v>0</v>
      </c>
      <c r="W28" s="22" t="str">
        <f>IF('MODELO ESTUDIO MERCADO'!$V28&gt;0,ABS(1-'MODELO ESTUDIO MERCADO'!$V28/'MODELO ESTUDIO MERCADO'!$X28),"")</f>
        <v/>
      </c>
      <c r="X28" s="44">
        <f>IF(SUM('MODELO ESTUDIO MERCADO'!$F28,'MODELO ESTUDIO MERCADO'!$H28,'MODELO ESTUDIO MERCADO'!$J28,'MODELO ESTUDIO MERCADO'!$L28,'MODELO ESTUDIO MERCADO'!$N28,'MODELO ESTUDIO MERCADO'!$P28,'MODELO ESTUDIO MERCADO'!$R28,'MODELO ESTUDIO MERCADO'!$T28)&gt;0,TRUNC(AVERAGE('MODELO ESTUDIO MERCADO'!$F28,'MODELO ESTUDIO MERCADO'!$H28,'MODELO ESTUDIO MERCADO'!$J28,'MODELO ESTUDIO MERCADO'!$L28,'MODELO ESTUDIO MERCADO'!$N28,'MODELO ESTUDIO MERCADO'!$P28,'MODELO ESTUDIO MERCADO'!$R28,'MODELO ESTUDIO MERCADO'!$T28)),"SIN DATOS")</f>
        <v>2078483</v>
      </c>
      <c r="Y28" s="28">
        <f>COUNT('MODELO ESTUDIO MERCADO'!$F28:$U28)/2</f>
        <v>3</v>
      </c>
    </row>
    <row r="29" spans="1:25" ht="13.5" x14ac:dyDescent="0.25">
      <c r="A29" s="21">
        <v>27</v>
      </c>
      <c r="B29" s="74"/>
      <c r="C29" s="75"/>
      <c r="D29" s="39" t="s">
        <v>56</v>
      </c>
      <c r="E29" s="21" t="s">
        <v>29</v>
      </c>
      <c r="F29" s="54">
        <v>1088212.05</v>
      </c>
      <c r="G29" s="22">
        <f>IF('MODELO ESTUDIO MERCADO'!$F29&gt;0,ABS(1-'MODELO ESTUDIO MERCADO'!$F29/'MODELO ESTUDIO MERCADO'!$X29),"")</f>
        <v>0.10433086328044139</v>
      </c>
      <c r="H29" s="23">
        <v>950000</v>
      </c>
      <c r="I29" s="22">
        <f>IF('MODELO ESTUDIO MERCADO'!$H29&gt;0,ABS(1-'MODELO ESTUDIO MERCADO'!$H29/'MODELO ESTUDIO MERCADO'!$X29),"")</f>
        <v>3.5928411088243961E-2</v>
      </c>
      <c r="J29" s="23">
        <v>918000</v>
      </c>
      <c r="K29" s="22">
        <f>IF('MODELO ESTUDIO MERCADO'!$J29&gt;0,ABS(1-'MODELO ESTUDIO MERCADO'!$J29/'MODELO ESTUDIO MERCADO'!$X29),"")</f>
        <v>6.840240145158738E-2</v>
      </c>
      <c r="L29" s="23"/>
      <c r="M29" s="22" t="str">
        <f>IF('MODELO ESTUDIO MERCADO'!$L29&gt;0,ABS(1-'MODELO ESTUDIO MERCADO'!$L29/'MODELO ESTUDIO MERCADO'!$X29),"")</f>
        <v/>
      </c>
      <c r="N29" s="23"/>
      <c r="O29" s="22" t="str">
        <f>IF('MODELO ESTUDIO MERCADO'!$N29&gt;0,ABS(1-'MODELO ESTUDIO MERCADO'!$N29/'MODELO ESTUDIO MERCADO'!$X29),"")</f>
        <v/>
      </c>
      <c r="P29" s="23"/>
      <c r="Q29" s="22" t="str">
        <f>IF('MODELO ESTUDIO MERCADO'!$P29&gt;0,ABS(1-'MODELO ESTUDIO MERCADO'!$P29/'MODELO ESTUDIO MERCADO'!$X29),"")</f>
        <v/>
      </c>
      <c r="R29" s="23"/>
      <c r="S29" s="22" t="str">
        <f>IF('MODELO ESTUDIO MERCADO'!$R29&gt;0,ABS(1-'MODELO ESTUDIO MERCADO'!$R29/'MODELO ESTUDIO MERCADO'!$X29),"")</f>
        <v/>
      </c>
      <c r="T29" s="23"/>
      <c r="U29" s="22" t="str">
        <f>IF('MODELO ESTUDIO MERCADO'!$T29&gt;0,ABS(1-'MODELO ESTUDIO MERCADO'!$T29/'MODELO ESTUDIO MERCADO'!$X29),"")</f>
        <v/>
      </c>
      <c r="V29" s="23">
        <v>0</v>
      </c>
      <c r="W29" s="22" t="str">
        <f>IF('MODELO ESTUDIO MERCADO'!$V29&gt;0,ABS(1-'MODELO ESTUDIO MERCADO'!$V29/'MODELO ESTUDIO MERCADO'!$X29),"")</f>
        <v/>
      </c>
      <c r="X29" s="43">
        <f>IF(SUM('MODELO ESTUDIO MERCADO'!$F29,'MODELO ESTUDIO MERCADO'!$H29,'MODELO ESTUDIO MERCADO'!$J29,'MODELO ESTUDIO MERCADO'!$L29,'MODELO ESTUDIO MERCADO'!$N29,'MODELO ESTUDIO MERCADO'!$P29,'MODELO ESTUDIO MERCADO'!$R29,'MODELO ESTUDIO MERCADO'!$T29)&gt;0,TRUNC(AVERAGE('MODELO ESTUDIO MERCADO'!$F29,'MODELO ESTUDIO MERCADO'!$H29,'MODELO ESTUDIO MERCADO'!$J29,'MODELO ESTUDIO MERCADO'!$L29,'MODELO ESTUDIO MERCADO'!$N29,'MODELO ESTUDIO MERCADO'!$P29,'MODELO ESTUDIO MERCADO'!$R29,'MODELO ESTUDIO MERCADO'!$T29)),"SIN DATOS")</f>
        <v>985404</v>
      </c>
      <c r="Y29" s="24">
        <f>COUNT('MODELO ESTUDIO MERCADO'!$F29:$U29)/2</f>
        <v>3</v>
      </c>
    </row>
    <row r="30" spans="1:25" ht="13.5" x14ac:dyDescent="0.25">
      <c r="A30" s="25">
        <v>28</v>
      </c>
      <c r="B30" s="74"/>
      <c r="C30" s="75"/>
      <c r="D30" s="39" t="s">
        <v>57</v>
      </c>
      <c r="E30" s="21" t="s">
        <v>29</v>
      </c>
      <c r="F30" s="54">
        <v>832161.6</v>
      </c>
      <c r="G30" s="26">
        <f>IF('MODELO ESTUDIO MERCADO'!$F30&gt;0,ABS(1-'MODELO ESTUDIO MERCADO'!$F30/'MODELO ESTUDIO MERCADO'!$X30),"")</f>
        <v>0.10260970956116178</v>
      </c>
      <c r="H30" s="27">
        <v>730000</v>
      </c>
      <c r="I30" s="26">
        <f>IF('MODELO ESTUDIO MERCADO'!$H30&gt;0,ABS(1-'MODELO ESTUDIO MERCADO'!$H30/'MODELO ESTUDIO MERCADO'!$X30),"")</f>
        <v>3.2753868984524037E-2</v>
      </c>
      <c r="J30" s="27">
        <v>702000</v>
      </c>
      <c r="K30" s="26">
        <f>IF('MODELO ESTUDIO MERCADO'!$J30&gt;0,ABS(1-'MODELO ESTUDIO MERCADO'!$J30/'MODELO ESTUDIO MERCADO'!$X30),"")</f>
        <v>6.9853720585117629E-2</v>
      </c>
      <c r="L30" s="27"/>
      <c r="M30" s="26" t="str">
        <f>IF('MODELO ESTUDIO MERCADO'!$L30&gt;0,ABS(1-'MODELO ESTUDIO MERCADO'!$L30/'MODELO ESTUDIO MERCADO'!$X30),"")</f>
        <v/>
      </c>
      <c r="N30" s="27"/>
      <c r="O30" s="26" t="str">
        <f>IF('MODELO ESTUDIO MERCADO'!$N30&gt;0,ABS(1-'MODELO ESTUDIO MERCADO'!$N30/'MODELO ESTUDIO MERCADO'!$X30),"")</f>
        <v/>
      </c>
      <c r="P30" s="27"/>
      <c r="Q30" s="26" t="str">
        <f>IF('MODELO ESTUDIO MERCADO'!$P30&gt;0,ABS(1-'MODELO ESTUDIO MERCADO'!$P30/'MODELO ESTUDIO MERCADO'!$X30),"")</f>
        <v/>
      </c>
      <c r="R30" s="27"/>
      <c r="S30" s="26" t="str">
        <f>IF('MODELO ESTUDIO MERCADO'!$R30&gt;0,ABS(1-'MODELO ESTUDIO MERCADO'!$R30/'MODELO ESTUDIO MERCADO'!$X30),"")</f>
        <v/>
      </c>
      <c r="T30" s="27"/>
      <c r="U30" s="26" t="str">
        <f>IF('MODELO ESTUDIO MERCADO'!$T30&gt;0,ABS(1-'MODELO ESTUDIO MERCADO'!$T30/'MODELO ESTUDIO MERCADO'!$X30),"")</f>
        <v/>
      </c>
      <c r="V30" s="23">
        <v>0</v>
      </c>
      <c r="W30" s="22" t="str">
        <f>IF('MODELO ESTUDIO MERCADO'!$V30&gt;0,ABS(1-'MODELO ESTUDIO MERCADO'!$V30/'MODELO ESTUDIO MERCADO'!$X30),"")</f>
        <v/>
      </c>
      <c r="X30" s="44">
        <f>IF(SUM('MODELO ESTUDIO MERCADO'!$F30,'MODELO ESTUDIO MERCADO'!$H30,'MODELO ESTUDIO MERCADO'!$J30,'MODELO ESTUDIO MERCADO'!$L30,'MODELO ESTUDIO MERCADO'!$N30,'MODELO ESTUDIO MERCADO'!$P30,'MODELO ESTUDIO MERCADO'!$R30,'MODELO ESTUDIO MERCADO'!$T30)&gt;0,TRUNC(AVERAGE('MODELO ESTUDIO MERCADO'!$F30,'MODELO ESTUDIO MERCADO'!$H30,'MODELO ESTUDIO MERCADO'!$J30,'MODELO ESTUDIO MERCADO'!$L30,'MODELO ESTUDIO MERCADO'!$N30,'MODELO ESTUDIO MERCADO'!$P30,'MODELO ESTUDIO MERCADO'!$R30,'MODELO ESTUDIO MERCADO'!$T30)),"SIN DATOS")</f>
        <v>754720</v>
      </c>
      <c r="Y30" s="28">
        <f>COUNT('MODELO ESTUDIO MERCADO'!$F30:$U30)/2</f>
        <v>3</v>
      </c>
    </row>
    <row r="31" spans="1:25" ht="13.5" x14ac:dyDescent="0.25">
      <c r="A31" s="21">
        <v>29</v>
      </c>
      <c r="B31" s="74"/>
      <c r="C31" s="75"/>
      <c r="D31" s="39" t="s">
        <v>58</v>
      </c>
      <c r="E31" s="21" t="s">
        <v>29</v>
      </c>
      <c r="F31" s="54">
        <v>960187.5</v>
      </c>
      <c r="G31" s="22">
        <f>IF('MODELO ESTUDIO MERCADO'!$F31&gt;0,ABS(1-'MODELO ESTUDIO MERCADO'!$F31/'MODELO ESTUDIO MERCADO'!$X31),"")</f>
        <v>9.9373708345021461E-2</v>
      </c>
      <c r="H31" s="23">
        <v>850000</v>
      </c>
      <c r="I31" s="22">
        <f>IF('MODELO ESTUDIO MERCADO'!$H31&gt;0,ABS(1-'MODELO ESTUDIO MERCADO'!$H31/'MODELO ESTUDIO MERCADO'!$X31),"")</f>
        <v>2.6786276541541865E-2</v>
      </c>
      <c r="J31" s="23">
        <v>810000</v>
      </c>
      <c r="K31" s="22">
        <f>IF('MODELO ESTUDIO MERCADO'!$J31&gt;0,ABS(1-'MODELO ESTUDIO MERCADO'!$J31/'MODELO ESTUDIO MERCADO'!$X31),"")</f>
        <v>7.2584569410175215E-2</v>
      </c>
      <c r="L31" s="23"/>
      <c r="M31" s="22" t="str">
        <f>IF('MODELO ESTUDIO MERCADO'!$L31&gt;0,ABS(1-'MODELO ESTUDIO MERCADO'!$L31/'MODELO ESTUDIO MERCADO'!$X31),"")</f>
        <v/>
      </c>
      <c r="N31" s="23"/>
      <c r="O31" s="22" t="str">
        <f>IF('MODELO ESTUDIO MERCADO'!$N31&gt;0,ABS(1-'MODELO ESTUDIO MERCADO'!$N31/'MODELO ESTUDIO MERCADO'!$X31),"")</f>
        <v/>
      </c>
      <c r="P31" s="23"/>
      <c r="Q31" s="22" t="str">
        <f>IF('MODELO ESTUDIO MERCADO'!$P31&gt;0,ABS(1-'MODELO ESTUDIO MERCADO'!$P31/'MODELO ESTUDIO MERCADO'!$X31),"")</f>
        <v/>
      </c>
      <c r="R31" s="23"/>
      <c r="S31" s="22" t="str">
        <f>IF('MODELO ESTUDIO MERCADO'!$R31&gt;0,ABS(1-'MODELO ESTUDIO MERCADO'!$R31/'MODELO ESTUDIO MERCADO'!$X31),"")</f>
        <v/>
      </c>
      <c r="T31" s="23"/>
      <c r="U31" s="22" t="str">
        <f>IF('MODELO ESTUDIO MERCADO'!$T31&gt;0,ABS(1-'MODELO ESTUDIO MERCADO'!$T31/'MODELO ESTUDIO MERCADO'!$X31),"")</f>
        <v/>
      </c>
      <c r="V31" s="23">
        <v>0</v>
      </c>
      <c r="W31" s="22" t="str">
        <f>IF('MODELO ESTUDIO MERCADO'!$V31&gt;0,ABS(1-'MODELO ESTUDIO MERCADO'!$V31/'MODELO ESTUDIO MERCADO'!$X31),"")</f>
        <v/>
      </c>
      <c r="X31" s="43">
        <f>IF(SUM('MODELO ESTUDIO MERCADO'!$F31,'MODELO ESTUDIO MERCADO'!$H31,'MODELO ESTUDIO MERCADO'!$J31,'MODELO ESTUDIO MERCADO'!$L31,'MODELO ESTUDIO MERCADO'!$N31,'MODELO ESTUDIO MERCADO'!$P31,'MODELO ESTUDIO MERCADO'!$R31,'MODELO ESTUDIO MERCADO'!$T31)&gt;0,TRUNC(AVERAGE('MODELO ESTUDIO MERCADO'!$F31,'MODELO ESTUDIO MERCADO'!$H31,'MODELO ESTUDIO MERCADO'!$J31,'MODELO ESTUDIO MERCADO'!$L31,'MODELO ESTUDIO MERCADO'!$N31,'MODELO ESTUDIO MERCADO'!$P31,'MODELO ESTUDIO MERCADO'!$R31,'MODELO ESTUDIO MERCADO'!$T31)),"SIN DATOS")</f>
        <v>873395</v>
      </c>
      <c r="Y31" s="24">
        <f>COUNT('MODELO ESTUDIO MERCADO'!$F31:$U31)/2</f>
        <v>3</v>
      </c>
    </row>
    <row r="32" spans="1:25" ht="13.5" x14ac:dyDescent="0.25">
      <c r="A32" s="25">
        <v>30</v>
      </c>
      <c r="B32" s="74"/>
      <c r="C32" s="75"/>
      <c r="D32" s="39" t="s">
        <v>59</v>
      </c>
      <c r="E32" s="21" t="s">
        <v>29</v>
      </c>
      <c r="F32" s="54">
        <v>704137.05</v>
      </c>
      <c r="G32" s="26">
        <f>IF('MODELO ESTUDIO MERCADO'!$F32&gt;0,ABS(1-'MODELO ESTUDIO MERCADO'!$F32/'MODELO ESTUDIO MERCADO'!$X32),"")</f>
        <v>8.4323715426584567E-2</v>
      </c>
      <c r="H32" s="27">
        <v>650000</v>
      </c>
      <c r="I32" s="26">
        <f>IF('MODELO ESTUDIO MERCADO'!$H32&gt;0,ABS(1-'MODELO ESTUDIO MERCADO'!$H32/'MODELO ESTUDIO MERCADO'!$X32),"")</f>
        <v>9.5629824801846119E-4</v>
      </c>
      <c r="J32" s="27">
        <v>594000</v>
      </c>
      <c r="K32" s="26">
        <f>IF('MODELO ESTUDIO MERCADO'!$J32&gt;0,ABS(1-'MODELO ESTUDIO MERCADO'!$J32/'MODELO ESTUDIO MERCADO'!$X32),"")</f>
        <v>8.527993667796463E-2</v>
      </c>
      <c r="L32" s="27"/>
      <c r="M32" s="26" t="str">
        <f>IF('MODELO ESTUDIO MERCADO'!$L32&gt;0,ABS(1-'MODELO ESTUDIO MERCADO'!$L32/'MODELO ESTUDIO MERCADO'!$X32),"")</f>
        <v/>
      </c>
      <c r="N32" s="27"/>
      <c r="O32" s="26" t="str">
        <f>IF('MODELO ESTUDIO MERCADO'!$N32&gt;0,ABS(1-'MODELO ESTUDIO MERCADO'!$N32/'MODELO ESTUDIO MERCADO'!$X32),"")</f>
        <v/>
      </c>
      <c r="P32" s="27"/>
      <c r="Q32" s="26" t="str">
        <f>IF('MODELO ESTUDIO MERCADO'!$P32&gt;0,ABS(1-'MODELO ESTUDIO MERCADO'!$P32/'MODELO ESTUDIO MERCADO'!$X32),"")</f>
        <v/>
      </c>
      <c r="R32" s="27"/>
      <c r="S32" s="26" t="str">
        <f>IF('MODELO ESTUDIO MERCADO'!$R32&gt;0,ABS(1-'MODELO ESTUDIO MERCADO'!$R32/'MODELO ESTUDIO MERCADO'!$X32),"")</f>
        <v/>
      </c>
      <c r="T32" s="27"/>
      <c r="U32" s="26" t="str">
        <f>IF('MODELO ESTUDIO MERCADO'!$T32&gt;0,ABS(1-'MODELO ESTUDIO MERCADO'!$T32/'MODELO ESTUDIO MERCADO'!$X32),"")</f>
        <v/>
      </c>
      <c r="V32" s="23">
        <v>0</v>
      </c>
      <c r="W32" s="22" t="str">
        <f>IF('MODELO ESTUDIO MERCADO'!$V32&gt;0,ABS(1-'MODELO ESTUDIO MERCADO'!$V32/'MODELO ESTUDIO MERCADO'!$X32),"")</f>
        <v/>
      </c>
      <c r="X32" s="44">
        <f>IF(SUM('MODELO ESTUDIO MERCADO'!$F32,'MODELO ESTUDIO MERCADO'!$H32,'MODELO ESTUDIO MERCADO'!$J32,'MODELO ESTUDIO MERCADO'!$L32,'MODELO ESTUDIO MERCADO'!$N32,'MODELO ESTUDIO MERCADO'!$P32,'MODELO ESTUDIO MERCADO'!$R32,'MODELO ESTUDIO MERCADO'!$T32)&gt;0,TRUNC(AVERAGE('MODELO ESTUDIO MERCADO'!$F32,'MODELO ESTUDIO MERCADO'!$H32,'MODELO ESTUDIO MERCADO'!$J32,'MODELO ESTUDIO MERCADO'!$L32,'MODELO ESTUDIO MERCADO'!$N32,'MODELO ESTUDIO MERCADO'!$P32,'MODELO ESTUDIO MERCADO'!$R32,'MODELO ESTUDIO MERCADO'!$T32)),"SIN DATOS")</f>
        <v>649379</v>
      </c>
      <c r="Y32" s="28">
        <f>COUNT('MODELO ESTUDIO MERCADO'!$F32:$U32)/2</f>
        <v>3</v>
      </c>
    </row>
    <row r="33" spans="1:25" ht="13.5" x14ac:dyDescent="0.25">
      <c r="A33" s="21">
        <v>31</v>
      </c>
      <c r="B33" s="74"/>
      <c r="C33" s="75"/>
      <c r="D33" s="39" t="s">
        <v>60</v>
      </c>
      <c r="E33" s="21" t="s">
        <v>29</v>
      </c>
      <c r="F33" s="54">
        <v>448086.6</v>
      </c>
      <c r="G33" s="22">
        <f>IF('MODELO ESTUDIO MERCADO'!$F33&gt;0,ABS(1-'MODELO ESTUDIO MERCADO'!$F33/'MODELO ESTUDIO MERCADO'!$X33),"")</f>
        <v>1.3706371542074214E-2</v>
      </c>
      <c r="H33" s="23">
        <v>500000</v>
      </c>
      <c r="I33" s="22">
        <f>IF('MODELO ESTUDIO MERCADO'!$H33&gt;0,ABS(1-'MODELO ESTUDIO MERCADO'!$H33/'MODELO ESTUDIO MERCADO'!$X33),"")</f>
        <v>0.13115006289194353</v>
      </c>
      <c r="J33" s="23">
        <v>378000</v>
      </c>
      <c r="K33" s="22">
        <f>IF('MODELO ESTUDIO MERCADO'!$J33&gt;0,ABS(1-'MODELO ESTUDIO MERCADO'!$J33/'MODELO ESTUDIO MERCADO'!$X33),"")</f>
        <v>0.14485055245369072</v>
      </c>
      <c r="L33" s="23"/>
      <c r="M33" s="22" t="str">
        <f>IF('MODELO ESTUDIO MERCADO'!$L33&gt;0,ABS(1-'MODELO ESTUDIO MERCADO'!$L33/'MODELO ESTUDIO MERCADO'!$X33),"")</f>
        <v/>
      </c>
      <c r="N33" s="23"/>
      <c r="O33" s="22" t="str">
        <f>IF('MODELO ESTUDIO MERCADO'!$N33&gt;0,ABS(1-'MODELO ESTUDIO MERCADO'!$N33/'MODELO ESTUDIO MERCADO'!$X33),"")</f>
        <v/>
      </c>
      <c r="P33" s="23"/>
      <c r="Q33" s="22" t="str">
        <f>IF('MODELO ESTUDIO MERCADO'!$P33&gt;0,ABS(1-'MODELO ESTUDIO MERCADO'!$P33/'MODELO ESTUDIO MERCADO'!$X33),"")</f>
        <v/>
      </c>
      <c r="R33" s="23"/>
      <c r="S33" s="22" t="str">
        <f>IF('MODELO ESTUDIO MERCADO'!$R33&gt;0,ABS(1-'MODELO ESTUDIO MERCADO'!$R33/'MODELO ESTUDIO MERCADO'!$X33),"")</f>
        <v/>
      </c>
      <c r="T33" s="23"/>
      <c r="U33" s="22" t="str">
        <f>IF('MODELO ESTUDIO MERCADO'!$T33&gt;0,ABS(1-'MODELO ESTUDIO MERCADO'!$T33/'MODELO ESTUDIO MERCADO'!$X33),"")</f>
        <v/>
      </c>
      <c r="V33" s="23">
        <v>0</v>
      </c>
      <c r="W33" s="22" t="str">
        <f>IF('MODELO ESTUDIO MERCADO'!$V33&gt;0,ABS(1-'MODELO ESTUDIO MERCADO'!$V33/'MODELO ESTUDIO MERCADO'!$X33),"")</f>
        <v/>
      </c>
      <c r="X33" s="43">
        <f>IF(SUM('MODELO ESTUDIO MERCADO'!$F33,'MODELO ESTUDIO MERCADO'!$H33,'MODELO ESTUDIO MERCADO'!$J33,'MODELO ESTUDIO MERCADO'!$L33,'MODELO ESTUDIO MERCADO'!$N33,'MODELO ESTUDIO MERCADO'!$P33,'MODELO ESTUDIO MERCADO'!$R33,'MODELO ESTUDIO MERCADO'!$T33)&gt;0,TRUNC(AVERAGE('MODELO ESTUDIO MERCADO'!$F33,'MODELO ESTUDIO MERCADO'!$H33,'MODELO ESTUDIO MERCADO'!$J33,'MODELO ESTUDIO MERCADO'!$L33,'MODELO ESTUDIO MERCADO'!$N33,'MODELO ESTUDIO MERCADO'!$P33,'MODELO ESTUDIO MERCADO'!$R33,'MODELO ESTUDIO MERCADO'!$T33)),"SIN DATOS")</f>
        <v>442028</v>
      </c>
      <c r="Y33" s="24">
        <f>COUNT('MODELO ESTUDIO MERCADO'!$F33:$U33)/2</f>
        <v>3</v>
      </c>
    </row>
    <row r="34" spans="1:25" ht="13.5" x14ac:dyDescent="0.25">
      <c r="A34" s="25">
        <v>32</v>
      </c>
      <c r="B34" s="74"/>
      <c r="C34" s="75"/>
      <c r="D34" s="39" t="s">
        <v>61</v>
      </c>
      <c r="E34" s="21" t="s">
        <v>29</v>
      </c>
      <c r="F34" s="54">
        <v>768150</v>
      </c>
      <c r="G34" s="26">
        <f>IF('MODELO ESTUDIO MERCADO'!$F34&gt;0,ABS(1-'MODELO ESTUDIO MERCADO'!$F34/'MODELO ESTUDIO MERCADO'!$X34),"")</f>
        <v>0.14299531284874645</v>
      </c>
      <c r="H34" s="27">
        <v>600000</v>
      </c>
      <c r="I34" s="26">
        <f>IF('MODELO ESTUDIO MERCADO'!$H34&gt;0,ABS(1-'MODELO ESTUDIO MERCADO'!$H34/'MODELO ESTUDIO MERCADO'!$X34),"")</f>
        <v>0.10720928502343574</v>
      </c>
      <c r="J34" s="27">
        <v>648000</v>
      </c>
      <c r="K34" s="26">
        <f>IF('MODELO ESTUDIO MERCADO'!$J34&gt;0,ABS(1-'MODELO ESTUDIO MERCADO'!$J34/'MODELO ESTUDIO MERCADO'!$X34),"")</f>
        <v>3.5786027825310596E-2</v>
      </c>
      <c r="L34" s="27"/>
      <c r="M34" s="26" t="str">
        <f>IF('MODELO ESTUDIO MERCADO'!$L34&gt;0,ABS(1-'MODELO ESTUDIO MERCADO'!$L34/'MODELO ESTUDIO MERCADO'!$X34),"")</f>
        <v/>
      </c>
      <c r="N34" s="27"/>
      <c r="O34" s="26" t="str">
        <f>IF('MODELO ESTUDIO MERCADO'!$N34&gt;0,ABS(1-'MODELO ESTUDIO MERCADO'!$N34/'MODELO ESTUDIO MERCADO'!$X34),"")</f>
        <v/>
      </c>
      <c r="P34" s="27"/>
      <c r="Q34" s="26" t="str">
        <f>IF('MODELO ESTUDIO MERCADO'!$P34&gt;0,ABS(1-'MODELO ESTUDIO MERCADO'!$P34/'MODELO ESTUDIO MERCADO'!$X34),"")</f>
        <v/>
      </c>
      <c r="R34" s="27"/>
      <c r="S34" s="26" t="str">
        <f>IF('MODELO ESTUDIO MERCADO'!$R34&gt;0,ABS(1-'MODELO ESTUDIO MERCADO'!$R34/'MODELO ESTUDIO MERCADO'!$X34),"")</f>
        <v/>
      </c>
      <c r="T34" s="27"/>
      <c r="U34" s="26" t="str">
        <f>IF('MODELO ESTUDIO MERCADO'!$T34&gt;0,ABS(1-'MODELO ESTUDIO MERCADO'!$T34/'MODELO ESTUDIO MERCADO'!$X34),"")</f>
        <v/>
      </c>
      <c r="V34" s="23">
        <v>0</v>
      </c>
      <c r="W34" s="22" t="str">
        <f>IF('MODELO ESTUDIO MERCADO'!$V34&gt;0,ABS(1-'MODELO ESTUDIO MERCADO'!$V34/'MODELO ESTUDIO MERCADO'!$X34),"")</f>
        <v/>
      </c>
      <c r="X34" s="44">
        <f>IF(SUM('MODELO ESTUDIO MERCADO'!$F34,'MODELO ESTUDIO MERCADO'!$H34,'MODELO ESTUDIO MERCADO'!$J34,'MODELO ESTUDIO MERCADO'!$L34,'MODELO ESTUDIO MERCADO'!$N34,'MODELO ESTUDIO MERCADO'!$P34,'MODELO ESTUDIO MERCADO'!$R34,'MODELO ESTUDIO MERCADO'!$T34)&gt;0,TRUNC(AVERAGE('MODELO ESTUDIO MERCADO'!$F34,'MODELO ESTUDIO MERCADO'!$H34,'MODELO ESTUDIO MERCADO'!$J34,'MODELO ESTUDIO MERCADO'!$L34,'MODELO ESTUDIO MERCADO'!$N34,'MODELO ESTUDIO MERCADO'!$P34,'MODELO ESTUDIO MERCADO'!$R34,'MODELO ESTUDIO MERCADO'!$T34)),"SIN DATOS")</f>
        <v>672050</v>
      </c>
      <c r="Y34" s="28">
        <f>COUNT('MODELO ESTUDIO MERCADO'!$F34:$U34)/2</f>
        <v>3</v>
      </c>
    </row>
    <row r="35" spans="1:25" ht="13.5" x14ac:dyDescent="0.25">
      <c r="A35" s="21">
        <v>33</v>
      </c>
      <c r="B35" s="74"/>
      <c r="C35" s="75"/>
      <c r="D35" s="39" t="s">
        <v>40</v>
      </c>
      <c r="E35" s="21" t="s">
        <v>29</v>
      </c>
      <c r="F35" s="54">
        <v>192037.5</v>
      </c>
      <c r="G35" s="22">
        <f>IF('MODELO ESTUDIO MERCADO'!$F35&gt;0,ABS(1-'MODELO ESTUDIO MERCADO'!$F35/'MODELO ESTUDIO MERCADO'!$X35),"")</f>
        <v>8.0811463369334646E-2</v>
      </c>
      <c r="H35" s="23">
        <v>179000</v>
      </c>
      <c r="I35" s="22">
        <f>IF('MODELO ESTUDIO MERCADO'!$H35&gt;0,ABS(1-'MODELO ESTUDIO MERCADO'!$H35/'MODELO ESTUDIO MERCADO'!$X35),"")</f>
        <v>7.434755936267079E-3</v>
      </c>
      <c r="J35" s="23">
        <v>162000</v>
      </c>
      <c r="K35" s="22">
        <f>IF('MODELO ESTUDIO MERCADO'!$J35&gt;0,ABS(1-'MODELO ESTUDIO MERCADO'!$J35/'MODELO ESTUDIO MERCADO'!$X35),"")</f>
        <v>8.8243405242037554E-2</v>
      </c>
      <c r="L35" s="23"/>
      <c r="M35" s="22" t="str">
        <f>IF('MODELO ESTUDIO MERCADO'!$L35&gt;0,ABS(1-'MODELO ESTUDIO MERCADO'!$L35/'MODELO ESTUDIO MERCADO'!$X35),"")</f>
        <v/>
      </c>
      <c r="N35" s="23"/>
      <c r="O35" s="22" t="str">
        <f>IF('MODELO ESTUDIO MERCADO'!$N35&gt;0,ABS(1-'MODELO ESTUDIO MERCADO'!$N35/'MODELO ESTUDIO MERCADO'!$X35),"")</f>
        <v/>
      </c>
      <c r="P35" s="23"/>
      <c r="Q35" s="22" t="str">
        <f>IF('MODELO ESTUDIO MERCADO'!$P35&gt;0,ABS(1-'MODELO ESTUDIO MERCADO'!$P35/'MODELO ESTUDIO MERCADO'!$X35),"")</f>
        <v/>
      </c>
      <c r="R35" s="23"/>
      <c r="S35" s="22" t="str">
        <f>IF('MODELO ESTUDIO MERCADO'!$R35&gt;0,ABS(1-'MODELO ESTUDIO MERCADO'!$R35/'MODELO ESTUDIO MERCADO'!$X35),"")</f>
        <v/>
      </c>
      <c r="T35" s="23"/>
      <c r="U35" s="22" t="str">
        <f>IF('MODELO ESTUDIO MERCADO'!$T35&gt;0,ABS(1-'MODELO ESTUDIO MERCADO'!$T35/'MODELO ESTUDIO MERCADO'!$X35),"")</f>
        <v/>
      </c>
      <c r="V35" s="23">
        <v>0</v>
      </c>
      <c r="W35" s="22" t="str">
        <f>IF('MODELO ESTUDIO MERCADO'!$V35&gt;0,ABS(1-'MODELO ESTUDIO MERCADO'!$V35/'MODELO ESTUDIO MERCADO'!$X35),"")</f>
        <v/>
      </c>
      <c r="X35" s="43">
        <f>IF(SUM('MODELO ESTUDIO MERCADO'!$F35,'MODELO ESTUDIO MERCADO'!$H35,'MODELO ESTUDIO MERCADO'!$J35,'MODELO ESTUDIO MERCADO'!$L35,'MODELO ESTUDIO MERCADO'!$N35,'MODELO ESTUDIO MERCADO'!$P35,'MODELO ESTUDIO MERCADO'!$R35,'MODELO ESTUDIO MERCADO'!$T35)&gt;0,TRUNC(AVERAGE('MODELO ESTUDIO MERCADO'!$F35,'MODELO ESTUDIO MERCADO'!$H35,'MODELO ESTUDIO MERCADO'!$J35,'MODELO ESTUDIO MERCADO'!$L35,'MODELO ESTUDIO MERCADO'!$N35,'MODELO ESTUDIO MERCADO'!$P35,'MODELO ESTUDIO MERCADO'!$R35,'MODELO ESTUDIO MERCADO'!$T35)),"SIN DATOS")</f>
        <v>177679</v>
      </c>
      <c r="Y35" s="24">
        <f>COUNT('MODELO ESTUDIO MERCADO'!$F35:$U35)/2</f>
        <v>3</v>
      </c>
    </row>
    <row r="36" spans="1:25" ht="13.5" x14ac:dyDescent="0.25">
      <c r="A36" s="25">
        <v>34</v>
      </c>
      <c r="B36" s="74"/>
      <c r="C36" s="75"/>
      <c r="D36" s="40" t="s">
        <v>62</v>
      </c>
      <c r="E36" s="21" t="s">
        <v>29</v>
      </c>
      <c r="F36" s="54">
        <v>1280249.55</v>
      </c>
      <c r="G36" s="26">
        <f>IF('MODELO ESTUDIO MERCADO'!$F36&gt;0,ABS(1-'MODELO ESTUDIO MERCADO'!$F36/'MODELO ESTUDIO MERCADO'!$X36),"")</f>
        <v>0.10996340435714447</v>
      </c>
      <c r="H36" s="27">
        <v>1100000</v>
      </c>
      <c r="I36" s="26">
        <f>IF('MODELO ESTUDIO MERCADO'!$H36&gt;0,ABS(1-'MODELO ESTUDIO MERCADO'!$H36/'MODELO ESTUDIO MERCADO'!$X36),"")</f>
        <v>4.6311131456473587E-2</v>
      </c>
      <c r="J36" s="27">
        <v>1080000</v>
      </c>
      <c r="K36" s="26">
        <f>IF('MODELO ESTUDIO MERCADO'!$J36&gt;0,ABS(1-'MODELO ESTUDIO MERCADO'!$J36/'MODELO ESTUDIO MERCADO'!$X36),"")</f>
        <v>6.3650929066355943E-2</v>
      </c>
      <c r="L36" s="27"/>
      <c r="M36" s="26" t="str">
        <f>IF('MODELO ESTUDIO MERCADO'!$L36&gt;0,ABS(1-'MODELO ESTUDIO MERCADO'!$L36/'MODELO ESTUDIO MERCADO'!$X36),"")</f>
        <v/>
      </c>
      <c r="N36" s="27"/>
      <c r="O36" s="26" t="str">
        <f>IF('MODELO ESTUDIO MERCADO'!$N36&gt;0,ABS(1-'MODELO ESTUDIO MERCADO'!$N36/'MODELO ESTUDIO MERCADO'!$X36),"")</f>
        <v/>
      </c>
      <c r="P36" s="27"/>
      <c r="Q36" s="26" t="str">
        <f>IF('MODELO ESTUDIO MERCADO'!$P36&gt;0,ABS(1-'MODELO ESTUDIO MERCADO'!$P36/'MODELO ESTUDIO MERCADO'!$X36),"")</f>
        <v/>
      </c>
      <c r="R36" s="27"/>
      <c r="S36" s="26" t="str">
        <f>IF('MODELO ESTUDIO MERCADO'!$R36&gt;0,ABS(1-'MODELO ESTUDIO MERCADO'!$R36/'MODELO ESTUDIO MERCADO'!$X36),"")</f>
        <v/>
      </c>
      <c r="T36" s="27"/>
      <c r="U36" s="26" t="str">
        <f>IF('MODELO ESTUDIO MERCADO'!$T36&gt;0,ABS(1-'MODELO ESTUDIO MERCADO'!$T36/'MODELO ESTUDIO MERCADO'!$X36),"")</f>
        <v/>
      </c>
      <c r="V36" s="23">
        <v>0</v>
      </c>
      <c r="W36" s="22" t="str">
        <f>IF('MODELO ESTUDIO MERCADO'!$V36&gt;0,ABS(1-'MODELO ESTUDIO MERCADO'!$V36/'MODELO ESTUDIO MERCADO'!$X36),"")</f>
        <v/>
      </c>
      <c r="X36" s="44">
        <f>IF(SUM('MODELO ESTUDIO MERCADO'!$F36,'MODELO ESTUDIO MERCADO'!$H36,'MODELO ESTUDIO MERCADO'!$J36,'MODELO ESTUDIO MERCADO'!$L36,'MODELO ESTUDIO MERCADO'!$N36,'MODELO ESTUDIO MERCADO'!$P36,'MODELO ESTUDIO MERCADO'!$R36,'MODELO ESTUDIO MERCADO'!$T36)&gt;0,TRUNC(AVERAGE('MODELO ESTUDIO MERCADO'!$F36,'MODELO ESTUDIO MERCADO'!$H36,'MODELO ESTUDIO MERCADO'!$J36,'MODELO ESTUDIO MERCADO'!$L36,'MODELO ESTUDIO MERCADO'!$N36,'MODELO ESTUDIO MERCADO'!$P36,'MODELO ESTUDIO MERCADO'!$R36,'MODELO ESTUDIO MERCADO'!$T36)),"SIN DATOS")</f>
        <v>1153416</v>
      </c>
      <c r="Y36" s="28">
        <f>COUNT('MODELO ESTUDIO MERCADO'!$F36:$U36)/2</f>
        <v>3</v>
      </c>
    </row>
    <row r="37" spans="1:25" ht="13.5" x14ac:dyDescent="0.25">
      <c r="A37" s="21">
        <v>35</v>
      </c>
      <c r="B37" s="74"/>
      <c r="C37" s="75"/>
      <c r="D37" s="40" t="s">
        <v>63</v>
      </c>
      <c r="E37" s="21" t="s">
        <v>29</v>
      </c>
      <c r="F37" s="54">
        <v>320062.05</v>
      </c>
      <c r="G37" s="22">
        <f>IF('MODELO ESTUDIO MERCADO'!$F37&gt;0,ABS(1-'MODELO ESTUDIO MERCADO'!$F37/'MODELO ESTUDIO MERCADO'!$X37),"")</f>
        <v>4.361140185270318E-2</v>
      </c>
      <c r="H37" s="23">
        <v>330000</v>
      </c>
      <c r="I37" s="22">
        <f>IF('MODELO ESTUDIO MERCADO'!$H37&gt;0,ABS(1-'MODELO ESTUDIO MERCADO'!$H37/'MODELO ESTUDIO MERCADO'!$X37),"")</f>
        <v>7.6015612008334177E-2</v>
      </c>
      <c r="J37" s="23">
        <v>270000</v>
      </c>
      <c r="K37" s="22">
        <f>IF('MODELO ESTUDIO MERCADO'!$J37&gt;0,ABS(1-'MODELO ESTUDIO MERCADO'!$J37/'MODELO ESTUDIO MERCADO'!$X37),"")</f>
        <v>0.11962359017499924</v>
      </c>
      <c r="L37" s="23"/>
      <c r="M37" s="22" t="str">
        <f>IF('MODELO ESTUDIO MERCADO'!$L37&gt;0,ABS(1-'MODELO ESTUDIO MERCADO'!$L37/'MODELO ESTUDIO MERCADO'!$X37),"")</f>
        <v/>
      </c>
      <c r="N37" s="23"/>
      <c r="O37" s="22" t="str">
        <f>IF('MODELO ESTUDIO MERCADO'!$N37&gt;0,ABS(1-'MODELO ESTUDIO MERCADO'!$N37/'MODELO ESTUDIO MERCADO'!$X37),"")</f>
        <v/>
      </c>
      <c r="P37" s="23"/>
      <c r="Q37" s="22" t="str">
        <f>IF('MODELO ESTUDIO MERCADO'!$P37&gt;0,ABS(1-'MODELO ESTUDIO MERCADO'!$P37/'MODELO ESTUDIO MERCADO'!$X37),"")</f>
        <v/>
      </c>
      <c r="R37" s="23"/>
      <c r="S37" s="22" t="str">
        <f>IF('MODELO ESTUDIO MERCADO'!$R37&gt;0,ABS(1-'MODELO ESTUDIO MERCADO'!$R37/'MODELO ESTUDIO MERCADO'!$X37),"")</f>
        <v/>
      </c>
      <c r="T37" s="23"/>
      <c r="U37" s="22" t="str">
        <f>IF('MODELO ESTUDIO MERCADO'!$T37&gt;0,ABS(1-'MODELO ESTUDIO MERCADO'!$T37/'MODELO ESTUDIO MERCADO'!$X37),"")</f>
        <v/>
      </c>
      <c r="V37" s="23">
        <v>0</v>
      </c>
      <c r="W37" s="22" t="str">
        <f>IF('MODELO ESTUDIO MERCADO'!$V37&gt;0,ABS(1-'MODELO ESTUDIO MERCADO'!$V37/'MODELO ESTUDIO MERCADO'!$X37),"")</f>
        <v/>
      </c>
      <c r="X37" s="43">
        <f>IF(SUM('MODELO ESTUDIO MERCADO'!$F37,'MODELO ESTUDIO MERCADO'!$H37,'MODELO ESTUDIO MERCADO'!$J37,'MODELO ESTUDIO MERCADO'!$L37,'MODELO ESTUDIO MERCADO'!$N37,'MODELO ESTUDIO MERCADO'!$P37,'MODELO ESTUDIO MERCADO'!$R37,'MODELO ESTUDIO MERCADO'!$T37)&gt;0,TRUNC(AVERAGE('MODELO ESTUDIO MERCADO'!$F37,'MODELO ESTUDIO MERCADO'!$H37,'MODELO ESTUDIO MERCADO'!$J37,'MODELO ESTUDIO MERCADO'!$L37,'MODELO ESTUDIO MERCADO'!$N37,'MODELO ESTUDIO MERCADO'!$P37,'MODELO ESTUDIO MERCADO'!$R37,'MODELO ESTUDIO MERCADO'!$T37)),"SIN DATOS")</f>
        <v>306687</v>
      </c>
      <c r="Y37" s="24">
        <f>COUNT('MODELO ESTUDIO MERCADO'!$F37:$U37)/2</f>
        <v>3</v>
      </c>
    </row>
    <row r="38" spans="1:25" ht="13.5" x14ac:dyDescent="0.25">
      <c r="A38" s="25">
        <v>36</v>
      </c>
      <c r="B38" s="74"/>
      <c r="C38" s="75"/>
      <c r="D38" s="39" t="s">
        <v>64</v>
      </c>
      <c r="E38" s="21" t="s">
        <v>29</v>
      </c>
      <c r="F38" s="54">
        <v>1024199.1</v>
      </c>
      <c r="G38" s="26">
        <f>IF('MODELO ESTUDIO MERCADO'!$F38&gt;0,ABS(1-'MODELO ESTUDIO MERCADO'!$F38/'MODELO ESTUDIO MERCADO'!$X38),"")</f>
        <v>0.12954872051640343</v>
      </c>
      <c r="H38" s="27">
        <v>832000</v>
      </c>
      <c r="I38" s="26">
        <f>IF('MODELO ESTUDIO MERCADO'!$H38&gt;0,ABS(1-'MODELO ESTUDIO MERCADO'!$H38/'MODELO ESTUDIO MERCADO'!$X38),"")</f>
        <v>8.2420072943192757E-2</v>
      </c>
      <c r="J38" s="27">
        <v>864000</v>
      </c>
      <c r="K38" s="26">
        <f>IF('MODELO ESTUDIO MERCADO'!$J38&gt;0,ABS(1-'MODELO ESTUDIO MERCADO'!$J38/'MODELO ESTUDIO MERCADO'!$X38),"")</f>
        <v>4.7128537287161709E-2</v>
      </c>
      <c r="L38" s="27"/>
      <c r="M38" s="26" t="str">
        <f>IF('MODELO ESTUDIO MERCADO'!$L38&gt;0,ABS(1-'MODELO ESTUDIO MERCADO'!$L38/'MODELO ESTUDIO MERCADO'!$X38),"")</f>
        <v/>
      </c>
      <c r="N38" s="27"/>
      <c r="O38" s="26" t="str">
        <f>IF('MODELO ESTUDIO MERCADO'!$N38&gt;0,ABS(1-'MODELO ESTUDIO MERCADO'!$N38/'MODELO ESTUDIO MERCADO'!$X38),"")</f>
        <v/>
      </c>
      <c r="P38" s="27"/>
      <c r="Q38" s="26" t="str">
        <f>IF('MODELO ESTUDIO MERCADO'!$P38&gt;0,ABS(1-'MODELO ESTUDIO MERCADO'!$P38/'MODELO ESTUDIO MERCADO'!$X38),"")</f>
        <v/>
      </c>
      <c r="R38" s="27"/>
      <c r="S38" s="26" t="str">
        <f>IF('MODELO ESTUDIO MERCADO'!$R38&gt;0,ABS(1-'MODELO ESTUDIO MERCADO'!$R38/'MODELO ESTUDIO MERCADO'!$X38),"")</f>
        <v/>
      </c>
      <c r="T38" s="27"/>
      <c r="U38" s="26" t="str">
        <f>IF('MODELO ESTUDIO MERCADO'!$T38&gt;0,ABS(1-'MODELO ESTUDIO MERCADO'!$T38/'MODELO ESTUDIO MERCADO'!$X38),"")</f>
        <v/>
      </c>
      <c r="V38" s="23">
        <v>0</v>
      </c>
      <c r="W38" s="22" t="str">
        <f>IF('MODELO ESTUDIO MERCADO'!$V38&gt;0,ABS(1-'MODELO ESTUDIO MERCADO'!$V38/'MODELO ESTUDIO MERCADO'!$X38),"")</f>
        <v/>
      </c>
      <c r="X38" s="44">
        <f>IF(SUM('MODELO ESTUDIO MERCADO'!$F38,'MODELO ESTUDIO MERCADO'!$H38,'MODELO ESTUDIO MERCADO'!$J38,'MODELO ESTUDIO MERCADO'!$L38,'MODELO ESTUDIO MERCADO'!$N38,'MODELO ESTUDIO MERCADO'!$P38,'MODELO ESTUDIO MERCADO'!$R38,'MODELO ESTUDIO MERCADO'!$T38)&gt;0,TRUNC(AVERAGE('MODELO ESTUDIO MERCADO'!$F38,'MODELO ESTUDIO MERCADO'!$H38,'MODELO ESTUDIO MERCADO'!$J38,'MODELO ESTUDIO MERCADO'!$L38,'MODELO ESTUDIO MERCADO'!$N38,'MODELO ESTUDIO MERCADO'!$P38,'MODELO ESTUDIO MERCADO'!$R38,'MODELO ESTUDIO MERCADO'!$T38)),"SIN DATOS")</f>
        <v>906733</v>
      </c>
      <c r="Y38" s="28">
        <f>COUNT('MODELO ESTUDIO MERCADO'!$F38:$U38)/2</f>
        <v>3</v>
      </c>
    </row>
    <row r="39" spans="1:25" ht="25.5" x14ac:dyDescent="0.25">
      <c r="A39" s="21">
        <v>37</v>
      </c>
      <c r="B39" s="74"/>
      <c r="C39" s="75"/>
      <c r="D39" s="39" t="s">
        <v>65</v>
      </c>
      <c r="E39" s="21" t="s">
        <v>29</v>
      </c>
      <c r="F39" s="54">
        <v>1920375</v>
      </c>
      <c r="G39" s="22">
        <f>IF('MODELO ESTUDIO MERCADO'!$F39&gt;0,ABS(1-'MODELO ESTUDIO MERCADO'!$F39/'MODELO ESTUDIO MERCADO'!$X39),"")</f>
        <v>7.9190967137184431E-2</v>
      </c>
      <c r="H39" s="23">
        <v>1798000</v>
      </c>
      <c r="I39" s="22">
        <f>IF('MODELO ESTUDIO MERCADO'!$H39&gt;0,ABS(1-'MODELO ESTUDIO MERCADO'!$H39/'MODELO ESTUDIO MERCADO'!$X39),"")</f>
        <v>1.0420026772197E-2</v>
      </c>
      <c r="J39" s="23">
        <v>1620000</v>
      </c>
      <c r="K39" s="22">
        <f>IF('MODELO ESTUDIO MERCADO'!$J39&gt;0,ABS(1-'MODELO ESTUDIO MERCADO'!$J39/'MODELO ESTUDIO MERCADO'!$X39),"")</f>
        <v>8.9610431940512214E-2</v>
      </c>
      <c r="L39" s="23"/>
      <c r="M39" s="22" t="str">
        <f>IF('MODELO ESTUDIO MERCADO'!$L39&gt;0,ABS(1-'MODELO ESTUDIO MERCADO'!$L39/'MODELO ESTUDIO MERCADO'!$X39),"")</f>
        <v/>
      </c>
      <c r="N39" s="23"/>
      <c r="O39" s="22" t="str">
        <f>IF('MODELO ESTUDIO MERCADO'!$N39&gt;0,ABS(1-'MODELO ESTUDIO MERCADO'!$N39/'MODELO ESTUDIO MERCADO'!$X39),"")</f>
        <v/>
      </c>
      <c r="P39" s="23"/>
      <c r="Q39" s="22" t="str">
        <f>IF('MODELO ESTUDIO MERCADO'!$P39&gt;0,ABS(1-'MODELO ESTUDIO MERCADO'!$P39/'MODELO ESTUDIO MERCADO'!$X39),"")</f>
        <v/>
      </c>
      <c r="R39" s="23"/>
      <c r="S39" s="22" t="str">
        <f>IF('MODELO ESTUDIO MERCADO'!$R39&gt;0,ABS(1-'MODELO ESTUDIO MERCADO'!$R39/'MODELO ESTUDIO MERCADO'!$X39),"")</f>
        <v/>
      </c>
      <c r="T39" s="23"/>
      <c r="U39" s="22" t="str">
        <f>IF('MODELO ESTUDIO MERCADO'!$T39&gt;0,ABS(1-'MODELO ESTUDIO MERCADO'!$T39/'MODELO ESTUDIO MERCADO'!$X39),"")</f>
        <v/>
      </c>
      <c r="V39" s="23">
        <v>0</v>
      </c>
      <c r="W39" s="22" t="str">
        <f>IF('MODELO ESTUDIO MERCADO'!$V39&gt;0,ABS(1-'MODELO ESTUDIO MERCADO'!$V39/'MODELO ESTUDIO MERCADO'!$X39),"")</f>
        <v/>
      </c>
      <c r="X39" s="43">
        <f>IF(SUM('MODELO ESTUDIO MERCADO'!$F39,'MODELO ESTUDIO MERCADO'!$H39,'MODELO ESTUDIO MERCADO'!$J39,'MODELO ESTUDIO MERCADO'!$L39,'MODELO ESTUDIO MERCADO'!$N39,'MODELO ESTUDIO MERCADO'!$P39,'MODELO ESTUDIO MERCADO'!$R39,'MODELO ESTUDIO MERCADO'!$T39)&gt;0,TRUNC(AVERAGE('MODELO ESTUDIO MERCADO'!$F39,'MODELO ESTUDIO MERCADO'!$H39,'MODELO ESTUDIO MERCADO'!$J39,'MODELO ESTUDIO MERCADO'!$L39,'MODELO ESTUDIO MERCADO'!$N39,'MODELO ESTUDIO MERCADO'!$P39,'MODELO ESTUDIO MERCADO'!$R39,'MODELO ESTUDIO MERCADO'!$T39)),"SIN DATOS")</f>
        <v>1779458</v>
      </c>
      <c r="Y39" s="24">
        <f>COUNT('MODELO ESTUDIO MERCADO'!$F39:$U39)/2</f>
        <v>3</v>
      </c>
    </row>
    <row r="40" spans="1:25" ht="76.5" x14ac:dyDescent="0.25">
      <c r="A40" s="25">
        <v>38</v>
      </c>
      <c r="B40" s="74"/>
      <c r="C40" s="75"/>
      <c r="D40" s="39" t="s">
        <v>66</v>
      </c>
      <c r="E40" s="21" t="s">
        <v>29</v>
      </c>
      <c r="F40" s="54">
        <v>5120999.55</v>
      </c>
      <c r="G40" s="26">
        <f>IF('MODELO ESTUDIO MERCADO'!$F40&gt;0,ABS(1-'MODELO ESTUDIO MERCADO'!$F40/'MODELO ESTUDIO MERCADO'!$X40),"")</f>
        <v>0.109963215802791</v>
      </c>
      <c r="H40" s="27">
        <v>4400000</v>
      </c>
      <c r="I40" s="26">
        <f>IF('MODELO ESTUDIO MERCADO'!$H40&gt;0,ABS(1-'MODELO ESTUDIO MERCADO'!$H40/'MODELO ESTUDIO MERCADO'!$X40),"")</f>
        <v>4.6311544875593524E-2</v>
      </c>
      <c r="J40" s="27">
        <v>4320000</v>
      </c>
      <c r="K40" s="26">
        <f>IF('MODELO ESTUDIO MERCADO'!$J40&gt;0,ABS(1-'MODELO ESTUDIO MERCADO'!$J40/'MODELO ESTUDIO MERCADO'!$X40),"")</f>
        <v>6.3651334968764517E-2</v>
      </c>
      <c r="L40" s="27"/>
      <c r="M40" s="26" t="str">
        <f>IF('MODELO ESTUDIO MERCADO'!$L40&gt;0,ABS(1-'MODELO ESTUDIO MERCADO'!$L40/'MODELO ESTUDIO MERCADO'!$X40),"")</f>
        <v/>
      </c>
      <c r="N40" s="27"/>
      <c r="O40" s="26" t="str">
        <f>IF('MODELO ESTUDIO MERCADO'!$N40&gt;0,ABS(1-'MODELO ESTUDIO MERCADO'!$N40/'MODELO ESTUDIO MERCADO'!$X40),"")</f>
        <v/>
      </c>
      <c r="P40" s="27"/>
      <c r="Q40" s="26" t="str">
        <f>IF('MODELO ESTUDIO MERCADO'!$P40&gt;0,ABS(1-'MODELO ESTUDIO MERCADO'!$P40/'MODELO ESTUDIO MERCADO'!$X40),"")</f>
        <v/>
      </c>
      <c r="R40" s="27"/>
      <c r="S40" s="26" t="str">
        <f>IF('MODELO ESTUDIO MERCADO'!$R40&gt;0,ABS(1-'MODELO ESTUDIO MERCADO'!$R40/'MODELO ESTUDIO MERCADO'!$X40),"")</f>
        <v/>
      </c>
      <c r="T40" s="27"/>
      <c r="U40" s="26" t="str">
        <f>IF('MODELO ESTUDIO MERCADO'!$T40&gt;0,ABS(1-'MODELO ESTUDIO MERCADO'!$T40/'MODELO ESTUDIO MERCADO'!$X40),"")</f>
        <v/>
      </c>
      <c r="V40" s="23">
        <v>0</v>
      </c>
      <c r="W40" s="22" t="str">
        <f>IF('MODELO ESTUDIO MERCADO'!$V40&gt;0,ABS(1-'MODELO ESTUDIO MERCADO'!$V40/'MODELO ESTUDIO MERCADO'!$X40),"")</f>
        <v/>
      </c>
      <c r="X40" s="44">
        <f>IF(SUM('MODELO ESTUDIO MERCADO'!$F40,'MODELO ESTUDIO MERCADO'!$H40,'MODELO ESTUDIO MERCADO'!$J40,'MODELO ESTUDIO MERCADO'!$L40,'MODELO ESTUDIO MERCADO'!$N40,'MODELO ESTUDIO MERCADO'!$P40,'MODELO ESTUDIO MERCADO'!$R40,'MODELO ESTUDIO MERCADO'!$T40)&gt;0,TRUNC(AVERAGE('MODELO ESTUDIO MERCADO'!$F40,'MODELO ESTUDIO MERCADO'!$H40,'MODELO ESTUDIO MERCADO'!$J40,'MODELO ESTUDIO MERCADO'!$L40,'MODELO ESTUDIO MERCADO'!$N40,'MODELO ESTUDIO MERCADO'!$P40,'MODELO ESTUDIO MERCADO'!$R40,'MODELO ESTUDIO MERCADO'!$T40)),"SIN DATOS")</f>
        <v>4613666</v>
      </c>
      <c r="Y40" s="28">
        <f>COUNT('MODELO ESTUDIO MERCADO'!$F40:$U40)/2</f>
        <v>3</v>
      </c>
    </row>
    <row r="41" spans="1:25" ht="13.5" x14ac:dyDescent="0.25">
      <c r="A41" s="21">
        <v>39</v>
      </c>
      <c r="B41" s="74"/>
      <c r="C41" s="75"/>
      <c r="D41" s="39" t="s">
        <v>43</v>
      </c>
      <c r="E41" s="21" t="s">
        <v>29</v>
      </c>
      <c r="F41" s="54">
        <v>320062.05</v>
      </c>
      <c r="G41" s="22">
        <f>IF('MODELO ESTUDIO MERCADO'!$F41&gt;0,ABS(1-'MODELO ESTUDIO MERCADO'!$F41/'MODELO ESTUDIO MERCADO'!$X41),"")</f>
        <v>7.8786903369544303E-2</v>
      </c>
      <c r="H41" s="23">
        <v>300000</v>
      </c>
      <c r="I41" s="22">
        <f>IF('MODELO ESTUDIO MERCADO'!$H41&gt;0,ABS(1-'MODELO ESTUDIO MERCADO'!$H41/'MODELO ESTUDIO MERCADO'!$X41),"")</f>
        <v>1.1166650375648457E-2</v>
      </c>
      <c r="J41" s="23">
        <v>270000</v>
      </c>
      <c r="K41" s="22">
        <f>IF('MODELO ESTUDIO MERCADO'!$J41&gt;0,ABS(1-'MODELO ESTUDIO MERCADO'!$J41/'MODELO ESTUDIO MERCADO'!$X41),"")</f>
        <v>8.9950014661916433E-2</v>
      </c>
      <c r="L41" s="23"/>
      <c r="M41" s="22" t="str">
        <f>IF('MODELO ESTUDIO MERCADO'!$L41&gt;0,ABS(1-'MODELO ESTUDIO MERCADO'!$L41/'MODELO ESTUDIO MERCADO'!$X41),"")</f>
        <v/>
      </c>
      <c r="N41" s="23"/>
      <c r="O41" s="22" t="str">
        <f>IF('MODELO ESTUDIO MERCADO'!$N41&gt;0,ABS(1-'MODELO ESTUDIO MERCADO'!$N41/'MODELO ESTUDIO MERCADO'!$X41),"")</f>
        <v/>
      </c>
      <c r="P41" s="23"/>
      <c r="Q41" s="22" t="str">
        <f>IF('MODELO ESTUDIO MERCADO'!$P41&gt;0,ABS(1-'MODELO ESTUDIO MERCADO'!$P41/'MODELO ESTUDIO MERCADO'!$X41),"")</f>
        <v/>
      </c>
      <c r="R41" s="23"/>
      <c r="S41" s="22" t="str">
        <f>IF('MODELO ESTUDIO MERCADO'!$R41&gt;0,ABS(1-'MODELO ESTUDIO MERCADO'!$R41/'MODELO ESTUDIO MERCADO'!$X41),"")</f>
        <v/>
      </c>
      <c r="T41" s="23"/>
      <c r="U41" s="22" t="str">
        <f>IF('MODELO ESTUDIO MERCADO'!$T41&gt;0,ABS(1-'MODELO ESTUDIO MERCADO'!$T41/'MODELO ESTUDIO MERCADO'!$X41),"")</f>
        <v/>
      </c>
      <c r="V41" s="23">
        <v>0</v>
      </c>
      <c r="W41" s="22" t="str">
        <f>IF('MODELO ESTUDIO MERCADO'!$V41&gt;0,ABS(1-'MODELO ESTUDIO MERCADO'!$V41/'MODELO ESTUDIO MERCADO'!$X41),"")</f>
        <v/>
      </c>
      <c r="X41" s="43">
        <f>IF(SUM('MODELO ESTUDIO MERCADO'!$F41,'MODELO ESTUDIO MERCADO'!$H41,'MODELO ESTUDIO MERCADO'!$J41,'MODELO ESTUDIO MERCADO'!$L41,'MODELO ESTUDIO MERCADO'!$N41,'MODELO ESTUDIO MERCADO'!$P41,'MODELO ESTUDIO MERCADO'!$R41,'MODELO ESTUDIO MERCADO'!$T41)&gt;0,TRUNC(AVERAGE('MODELO ESTUDIO MERCADO'!$F41,'MODELO ESTUDIO MERCADO'!$H41,'MODELO ESTUDIO MERCADO'!$J41,'MODELO ESTUDIO MERCADO'!$L41,'MODELO ESTUDIO MERCADO'!$N41,'MODELO ESTUDIO MERCADO'!$P41,'MODELO ESTUDIO MERCADO'!$R41,'MODELO ESTUDIO MERCADO'!$T41)),"SIN DATOS")</f>
        <v>296687</v>
      </c>
      <c r="Y41" s="24">
        <f>COUNT('MODELO ESTUDIO MERCADO'!$F41:$U41)/2</f>
        <v>3</v>
      </c>
    </row>
    <row r="42" spans="1:25" ht="51" x14ac:dyDescent="0.25">
      <c r="A42" s="25">
        <v>40</v>
      </c>
      <c r="B42" s="74"/>
      <c r="C42" s="75"/>
      <c r="D42" s="39" t="s">
        <v>67</v>
      </c>
      <c r="E42" s="21" t="s">
        <v>29</v>
      </c>
      <c r="F42" s="54">
        <v>448086.6</v>
      </c>
      <c r="G42" s="26">
        <f>IF('MODELO ESTUDIO MERCADO'!$F42&gt;0,ABS(1-'MODELO ESTUDIO MERCADO'!$F42/'MODELO ESTUDIO MERCADO'!$X42),"")</f>
        <v>0.14299641862315959</v>
      </c>
      <c r="H42" s="27">
        <v>350000</v>
      </c>
      <c r="I42" s="26">
        <f>IF('MODELO ESTUDIO MERCADO'!$H42&gt;0,ABS(1-'MODELO ESTUDIO MERCADO'!$H42/'MODELO ESTUDIO MERCADO'!$X42),"")</f>
        <v>0.10720662809799297</v>
      </c>
      <c r="J42" s="27">
        <v>378000</v>
      </c>
      <c r="K42" s="26">
        <f>IF('MODELO ESTUDIO MERCADO'!$J42&gt;0,ABS(1-'MODELO ESTUDIO MERCADO'!$J42/'MODELO ESTUDIO MERCADO'!$X42),"")</f>
        <v>3.5783158345832455E-2</v>
      </c>
      <c r="L42" s="27"/>
      <c r="M42" s="26" t="str">
        <f>IF('MODELO ESTUDIO MERCADO'!$L42&gt;0,ABS(1-'MODELO ESTUDIO MERCADO'!$L42/'MODELO ESTUDIO MERCADO'!$X42),"")</f>
        <v/>
      </c>
      <c r="N42" s="27"/>
      <c r="O42" s="26" t="str">
        <f>IF('MODELO ESTUDIO MERCADO'!$N42&gt;0,ABS(1-'MODELO ESTUDIO MERCADO'!$N42/'MODELO ESTUDIO MERCADO'!$X42),"")</f>
        <v/>
      </c>
      <c r="P42" s="27"/>
      <c r="Q42" s="26" t="str">
        <f>IF('MODELO ESTUDIO MERCADO'!$P42&gt;0,ABS(1-'MODELO ESTUDIO MERCADO'!$P42/'MODELO ESTUDIO MERCADO'!$X42),"")</f>
        <v/>
      </c>
      <c r="R42" s="27"/>
      <c r="S42" s="26" t="str">
        <f>IF('MODELO ESTUDIO MERCADO'!$R42&gt;0,ABS(1-'MODELO ESTUDIO MERCADO'!$R42/'MODELO ESTUDIO MERCADO'!$X42),"")</f>
        <v/>
      </c>
      <c r="T42" s="27"/>
      <c r="U42" s="26" t="str">
        <f>IF('MODELO ESTUDIO MERCADO'!$T42&gt;0,ABS(1-'MODELO ESTUDIO MERCADO'!$T42/'MODELO ESTUDIO MERCADO'!$X42),"")</f>
        <v/>
      </c>
      <c r="V42" s="23">
        <v>0</v>
      </c>
      <c r="W42" s="22" t="str">
        <f>IF('MODELO ESTUDIO MERCADO'!$V42&gt;0,ABS(1-'MODELO ESTUDIO MERCADO'!$V42/'MODELO ESTUDIO MERCADO'!$X42),"")</f>
        <v/>
      </c>
      <c r="X42" s="44">
        <f>IF(SUM('MODELO ESTUDIO MERCADO'!$F42,'MODELO ESTUDIO MERCADO'!$H42,'MODELO ESTUDIO MERCADO'!$J42,'MODELO ESTUDIO MERCADO'!$L42,'MODELO ESTUDIO MERCADO'!$N42,'MODELO ESTUDIO MERCADO'!$P42,'MODELO ESTUDIO MERCADO'!$R42,'MODELO ESTUDIO MERCADO'!$T42)&gt;0,TRUNC(AVERAGE('MODELO ESTUDIO MERCADO'!$F42,'MODELO ESTUDIO MERCADO'!$H42,'MODELO ESTUDIO MERCADO'!$J42,'MODELO ESTUDIO MERCADO'!$L42,'MODELO ESTUDIO MERCADO'!$N42,'MODELO ESTUDIO MERCADO'!$P42,'MODELO ESTUDIO MERCADO'!$R42,'MODELO ESTUDIO MERCADO'!$T42)),"SIN DATOS")</f>
        <v>392028</v>
      </c>
      <c r="Y42" s="28">
        <f>COUNT('MODELO ESTUDIO MERCADO'!$F42:$U42)/2</f>
        <v>3</v>
      </c>
    </row>
    <row r="43" spans="1:25" ht="13.5" x14ac:dyDescent="0.25">
      <c r="A43" s="21">
        <v>41</v>
      </c>
      <c r="B43" s="74"/>
      <c r="C43" s="75"/>
      <c r="D43" s="41" t="s">
        <v>68</v>
      </c>
      <c r="E43" s="21" t="s">
        <v>29</v>
      </c>
      <c r="F43" s="54">
        <v>640124.1</v>
      </c>
      <c r="G43" s="22">
        <f>IF('MODELO ESTUDIO MERCADO'!$F43&gt;0,ABS(1-'MODELO ESTUDIO MERCADO'!$F43/'MODELO ESTUDIO MERCADO'!$X43),"")</f>
        <v>0.10996223392080573</v>
      </c>
      <c r="H43" s="23">
        <v>550000</v>
      </c>
      <c r="I43" s="22">
        <f>IF('MODELO ESTUDIO MERCADO'!$H43&gt;0,ABS(1-'MODELO ESTUDIO MERCADO'!$H43/'MODELO ESTUDIO MERCADO'!$X43),"")</f>
        <v>4.6311131456473587E-2</v>
      </c>
      <c r="J43" s="23">
        <v>540000</v>
      </c>
      <c r="K43" s="22">
        <f>IF('MODELO ESTUDIO MERCADO'!$J43&gt;0,ABS(1-'MODELO ESTUDIO MERCADO'!$J43/'MODELO ESTUDIO MERCADO'!$X43),"")</f>
        <v>6.3650929066355943E-2</v>
      </c>
      <c r="L43" s="23"/>
      <c r="M43" s="22" t="str">
        <f>IF('MODELO ESTUDIO MERCADO'!$L43&gt;0,ABS(1-'MODELO ESTUDIO MERCADO'!$L43/'MODELO ESTUDIO MERCADO'!$X43),"")</f>
        <v/>
      </c>
      <c r="N43" s="23"/>
      <c r="O43" s="22" t="str">
        <f>IF('MODELO ESTUDIO MERCADO'!$N43&gt;0,ABS(1-'MODELO ESTUDIO MERCADO'!$N43/'MODELO ESTUDIO MERCADO'!$X43),"")</f>
        <v/>
      </c>
      <c r="P43" s="23"/>
      <c r="Q43" s="22" t="str">
        <f>IF('MODELO ESTUDIO MERCADO'!$P43&gt;0,ABS(1-'MODELO ESTUDIO MERCADO'!$P43/'MODELO ESTUDIO MERCADO'!$X43),"")</f>
        <v/>
      </c>
      <c r="R43" s="23"/>
      <c r="S43" s="22" t="str">
        <f>IF('MODELO ESTUDIO MERCADO'!$R43&gt;0,ABS(1-'MODELO ESTUDIO MERCADO'!$R43/'MODELO ESTUDIO MERCADO'!$X43),"")</f>
        <v/>
      </c>
      <c r="T43" s="23"/>
      <c r="U43" s="22" t="str">
        <f>IF('MODELO ESTUDIO MERCADO'!$T43&gt;0,ABS(1-'MODELO ESTUDIO MERCADO'!$T43/'MODELO ESTUDIO MERCADO'!$X43),"")</f>
        <v/>
      </c>
      <c r="V43" s="23">
        <v>0</v>
      </c>
      <c r="W43" s="22" t="str">
        <f>IF('MODELO ESTUDIO MERCADO'!$V43&gt;0,ABS(1-'MODELO ESTUDIO MERCADO'!$V43/'MODELO ESTUDIO MERCADO'!$X43),"")</f>
        <v/>
      </c>
      <c r="X43" s="43">
        <f>IF(SUM('MODELO ESTUDIO MERCADO'!$F43,'MODELO ESTUDIO MERCADO'!$H43,'MODELO ESTUDIO MERCADO'!$J43,'MODELO ESTUDIO MERCADO'!$L43,'MODELO ESTUDIO MERCADO'!$N43,'MODELO ESTUDIO MERCADO'!$P43,'MODELO ESTUDIO MERCADO'!$R43,'MODELO ESTUDIO MERCADO'!$T43)&gt;0,TRUNC(AVERAGE('MODELO ESTUDIO MERCADO'!$F43,'MODELO ESTUDIO MERCADO'!$H43,'MODELO ESTUDIO MERCADO'!$J43,'MODELO ESTUDIO MERCADO'!$L43,'MODELO ESTUDIO MERCADO'!$N43,'MODELO ESTUDIO MERCADO'!$P43,'MODELO ESTUDIO MERCADO'!$R43,'MODELO ESTUDIO MERCADO'!$T43)),"SIN DATOS")</f>
        <v>576708</v>
      </c>
      <c r="Y43" s="24">
        <f>COUNT('MODELO ESTUDIO MERCADO'!$F43:$U43)/2</f>
        <v>3</v>
      </c>
    </row>
    <row r="44" spans="1:25" ht="13.5" x14ac:dyDescent="0.25">
      <c r="A44" s="25">
        <v>42</v>
      </c>
      <c r="B44" s="74"/>
      <c r="C44" s="75"/>
      <c r="D44" s="39" t="s">
        <v>69</v>
      </c>
      <c r="E44" s="21" t="s">
        <v>29</v>
      </c>
      <c r="F44" s="54">
        <v>384075</v>
      </c>
      <c r="G44" s="26">
        <f>IF('MODELO ESTUDIO MERCADO'!$F44&gt;0,ABS(1-'MODELO ESTUDIO MERCADO'!$F44/'MODELO ESTUDIO MERCADO'!$X44),"")</f>
        <v>8.8984408448188335E-2</v>
      </c>
      <c r="H44" s="27">
        <v>350000</v>
      </c>
      <c r="I44" s="26">
        <f>IF('MODELO ESTUDIO MERCADO'!$H44&gt;0,ABS(1-'MODELO ESTUDIO MERCADO'!$H44/'MODELO ESTUDIO MERCADO'!$X44),"")</f>
        <v>7.6299083333569717E-3</v>
      </c>
      <c r="J44" s="27">
        <v>324000</v>
      </c>
      <c r="K44" s="26">
        <f>IF('MODELO ESTUDIO MERCADO'!$J44&gt;0,ABS(1-'MODELO ESTUDIO MERCADO'!$J44/'MODELO ESTUDIO MERCADO'!$X44),"")</f>
        <v>8.1348829428593339E-2</v>
      </c>
      <c r="L44" s="27"/>
      <c r="M44" s="26" t="str">
        <f>IF('MODELO ESTUDIO MERCADO'!$L44&gt;0,ABS(1-'MODELO ESTUDIO MERCADO'!$L44/'MODELO ESTUDIO MERCADO'!$X44),"")</f>
        <v/>
      </c>
      <c r="N44" s="27"/>
      <c r="O44" s="26" t="str">
        <f>IF('MODELO ESTUDIO MERCADO'!$N44&gt;0,ABS(1-'MODELO ESTUDIO MERCADO'!$N44/'MODELO ESTUDIO MERCADO'!$X44),"")</f>
        <v/>
      </c>
      <c r="P44" s="27"/>
      <c r="Q44" s="26" t="str">
        <f>IF('MODELO ESTUDIO MERCADO'!$P44&gt;0,ABS(1-'MODELO ESTUDIO MERCADO'!$P44/'MODELO ESTUDIO MERCADO'!$X44),"")</f>
        <v/>
      </c>
      <c r="R44" s="27"/>
      <c r="S44" s="26" t="str">
        <f>IF('MODELO ESTUDIO MERCADO'!$R44&gt;0,ABS(1-'MODELO ESTUDIO MERCADO'!$R44/'MODELO ESTUDIO MERCADO'!$X44),"")</f>
        <v/>
      </c>
      <c r="T44" s="27"/>
      <c r="U44" s="26" t="str">
        <f>IF('MODELO ESTUDIO MERCADO'!$T44&gt;0,ABS(1-'MODELO ESTUDIO MERCADO'!$T44/'MODELO ESTUDIO MERCADO'!$X44),"")</f>
        <v/>
      </c>
      <c r="V44" s="23">
        <v>0</v>
      </c>
      <c r="W44" s="22" t="str">
        <f>IF('MODELO ESTUDIO MERCADO'!$V44&gt;0,ABS(1-'MODELO ESTUDIO MERCADO'!$V44/'MODELO ESTUDIO MERCADO'!$X44),"")</f>
        <v/>
      </c>
      <c r="X44" s="44">
        <f>IF(SUM('MODELO ESTUDIO MERCADO'!$F44,'MODELO ESTUDIO MERCADO'!$H44,'MODELO ESTUDIO MERCADO'!$J44,'MODELO ESTUDIO MERCADO'!$L44,'MODELO ESTUDIO MERCADO'!$N44,'MODELO ESTUDIO MERCADO'!$P44,'MODELO ESTUDIO MERCADO'!$R44,'MODELO ESTUDIO MERCADO'!$T44)&gt;0,TRUNC(AVERAGE('MODELO ESTUDIO MERCADO'!$F44,'MODELO ESTUDIO MERCADO'!$H44,'MODELO ESTUDIO MERCADO'!$J44,'MODELO ESTUDIO MERCADO'!$L44,'MODELO ESTUDIO MERCADO'!$N44,'MODELO ESTUDIO MERCADO'!$P44,'MODELO ESTUDIO MERCADO'!$R44,'MODELO ESTUDIO MERCADO'!$T44)),"SIN DATOS")</f>
        <v>352691</v>
      </c>
      <c r="Y44" s="28">
        <f>COUNT('MODELO ESTUDIO MERCADO'!$F44:$U44)/2</f>
        <v>3</v>
      </c>
    </row>
    <row r="45" spans="1:25" ht="25.5" x14ac:dyDescent="0.25">
      <c r="A45" s="21">
        <v>43</v>
      </c>
      <c r="B45" s="74"/>
      <c r="C45" s="75" t="s">
        <v>70</v>
      </c>
      <c r="D45" s="37" t="s">
        <v>71</v>
      </c>
      <c r="E45" s="21" t="s">
        <v>29</v>
      </c>
      <c r="F45" s="54">
        <v>3840750</v>
      </c>
      <c r="G45" s="22">
        <f>IF('MODELO ESTUDIO MERCADO'!$F45&gt;0,ABS(1-'MODELO ESTUDIO MERCADO'!$F45/'MODELO ESTUDIO MERCADO'!$X45),"")</f>
        <v>0.10996315295137626</v>
      </c>
      <c r="H45" s="23">
        <v>3300000</v>
      </c>
      <c r="I45" s="22">
        <f>IF('MODELO ESTUDIO MERCADO'!$H45&gt;0,ABS(1-'MODELO ESTUDIO MERCADO'!$H45/'MODELO ESTUDIO MERCADO'!$X45),"")</f>
        <v>4.6311682681887123E-2</v>
      </c>
      <c r="J45" s="23">
        <v>3240000</v>
      </c>
      <c r="K45" s="22">
        <f>IF('MODELO ESTUDIO MERCADO'!$J45&gt;0,ABS(1-'MODELO ESTUDIO MERCADO'!$J45/'MODELO ESTUDIO MERCADO'!$X45),"")</f>
        <v>6.3651470269489252E-2</v>
      </c>
      <c r="L45" s="23"/>
      <c r="M45" s="22" t="str">
        <f>IF('MODELO ESTUDIO MERCADO'!$L45&gt;0,ABS(1-'MODELO ESTUDIO MERCADO'!$L45/'MODELO ESTUDIO MERCADO'!$X45),"")</f>
        <v/>
      </c>
      <c r="N45" s="23"/>
      <c r="O45" s="22" t="str">
        <f>IF('MODELO ESTUDIO MERCADO'!$N45&gt;0,ABS(1-'MODELO ESTUDIO MERCADO'!$N45/'MODELO ESTUDIO MERCADO'!$X45),"")</f>
        <v/>
      </c>
      <c r="P45" s="23"/>
      <c r="Q45" s="22" t="str">
        <f>IF('MODELO ESTUDIO MERCADO'!$P45&gt;0,ABS(1-'MODELO ESTUDIO MERCADO'!$P45/'MODELO ESTUDIO MERCADO'!$X45),"")</f>
        <v/>
      </c>
      <c r="R45" s="23"/>
      <c r="S45" s="22" t="str">
        <f>IF('MODELO ESTUDIO MERCADO'!$R45&gt;0,ABS(1-'MODELO ESTUDIO MERCADO'!$R45/'MODELO ESTUDIO MERCADO'!$X45),"")</f>
        <v/>
      </c>
      <c r="T45" s="23"/>
      <c r="U45" s="22" t="str">
        <f>IF('MODELO ESTUDIO MERCADO'!$T45&gt;0,ABS(1-'MODELO ESTUDIO MERCADO'!$T45/'MODELO ESTUDIO MERCADO'!$X45),"")</f>
        <v/>
      </c>
      <c r="V45" s="23">
        <v>0</v>
      </c>
      <c r="W45" s="22" t="str">
        <f>IF('MODELO ESTUDIO MERCADO'!$V45&gt;0,ABS(1-'MODELO ESTUDIO MERCADO'!$V45/'MODELO ESTUDIO MERCADO'!$X45),"")</f>
        <v/>
      </c>
      <c r="X45" s="43">
        <f>IF(SUM('MODELO ESTUDIO MERCADO'!$F45,'MODELO ESTUDIO MERCADO'!$H45,'MODELO ESTUDIO MERCADO'!$J45,'MODELO ESTUDIO MERCADO'!$L45,'MODELO ESTUDIO MERCADO'!$N45,'MODELO ESTUDIO MERCADO'!$P45,'MODELO ESTUDIO MERCADO'!$R45,'MODELO ESTUDIO MERCADO'!$T45)&gt;0,TRUNC(AVERAGE('MODELO ESTUDIO MERCADO'!$F45,'MODELO ESTUDIO MERCADO'!$H45,'MODELO ESTUDIO MERCADO'!$J45,'MODELO ESTUDIO MERCADO'!$L45,'MODELO ESTUDIO MERCADO'!$N45,'MODELO ESTUDIO MERCADO'!$P45,'MODELO ESTUDIO MERCADO'!$R45,'MODELO ESTUDIO MERCADO'!$T45)),"SIN DATOS")</f>
        <v>3460250</v>
      </c>
      <c r="Y45" s="24">
        <f>COUNT('MODELO ESTUDIO MERCADO'!$F45:$U45)/2</f>
        <v>3</v>
      </c>
    </row>
    <row r="46" spans="1:25" ht="13.5" x14ac:dyDescent="0.25">
      <c r="A46" s="25">
        <v>44</v>
      </c>
      <c r="B46" s="74"/>
      <c r="C46" s="75"/>
      <c r="D46" s="37" t="s">
        <v>72</v>
      </c>
      <c r="E46" s="21" t="s">
        <v>29</v>
      </c>
      <c r="F46" s="54">
        <v>1920375</v>
      </c>
      <c r="G46" s="26">
        <f>IF('MODELO ESTUDIO MERCADO'!$F46&gt;0,ABS(1-'MODELO ESTUDIO MERCADO'!$F46/'MODELO ESTUDIO MERCADO'!$X46),"")</f>
        <v>9.7278765802442768E-2</v>
      </c>
      <c r="H46" s="27">
        <v>1710000</v>
      </c>
      <c r="I46" s="26">
        <f>IF('MODELO ESTUDIO MERCADO'!$H46&gt;0,ABS(1-'MODELO ESTUDIO MERCADO'!$H46/'MODELO ESTUDIO MERCADO'!$X46),"")</f>
        <v>2.2926933790443527E-2</v>
      </c>
      <c r="J46" s="27">
        <v>1620000</v>
      </c>
      <c r="K46" s="26">
        <f>IF('MODELO ESTUDIO MERCADO'!$J46&gt;0,ABS(1-'MODELO ESTUDIO MERCADO'!$J46/'MODELO ESTUDIO MERCADO'!$X46),"")</f>
        <v>7.4351832011999131E-2</v>
      </c>
      <c r="L46" s="27"/>
      <c r="M46" s="26" t="str">
        <f>IF('MODELO ESTUDIO MERCADO'!$L46&gt;0,ABS(1-'MODELO ESTUDIO MERCADO'!$L46/'MODELO ESTUDIO MERCADO'!$X46),"")</f>
        <v/>
      </c>
      <c r="N46" s="27"/>
      <c r="O46" s="26" t="str">
        <f>IF('MODELO ESTUDIO MERCADO'!$N46&gt;0,ABS(1-'MODELO ESTUDIO MERCADO'!$N46/'MODELO ESTUDIO MERCADO'!$X46),"")</f>
        <v/>
      </c>
      <c r="P46" s="27"/>
      <c r="Q46" s="26" t="str">
        <f>IF('MODELO ESTUDIO MERCADO'!$P46&gt;0,ABS(1-'MODELO ESTUDIO MERCADO'!$P46/'MODELO ESTUDIO MERCADO'!$X46),"")</f>
        <v/>
      </c>
      <c r="R46" s="27"/>
      <c r="S46" s="26" t="str">
        <f>IF('MODELO ESTUDIO MERCADO'!$R46&gt;0,ABS(1-'MODELO ESTUDIO MERCADO'!$R46/'MODELO ESTUDIO MERCADO'!$X46),"")</f>
        <v/>
      </c>
      <c r="T46" s="27"/>
      <c r="U46" s="26" t="str">
        <f>IF('MODELO ESTUDIO MERCADO'!$T46&gt;0,ABS(1-'MODELO ESTUDIO MERCADO'!$T46/'MODELO ESTUDIO MERCADO'!$X46),"")</f>
        <v/>
      </c>
      <c r="V46" s="23">
        <v>0</v>
      </c>
      <c r="W46" s="22" t="str">
        <f>IF('MODELO ESTUDIO MERCADO'!$V46&gt;0,ABS(1-'MODELO ESTUDIO MERCADO'!$V46/'MODELO ESTUDIO MERCADO'!$X46),"")</f>
        <v/>
      </c>
      <c r="X46" s="44">
        <f>IF(SUM('MODELO ESTUDIO MERCADO'!$F46,'MODELO ESTUDIO MERCADO'!$H46,'MODELO ESTUDIO MERCADO'!$J46,'MODELO ESTUDIO MERCADO'!$L46,'MODELO ESTUDIO MERCADO'!$N46,'MODELO ESTUDIO MERCADO'!$P46,'MODELO ESTUDIO MERCADO'!$R46,'MODELO ESTUDIO MERCADO'!$T46)&gt;0,TRUNC(AVERAGE('MODELO ESTUDIO MERCADO'!$F46,'MODELO ESTUDIO MERCADO'!$H46,'MODELO ESTUDIO MERCADO'!$J46,'MODELO ESTUDIO MERCADO'!$L46,'MODELO ESTUDIO MERCADO'!$N46,'MODELO ESTUDIO MERCADO'!$P46,'MODELO ESTUDIO MERCADO'!$R46,'MODELO ESTUDIO MERCADO'!$T46)),"SIN DATOS")</f>
        <v>1750125</v>
      </c>
      <c r="Y46" s="28">
        <f>COUNT('MODELO ESTUDIO MERCADO'!$F46:$U46)/2</f>
        <v>3</v>
      </c>
    </row>
    <row r="47" spans="1:25" ht="13.5" x14ac:dyDescent="0.25">
      <c r="A47" s="21">
        <v>45</v>
      </c>
      <c r="B47" s="74"/>
      <c r="C47" s="75"/>
      <c r="D47" s="37" t="s">
        <v>73</v>
      </c>
      <c r="E47" s="21" t="s">
        <v>29</v>
      </c>
      <c r="F47" s="54">
        <v>768150</v>
      </c>
      <c r="G47" s="22">
        <f>IF('MODELO ESTUDIO MERCADO'!$F47&gt;0,ABS(1-'MODELO ESTUDIO MERCADO'!$F47/'MODELO ESTUDIO MERCADO'!$X47),"")</f>
        <v>0.11533636506194145</v>
      </c>
      <c r="H47" s="23">
        <v>650000</v>
      </c>
      <c r="I47" s="22">
        <f>IF('MODELO ESTUDIO MERCADO'!$H47&gt;0,ABS(1-'MODELO ESTUDIO MERCADO'!$H47/'MODELO ESTUDIO MERCADO'!$X47),"")</f>
        <v>5.6214753250977134E-2</v>
      </c>
      <c r="J47" s="23">
        <v>648000</v>
      </c>
      <c r="K47" s="22">
        <f>IF('MODELO ESTUDIO MERCADO'!$J47&gt;0,ABS(1-'MODELO ESTUDIO MERCADO'!$J47/'MODELO ESTUDIO MERCADO'!$X47),"")</f>
        <v>5.9118707856358754E-2</v>
      </c>
      <c r="L47" s="23"/>
      <c r="M47" s="22" t="str">
        <f>IF('MODELO ESTUDIO MERCADO'!$L47&gt;0,ABS(1-'MODELO ESTUDIO MERCADO'!$L47/'MODELO ESTUDIO MERCADO'!$X47),"")</f>
        <v/>
      </c>
      <c r="N47" s="23"/>
      <c r="O47" s="22" t="str">
        <f>IF('MODELO ESTUDIO MERCADO'!$N47&gt;0,ABS(1-'MODELO ESTUDIO MERCADO'!$N47/'MODELO ESTUDIO MERCADO'!$X47),"")</f>
        <v/>
      </c>
      <c r="P47" s="23"/>
      <c r="Q47" s="22" t="str">
        <f>IF('MODELO ESTUDIO MERCADO'!$P47&gt;0,ABS(1-'MODELO ESTUDIO MERCADO'!$P47/'MODELO ESTUDIO MERCADO'!$X47),"")</f>
        <v/>
      </c>
      <c r="R47" s="23"/>
      <c r="S47" s="22" t="str">
        <f>IF('MODELO ESTUDIO MERCADO'!$R47&gt;0,ABS(1-'MODELO ESTUDIO MERCADO'!$R47/'MODELO ESTUDIO MERCADO'!$X47),"")</f>
        <v/>
      </c>
      <c r="T47" s="23"/>
      <c r="U47" s="22" t="str">
        <f>IF('MODELO ESTUDIO MERCADO'!$T47&gt;0,ABS(1-'MODELO ESTUDIO MERCADO'!$T47/'MODELO ESTUDIO MERCADO'!$X47),"")</f>
        <v/>
      </c>
      <c r="V47" s="23">
        <v>0</v>
      </c>
      <c r="W47" s="22" t="str">
        <f>IF('MODELO ESTUDIO MERCADO'!$V47&gt;0,ABS(1-'MODELO ESTUDIO MERCADO'!$V47/'MODELO ESTUDIO MERCADO'!$X47),"")</f>
        <v/>
      </c>
      <c r="X47" s="43">
        <f>IF(SUM('MODELO ESTUDIO MERCADO'!$F47,'MODELO ESTUDIO MERCADO'!$H47,'MODELO ESTUDIO MERCADO'!$J47,'MODELO ESTUDIO MERCADO'!$L47,'MODELO ESTUDIO MERCADO'!$N47,'MODELO ESTUDIO MERCADO'!$P47,'MODELO ESTUDIO MERCADO'!$R47,'MODELO ESTUDIO MERCADO'!$T47)&gt;0,TRUNC(AVERAGE('MODELO ESTUDIO MERCADO'!$F47,'MODELO ESTUDIO MERCADO'!$H47,'MODELO ESTUDIO MERCADO'!$J47,'MODELO ESTUDIO MERCADO'!$L47,'MODELO ESTUDIO MERCADO'!$N47,'MODELO ESTUDIO MERCADO'!$P47,'MODELO ESTUDIO MERCADO'!$R47,'MODELO ESTUDIO MERCADO'!$T47)),"SIN DATOS")</f>
        <v>688716</v>
      </c>
      <c r="Y47" s="24">
        <f>COUNT('MODELO ESTUDIO MERCADO'!$F47:$U47)/2</f>
        <v>3</v>
      </c>
    </row>
    <row r="48" spans="1:25" ht="13.5" x14ac:dyDescent="0.25">
      <c r="A48" s="25">
        <v>46</v>
      </c>
      <c r="B48" s="74"/>
      <c r="C48" s="75"/>
      <c r="D48" s="37" t="s">
        <v>74</v>
      </c>
      <c r="E48" s="21" t="s">
        <v>29</v>
      </c>
      <c r="F48" s="54">
        <v>384075</v>
      </c>
      <c r="G48" s="26">
        <f>IF('MODELO ESTUDIO MERCADO'!$F48&gt;0,ABS(1-'MODELO ESTUDIO MERCADO'!$F48/'MODELO ESTUDIO MERCADO'!$X48),"")</f>
        <v>8.8984408448188335E-2</v>
      </c>
      <c r="H48" s="27">
        <v>350000</v>
      </c>
      <c r="I48" s="26">
        <f>IF('MODELO ESTUDIO MERCADO'!$H48&gt;0,ABS(1-'MODELO ESTUDIO MERCADO'!$H48/'MODELO ESTUDIO MERCADO'!$X48),"")</f>
        <v>7.6299083333569717E-3</v>
      </c>
      <c r="J48" s="27">
        <v>324000</v>
      </c>
      <c r="K48" s="26">
        <f>IF('MODELO ESTUDIO MERCADO'!$J48&gt;0,ABS(1-'MODELO ESTUDIO MERCADO'!$J48/'MODELO ESTUDIO MERCADO'!$X48),"")</f>
        <v>8.1348829428593339E-2</v>
      </c>
      <c r="L48" s="27"/>
      <c r="M48" s="26" t="str">
        <f>IF('MODELO ESTUDIO MERCADO'!$L48&gt;0,ABS(1-'MODELO ESTUDIO MERCADO'!$L48/'MODELO ESTUDIO MERCADO'!$X48),"")</f>
        <v/>
      </c>
      <c r="N48" s="27"/>
      <c r="O48" s="26" t="str">
        <f>IF('MODELO ESTUDIO MERCADO'!$N48&gt;0,ABS(1-'MODELO ESTUDIO MERCADO'!$N48/'MODELO ESTUDIO MERCADO'!$X48),"")</f>
        <v/>
      </c>
      <c r="P48" s="27"/>
      <c r="Q48" s="26" t="str">
        <f>IF('MODELO ESTUDIO MERCADO'!$P48&gt;0,ABS(1-'MODELO ESTUDIO MERCADO'!$P48/'MODELO ESTUDIO MERCADO'!$X48),"")</f>
        <v/>
      </c>
      <c r="R48" s="27"/>
      <c r="S48" s="26" t="str">
        <f>IF('MODELO ESTUDIO MERCADO'!$R48&gt;0,ABS(1-'MODELO ESTUDIO MERCADO'!$R48/'MODELO ESTUDIO MERCADO'!$X48),"")</f>
        <v/>
      </c>
      <c r="T48" s="27"/>
      <c r="U48" s="26" t="str">
        <f>IF('MODELO ESTUDIO MERCADO'!$T48&gt;0,ABS(1-'MODELO ESTUDIO MERCADO'!$T48/'MODELO ESTUDIO MERCADO'!$X48),"")</f>
        <v/>
      </c>
      <c r="V48" s="23">
        <v>0</v>
      </c>
      <c r="W48" s="22" t="str">
        <f>IF('MODELO ESTUDIO MERCADO'!$V48&gt;0,ABS(1-'MODELO ESTUDIO MERCADO'!$V48/'MODELO ESTUDIO MERCADO'!$X48),"")</f>
        <v/>
      </c>
      <c r="X48" s="44">
        <f>IF(SUM('MODELO ESTUDIO MERCADO'!$F48,'MODELO ESTUDIO MERCADO'!$H48,'MODELO ESTUDIO MERCADO'!$J48,'MODELO ESTUDIO MERCADO'!$L48,'MODELO ESTUDIO MERCADO'!$N48,'MODELO ESTUDIO MERCADO'!$P48,'MODELO ESTUDIO MERCADO'!$R48,'MODELO ESTUDIO MERCADO'!$T48)&gt;0,TRUNC(AVERAGE('MODELO ESTUDIO MERCADO'!$F48,'MODELO ESTUDIO MERCADO'!$H48,'MODELO ESTUDIO MERCADO'!$J48,'MODELO ESTUDIO MERCADO'!$L48,'MODELO ESTUDIO MERCADO'!$N48,'MODELO ESTUDIO MERCADO'!$P48,'MODELO ESTUDIO MERCADO'!$R48,'MODELO ESTUDIO MERCADO'!$T48)),"SIN DATOS")</f>
        <v>352691</v>
      </c>
      <c r="Y48" s="28">
        <f>COUNT('MODELO ESTUDIO MERCADO'!$F48:$U48)/2</f>
        <v>3</v>
      </c>
    </row>
    <row r="49" spans="1:25" ht="13.5" x14ac:dyDescent="0.25">
      <c r="A49" s="21">
        <v>47</v>
      </c>
      <c r="B49" s="74"/>
      <c r="C49" s="75"/>
      <c r="D49" s="37" t="s">
        <v>75</v>
      </c>
      <c r="E49" s="21" t="s">
        <v>29</v>
      </c>
      <c r="F49" s="54">
        <v>1024199.1</v>
      </c>
      <c r="G49" s="22">
        <f>IF('MODELO ESTUDIO MERCADO'!$F49&gt;0,ABS(1-'MODELO ESTUDIO MERCADO'!$F49/'MODELO ESTUDIO MERCADO'!$X49),"")</f>
        <v>0.10996257855739411</v>
      </c>
      <c r="H49" s="23">
        <v>880000</v>
      </c>
      <c r="I49" s="22">
        <f>IF('MODELO ESTUDIO MERCADO'!$H49&gt;0,ABS(1-'MODELO ESTUDIO MERCADO'!$H49/'MODELO ESTUDIO MERCADO'!$X49),"")</f>
        <v>4.6311338166078353E-2</v>
      </c>
      <c r="J49" s="23">
        <v>864000</v>
      </c>
      <c r="K49" s="22">
        <f>IF('MODELO ESTUDIO MERCADO'!$J49&gt;0,ABS(1-'MODELO ESTUDIO MERCADO'!$J49/'MODELO ESTUDIO MERCADO'!$X49),"")</f>
        <v>6.3651132017604195E-2</v>
      </c>
      <c r="L49" s="23"/>
      <c r="M49" s="22" t="str">
        <f>IF('MODELO ESTUDIO MERCADO'!$L49&gt;0,ABS(1-'MODELO ESTUDIO MERCADO'!$L49/'MODELO ESTUDIO MERCADO'!$X49),"")</f>
        <v/>
      </c>
      <c r="N49" s="23"/>
      <c r="O49" s="22" t="str">
        <f>IF('MODELO ESTUDIO MERCADO'!$N49&gt;0,ABS(1-'MODELO ESTUDIO MERCADO'!$N49/'MODELO ESTUDIO MERCADO'!$X49),"")</f>
        <v/>
      </c>
      <c r="P49" s="23"/>
      <c r="Q49" s="22" t="str">
        <f>IF('MODELO ESTUDIO MERCADO'!$P49&gt;0,ABS(1-'MODELO ESTUDIO MERCADO'!$P49/'MODELO ESTUDIO MERCADO'!$X49),"")</f>
        <v/>
      </c>
      <c r="R49" s="23"/>
      <c r="S49" s="22" t="str">
        <f>IF('MODELO ESTUDIO MERCADO'!$R49&gt;0,ABS(1-'MODELO ESTUDIO MERCADO'!$R49/'MODELO ESTUDIO MERCADO'!$X49),"")</f>
        <v/>
      </c>
      <c r="T49" s="23"/>
      <c r="U49" s="22" t="str">
        <f>IF('MODELO ESTUDIO MERCADO'!$T49&gt;0,ABS(1-'MODELO ESTUDIO MERCADO'!$T49/'MODELO ESTUDIO MERCADO'!$X49),"")</f>
        <v/>
      </c>
      <c r="V49" s="23">
        <v>0</v>
      </c>
      <c r="W49" s="22" t="str">
        <f>IF('MODELO ESTUDIO MERCADO'!$V49&gt;0,ABS(1-'MODELO ESTUDIO MERCADO'!$V49/'MODELO ESTUDIO MERCADO'!$X49),"")</f>
        <v/>
      </c>
      <c r="X49" s="43">
        <f>IF(SUM('MODELO ESTUDIO MERCADO'!$F49,'MODELO ESTUDIO MERCADO'!$H49,'MODELO ESTUDIO MERCADO'!$J49,'MODELO ESTUDIO MERCADO'!$L49,'MODELO ESTUDIO MERCADO'!$N49,'MODELO ESTUDIO MERCADO'!$P49,'MODELO ESTUDIO MERCADO'!$R49,'MODELO ESTUDIO MERCADO'!$T49)&gt;0,TRUNC(AVERAGE('MODELO ESTUDIO MERCADO'!$F49,'MODELO ESTUDIO MERCADO'!$H49,'MODELO ESTUDIO MERCADO'!$J49,'MODELO ESTUDIO MERCADO'!$L49,'MODELO ESTUDIO MERCADO'!$N49,'MODELO ESTUDIO MERCADO'!$P49,'MODELO ESTUDIO MERCADO'!$R49,'MODELO ESTUDIO MERCADO'!$T49)),"SIN DATOS")</f>
        <v>922733</v>
      </c>
      <c r="Y49" s="24">
        <f>COUNT('MODELO ESTUDIO MERCADO'!$F49:$U49)/2</f>
        <v>3</v>
      </c>
    </row>
    <row r="50" spans="1:25" ht="13.5" x14ac:dyDescent="0.25">
      <c r="A50" s="25">
        <v>48</v>
      </c>
      <c r="B50" s="74"/>
      <c r="C50" s="75"/>
      <c r="D50" s="37" t="s">
        <v>76</v>
      </c>
      <c r="E50" s="21" t="s">
        <v>29</v>
      </c>
      <c r="F50" s="54">
        <v>896174.55</v>
      </c>
      <c r="G50" s="26">
        <f>IF('MODELO ESTUDIO MERCADO'!$F50&gt;0,ABS(1-'MODELO ESTUDIO MERCADO'!$F50/'MODELO ESTUDIO MERCADO'!$X50),"")</f>
        <v>9.6384166206870514E-2</v>
      </c>
      <c r="H50" s="27">
        <v>800000</v>
      </c>
      <c r="I50" s="26">
        <f>IF('MODELO ESTUDIO MERCADO'!$H50&gt;0,ABS(1-'MODELO ESTUDIO MERCADO'!$H50/'MODELO ESTUDIO MERCADO'!$X50),"")</f>
        <v>2.1276231326256334E-2</v>
      </c>
      <c r="J50" s="27">
        <v>756000</v>
      </c>
      <c r="K50" s="26">
        <f>IF('MODELO ESTUDIO MERCADO'!$J50&gt;0,ABS(1-'MODELO ESTUDIO MERCADO'!$J50/'MODELO ESTUDIO MERCADO'!$X50),"")</f>
        <v>7.510603860331222E-2</v>
      </c>
      <c r="L50" s="27"/>
      <c r="M50" s="26" t="str">
        <f>IF('MODELO ESTUDIO MERCADO'!$L50&gt;0,ABS(1-'MODELO ESTUDIO MERCADO'!$L50/'MODELO ESTUDIO MERCADO'!$X50),"")</f>
        <v/>
      </c>
      <c r="N50" s="27"/>
      <c r="O50" s="26" t="str">
        <f>IF('MODELO ESTUDIO MERCADO'!$N50&gt;0,ABS(1-'MODELO ESTUDIO MERCADO'!$N50/'MODELO ESTUDIO MERCADO'!$X50),"")</f>
        <v/>
      </c>
      <c r="P50" s="27"/>
      <c r="Q50" s="26" t="str">
        <f>IF('MODELO ESTUDIO MERCADO'!$P50&gt;0,ABS(1-'MODELO ESTUDIO MERCADO'!$P50/'MODELO ESTUDIO MERCADO'!$X50),"")</f>
        <v/>
      </c>
      <c r="R50" s="27"/>
      <c r="S50" s="26" t="str">
        <f>IF('MODELO ESTUDIO MERCADO'!$R50&gt;0,ABS(1-'MODELO ESTUDIO MERCADO'!$R50/'MODELO ESTUDIO MERCADO'!$X50),"")</f>
        <v/>
      </c>
      <c r="T50" s="27"/>
      <c r="U50" s="26" t="str">
        <f>IF('MODELO ESTUDIO MERCADO'!$T50&gt;0,ABS(1-'MODELO ESTUDIO MERCADO'!$T50/'MODELO ESTUDIO MERCADO'!$X50),"")</f>
        <v/>
      </c>
      <c r="V50" s="23">
        <v>0</v>
      </c>
      <c r="W50" s="22" t="str">
        <f>IF('MODELO ESTUDIO MERCADO'!$V50&gt;0,ABS(1-'MODELO ESTUDIO MERCADO'!$V50/'MODELO ESTUDIO MERCADO'!$X50),"")</f>
        <v/>
      </c>
      <c r="X50" s="44">
        <f>IF(SUM('MODELO ESTUDIO MERCADO'!$F50,'MODELO ESTUDIO MERCADO'!$H50,'MODELO ESTUDIO MERCADO'!$J50,'MODELO ESTUDIO MERCADO'!$L50,'MODELO ESTUDIO MERCADO'!$N50,'MODELO ESTUDIO MERCADO'!$P50,'MODELO ESTUDIO MERCADO'!$R50,'MODELO ESTUDIO MERCADO'!$T50)&gt;0,TRUNC(AVERAGE('MODELO ESTUDIO MERCADO'!$F50,'MODELO ESTUDIO MERCADO'!$H50,'MODELO ESTUDIO MERCADO'!$J50,'MODELO ESTUDIO MERCADO'!$L50,'MODELO ESTUDIO MERCADO'!$N50,'MODELO ESTUDIO MERCADO'!$P50,'MODELO ESTUDIO MERCADO'!$R50,'MODELO ESTUDIO MERCADO'!$T50)),"SIN DATOS")</f>
        <v>817391</v>
      </c>
      <c r="Y50" s="28">
        <f>COUNT('MODELO ESTUDIO MERCADO'!$F50:$U50)/2</f>
        <v>3</v>
      </c>
    </row>
    <row r="51" spans="1:25" ht="13.5" x14ac:dyDescent="0.25">
      <c r="A51" s="21">
        <v>49</v>
      </c>
      <c r="B51" s="74"/>
      <c r="C51" s="75"/>
      <c r="D51" s="37" t="s">
        <v>77</v>
      </c>
      <c r="E51" s="21" t="s">
        <v>29</v>
      </c>
      <c r="F51" s="54">
        <v>896174.55</v>
      </c>
      <c r="G51" s="22">
        <f>IF('MODELO ESTUDIO MERCADO'!$F51&gt;0,ABS(1-'MODELO ESTUDIO MERCADO'!$F51/'MODELO ESTUDIO MERCADO'!$X51),"")</f>
        <v>9.6384166206870514E-2</v>
      </c>
      <c r="H51" s="23">
        <v>800000</v>
      </c>
      <c r="I51" s="22">
        <f>IF('MODELO ESTUDIO MERCADO'!$H51&gt;0,ABS(1-'MODELO ESTUDIO MERCADO'!$H51/'MODELO ESTUDIO MERCADO'!$X51),"")</f>
        <v>2.1276231326256334E-2</v>
      </c>
      <c r="J51" s="23">
        <v>756000</v>
      </c>
      <c r="K51" s="22">
        <f>IF('MODELO ESTUDIO MERCADO'!$J51&gt;0,ABS(1-'MODELO ESTUDIO MERCADO'!$J51/'MODELO ESTUDIO MERCADO'!$X51),"")</f>
        <v>7.510603860331222E-2</v>
      </c>
      <c r="L51" s="23"/>
      <c r="M51" s="22" t="str">
        <f>IF('MODELO ESTUDIO MERCADO'!$L51&gt;0,ABS(1-'MODELO ESTUDIO MERCADO'!$L51/'MODELO ESTUDIO MERCADO'!$X51),"")</f>
        <v/>
      </c>
      <c r="N51" s="23"/>
      <c r="O51" s="22" t="str">
        <f>IF('MODELO ESTUDIO MERCADO'!$N51&gt;0,ABS(1-'MODELO ESTUDIO MERCADO'!$N51/'MODELO ESTUDIO MERCADO'!$X51),"")</f>
        <v/>
      </c>
      <c r="P51" s="23"/>
      <c r="Q51" s="22" t="str">
        <f>IF('MODELO ESTUDIO MERCADO'!$P51&gt;0,ABS(1-'MODELO ESTUDIO MERCADO'!$P51/'MODELO ESTUDIO MERCADO'!$X51),"")</f>
        <v/>
      </c>
      <c r="R51" s="23"/>
      <c r="S51" s="22" t="str">
        <f>IF('MODELO ESTUDIO MERCADO'!$R51&gt;0,ABS(1-'MODELO ESTUDIO MERCADO'!$R51/'MODELO ESTUDIO MERCADO'!$X51),"")</f>
        <v/>
      </c>
      <c r="T51" s="23"/>
      <c r="U51" s="22" t="str">
        <f>IF('MODELO ESTUDIO MERCADO'!$T51&gt;0,ABS(1-'MODELO ESTUDIO MERCADO'!$T51/'MODELO ESTUDIO MERCADO'!$X51),"")</f>
        <v/>
      </c>
      <c r="V51" s="23">
        <v>0</v>
      </c>
      <c r="W51" s="22" t="str">
        <f>IF('MODELO ESTUDIO MERCADO'!$V51&gt;0,ABS(1-'MODELO ESTUDIO MERCADO'!$V51/'MODELO ESTUDIO MERCADO'!$X51),"")</f>
        <v/>
      </c>
      <c r="X51" s="43">
        <f>IF(SUM('MODELO ESTUDIO MERCADO'!$F51,'MODELO ESTUDIO MERCADO'!$H51,'MODELO ESTUDIO MERCADO'!$J51,'MODELO ESTUDIO MERCADO'!$L51,'MODELO ESTUDIO MERCADO'!$N51,'MODELO ESTUDIO MERCADO'!$P51,'MODELO ESTUDIO MERCADO'!$R51,'MODELO ESTUDIO MERCADO'!$T51)&gt;0,TRUNC(AVERAGE('MODELO ESTUDIO MERCADO'!$F51,'MODELO ESTUDIO MERCADO'!$H51,'MODELO ESTUDIO MERCADO'!$J51,'MODELO ESTUDIO MERCADO'!$L51,'MODELO ESTUDIO MERCADO'!$N51,'MODELO ESTUDIO MERCADO'!$P51,'MODELO ESTUDIO MERCADO'!$R51,'MODELO ESTUDIO MERCADO'!$T51)),"SIN DATOS")</f>
        <v>817391</v>
      </c>
      <c r="Y51" s="24">
        <f>COUNT('MODELO ESTUDIO MERCADO'!$F51:$U51)/2</f>
        <v>3</v>
      </c>
    </row>
    <row r="52" spans="1:25" ht="13.5" x14ac:dyDescent="0.25">
      <c r="A52" s="25">
        <v>50</v>
      </c>
      <c r="B52" s="74"/>
      <c r="C52" s="75"/>
      <c r="D52" s="37" t="s">
        <v>78</v>
      </c>
      <c r="E52" s="21" t="s">
        <v>29</v>
      </c>
      <c r="F52" s="54">
        <v>768150</v>
      </c>
      <c r="G52" s="26">
        <f>IF('MODELO ESTUDIO MERCADO'!$F52&gt;0,ABS(1-'MODELO ESTUDIO MERCADO'!$F52/'MODELO ESTUDIO MERCADO'!$X52),"")</f>
        <v>0.11533636506194145</v>
      </c>
      <c r="H52" s="27">
        <v>650000</v>
      </c>
      <c r="I52" s="26">
        <f>IF('MODELO ESTUDIO MERCADO'!$H52&gt;0,ABS(1-'MODELO ESTUDIO MERCADO'!$H52/'MODELO ESTUDIO MERCADO'!$X52),"")</f>
        <v>5.6214753250977134E-2</v>
      </c>
      <c r="J52" s="27">
        <v>648000</v>
      </c>
      <c r="K52" s="26">
        <f>IF('MODELO ESTUDIO MERCADO'!$J52&gt;0,ABS(1-'MODELO ESTUDIO MERCADO'!$J52/'MODELO ESTUDIO MERCADO'!$X52),"")</f>
        <v>5.9118707856358754E-2</v>
      </c>
      <c r="L52" s="27"/>
      <c r="M52" s="26" t="str">
        <f>IF('MODELO ESTUDIO MERCADO'!$L52&gt;0,ABS(1-'MODELO ESTUDIO MERCADO'!$L52/'MODELO ESTUDIO MERCADO'!$X52),"")</f>
        <v/>
      </c>
      <c r="N52" s="27"/>
      <c r="O52" s="26" t="str">
        <f>IF('MODELO ESTUDIO MERCADO'!$N52&gt;0,ABS(1-'MODELO ESTUDIO MERCADO'!$N52/'MODELO ESTUDIO MERCADO'!$X52),"")</f>
        <v/>
      </c>
      <c r="P52" s="27"/>
      <c r="Q52" s="26" t="str">
        <f>IF('MODELO ESTUDIO MERCADO'!$P52&gt;0,ABS(1-'MODELO ESTUDIO MERCADO'!$P52/'MODELO ESTUDIO MERCADO'!$X52),"")</f>
        <v/>
      </c>
      <c r="R52" s="27"/>
      <c r="S52" s="26" t="str">
        <f>IF('MODELO ESTUDIO MERCADO'!$R52&gt;0,ABS(1-'MODELO ESTUDIO MERCADO'!$R52/'MODELO ESTUDIO MERCADO'!$X52),"")</f>
        <v/>
      </c>
      <c r="T52" s="27"/>
      <c r="U52" s="26" t="str">
        <f>IF('MODELO ESTUDIO MERCADO'!$T52&gt;0,ABS(1-'MODELO ESTUDIO MERCADO'!$T52/'MODELO ESTUDIO MERCADO'!$X52),"")</f>
        <v/>
      </c>
      <c r="V52" s="23">
        <v>0</v>
      </c>
      <c r="W52" s="22" t="str">
        <f>IF('MODELO ESTUDIO MERCADO'!$V52&gt;0,ABS(1-'MODELO ESTUDIO MERCADO'!$V52/'MODELO ESTUDIO MERCADO'!$X52),"")</f>
        <v/>
      </c>
      <c r="X52" s="44">
        <f>IF(SUM('MODELO ESTUDIO MERCADO'!$F52,'MODELO ESTUDIO MERCADO'!$H52,'MODELO ESTUDIO MERCADO'!$J52,'MODELO ESTUDIO MERCADO'!$L52,'MODELO ESTUDIO MERCADO'!$N52,'MODELO ESTUDIO MERCADO'!$P52,'MODELO ESTUDIO MERCADO'!$R52,'MODELO ESTUDIO MERCADO'!$T52)&gt;0,TRUNC(AVERAGE('MODELO ESTUDIO MERCADO'!$F52,'MODELO ESTUDIO MERCADO'!$H52,'MODELO ESTUDIO MERCADO'!$J52,'MODELO ESTUDIO MERCADO'!$L52,'MODELO ESTUDIO MERCADO'!$N52,'MODELO ESTUDIO MERCADO'!$P52,'MODELO ESTUDIO MERCADO'!$R52,'MODELO ESTUDIO MERCADO'!$T52)),"SIN DATOS")</f>
        <v>688716</v>
      </c>
      <c r="Y52" s="28">
        <f>COUNT('MODELO ESTUDIO MERCADO'!$F52:$U52)/2</f>
        <v>3</v>
      </c>
    </row>
    <row r="53" spans="1:25" ht="13.5" x14ac:dyDescent="0.25">
      <c r="A53" s="21">
        <v>51</v>
      </c>
      <c r="B53" s="74"/>
      <c r="C53" s="75"/>
      <c r="D53" s="37" t="s">
        <v>79</v>
      </c>
      <c r="E53" s="21" t="s">
        <v>29</v>
      </c>
      <c r="F53" s="54">
        <v>704137.05</v>
      </c>
      <c r="G53" s="22">
        <f>IF('MODELO ESTUDIO MERCADO'!$F53&gt;0,ABS(1-'MODELO ESTUDIO MERCADO'!$F53/'MODELO ESTUDIO MERCADO'!$X53),"")</f>
        <v>0.11288714296551983</v>
      </c>
      <c r="H53" s="23">
        <v>600000</v>
      </c>
      <c r="I53" s="22">
        <f>IF('MODELO ESTUDIO MERCADO'!$H53&gt;0,ABS(1-'MODELO ESTUDIO MERCADO'!$H53/'MODELO ESTUDIO MERCADO'!$X53),"")</f>
        <v>5.1701247961157715E-2</v>
      </c>
      <c r="J53" s="23">
        <v>594000</v>
      </c>
      <c r="K53" s="22">
        <f>IF('MODELO ESTUDIO MERCADO'!$J53&gt;0,ABS(1-'MODELO ESTUDIO MERCADO'!$J53/'MODELO ESTUDIO MERCADO'!$X53),"")</f>
        <v>6.1184235481546057E-2</v>
      </c>
      <c r="L53" s="23"/>
      <c r="M53" s="22" t="str">
        <f>IF('MODELO ESTUDIO MERCADO'!$L53&gt;0,ABS(1-'MODELO ESTUDIO MERCADO'!$L53/'MODELO ESTUDIO MERCADO'!$X53),"")</f>
        <v/>
      </c>
      <c r="N53" s="23"/>
      <c r="O53" s="22" t="str">
        <f>IF('MODELO ESTUDIO MERCADO'!$N53&gt;0,ABS(1-'MODELO ESTUDIO MERCADO'!$N53/'MODELO ESTUDIO MERCADO'!$X53),"")</f>
        <v/>
      </c>
      <c r="P53" s="23"/>
      <c r="Q53" s="22" t="str">
        <f>IF('MODELO ESTUDIO MERCADO'!$P53&gt;0,ABS(1-'MODELO ESTUDIO MERCADO'!$P53/'MODELO ESTUDIO MERCADO'!$X53),"")</f>
        <v/>
      </c>
      <c r="R53" s="23"/>
      <c r="S53" s="22" t="str">
        <f>IF('MODELO ESTUDIO MERCADO'!$R53&gt;0,ABS(1-'MODELO ESTUDIO MERCADO'!$R53/'MODELO ESTUDIO MERCADO'!$X53),"")</f>
        <v/>
      </c>
      <c r="T53" s="23"/>
      <c r="U53" s="22" t="str">
        <f>IF('MODELO ESTUDIO MERCADO'!$T53&gt;0,ABS(1-'MODELO ESTUDIO MERCADO'!$T53/'MODELO ESTUDIO MERCADO'!$X53),"")</f>
        <v/>
      </c>
      <c r="V53" s="23">
        <v>0</v>
      </c>
      <c r="W53" s="22" t="str">
        <f>IF('MODELO ESTUDIO MERCADO'!$V53&gt;0,ABS(1-'MODELO ESTUDIO MERCADO'!$V53/'MODELO ESTUDIO MERCADO'!$X53),"")</f>
        <v/>
      </c>
      <c r="X53" s="43">
        <f>IF(SUM('MODELO ESTUDIO MERCADO'!$F53,'MODELO ESTUDIO MERCADO'!$H53,'MODELO ESTUDIO MERCADO'!$J53,'MODELO ESTUDIO MERCADO'!$L53,'MODELO ESTUDIO MERCADO'!$N53,'MODELO ESTUDIO MERCADO'!$P53,'MODELO ESTUDIO MERCADO'!$R53,'MODELO ESTUDIO MERCADO'!$T53)&gt;0,TRUNC(AVERAGE('MODELO ESTUDIO MERCADO'!$F53,'MODELO ESTUDIO MERCADO'!$H53,'MODELO ESTUDIO MERCADO'!$J53,'MODELO ESTUDIO MERCADO'!$L53,'MODELO ESTUDIO MERCADO'!$N53,'MODELO ESTUDIO MERCADO'!$P53,'MODELO ESTUDIO MERCADO'!$R53,'MODELO ESTUDIO MERCADO'!$T53)),"SIN DATOS")</f>
        <v>632712</v>
      </c>
      <c r="Y53" s="24">
        <f>COUNT('MODELO ESTUDIO MERCADO'!$F53:$U53)/2</f>
        <v>3</v>
      </c>
    </row>
    <row r="54" spans="1:25" ht="13.5" x14ac:dyDescent="0.25">
      <c r="A54" s="25">
        <v>52</v>
      </c>
      <c r="B54" s="74"/>
      <c r="C54" s="75"/>
      <c r="D54" s="37" t="s">
        <v>80</v>
      </c>
      <c r="E54" s="21" t="s">
        <v>29</v>
      </c>
      <c r="F54" s="54">
        <v>448086.6</v>
      </c>
      <c r="G54" s="26">
        <f>IF('MODELO ESTUDIO MERCADO'!$F54&gt;0,ABS(1-'MODELO ESTUDIO MERCADO'!$F54/'MODELO ESTUDIO MERCADO'!$X54),"")</f>
        <v>9.638385593168497E-2</v>
      </c>
      <c r="H54" s="27">
        <v>400000</v>
      </c>
      <c r="I54" s="26">
        <f>IF('MODELO ESTUDIO MERCADO'!$H54&gt;0,ABS(1-'MODELO ESTUDIO MERCADO'!$H54/'MODELO ESTUDIO MERCADO'!$X54),"")</f>
        <v>2.1275033949522237E-2</v>
      </c>
      <c r="J54" s="27">
        <v>378000</v>
      </c>
      <c r="K54" s="26">
        <f>IF('MODELO ESTUDIO MERCADO'!$J54&gt;0,ABS(1-'MODELO ESTUDIO MERCADO'!$J54/'MODELO ESTUDIO MERCADO'!$X54),"")</f>
        <v>7.5104907082298555E-2</v>
      </c>
      <c r="L54" s="27"/>
      <c r="M54" s="26" t="str">
        <f>IF('MODELO ESTUDIO MERCADO'!$L54&gt;0,ABS(1-'MODELO ESTUDIO MERCADO'!$L54/'MODELO ESTUDIO MERCADO'!$X54),"")</f>
        <v/>
      </c>
      <c r="N54" s="27"/>
      <c r="O54" s="26" t="str">
        <f>IF('MODELO ESTUDIO MERCADO'!$N54&gt;0,ABS(1-'MODELO ESTUDIO MERCADO'!$N54/'MODELO ESTUDIO MERCADO'!$X54),"")</f>
        <v/>
      </c>
      <c r="P54" s="27"/>
      <c r="Q54" s="26" t="str">
        <f>IF('MODELO ESTUDIO MERCADO'!$P54&gt;0,ABS(1-'MODELO ESTUDIO MERCADO'!$P54/'MODELO ESTUDIO MERCADO'!$X54),"")</f>
        <v/>
      </c>
      <c r="R54" s="27"/>
      <c r="S54" s="26" t="str">
        <f>IF('MODELO ESTUDIO MERCADO'!$R54&gt;0,ABS(1-'MODELO ESTUDIO MERCADO'!$R54/'MODELO ESTUDIO MERCADO'!$X54),"")</f>
        <v/>
      </c>
      <c r="T54" s="27"/>
      <c r="U54" s="26" t="str">
        <f>IF('MODELO ESTUDIO MERCADO'!$T54&gt;0,ABS(1-'MODELO ESTUDIO MERCADO'!$T54/'MODELO ESTUDIO MERCADO'!$X54),"")</f>
        <v/>
      </c>
      <c r="V54" s="23">
        <v>0</v>
      </c>
      <c r="W54" s="22" t="str">
        <f>IF('MODELO ESTUDIO MERCADO'!$V54&gt;0,ABS(1-'MODELO ESTUDIO MERCADO'!$V54/'MODELO ESTUDIO MERCADO'!$X54),"")</f>
        <v/>
      </c>
      <c r="X54" s="44">
        <f>IF(SUM('MODELO ESTUDIO MERCADO'!$F54,'MODELO ESTUDIO MERCADO'!$H54,'MODELO ESTUDIO MERCADO'!$J54,'MODELO ESTUDIO MERCADO'!$L54,'MODELO ESTUDIO MERCADO'!$N54,'MODELO ESTUDIO MERCADO'!$P54,'MODELO ESTUDIO MERCADO'!$R54,'MODELO ESTUDIO MERCADO'!$T54)&gt;0,TRUNC(AVERAGE('MODELO ESTUDIO MERCADO'!$F54,'MODELO ESTUDIO MERCADO'!$H54,'MODELO ESTUDIO MERCADO'!$J54,'MODELO ESTUDIO MERCADO'!$L54,'MODELO ESTUDIO MERCADO'!$N54,'MODELO ESTUDIO MERCADO'!$P54,'MODELO ESTUDIO MERCADO'!$R54,'MODELO ESTUDIO MERCADO'!$T54)),"SIN DATOS")</f>
        <v>408695</v>
      </c>
      <c r="Y54" s="28">
        <f>COUNT('MODELO ESTUDIO MERCADO'!$F54:$U54)/2</f>
        <v>3</v>
      </c>
    </row>
    <row r="55" spans="1:25" ht="13.5" x14ac:dyDescent="0.25">
      <c r="A55" s="21">
        <v>53</v>
      </c>
      <c r="B55" s="74"/>
      <c r="C55" s="75"/>
      <c r="D55" s="37" t="s">
        <v>81</v>
      </c>
      <c r="E55" s="21" t="s">
        <v>29</v>
      </c>
      <c r="F55" s="54">
        <v>448086.6</v>
      </c>
      <c r="G55" s="22">
        <f>IF('MODELO ESTUDIO MERCADO'!$F55&gt;0,ABS(1-'MODELO ESTUDIO MERCADO'!$F55/'MODELO ESTUDIO MERCADO'!$X55),"")</f>
        <v>9.638385593168497E-2</v>
      </c>
      <c r="H55" s="23">
        <v>400000</v>
      </c>
      <c r="I55" s="22">
        <f>IF('MODELO ESTUDIO MERCADO'!$H55&gt;0,ABS(1-'MODELO ESTUDIO MERCADO'!$H55/'MODELO ESTUDIO MERCADO'!$X55),"")</f>
        <v>2.1275033949522237E-2</v>
      </c>
      <c r="J55" s="23">
        <v>378000</v>
      </c>
      <c r="K55" s="22">
        <f>IF('MODELO ESTUDIO MERCADO'!$J55&gt;0,ABS(1-'MODELO ESTUDIO MERCADO'!$J55/'MODELO ESTUDIO MERCADO'!$X55),"")</f>
        <v>7.5104907082298555E-2</v>
      </c>
      <c r="L55" s="23"/>
      <c r="M55" s="22" t="str">
        <f>IF('MODELO ESTUDIO MERCADO'!$L55&gt;0,ABS(1-'MODELO ESTUDIO MERCADO'!$L55/'MODELO ESTUDIO MERCADO'!$X55),"")</f>
        <v/>
      </c>
      <c r="N55" s="23"/>
      <c r="O55" s="22" t="str">
        <f>IF('MODELO ESTUDIO MERCADO'!$N55&gt;0,ABS(1-'MODELO ESTUDIO MERCADO'!$N55/'MODELO ESTUDIO MERCADO'!$X55),"")</f>
        <v/>
      </c>
      <c r="P55" s="23"/>
      <c r="Q55" s="22" t="str">
        <f>IF('MODELO ESTUDIO MERCADO'!$P55&gt;0,ABS(1-'MODELO ESTUDIO MERCADO'!$P55/'MODELO ESTUDIO MERCADO'!$X55),"")</f>
        <v/>
      </c>
      <c r="R55" s="23"/>
      <c r="S55" s="22" t="str">
        <f>IF('MODELO ESTUDIO MERCADO'!$R55&gt;0,ABS(1-'MODELO ESTUDIO MERCADO'!$R55/'MODELO ESTUDIO MERCADO'!$X55),"")</f>
        <v/>
      </c>
      <c r="T55" s="23"/>
      <c r="U55" s="22" t="str">
        <f>IF('MODELO ESTUDIO MERCADO'!$T55&gt;0,ABS(1-'MODELO ESTUDIO MERCADO'!$T55/'MODELO ESTUDIO MERCADO'!$X55),"")</f>
        <v/>
      </c>
      <c r="V55" s="23">
        <v>0</v>
      </c>
      <c r="W55" s="22" t="str">
        <f>IF('MODELO ESTUDIO MERCADO'!$V55&gt;0,ABS(1-'MODELO ESTUDIO MERCADO'!$V55/'MODELO ESTUDIO MERCADO'!$X55),"")</f>
        <v/>
      </c>
      <c r="X55" s="43">
        <f>IF(SUM('MODELO ESTUDIO MERCADO'!$F55,'MODELO ESTUDIO MERCADO'!$H55,'MODELO ESTUDIO MERCADO'!$J55,'MODELO ESTUDIO MERCADO'!$L55,'MODELO ESTUDIO MERCADO'!$N55,'MODELO ESTUDIO MERCADO'!$P55,'MODELO ESTUDIO MERCADO'!$R55,'MODELO ESTUDIO MERCADO'!$T55)&gt;0,TRUNC(AVERAGE('MODELO ESTUDIO MERCADO'!$F55,'MODELO ESTUDIO MERCADO'!$H55,'MODELO ESTUDIO MERCADO'!$J55,'MODELO ESTUDIO MERCADO'!$L55,'MODELO ESTUDIO MERCADO'!$N55,'MODELO ESTUDIO MERCADO'!$P55,'MODELO ESTUDIO MERCADO'!$R55,'MODELO ESTUDIO MERCADO'!$T55)),"SIN DATOS")</f>
        <v>408695</v>
      </c>
      <c r="Y55" s="24">
        <f>COUNT('MODELO ESTUDIO MERCADO'!$F55:$U55)/2</f>
        <v>3</v>
      </c>
    </row>
    <row r="56" spans="1:25" ht="13.5" x14ac:dyDescent="0.25">
      <c r="A56" s="25">
        <v>54</v>
      </c>
      <c r="B56" s="74"/>
      <c r="C56" s="75"/>
      <c r="D56" s="37" t="s">
        <v>82</v>
      </c>
      <c r="E56" s="21" t="s">
        <v>29</v>
      </c>
      <c r="F56" s="54">
        <v>768150</v>
      </c>
      <c r="G56" s="26">
        <f>IF('MODELO ESTUDIO MERCADO'!$F56&gt;0,ABS(1-'MODELO ESTUDIO MERCADO'!$F56/'MODELO ESTUDIO MERCADO'!$X56),"")</f>
        <v>0.11533636506194145</v>
      </c>
      <c r="H56" s="27">
        <v>650000</v>
      </c>
      <c r="I56" s="26">
        <f>IF('MODELO ESTUDIO MERCADO'!$H56&gt;0,ABS(1-'MODELO ESTUDIO MERCADO'!$H56/'MODELO ESTUDIO MERCADO'!$X56),"")</f>
        <v>5.6214753250977134E-2</v>
      </c>
      <c r="J56" s="27">
        <v>648000</v>
      </c>
      <c r="K56" s="26">
        <f>IF('MODELO ESTUDIO MERCADO'!$J56&gt;0,ABS(1-'MODELO ESTUDIO MERCADO'!$J56/'MODELO ESTUDIO MERCADO'!$X56),"")</f>
        <v>5.9118707856358754E-2</v>
      </c>
      <c r="L56" s="27"/>
      <c r="M56" s="26" t="str">
        <f>IF('MODELO ESTUDIO MERCADO'!$L56&gt;0,ABS(1-'MODELO ESTUDIO MERCADO'!$L56/'MODELO ESTUDIO MERCADO'!$X56),"")</f>
        <v/>
      </c>
      <c r="N56" s="27"/>
      <c r="O56" s="26" t="str">
        <f>IF('MODELO ESTUDIO MERCADO'!$N56&gt;0,ABS(1-'MODELO ESTUDIO MERCADO'!$N56/'MODELO ESTUDIO MERCADO'!$X56),"")</f>
        <v/>
      </c>
      <c r="P56" s="27"/>
      <c r="Q56" s="26" t="str">
        <f>IF('MODELO ESTUDIO MERCADO'!$P56&gt;0,ABS(1-'MODELO ESTUDIO MERCADO'!$P56/'MODELO ESTUDIO MERCADO'!$X56),"")</f>
        <v/>
      </c>
      <c r="R56" s="27"/>
      <c r="S56" s="26" t="str">
        <f>IF('MODELO ESTUDIO MERCADO'!$R56&gt;0,ABS(1-'MODELO ESTUDIO MERCADO'!$R56/'MODELO ESTUDIO MERCADO'!$X56),"")</f>
        <v/>
      </c>
      <c r="T56" s="27"/>
      <c r="U56" s="26" t="str">
        <f>IF('MODELO ESTUDIO MERCADO'!$T56&gt;0,ABS(1-'MODELO ESTUDIO MERCADO'!$T56/'MODELO ESTUDIO MERCADO'!$X56),"")</f>
        <v/>
      </c>
      <c r="V56" s="23">
        <v>0</v>
      </c>
      <c r="W56" s="22" t="str">
        <f>IF('MODELO ESTUDIO MERCADO'!$V56&gt;0,ABS(1-'MODELO ESTUDIO MERCADO'!$V56/'MODELO ESTUDIO MERCADO'!$X56),"")</f>
        <v/>
      </c>
      <c r="X56" s="44">
        <f>IF(SUM('MODELO ESTUDIO MERCADO'!$F56,'MODELO ESTUDIO MERCADO'!$H56,'MODELO ESTUDIO MERCADO'!$J56,'MODELO ESTUDIO MERCADO'!$L56,'MODELO ESTUDIO MERCADO'!$N56,'MODELO ESTUDIO MERCADO'!$P56,'MODELO ESTUDIO MERCADO'!$R56,'MODELO ESTUDIO MERCADO'!$T56)&gt;0,TRUNC(AVERAGE('MODELO ESTUDIO MERCADO'!$F56,'MODELO ESTUDIO MERCADO'!$H56,'MODELO ESTUDIO MERCADO'!$J56,'MODELO ESTUDIO MERCADO'!$L56,'MODELO ESTUDIO MERCADO'!$N56,'MODELO ESTUDIO MERCADO'!$P56,'MODELO ESTUDIO MERCADO'!$R56,'MODELO ESTUDIO MERCADO'!$T56)),"SIN DATOS")</f>
        <v>688716</v>
      </c>
      <c r="Y56" s="28">
        <f>COUNT('MODELO ESTUDIO MERCADO'!$F56:$U56)/2</f>
        <v>3</v>
      </c>
    </row>
    <row r="57" spans="1:25" ht="13.5" x14ac:dyDescent="0.25">
      <c r="A57" s="21">
        <v>55</v>
      </c>
      <c r="B57" s="74"/>
      <c r="C57" s="75"/>
      <c r="D57" s="37" t="s">
        <v>83</v>
      </c>
      <c r="E57" s="21" t="s">
        <v>29</v>
      </c>
      <c r="F57" s="54">
        <v>192037.5</v>
      </c>
      <c r="G57" s="22">
        <f>IF('MODELO ESTUDIO MERCADO'!$F57&gt;0,ABS(1-'MODELO ESTUDIO MERCADO'!$F57/'MODELO ESTUDIO MERCADO'!$X57),"")</f>
        <v>0.13400159437834014</v>
      </c>
      <c r="H57" s="23">
        <v>154000</v>
      </c>
      <c r="I57" s="22">
        <f>IF('MODELO ESTUDIO MERCADO'!$H57&gt;0,ABS(1-'MODELO ESTUDIO MERCADO'!$H57/'MODELO ESTUDIO MERCADO'!$X57),"")</f>
        <v>9.0613835660928843E-2</v>
      </c>
      <c r="J57" s="23">
        <v>162000</v>
      </c>
      <c r="K57" s="22">
        <f>IF('MODELO ESTUDIO MERCADO'!$J57&gt;0,ABS(1-'MODELO ESTUDIO MERCADO'!$J57/'MODELO ESTUDIO MERCADO'!$X57),"")</f>
        <v>4.3372995955003102E-2</v>
      </c>
      <c r="L57" s="23"/>
      <c r="M57" s="22" t="str">
        <f>IF('MODELO ESTUDIO MERCADO'!$L57&gt;0,ABS(1-'MODELO ESTUDIO MERCADO'!$L57/'MODELO ESTUDIO MERCADO'!$X57),"")</f>
        <v/>
      </c>
      <c r="N57" s="23"/>
      <c r="O57" s="22" t="str">
        <f>IF('MODELO ESTUDIO MERCADO'!$N57&gt;0,ABS(1-'MODELO ESTUDIO MERCADO'!$N57/'MODELO ESTUDIO MERCADO'!$X57),"")</f>
        <v/>
      </c>
      <c r="P57" s="23"/>
      <c r="Q57" s="22" t="str">
        <f>IF('MODELO ESTUDIO MERCADO'!$P57&gt;0,ABS(1-'MODELO ESTUDIO MERCADO'!$P57/'MODELO ESTUDIO MERCADO'!$X57),"")</f>
        <v/>
      </c>
      <c r="R57" s="23"/>
      <c r="S57" s="22" t="str">
        <f>IF('MODELO ESTUDIO MERCADO'!$R57&gt;0,ABS(1-'MODELO ESTUDIO MERCADO'!$R57/'MODELO ESTUDIO MERCADO'!$X57),"")</f>
        <v/>
      </c>
      <c r="T57" s="23"/>
      <c r="U57" s="22" t="str">
        <f>IF('MODELO ESTUDIO MERCADO'!$T57&gt;0,ABS(1-'MODELO ESTUDIO MERCADO'!$T57/'MODELO ESTUDIO MERCADO'!$X57),"")</f>
        <v/>
      </c>
      <c r="V57" s="23">
        <v>0</v>
      </c>
      <c r="W57" s="22" t="str">
        <f>IF('MODELO ESTUDIO MERCADO'!$V57&gt;0,ABS(1-'MODELO ESTUDIO MERCADO'!$V57/'MODELO ESTUDIO MERCADO'!$X57),"")</f>
        <v/>
      </c>
      <c r="X57" s="43">
        <f>IF(SUM('MODELO ESTUDIO MERCADO'!$F57,'MODELO ESTUDIO MERCADO'!$H57,'MODELO ESTUDIO MERCADO'!$J57,'MODELO ESTUDIO MERCADO'!$L57,'MODELO ESTUDIO MERCADO'!$N57,'MODELO ESTUDIO MERCADO'!$P57,'MODELO ESTUDIO MERCADO'!$R57,'MODELO ESTUDIO MERCADO'!$T57)&gt;0,TRUNC(AVERAGE('MODELO ESTUDIO MERCADO'!$F57,'MODELO ESTUDIO MERCADO'!$H57,'MODELO ESTUDIO MERCADO'!$J57,'MODELO ESTUDIO MERCADO'!$L57,'MODELO ESTUDIO MERCADO'!$N57,'MODELO ESTUDIO MERCADO'!$P57,'MODELO ESTUDIO MERCADO'!$R57,'MODELO ESTUDIO MERCADO'!$T57)),"SIN DATOS")</f>
        <v>169345</v>
      </c>
      <c r="Y57" s="24">
        <f>COUNT('MODELO ESTUDIO MERCADO'!$F57:$U57)/2</f>
        <v>3</v>
      </c>
    </row>
    <row r="58" spans="1:25" ht="13.5" x14ac:dyDescent="0.25">
      <c r="A58" s="25">
        <v>56</v>
      </c>
      <c r="B58" s="74"/>
      <c r="C58" s="75"/>
      <c r="D58" s="38" t="s">
        <v>84</v>
      </c>
      <c r="E58" s="21" t="s">
        <v>29</v>
      </c>
      <c r="F58" s="54">
        <v>1280249.55</v>
      </c>
      <c r="G58" s="26">
        <f>IF('MODELO ESTUDIO MERCADO'!$F58&gt;0,ABS(1-'MODELO ESTUDIO MERCADO'!$F58/'MODELO ESTUDIO MERCADO'!$X58),"")</f>
        <v>0.10996340435714447</v>
      </c>
      <c r="H58" s="27">
        <v>1100000</v>
      </c>
      <c r="I58" s="26">
        <f>IF('MODELO ESTUDIO MERCADO'!$H58&gt;0,ABS(1-'MODELO ESTUDIO MERCADO'!$H58/'MODELO ESTUDIO MERCADO'!$X58),"")</f>
        <v>4.6311131456473587E-2</v>
      </c>
      <c r="J58" s="27">
        <v>1080000</v>
      </c>
      <c r="K58" s="26">
        <f>IF('MODELO ESTUDIO MERCADO'!$J58&gt;0,ABS(1-'MODELO ESTUDIO MERCADO'!$J58/'MODELO ESTUDIO MERCADO'!$X58),"")</f>
        <v>6.3650929066355943E-2</v>
      </c>
      <c r="L58" s="27"/>
      <c r="M58" s="26" t="str">
        <f>IF('MODELO ESTUDIO MERCADO'!$L58&gt;0,ABS(1-'MODELO ESTUDIO MERCADO'!$L58/'MODELO ESTUDIO MERCADO'!$X58),"")</f>
        <v/>
      </c>
      <c r="N58" s="27"/>
      <c r="O58" s="26" t="str">
        <f>IF('MODELO ESTUDIO MERCADO'!$N58&gt;0,ABS(1-'MODELO ESTUDIO MERCADO'!$N58/'MODELO ESTUDIO MERCADO'!$X58),"")</f>
        <v/>
      </c>
      <c r="P58" s="27"/>
      <c r="Q58" s="26" t="str">
        <f>IF('MODELO ESTUDIO MERCADO'!$P58&gt;0,ABS(1-'MODELO ESTUDIO MERCADO'!$P58/'MODELO ESTUDIO MERCADO'!$X58),"")</f>
        <v/>
      </c>
      <c r="R58" s="27"/>
      <c r="S58" s="26" t="str">
        <f>IF('MODELO ESTUDIO MERCADO'!$R58&gt;0,ABS(1-'MODELO ESTUDIO MERCADO'!$R58/'MODELO ESTUDIO MERCADO'!$X58),"")</f>
        <v/>
      </c>
      <c r="T58" s="27"/>
      <c r="U58" s="26" t="str">
        <f>IF('MODELO ESTUDIO MERCADO'!$T58&gt;0,ABS(1-'MODELO ESTUDIO MERCADO'!$T58/'MODELO ESTUDIO MERCADO'!$X58),"")</f>
        <v/>
      </c>
      <c r="V58" s="23">
        <v>0</v>
      </c>
      <c r="W58" s="22" t="str">
        <f>IF('MODELO ESTUDIO MERCADO'!$V58&gt;0,ABS(1-'MODELO ESTUDIO MERCADO'!$V58/'MODELO ESTUDIO MERCADO'!$X58),"")</f>
        <v/>
      </c>
      <c r="X58" s="44">
        <f>IF(SUM('MODELO ESTUDIO MERCADO'!$F58,'MODELO ESTUDIO MERCADO'!$H58,'MODELO ESTUDIO MERCADO'!$J58,'MODELO ESTUDIO MERCADO'!$L58,'MODELO ESTUDIO MERCADO'!$N58,'MODELO ESTUDIO MERCADO'!$P58,'MODELO ESTUDIO MERCADO'!$R58,'MODELO ESTUDIO MERCADO'!$T58)&gt;0,TRUNC(AVERAGE('MODELO ESTUDIO MERCADO'!$F58,'MODELO ESTUDIO MERCADO'!$H58,'MODELO ESTUDIO MERCADO'!$J58,'MODELO ESTUDIO MERCADO'!$L58,'MODELO ESTUDIO MERCADO'!$N58,'MODELO ESTUDIO MERCADO'!$P58,'MODELO ESTUDIO MERCADO'!$R58,'MODELO ESTUDIO MERCADO'!$T58)),"SIN DATOS")</f>
        <v>1153416</v>
      </c>
      <c r="Y58" s="28">
        <f>COUNT('MODELO ESTUDIO MERCADO'!$F58:$U58)/2</f>
        <v>3</v>
      </c>
    </row>
    <row r="59" spans="1:25" ht="13.5" x14ac:dyDescent="0.25">
      <c r="A59" s="21">
        <v>57</v>
      </c>
      <c r="B59" s="74"/>
      <c r="C59" s="75"/>
      <c r="D59" s="38" t="s">
        <v>85</v>
      </c>
      <c r="E59" s="21" t="s">
        <v>29</v>
      </c>
      <c r="F59" s="54">
        <v>320062.05</v>
      </c>
      <c r="G59" s="22">
        <f>IF('MODELO ESTUDIO MERCADO'!$F59&gt;0,ABS(1-'MODELO ESTUDIO MERCADO'!$F59/'MODELO ESTUDIO MERCADO'!$X59),"")</f>
        <v>7.8786903369544303E-2</v>
      </c>
      <c r="H59" s="23">
        <v>300000</v>
      </c>
      <c r="I59" s="22">
        <f>IF('MODELO ESTUDIO MERCADO'!$H59&gt;0,ABS(1-'MODELO ESTUDIO MERCADO'!$H59/'MODELO ESTUDIO MERCADO'!$X59),"")</f>
        <v>1.1166650375648457E-2</v>
      </c>
      <c r="J59" s="23">
        <v>270000</v>
      </c>
      <c r="K59" s="22">
        <f>IF('MODELO ESTUDIO MERCADO'!$J59&gt;0,ABS(1-'MODELO ESTUDIO MERCADO'!$J59/'MODELO ESTUDIO MERCADO'!$X59),"")</f>
        <v>8.9950014661916433E-2</v>
      </c>
      <c r="L59" s="23"/>
      <c r="M59" s="22" t="str">
        <f>IF('MODELO ESTUDIO MERCADO'!$L59&gt;0,ABS(1-'MODELO ESTUDIO MERCADO'!$L59/'MODELO ESTUDIO MERCADO'!$X59),"")</f>
        <v/>
      </c>
      <c r="N59" s="23"/>
      <c r="O59" s="22" t="str">
        <f>IF('MODELO ESTUDIO MERCADO'!$N59&gt;0,ABS(1-'MODELO ESTUDIO MERCADO'!$N59/'MODELO ESTUDIO MERCADO'!$X59),"")</f>
        <v/>
      </c>
      <c r="P59" s="23"/>
      <c r="Q59" s="22" t="str">
        <f>IF('MODELO ESTUDIO MERCADO'!$P59&gt;0,ABS(1-'MODELO ESTUDIO MERCADO'!$P59/'MODELO ESTUDIO MERCADO'!$X59),"")</f>
        <v/>
      </c>
      <c r="R59" s="23"/>
      <c r="S59" s="22" t="str">
        <f>IF('MODELO ESTUDIO MERCADO'!$R59&gt;0,ABS(1-'MODELO ESTUDIO MERCADO'!$R59/'MODELO ESTUDIO MERCADO'!$X59),"")</f>
        <v/>
      </c>
      <c r="T59" s="23"/>
      <c r="U59" s="22" t="str">
        <f>IF('MODELO ESTUDIO MERCADO'!$T59&gt;0,ABS(1-'MODELO ESTUDIO MERCADO'!$T59/'MODELO ESTUDIO MERCADO'!$X59),"")</f>
        <v/>
      </c>
      <c r="V59" s="23">
        <v>0</v>
      </c>
      <c r="W59" s="22" t="str">
        <f>IF('MODELO ESTUDIO MERCADO'!$V59&gt;0,ABS(1-'MODELO ESTUDIO MERCADO'!$V59/'MODELO ESTUDIO MERCADO'!$X59),"")</f>
        <v/>
      </c>
      <c r="X59" s="43">
        <f>IF(SUM('MODELO ESTUDIO MERCADO'!$F59,'MODELO ESTUDIO MERCADO'!$H59,'MODELO ESTUDIO MERCADO'!$J59,'MODELO ESTUDIO MERCADO'!$L59,'MODELO ESTUDIO MERCADO'!$N59,'MODELO ESTUDIO MERCADO'!$P59,'MODELO ESTUDIO MERCADO'!$R59,'MODELO ESTUDIO MERCADO'!$T59)&gt;0,TRUNC(AVERAGE('MODELO ESTUDIO MERCADO'!$F59,'MODELO ESTUDIO MERCADO'!$H59,'MODELO ESTUDIO MERCADO'!$J59,'MODELO ESTUDIO MERCADO'!$L59,'MODELO ESTUDIO MERCADO'!$N59,'MODELO ESTUDIO MERCADO'!$P59,'MODELO ESTUDIO MERCADO'!$R59,'MODELO ESTUDIO MERCADO'!$T59)),"SIN DATOS")</f>
        <v>296687</v>
      </c>
      <c r="Y59" s="24">
        <f>COUNT('MODELO ESTUDIO MERCADO'!$F59:$U59)/2</f>
        <v>3</v>
      </c>
    </row>
    <row r="60" spans="1:25" ht="13.5" x14ac:dyDescent="0.25">
      <c r="A60" s="25">
        <v>58</v>
      </c>
      <c r="B60" s="74"/>
      <c r="C60" s="75"/>
      <c r="D60" s="37" t="s">
        <v>86</v>
      </c>
      <c r="E60" s="21" t="s">
        <v>29</v>
      </c>
      <c r="F60" s="54">
        <v>640124.1</v>
      </c>
      <c r="G60" s="26">
        <f>IF('MODELO ESTUDIO MERCADO'!$F60&gt;0,ABS(1-'MODELO ESTUDIO MERCADO'!$F60/'MODELO ESTUDIO MERCADO'!$X60),"")</f>
        <v>4.9313242880396624E-2</v>
      </c>
      <c r="H60" s="27">
        <v>650000</v>
      </c>
      <c r="I60" s="26">
        <f>IF('MODELO ESTUDIO MERCADO'!$H60&gt;0,ABS(1-'MODELO ESTUDIO MERCADO'!$H60/'MODELO ESTUDIO MERCADO'!$X60),"")</f>
        <v>6.5502154773203758E-2</v>
      </c>
      <c r="J60" s="27">
        <v>540000</v>
      </c>
      <c r="K60" s="26">
        <f>IF('MODELO ESTUDIO MERCADO'!$J60&gt;0,ABS(1-'MODELO ESTUDIO MERCADO'!$J60/'MODELO ESTUDIO MERCADO'!$X60),"")</f>
        <v>0.11481359449610762</v>
      </c>
      <c r="L60" s="27"/>
      <c r="M60" s="26" t="str">
        <f>IF('MODELO ESTUDIO MERCADO'!$L60&gt;0,ABS(1-'MODELO ESTUDIO MERCADO'!$L60/'MODELO ESTUDIO MERCADO'!$X60),"")</f>
        <v/>
      </c>
      <c r="N60" s="27"/>
      <c r="O60" s="26" t="str">
        <f>IF('MODELO ESTUDIO MERCADO'!$N60&gt;0,ABS(1-'MODELO ESTUDIO MERCADO'!$N60/'MODELO ESTUDIO MERCADO'!$X60),"")</f>
        <v/>
      </c>
      <c r="P60" s="27"/>
      <c r="Q60" s="26" t="str">
        <f>IF('MODELO ESTUDIO MERCADO'!$P60&gt;0,ABS(1-'MODELO ESTUDIO MERCADO'!$P60/'MODELO ESTUDIO MERCADO'!$X60),"")</f>
        <v/>
      </c>
      <c r="R60" s="27"/>
      <c r="S60" s="26" t="str">
        <f>IF('MODELO ESTUDIO MERCADO'!$R60&gt;0,ABS(1-'MODELO ESTUDIO MERCADO'!$R60/'MODELO ESTUDIO MERCADO'!$X60),"")</f>
        <v/>
      </c>
      <c r="T60" s="27"/>
      <c r="U60" s="26" t="str">
        <f>IF('MODELO ESTUDIO MERCADO'!$T60&gt;0,ABS(1-'MODELO ESTUDIO MERCADO'!$T60/'MODELO ESTUDIO MERCADO'!$X60),"")</f>
        <v/>
      </c>
      <c r="V60" s="23">
        <v>0</v>
      </c>
      <c r="W60" s="22" t="str">
        <f>IF('MODELO ESTUDIO MERCADO'!$V60&gt;0,ABS(1-'MODELO ESTUDIO MERCADO'!$V60/'MODELO ESTUDIO MERCADO'!$X60),"")</f>
        <v/>
      </c>
      <c r="X60" s="44">
        <f>IF(SUM('MODELO ESTUDIO MERCADO'!$F60,'MODELO ESTUDIO MERCADO'!$H60,'MODELO ESTUDIO MERCADO'!$J60,'MODELO ESTUDIO MERCADO'!$L60,'MODELO ESTUDIO MERCADO'!$N60,'MODELO ESTUDIO MERCADO'!$P60,'MODELO ESTUDIO MERCADO'!$R60,'MODELO ESTUDIO MERCADO'!$T60)&gt;0,TRUNC(AVERAGE('MODELO ESTUDIO MERCADO'!$F60,'MODELO ESTUDIO MERCADO'!$H60,'MODELO ESTUDIO MERCADO'!$J60,'MODELO ESTUDIO MERCADO'!$L60,'MODELO ESTUDIO MERCADO'!$N60,'MODELO ESTUDIO MERCADO'!$P60,'MODELO ESTUDIO MERCADO'!$R60,'MODELO ESTUDIO MERCADO'!$T60)),"SIN DATOS")</f>
        <v>610041</v>
      </c>
      <c r="Y60" s="28">
        <f>COUNT('MODELO ESTUDIO MERCADO'!$F60:$U60)/2</f>
        <v>3</v>
      </c>
    </row>
    <row r="61" spans="1:25" ht="25.5" x14ac:dyDescent="0.25">
      <c r="A61" s="21">
        <v>59</v>
      </c>
      <c r="B61" s="74"/>
      <c r="C61" s="75"/>
      <c r="D61" s="37" t="s">
        <v>87</v>
      </c>
      <c r="E61" s="21" t="s">
        <v>29</v>
      </c>
      <c r="F61" s="54">
        <v>1280249.55</v>
      </c>
      <c r="G61" s="22">
        <f>IF('MODELO ESTUDIO MERCADO'!$F61&gt;0,ABS(1-'MODELO ESTUDIO MERCADO'!$F61/'MODELO ESTUDIO MERCADO'!$X61),"")</f>
        <v>0.10996340435714447</v>
      </c>
      <c r="H61" s="23">
        <v>1100000</v>
      </c>
      <c r="I61" s="22">
        <f>IF('MODELO ESTUDIO MERCADO'!$H61&gt;0,ABS(1-'MODELO ESTUDIO MERCADO'!$H61/'MODELO ESTUDIO MERCADO'!$X61),"")</f>
        <v>4.6311131456473587E-2</v>
      </c>
      <c r="J61" s="23">
        <v>1080000</v>
      </c>
      <c r="K61" s="22">
        <f>IF('MODELO ESTUDIO MERCADO'!$J61&gt;0,ABS(1-'MODELO ESTUDIO MERCADO'!$J61/'MODELO ESTUDIO MERCADO'!$X61),"")</f>
        <v>6.3650929066355943E-2</v>
      </c>
      <c r="L61" s="23"/>
      <c r="M61" s="22" t="str">
        <f>IF('MODELO ESTUDIO MERCADO'!$L61&gt;0,ABS(1-'MODELO ESTUDIO MERCADO'!$L61/'MODELO ESTUDIO MERCADO'!$X61),"")</f>
        <v/>
      </c>
      <c r="N61" s="23"/>
      <c r="O61" s="22" t="str">
        <f>IF('MODELO ESTUDIO MERCADO'!$N61&gt;0,ABS(1-'MODELO ESTUDIO MERCADO'!$N61/'MODELO ESTUDIO MERCADO'!$X61),"")</f>
        <v/>
      </c>
      <c r="P61" s="23"/>
      <c r="Q61" s="22" t="str">
        <f>IF('MODELO ESTUDIO MERCADO'!$P61&gt;0,ABS(1-'MODELO ESTUDIO MERCADO'!$P61/'MODELO ESTUDIO MERCADO'!$X61),"")</f>
        <v/>
      </c>
      <c r="R61" s="23"/>
      <c r="S61" s="22" t="str">
        <f>IF('MODELO ESTUDIO MERCADO'!$R61&gt;0,ABS(1-'MODELO ESTUDIO MERCADO'!$R61/'MODELO ESTUDIO MERCADO'!$X61),"")</f>
        <v/>
      </c>
      <c r="T61" s="23"/>
      <c r="U61" s="22" t="str">
        <f>IF('MODELO ESTUDIO MERCADO'!$T61&gt;0,ABS(1-'MODELO ESTUDIO MERCADO'!$T61/'MODELO ESTUDIO MERCADO'!$X61),"")</f>
        <v/>
      </c>
      <c r="V61" s="23">
        <v>0</v>
      </c>
      <c r="W61" s="22" t="str">
        <f>IF('MODELO ESTUDIO MERCADO'!$V61&gt;0,ABS(1-'MODELO ESTUDIO MERCADO'!$V61/'MODELO ESTUDIO MERCADO'!$X61),"")</f>
        <v/>
      </c>
      <c r="X61" s="43">
        <f>IF(SUM('MODELO ESTUDIO MERCADO'!$F61,'MODELO ESTUDIO MERCADO'!$H61,'MODELO ESTUDIO MERCADO'!$J61,'MODELO ESTUDIO MERCADO'!$L61,'MODELO ESTUDIO MERCADO'!$N61,'MODELO ESTUDIO MERCADO'!$P61,'MODELO ESTUDIO MERCADO'!$R61,'MODELO ESTUDIO MERCADO'!$T61)&gt;0,TRUNC(AVERAGE('MODELO ESTUDIO MERCADO'!$F61,'MODELO ESTUDIO MERCADO'!$H61,'MODELO ESTUDIO MERCADO'!$J61,'MODELO ESTUDIO MERCADO'!$L61,'MODELO ESTUDIO MERCADO'!$N61,'MODELO ESTUDIO MERCADO'!$P61,'MODELO ESTUDIO MERCADO'!$R61,'MODELO ESTUDIO MERCADO'!$T61)),"SIN DATOS")</f>
        <v>1153416</v>
      </c>
      <c r="Y61" s="24">
        <f>COUNT('MODELO ESTUDIO MERCADO'!$F61:$U61)/2</f>
        <v>3</v>
      </c>
    </row>
    <row r="62" spans="1:25" ht="76.5" x14ac:dyDescent="0.25">
      <c r="A62" s="25">
        <v>60</v>
      </c>
      <c r="B62" s="74"/>
      <c r="C62" s="75"/>
      <c r="D62" s="37" t="s">
        <v>88</v>
      </c>
      <c r="E62" s="21" t="s">
        <v>29</v>
      </c>
      <c r="F62" s="54">
        <v>3840750</v>
      </c>
      <c r="G62" s="26">
        <f>IF('MODELO ESTUDIO MERCADO'!$F62&gt;0,ABS(1-'MODELO ESTUDIO MERCADO'!$F62/'MODELO ESTUDIO MERCADO'!$X62),"")</f>
        <v>0.11490381768379843</v>
      </c>
      <c r="H62" s="27">
        <v>3254000</v>
      </c>
      <c r="I62" s="26">
        <f>IF('MODELO ESTUDIO MERCADO'!$H62&gt;0,ABS(1-'MODELO ESTUDIO MERCADO'!$H62/'MODELO ESTUDIO MERCADO'!$X62),"")</f>
        <v>5.5419638679143457E-2</v>
      </c>
      <c r="J62" s="27">
        <v>3240000</v>
      </c>
      <c r="K62" s="26">
        <f>IF('MODELO ESTUDIO MERCADO'!$J62&gt;0,ABS(1-'MODELO ESTUDIO MERCADO'!$J62/'MODELO ESTUDIO MERCADO'!$X62),"")</f>
        <v>5.9483598438974994E-2</v>
      </c>
      <c r="L62" s="27"/>
      <c r="M62" s="26" t="str">
        <f>IF('MODELO ESTUDIO MERCADO'!$L62&gt;0,ABS(1-'MODELO ESTUDIO MERCADO'!$L62/'MODELO ESTUDIO MERCADO'!$X62),"")</f>
        <v/>
      </c>
      <c r="N62" s="27"/>
      <c r="O62" s="26" t="str">
        <f>IF('MODELO ESTUDIO MERCADO'!$N62&gt;0,ABS(1-'MODELO ESTUDIO MERCADO'!$N62/'MODELO ESTUDIO MERCADO'!$X62),"")</f>
        <v/>
      </c>
      <c r="P62" s="27"/>
      <c r="Q62" s="26" t="str">
        <f>IF('MODELO ESTUDIO MERCADO'!$P62&gt;0,ABS(1-'MODELO ESTUDIO MERCADO'!$P62/'MODELO ESTUDIO MERCADO'!$X62),"")</f>
        <v/>
      </c>
      <c r="R62" s="27"/>
      <c r="S62" s="26" t="str">
        <f>IF('MODELO ESTUDIO MERCADO'!$R62&gt;0,ABS(1-'MODELO ESTUDIO MERCADO'!$R62/'MODELO ESTUDIO MERCADO'!$X62),"")</f>
        <v/>
      </c>
      <c r="T62" s="27"/>
      <c r="U62" s="26" t="str">
        <f>IF('MODELO ESTUDIO MERCADO'!$T62&gt;0,ABS(1-'MODELO ESTUDIO MERCADO'!$T62/'MODELO ESTUDIO MERCADO'!$X62),"")</f>
        <v/>
      </c>
      <c r="V62" s="23">
        <v>0</v>
      </c>
      <c r="W62" s="22" t="str">
        <f>IF('MODELO ESTUDIO MERCADO'!$V62&gt;0,ABS(1-'MODELO ESTUDIO MERCADO'!$V62/'MODELO ESTUDIO MERCADO'!$X62),"")</f>
        <v/>
      </c>
      <c r="X62" s="44">
        <f>IF(SUM('MODELO ESTUDIO MERCADO'!$F62,'MODELO ESTUDIO MERCADO'!$H62,'MODELO ESTUDIO MERCADO'!$J62,'MODELO ESTUDIO MERCADO'!$L62,'MODELO ESTUDIO MERCADO'!$N62,'MODELO ESTUDIO MERCADO'!$P62,'MODELO ESTUDIO MERCADO'!$R62,'MODELO ESTUDIO MERCADO'!$T62)&gt;0,TRUNC(AVERAGE('MODELO ESTUDIO MERCADO'!$F62,'MODELO ESTUDIO MERCADO'!$H62,'MODELO ESTUDIO MERCADO'!$J62,'MODELO ESTUDIO MERCADO'!$L62,'MODELO ESTUDIO MERCADO'!$N62,'MODELO ESTUDIO MERCADO'!$P62,'MODELO ESTUDIO MERCADO'!$R62,'MODELO ESTUDIO MERCADO'!$T62)),"SIN DATOS")</f>
        <v>3444916</v>
      </c>
      <c r="Y62" s="28">
        <f>COUNT('MODELO ESTUDIO MERCADO'!$F62:$U62)/2</f>
        <v>3</v>
      </c>
    </row>
    <row r="63" spans="1:25" ht="51" x14ac:dyDescent="0.25">
      <c r="A63" s="21">
        <v>61</v>
      </c>
      <c r="B63" s="74"/>
      <c r="C63" s="75"/>
      <c r="D63" s="37" t="s">
        <v>48</v>
      </c>
      <c r="E63" s="21" t="s">
        <v>29</v>
      </c>
      <c r="F63" s="54">
        <v>448086.6</v>
      </c>
      <c r="G63" s="22">
        <f>IF('MODELO ESTUDIO MERCADO'!$F63&gt;0,ABS(1-'MODELO ESTUDIO MERCADO'!$F63/'MODELO ESTUDIO MERCADO'!$X63),"")</f>
        <v>9.638385593168497E-2</v>
      </c>
      <c r="H63" s="23">
        <v>400000</v>
      </c>
      <c r="I63" s="22">
        <f>IF('MODELO ESTUDIO MERCADO'!$H63&gt;0,ABS(1-'MODELO ESTUDIO MERCADO'!$H63/'MODELO ESTUDIO MERCADO'!$X63),"")</f>
        <v>2.1275033949522237E-2</v>
      </c>
      <c r="J63" s="23">
        <v>378000</v>
      </c>
      <c r="K63" s="22">
        <f>IF('MODELO ESTUDIO MERCADO'!$J63&gt;0,ABS(1-'MODELO ESTUDIO MERCADO'!$J63/'MODELO ESTUDIO MERCADO'!$X63),"")</f>
        <v>7.5104907082298555E-2</v>
      </c>
      <c r="L63" s="23"/>
      <c r="M63" s="22" t="str">
        <f>IF('MODELO ESTUDIO MERCADO'!$L63&gt;0,ABS(1-'MODELO ESTUDIO MERCADO'!$L63/'MODELO ESTUDIO MERCADO'!$X63),"")</f>
        <v/>
      </c>
      <c r="N63" s="23"/>
      <c r="O63" s="22" t="str">
        <f>IF('MODELO ESTUDIO MERCADO'!$N63&gt;0,ABS(1-'MODELO ESTUDIO MERCADO'!$N63/'MODELO ESTUDIO MERCADO'!$X63),"")</f>
        <v/>
      </c>
      <c r="P63" s="23"/>
      <c r="Q63" s="22" t="str">
        <f>IF('MODELO ESTUDIO MERCADO'!$P63&gt;0,ABS(1-'MODELO ESTUDIO MERCADO'!$P63/'MODELO ESTUDIO MERCADO'!$X63),"")</f>
        <v/>
      </c>
      <c r="R63" s="23"/>
      <c r="S63" s="22" t="str">
        <f>IF('MODELO ESTUDIO MERCADO'!$R63&gt;0,ABS(1-'MODELO ESTUDIO MERCADO'!$R63/'MODELO ESTUDIO MERCADO'!$X63),"")</f>
        <v/>
      </c>
      <c r="T63" s="23"/>
      <c r="U63" s="22" t="str">
        <f>IF('MODELO ESTUDIO MERCADO'!$T63&gt;0,ABS(1-'MODELO ESTUDIO MERCADO'!$T63/'MODELO ESTUDIO MERCADO'!$X63),"")</f>
        <v/>
      </c>
      <c r="V63" s="23">
        <v>0</v>
      </c>
      <c r="W63" s="22" t="str">
        <f>IF('MODELO ESTUDIO MERCADO'!$V63&gt;0,ABS(1-'MODELO ESTUDIO MERCADO'!$V63/'MODELO ESTUDIO MERCADO'!$X63),"")</f>
        <v/>
      </c>
      <c r="X63" s="43">
        <f>IF(SUM('MODELO ESTUDIO MERCADO'!$F63,'MODELO ESTUDIO MERCADO'!$H63,'MODELO ESTUDIO MERCADO'!$J63,'MODELO ESTUDIO MERCADO'!$L63,'MODELO ESTUDIO MERCADO'!$N63,'MODELO ESTUDIO MERCADO'!$P63,'MODELO ESTUDIO MERCADO'!$R63,'MODELO ESTUDIO MERCADO'!$T63)&gt;0,TRUNC(AVERAGE('MODELO ESTUDIO MERCADO'!$F63,'MODELO ESTUDIO MERCADO'!$H63,'MODELO ESTUDIO MERCADO'!$J63,'MODELO ESTUDIO MERCADO'!$L63,'MODELO ESTUDIO MERCADO'!$N63,'MODELO ESTUDIO MERCADO'!$P63,'MODELO ESTUDIO MERCADO'!$R63,'MODELO ESTUDIO MERCADO'!$T63)),"SIN DATOS")</f>
        <v>408695</v>
      </c>
      <c r="Y63" s="24">
        <f>COUNT('MODELO ESTUDIO MERCADO'!$F63:$U63)/2</f>
        <v>3</v>
      </c>
    </row>
    <row r="64" spans="1:25" ht="13.5" x14ac:dyDescent="0.25">
      <c r="A64" s="25">
        <v>62</v>
      </c>
      <c r="B64" s="74"/>
      <c r="C64" s="75"/>
      <c r="D64" s="37" t="s">
        <v>43</v>
      </c>
      <c r="E64" s="21" t="s">
        <v>29</v>
      </c>
      <c r="F64" s="54">
        <v>320062.05</v>
      </c>
      <c r="G64" s="26">
        <f>IF('MODELO ESTUDIO MERCADO'!$F64&gt;0,ABS(1-'MODELO ESTUDIO MERCADO'!$F64/'MODELO ESTUDIO MERCADO'!$X64),"")</f>
        <v>7.8786903369544303E-2</v>
      </c>
      <c r="H64" s="27">
        <v>300000</v>
      </c>
      <c r="I64" s="26">
        <f>IF('MODELO ESTUDIO MERCADO'!$H64&gt;0,ABS(1-'MODELO ESTUDIO MERCADO'!$H64/'MODELO ESTUDIO MERCADO'!$X64),"")</f>
        <v>1.1166650375648457E-2</v>
      </c>
      <c r="J64" s="27">
        <v>270000</v>
      </c>
      <c r="K64" s="26">
        <f>IF('MODELO ESTUDIO MERCADO'!$J64&gt;0,ABS(1-'MODELO ESTUDIO MERCADO'!$J64/'MODELO ESTUDIO MERCADO'!$X64),"")</f>
        <v>8.9950014661916433E-2</v>
      </c>
      <c r="L64" s="27"/>
      <c r="M64" s="26" t="str">
        <f>IF('MODELO ESTUDIO MERCADO'!$L64&gt;0,ABS(1-'MODELO ESTUDIO MERCADO'!$L64/'MODELO ESTUDIO MERCADO'!$X64),"")</f>
        <v/>
      </c>
      <c r="N64" s="27"/>
      <c r="O64" s="26" t="str">
        <f>IF('MODELO ESTUDIO MERCADO'!$N64&gt;0,ABS(1-'MODELO ESTUDIO MERCADO'!$N64/'MODELO ESTUDIO MERCADO'!$X64),"")</f>
        <v/>
      </c>
      <c r="P64" s="27"/>
      <c r="Q64" s="26" t="str">
        <f>IF('MODELO ESTUDIO MERCADO'!$P64&gt;0,ABS(1-'MODELO ESTUDIO MERCADO'!$P64/'MODELO ESTUDIO MERCADO'!$X64),"")</f>
        <v/>
      </c>
      <c r="R64" s="27"/>
      <c r="S64" s="26" t="str">
        <f>IF('MODELO ESTUDIO MERCADO'!$R64&gt;0,ABS(1-'MODELO ESTUDIO MERCADO'!$R64/'MODELO ESTUDIO MERCADO'!$X64),"")</f>
        <v/>
      </c>
      <c r="T64" s="27"/>
      <c r="U64" s="26" t="str">
        <f>IF('MODELO ESTUDIO MERCADO'!$T64&gt;0,ABS(1-'MODELO ESTUDIO MERCADO'!$T64/'MODELO ESTUDIO MERCADO'!$X64),"")</f>
        <v/>
      </c>
      <c r="V64" s="23">
        <v>0</v>
      </c>
      <c r="W64" s="22" t="str">
        <f>IF('MODELO ESTUDIO MERCADO'!$V64&gt;0,ABS(1-'MODELO ESTUDIO MERCADO'!$V64/'MODELO ESTUDIO MERCADO'!$X64),"")</f>
        <v/>
      </c>
      <c r="X64" s="44">
        <f>IF(SUM('MODELO ESTUDIO MERCADO'!$F64,'MODELO ESTUDIO MERCADO'!$H64,'MODELO ESTUDIO MERCADO'!$J64,'MODELO ESTUDIO MERCADO'!$L64,'MODELO ESTUDIO MERCADO'!$N64,'MODELO ESTUDIO MERCADO'!$P64,'MODELO ESTUDIO MERCADO'!$R64,'MODELO ESTUDIO MERCADO'!$T64)&gt;0,TRUNC(AVERAGE('MODELO ESTUDIO MERCADO'!$F64,'MODELO ESTUDIO MERCADO'!$H64,'MODELO ESTUDIO MERCADO'!$J64,'MODELO ESTUDIO MERCADO'!$L64,'MODELO ESTUDIO MERCADO'!$N64,'MODELO ESTUDIO MERCADO'!$P64,'MODELO ESTUDIO MERCADO'!$R64,'MODELO ESTUDIO MERCADO'!$T64)),"SIN DATOS")</f>
        <v>296687</v>
      </c>
      <c r="Y64" s="28">
        <f>COUNT('MODELO ESTUDIO MERCADO'!$F64:$U64)/2</f>
        <v>3</v>
      </c>
    </row>
    <row r="65" spans="1:25" ht="13.5" x14ac:dyDescent="0.25">
      <c r="A65" s="21">
        <v>63</v>
      </c>
      <c r="B65" s="74"/>
      <c r="C65" s="75"/>
      <c r="D65" s="37" t="s">
        <v>89</v>
      </c>
      <c r="E65" s="21" t="s">
        <v>29</v>
      </c>
      <c r="F65" s="54">
        <v>640124.1</v>
      </c>
      <c r="G65" s="22">
        <f>IF('MODELO ESTUDIO MERCADO'!$F65&gt;0,ABS(1-'MODELO ESTUDIO MERCADO'!$F65/'MODELO ESTUDIO MERCADO'!$X65),"")</f>
        <v>0.10996223392080573</v>
      </c>
      <c r="H65" s="23">
        <v>550000</v>
      </c>
      <c r="I65" s="22">
        <f>IF('MODELO ESTUDIO MERCADO'!$H65&gt;0,ABS(1-'MODELO ESTUDIO MERCADO'!$H65/'MODELO ESTUDIO MERCADO'!$X65),"")</f>
        <v>4.6311131456473587E-2</v>
      </c>
      <c r="J65" s="23">
        <v>540000</v>
      </c>
      <c r="K65" s="22">
        <f>IF('MODELO ESTUDIO MERCADO'!$J65&gt;0,ABS(1-'MODELO ESTUDIO MERCADO'!$J65/'MODELO ESTUDIO MERCADO'!$X65),"")</f>
        <v>6.3650929066355943E-2</v>
      </c>
      <c r="L65" s="23"/>
      <c r="M65" s="22" t="str">
        <f>IF('MODELO ESTUDIO MERCADO'!$L65&gt;0,ABS(1-'MODELO ESTUDIO MERCADO'!$L65/'MODELO ESTUDIO MERCADO'!$X65),"")</f>
        <v/>
      </c>
      <c r="N65" s="23"/>
      <c r="O65" s="22" t="str">
        <f>IF('MODELO ESTUDIO MERCADO'!$N65&gt;0,ABS(1-'MODELO ESTUDIO MERCADO'!$N65/'MODELO ESTUDIO MERCADO'!$X65),"")</f>
        <v/>
      </c>
      <c r="P65" s="23"/>
      <c r="Q65" s="22" t="str">
        <f>IF('MODELO ESTUDIO MERCADO'!$P65&gt;0,ABS(1-'MODELO ESTUDIO MERCADO'!$P65/'MODELO ESTUDIO MERCADO'!$X65),"")</f>
        <v/>
      </c>
      <c r="R65" s="23"/>
      <c r="S65" s="22" t="str">
        <f>IF('MODELO ESTUDIO MERCADO'!$R65&gt;0,ABS(1-'MODELO ESTUDIO MERCADO'!$R65/'MODELO ESTUDIO MERCADO'!$X65),"")</f>
        <v/>
      </c>
      <c r="T65" s="23"/>
      <c r="U65" s="22" t="str">
        <f>IF('MODELO ESTUDIO MERCADO'!$T65&gt;0,ABS(1-'MODELO ESTUDIO MERCADO'!$T65/'MODELO ESTUDIO MERCADO'!$X65),"")</f>
        <v/>
      </c>
      <c r="V65" s="23">
        <v>0</v>
      </c>
      <c r="W65" s="22" t="str">
        <f>IF('MODELO ESTUDIO MERCADO'!$V65&gt;0,ABS(1-'MODELO ESTUDIO MERCADO'!$V65/'MODELO ESTUDIO MERCADO'!$X65),"")</f>
        <v/>
      </c>
      <c r="X65" s="43">
        <f>IF(SUM('MODELO ESTUDIO MERCADO'!$F65,'MODELO ESTUDIO MERCADO'!$H65,'MODELO ESTUDIO MERCADO'!$J65,'MODELO ESTUDIO MERCADO'!$L65,'MODELO ESTUDIO MERCADO'!$N65,'MODELO ESTUDIO MERCADO'!$P65,'MODELO ESTUDIO MERCADO'!$R65,'MODELO ESTUDIO MERCADO'!$T65)&gt;0,TRUNC(AVERAGE('MODELO ESTUDIO MERCADO'!$F65,'MODELO ESTUDIO MERCADO'!$H65,'MODELO ESTUDIO MERCADO'!$J65,'MODELO ESTUDIO MERCADO'!$L65,'MODELO ESTUDIO MERCADO'!$N65,'MODELO ESTUDIO MERCADO'!$P65,'MODELO ESTUDIO MERCADO'!$R65,'MODELO ESTUDIO MERCADO'!$T65)),"SIN DATOS")</f>
        <v>576708</v>
      </c>
      <c r="Y65" s="24">
        <f>COUNT('MODELO ESTUDIO MERCADO'!$F65:$U65)/2</f>
        <v>3</v>
      </c>
    </row>
    <row r="66" spans="1:25" ht="13.5" x14ac:dyDescent="0.25">
      <c r="A66" s="25">
        <v>64</v>
      </c>
      <c r="B66" s="74"/>
      <c r="C66" s="75"/>
      <c r="D66" s="37" t="s">
        <v>90</v>
      </c>
      <c r="E66" s="21" t="s">
        <v>29</v>
      </c>
      <c r="F66" s="54">
        <v>384075</v>
      </c>
      <c r="G66" s="26">
        <f>IF('MODELO ESTUDIO MERCADO'!$F66&gt;0,ABS(1-'MODELO ESTUDIO MERCADO'!$F66/'MODELO ESTUDIO MERCADO'!$X66),"")</f>
        <v>8.8984408448188335E-2</v>
      </c>
      <c r="H66" s="27">
        <v>350000</v>
      </c>
      <c r="I66" s="26">
        <f>IF('MODELO ESTUDIO MERCADO'!$H66&gt;0,ABS(1-'MODELO ESTUDIO MERCADO'!$H66/'MODELO ESTUDIO MERCADO'!$X66),"")</f>
        <v>7.6299083333569717E-3</v>
      </c>
      <c r="J66" s="27">
        <v>324000</v>
      </c>
      <c r="K66" s="26">
        <f>IF('MODELO ESTUDIO MERCADO'!$J66&gt;0,ABS(1-'MODELO ESTUDIO MERCADO'!$J66/'MODELO ESTUDIO MERCADO'!$X66),"")</f>
        <v>8.1348829428593339E-2</v>
      </c>
      <c r="L66" s="27"/>
      <c r="M66" s="26" t="str">
        <f>IF('MODELO ESTUDIO MERCADO'!$L66&gt;0,ABS(1-'MODELO ESTUDIO MERCADO'!$L66/'MODELO ESTUDIO MERCADO'!$X66),"")</f>
        <v/>
      </c>
      <c r="N66" s="27"/>
      <c r="O66" s="26" t="str">
        <f>IF('MODELO ESTUDIO MERCADO'!$N66&gt;0,ABS(1-'MODELO ESTUDIO MERCADO'!$N66/'MODELO ESTUDIO MERCADO'!$X66),"")</f>
        <v/>
      </c>
      <c r="P66" s="27"/>
      <c r="Q66" s="26" t="str">
        <f>IF('MODELO ESTUDIO MERCADO'!$P66&gt;0,ABS(1-'MODELO ESTUDIO MERCADO'!$P66/'MODELO ESTUDIO MERCADO'!$X66),"")</f>
        <v/>
      </c>
      <c r="R66" s="27"/>
      <c r="S66" s="26" t="str">
        <f>IF('MODELO ESTUDIO MERCADO'!$R66&gt;0,ABS(1-'MODELO ESTUDIO MERCADO'!$R66/'MODELO ESTUDIO MERCADO'!$X66),"")</f>
        <v/>
      </c>
      <c r="T66" s="27"/>
      <c r="U66" s="26" t="str">
        <f>IF('MODELO ESTUDIO MERCADO'!$T66&gt;0,ABS(1-'MODELO ESTUDIO MERCADO'!$T66/'MODELO ESTUDIO MERCADO'!$X66),"")</f>
        <v/>
      </c>
      <c r="V66" s="23">
        <v>0</v>
      </c>
      <c r="W66" s="22" t="str">
        <f>IF('MODELO ESTUDIO MERCADO'!$V66&gt;0,ABS(1-'MODELO ESTUDIO MERCADO'!$V66/'MODELO ESTUDIO MERCADO'!$X66),"")</f>
        <v/>
      </c>
      <c r="X66" s="44">
        <f>IF(SUM('MODELO ESTUDIO MERCADO'!$F66,'MODELO ESTUDIO MERCADO'!$H66,'MODELO ESTUDIO MERCADO'!$J66,'MODELO ESTUDIO MERCADO'!$L66,'MODELO ESTUDIO MERCADO'!$N66,'MODELO ESTUDIO MERCADO'!$P66,'MODELO ESTUDIO MERCADO'!$R66,'MODELO ESTUDIO MERCADO'!$T66)&gt;0,TRUNC(AVERAGE('MODELO ESTUDIO MERCADO'!$F66,'MODELO ESTUDIO MERCADO'!$H66,'MODELO ESTUDIO MERCADO'!$J66,'MODELO ESTUDIO MERCADO'!$L66,'MODELO ESTUDIO MERCADO'!$N66,'MODELO ESTUDIO MERCADO'!$P66,'MODELO ESTUDIO MERCADO'!$R66,'MODELO ESTUDIO MERCADO'!$T66)),"SIN DATOS")</f>
        <v>352691</v>
      </c>
      <c r="Y66" s="28">
        <f>COUNT('MODELO ESTUDIO MERCADO'!$F66:$U66)/2</f>
        <v>3</v>
      </c>
    </row>
    <row r="67" spans="1:25" ht="14.25" thickBot="1" x14ac:dyDescent="0.3">
      <c r="A67" s="21">
        <v>65</v>
      </c>
      <c r="B67" s="74"/>
      <c r="C67" s="35" t="s">
        <v>91</v>
      </c>
      <c r="D67" s="42" t="s">
        <v>92</v>
      </c>
      <c r="E67" s="21" t="s">
        <v>29</v>
      </c>
      <c r="F67" s="54">
        <v>1152225</v>
      </c>
      <c r="G67" s="22">
        <f>IF('MODELO ESTUDIO MERCADO'!$F67&gt;0,ABS(1-'MODELO ESTUDIO MERCADO'!$F67/'MODELO ESTUDIO MERCADO'!$X67),"")</f>
        <v>0.1064107439159292</v>
      </c>
      <c r="H67" s="55">
        <v>1000000</v>
      </c>
      <c r="I67" s="22">
        <f>IF('MODELO ESTUDIO MERCADO'!$H67&gt;0,ABS(1-'MODELO ESTUDIO MERCADO'!$H67/'MODELO ESTUDIO MERCADO'!$X67),"")</f>
        <v>3.9761553588987253E-2</v>
      </c>
      <c r="J67" s="56">
        <v>972000</v>
      </c>
      <c r="K67" s="22">
        <f>IF('MODELO ESTUDIO MERCADO'!$J67&gt;0,ABS(1-'MODELO ESTUDIO MERCADO'!$J67/'MODELO ESTUDIO MERCADO'!$X67),"")</f>
        <v>6.664823008849563E-2</v>
      </c>
      <c r="L67" s="30"/>
      <c r="M67" s="29" t="str">
        <f>IF('MODELO ESTUDIO MERCADO'!$L67&gt;0,ABS(1-'MODELO ESTUDIO MERCADO'!$L67/'MODELO ESTUDIO MERCADO'!$X67),"")</f>
        <v/>
      </c>
      <c r="N67" s="30"/>
      <c r="O67" s="29" t="str">
        <f>IF('MODELO ESTUDIO MERCADO'!$N67&gt;0,ABS(1-'MODELO ESTUDIO MERCADO'!$N67/'MODELO ESTUDIO MERCADO'!$X67),"")</f>
        <v/>
      </c>
      <c r="P67" s="30"/>
      <c r="Q67" s="29" t="str">
        <f>IF('MODELO ESTUDIO MERCADO'!$P67&gt;0,ABS(1-'MODELO ESTUDIO MERCADO'!$P67/'MODELO ESTUDIO MERCADO'!$X67),"")</f>
        <v/>
      </c>
      <c r="R67" s="30"/>
      <c r="S67" s="29" t="str">
        <f>IF('MODELO ESTUDIO MERCADO'!$R67&gt;0,ABS(1-'MODELO ESTUDIO MERCADO'!$R67/'MODELO ESTUDIO MERCADO'!$X67),"")</f>
        <v/>
      </c>
      <c r="T67" s="30"/>
      <c r="U67" s="29" t="str">
        <f>IF('MODELO ESTUDIO MERCADO'!$T67&gt;0,ABS(1-'MODELO ESTUDIO MERCADO'!$T67/'MODELO ESTUDIO MERCADO'!$X67),"")</f>
        <v/>
      </c>
      <c r="V67" s="23">
        <v>0</v>
      </c>
      <c r="W67" s="22" t="str">
        <f>IF('MODELO ESTUDIO MERCADO'!$V67&gt;0,ABS(1-'MODELO ESTUDIO MERCADO'!$V67/'MODELO ESTUDIO MERCADO'!$X67),"")</f>
        <v/>
      </c>
      <c r="X67" s="43">
        <f>IF(SUM('MODELO ESTUDIO MERCADO'!$F67,'MODELO ESTUDIO MERCADO'!$H67,'MODELO ESTUDIO MERCADO'!$J67,'MODELO ESTUDIO MERCADO'!$L67,'MODELO ESTUDIO MERCADO'!$N67,'MODELO ESTUDIO MERCADO'!$P67,'MODELO ESTUDIO MERCADO'!$R67,'MODELO ESTUDIO MERCADO'!$T67)&gt;0,TRUNC(AVERAGE('MODELO ESTUDIO MERCADO'!$F67,'MODELO ESTUDIO MERCADO'!$H67,'MODELO ESTUDIO MERCADO'!$J67,'MODELO ESTUDIO MERCADO'!$L67,'MODELO ESTUDIO MERCADO'!$N67,'MODELO ESTUDIO MERCADO'!$P67,'MODELO ESTUDIO MERCADO'!$R67,'MODELO ESTUDIO MERCADO'!$T67)),"SIN DATOS")</f>
        <v>1041408</v>
      </c>
      <c r="Y67" s="31">
        <f>COUNT('MODELO ESTUDIO MERCADO'!$F67:$U67)/2</f>
        <v>3</v>
      </c>
    </row>
    <row r="68" spans="1:25" ht="27.75" customHeight="1" thickBot="1" x14ac:dyDescent="0.3">
      <c r="A68" s="70" t="s">
        <v>93</v>
      </c>
      <c r="B68" s="71"/>
      <c r="C68" s="71"/>
      <c r="D68" s="71"/>
      <c r="E68" s="72"/>
      <c r="F68" s="45">
        <f>SUM(F3:F67)</f>
        <v>82128012.749999955</v>
      </c>
      <c r="G68" s="46"/>
      <c r="H68" s="47">
        <f>SUM(H3:H67)</f>
        <v>73712000</v>
      </c>
      <c r="I68" s="48"/>
      <c r="J68" s="49">
        <f>SUM(J3:J67)</f>
        <v>69282000</v>
      </c>
      <c r="K68" s="50"/>
      <c r="L68" s="51"/>
      <c r="M68" s="51"/>
      <c r="N68" s="51"/>
      <c r="O68" s="51"/>
      <c r="P68" s="51"/>
      <c r="Q68" s="51"/>
      <c r="R68" s="51"/>
      <c r="S68" s="51"/>
      <c r="T68" s="51"/>
      <c r="U68" s="51"/>
      <c r="V68" s="76">
        <f>SUM(V3:V67)</f>
        <v>0</v>
      </c>
      <c r="W68" s="77"/>
      <c r="X68" s="78">
        <f>SUM(X3:X67)</f>
        <v>75040644</v>
      </c>
      <c r="Y68" s="79"/>
    </row>
    <row r="71" spans="1:25" x14ac:dyDescent="0.25">
      <c r="C71" s="57"/>
    </row>
    <row r="72" spans="1:25" x14ac:dyDescent="0.25">
      <c r="C72" s="58"/>
    </row>
    <row r="73" spans="1:25" x14ac:dyDescent="0.25">
      <c r="B73" s="3" t="s">
        <v>94</v>
      </c>
      <c r="C73" s="59" t="s">
        <v>127</v>
      </c>
      <c r="D73" s="53"/>
    </row>
    <row r="74" spans="1:25" x14ac:dyDescent="0.2">
      <c r="C74" s="60" t="s">
        <v>128</v>
      </c>
    </row>
    <row r="75" spans="1:25" x14ac:dyDescent="0.25">
      <c r="C75" s="58"/>
    </row>
  </sheetData>
  <sheetProtection selectLockedCells="1"/>
  <mergeCells count="8">
    <mergeCell ref="A68:E68"/>
    <mergeCell ref="A1:Y1"/>
    <mergeCell ref="B3:B67"/>
    <mergeCell ref="C3:C23"/>
    <mergeCell ref="C24:C44"/>
    <mergeCell ref="C45:C66"/>
    <mergeCell ref="V68:W68"/>
    <mergeCell ref="X68:Y68"/>
  </mergeCells>
  <phoneticPr fontId="2" type="noConversion"/>
  <conditionalFormatting sqref="F3:F67">
    <cfRule type="expression" dxfId="17" priority="8">
      <formula>AND(F3=0,F3&lt;&gt;"")</formula>
    </cfRule>
    <cfRule type="expression" dxfId="16" priority="9">
      <formula>AND($G3&gt;0.3,$G3&lt;&gt;"")</formula>
    </cfRule>
  </conditionalFormatting>
  <conditionalFormatting sqref="G3:G67 I3:I67 K3:K67 M3:M67 O3:O67 Q3:Q67 S3:S67 U3:U67 W3:W67">
    <cfRule type="expression" dxfId="15" priority="12">
      <formula>AND(G3&gt;0.3,G3&lt;&gt;"")</formula>
    </cfRule>
  </conditionalFormatting>
  <conditionalFormatting sqref="H3:H62 H64:H67">
    <cfRule type="expression" dxfId="14" priority="6">
      <formula>AND($I3&gt;0.3,$I3&lt;&gt;"")</formula>
    </cfRule>
  </conditionalFormatting>
  <conditionalFormatting sqref="H3:H67">
    <cfRule type="expression" dxfId="13" priority="5">
      <formula>AND(H3=0,H3&lt;&gt;"")</formula>
    </cfRule>
  </conditionalFormatting>
  <conditionalFormatting sqref="H63">
    <cfRule type="expression" dxfId="12" priority="7">
      <formula>AND(#REF!&gt;0.3,#REF!&lt;&gt;"")</formula>
    </cfRule>
  </conditionalFormatting>
  <conditionalFormatting sqref="J3:J67">
    <cfRule type="expression" dxfId="11" priority="1">
      <formula>AND(J3=0,J3&lt;&gt;"")</formula>
    </cfRule>
    <cfRule type="expression" dxfId="10" priority="2">
      <formula>AND($K3&gt;0.3,$K3&lt;&gt;"")</formula>
    </cfRule>
  </conditionalFormatting>
  <conditionalFormatting sqref="L3:L67 N3:N67 P3:P67 R3:R67 T3:T67">
    <cfRule type="expression" dxfId="9" priority="11">
      <formula>AND(L3=0,L3&lt;&gt;"")</formula>
    </cfRule>
  </conditionalFormatting>
  <conditionalFormatting sqref="L3:L67">
    <cfRule type="expression" dxfId="8" priority="19">
      <formula>AND($M3&gt;0.3,$M3&lt;&gt;"")</formula>
    </cfRule>
  </conditionalFormatting>
  <conditionalFormatting sqref="N3:N67">
    <cfRule type="expression" dxfId="7" priority="18">
      <formula>AND($O3&gt;0.3,$O3&lt;&gt;"")</formula>
    </cfRule>
  </conditionalFormatting>
  <conditionalFormatting sqref="P3:P67">
    <cfRule type="expression" dxfId="6" priority="17">
      <formula>AND($Q3&gt;0.3,$Q3&lt;&gt;"")</formula>
    </cfRule>
  </conditionalFormatting>
  <conditionalFormatting sqref="R3:R67">
    <cfRule type="expression" dxfId="5" priority="16">
      <formula>AND($S3&gt;0.3,$S3&lt;&gt;"")</formula>
    </cfRule>
  </conditionalFormatting>
  <conditionalFormatting sqref="T3:T67">
    <cfRule type="expression" dxfId="4" priority="15">
      <formula>AND($U3&gt;0.3,$U3&lt;&gt;"")</formula>
    </cfRule>
  </conditionalFormatting>
  <conditionalFormatting sqref="V3:V67">
    <cfRule type="expression" dxfId="3" priority="3">
      <formula>AND(V3=0,V3&lt;&gt;"")</formula>
    </cfRule>
    <cfRule type="expression" dxfId="2" priority="4">
      <formula>AND($K3&gt;0.3,$K3&lt;&gt;"")</formula>
    </cfRule>
  </conditionalFormatting>
  <conditionalFormatting sqref="X3:X67">
    <cfRule type="containsText" dxfId="1" priority="10" operator="containsText" text="SIN DATOS">
      <formula>NOT(ISERROR(SEARCH("SIN DATOS",X3)))</formula>
    </cfRule>
  </conditionalFormatting>
  <conditionalFormatting sqref="Y3:Y67">
    <cfRule type="cellIs" dxfId="0" priority="14" operator="lessThan">
      <formula>3</formula>
    </cfRule>
  </conditionalFormatting>
  <pageMargins left="0.70866141732283472" right="0.70866141732283472" top="0.74803149606299213" bottom="0.74803149606299213" header="0.31496062992125984" footer="0.31496062992125984"/>
  <pageSetup paperSize="9" scale="55" orientation="landscape" verticalDpi="599"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00C06-5C63-4455-8513-C99CD081EEA2}">
  <dimension ref="B1:C30"/>
  <sheetViews>
    <sheetView topLeftCell="A4" workbookViewId="0">
      <selection activeCell="C24" sqref="C24"/>
    </sheetView>
  </sheetViews>
  <sheetFormatPr baseColWidth="10" defaultColWidth="11.42578125" defaultRowHeight="15" x14ac:dyDescent="0.25"/>
  <cols>
    <col min="1" max="1" width="3.28515625" style="4" customWidth="1"/>
    <col min="2" max="2" width="27.140625" style="4" bestFit="1" customWidth="1"/>
    <col min="3" max="3" width="93.5703125" style="4" customWidth="1"/>
    <col min="4" max="16384" width="11.42578125" style="4"/>
  </cols>
  <sheetData>
    <row r="1" spans="2:3" ht="15.75" thickBot="1" x14ac:dyDescent="0.3"/>
    <row r="2" spans="2:3" s="5" customFormat="1" ht="16.5" thickBot="1" x14ac:dyDescent="0.3">
      <c r="B2" s="7" t="s">
        <v>95</v>
      </c>
      <c r="C2" s="6" t="s">
        <v>96</v>
      </c>
    </row>
    <row r="3" spans="2:3" x14ac:dyDescent="0.25">
      <c r="B3" s="8" t="s">
        <v>1</v>
      </c>
      <c r="C3" s="9" t="s">
        <v>97</v>
      </c>
    </row>
    <row r="4" spans="2:3" x14ac:dyDescent="0.25">
      <c r="B4" s="10" t="s">
        <v>4</v>
      </c>
      <c r="C4" s="11" t="s">
        <v>98</v>
      </c>
    </row>
    <row r="5" spans="2:3" x14ac:dyDescent="0.25">
      <c r="B5" s="10" t="s">
        <v>99</v>
      </c>
      <c r="C5" s="11" t="s">
        <v>100</v>
      </c>
    </row>
    <row r="6" spans="2:3" x14ac:dyDescent="0.25">
      <c r="B6" s="10" t="s">
        <v>5</v>
      </c>
      <c r="C6" s="11" t="s">
        <v>101</v>
      </c>
    </row>
    <row r="7" spans="2:3" x14ac:dyDescent="0.25">
      <c r="B7" s="12" t="s">
        <v>102</v>
      </c>
      <c r="C7" s="11" t="s">
        <v>103</v>
      </c>
    </row>
    <row r="8" spans="2:3" ht="30" x14ac:dyDescent="0.25">
      <c r="B8" s="13" t="s">
        <v>7</v>
      </c>
      <c r="C8" s="14" t="s">
        <v>104</v>
      </c>
    </row>
    <row r="9" spans="2:3" x14ac:dyDescent="0.25">
      <c r="B9" s="12" t="s">
        <v>105</v>
      </c>
      <c r="C9" s="11" t="s">
        <v>106</v>
      </c>
    </row>
    <row r="10" spans="2:3" ht="30" x14ac:dyDescent="0.25">
      <c r="B10" s="13" t="s">
        <v>9</v>
      </c>
      <c r="C10" s="14" t="s">
        <v>107</v>
      </c>
    </row>
    <row r="11" spans="2:3" x14ac:dyDescent="0.25">
      <c r="B11" s="12" t="s">
        <v>10</v>
      </c>
      <c r="C11" s="11" t="s">
        <v>108</v>
      </c>
    </row>
    <row r="12" spans="2:3" ht="30" x14ac:dyDescent="0.25">
      <c r="B12" s="13" t="s">
        <v>11</v>
      </c>
      <c r="C12" s="14" t="s">
        <v>109</v>
      </c>
    </row>
    <row r="13" spans="2:3" x14ac:dyDescent="0.25">
      <c r="B13" s="12" t="s">
        <v>12</v>
      </c>
      <c r="C13" s="11" t="s">
        <v>110</v>
      </c>
    </row>
    <row r="14" spans="2:3" ht="30" x14ac:dyDescent="0.25">
      <c r="B14" s="13" t="s">
        <v>13</v>
      </c>
      <c r="C14" s="14" t="s">
        <v>111</v>
      </c>
    </row>
    <row r="15" spans="2:3" x14ac:dyDescent="0.25">
      <c r="B15" s="12" t="s">
        <v>14</v>
      </c>
      <c r="C15" s="11" t="s">
        <v>112</v>
      </c>
    </row>
    <row r="16" spans="2:3" ht="30" x14ac:dyDescent="0.25">
      <c r="B16" s="13" t="s">
        <v>15</v>
      </c>
      <c r="C16" s="14" t="s">
        <v>113</v>
      </c>
    </row>
    <row r="17" spans="2:3" x14ac:dyDescent="0.25">
      <c r="B17" s="12" t="s">
        <v>16</v>
      </c>
      <c r="C17" s="11" t="s">
        <v>114</v>
      </c>
    </row>
    <row r="18" spans="2:3" ht="30" x14ac:dyDescent="0.25">
      <c r="B18" s="13" t="s">
        <v>17</v>
      </c>
      <c r="C18" s="14" t="s">
        <v>115</v>
      </c>
    </row>
    <row r="19" spans="2:3" x14ac:dyDescent="0.25">
      <c r="B19" s="12" t="s">
        <v>18</v>
      </c>
      <c r="C19" s="11" t="s">
        <v>116</v>
      </c>
    </row>
    <row r="20" spans="2:3" ht="30" x14ac:dyDescent="0.25">
      <c r="B20" s="13" t="s">
        <v>19</v>
      </c>
      <c r="C20" s="14" t="s">
        <v>117</v>
      </c>
    </row>
    <row r="21" spans="2:3" x14ac:dyDescent="0.25">
      <c r="B21" s="12" t="s">
        <v>20</v>
      </c>
      <c r="C21" s="11" t="s">
        <v>118</v>
      </c>
    </row>
    <row r="22" spans="2:3" ht="30" x14ac:dyDescent="0.25">
      <c r="B22" s="13" t="s">
        <v>21</v>
      </c>
      <c r="C22" s="14" t="s">
        <v>119</v>
      </c>
    </row>
    <row r="23" spans="2:3" ht="30" x14ac:dyDescent="0.25">
      <c r="B23" s="13" t="s">
        <v>120</v>
      </c>
      <c r="C23" s="14" t="s">
        <v>121</v>
      </c>
    </row>
    <row r="24" spans="2:3" ht="30.75" thickBot="1" x14ac:dyDescent="0.3">
      <c r="B24" s="15" t="s">
        <v>25</v>
      </c>
      <c r="C24" s="16" t="s">
        <v>122</v>
      </c>
    </row>
    <row r="27" spans="2:3" ht="15.75" x14ac:dyDescent="0.25">
      <c r="B27" s="84" t="s">
        <v>123</v>
      </c>
      <c r="C27" s="84"/>
    </row>
    <row r="28" spans="2:3" ht="33.75" customHeight="1" x14ac:dyDescent="0.25">
      <c r="B28" s="85" t="s">
        <v>124</v>
      </c>
      <c r="C28" s="85"/>
    </row>
    <row r="29" spans="2:3" ht="90" customHeight="1" x14ac:dyDescent="0.25">
      <c r="B29" s="86" t="s">
        <v>125</v>
      </c>
      <c r="C29" s="86"/>
    </row>
    <row r="30" spans="2:3" ht="33.75" customHeight="1" x14ac:dyDescent="0.25">
      <c r="B30" s="86" t="s">
        <v>126</v>
      </c>
      <c r="C30" s="86"/>
    </row>
  </sheetData>
  <mergeCells count="4">
    <mergeCell ref="B27:C27"/>
    <mergeCell ref="B28:C28"/>
    <mergeCell ref="B29:C29"/>
    <mergeCell ref="B30:C3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9F784-2D3C-40D4-B5F1-A227DAB118C8}">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6" ma:contentTypeDescription="Crear nuevo documento." ma:contentTypeScope="" ma:versionID="c3e5b4346199d6e93b9f0016579a98d2">
  <xsd:schema xmlns:xsd="http://www.w3.org/2001/XMLSchema" xmlns:xs="http://www.w3.org/2001/XMLSchema" xmlns:p="http://schemas.microsoft.com/office/2006/metadata/properties" xmlns:ns1="http://schemas.microsoft.com/sharepoint/v3" xmlns:ns2="594034df-474d-4b02-9ca2-944c66351583" xmlns:ns3="dfcf60e3-6080-4d69-aea6-ccda2266e1cc" targetNamespace="http://schemas.microsoft.com/office/2006/metadata/properties" ma:root="true" ma:fieldsID="a8ac24decaa21e70e80bddd73985fba5" ns1:_="" ns2:_="" ns3:_="">
    <xsd:import namespace="http://schemas.microsoft.com/sharepoint/v3"/>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element ref="ns1:_ip_UnifiedCompliancePolicyProperties" minOccurs="0"/>
                <xsd:element ref="ns1:_ip_UnifiedCompliancePolicyUIAc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94034df-474d-4b02-9ca2-944c66351583">
      <Terms xmlns="http://schemas.microsoft.com/office/infopath/2007/PartnerControls"/>
    </lcf76f155ced4ddcb4097134ff3c332f>
    <TaxCatchAll xmlns="dfcf60e3-6080-4d69-aea6-ccda2266e1cc" xsi:nil="true"/>
    <_ip_UnifiedCompliancePolicyUIAction xmlns="http://schemas.microsoft.com/sharepoint/v3" xsi:nil="true"/>
    <_ip_UnifiedCompliancePolicyProperties xmlns="http://schemas.microsoft.com/sharepoint/v3" xsi:nil="true"/>
    <SharedWithUsers xmlns="dfcf60e3-6080-4d69-aea6-ccda2266e1cc">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5939C1-76EA-4AC7-ACC7-EBA8615827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654A6C-4DDD-493B-992F-C14F6DCCF268}">
  <ds:schemaRefs>
    <ds:schemaRef ds:uri="http://schemas.microsoft.com/office/2006/metadata/properties"/>
    <ds:schemaRef ds:uri="http://schemas.microsoft.com/office/infopath/2007/PartnerControls"/>
    <ds:schemaRef ds:uri="594034df-474d-4b02-9ca2-944c66351583"/>
    <ds:schemaRef ds:uri="dfcf60e3-6080-4d69-aea6-ccda2266e1cc"/>
    <ds:schemaRef ds:uri="http://schemas.microsoft.com/sharepoint/v3"/>
  </ds:schemaRefs>
</ds:datastoreItem>
</file>

<file path=customXml/itemProps3.xml><?xml version="1.0" encoding="utf-8"?>
<ds:datastoreItem xmlns:ds="http://schemas.openxmlformats.org/officeDocument/2006/customXml" ds:itemID="{43180A5B-BCE1-4ECA-AE7E-954F50E1360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CRONOGRAMA</vt:lpstr>
      <vt:lpstr>MODELO ESTUDIO MERCADO</vt:lpstr>
      <vt:lpstr>INSTRUCCIONES</vt:lpstr>
      <vt:lpstr>Hoja1</vt:lpstr>
      <vt:lpstr>CRONOGRAMA!Área_de_impresión</vt:lpstr>
      <vt:lpstr>'MODELO ESTUDIO MERCADO'!Títulos_a_imprimir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Adminsena</dc:creator>
  <cp:keywords/>
  <dc:description/>
  <cp:lastModifiedBy>Johan Sebastian Hernandez Vargas</cp:lastModifiedBy>
  <cp:revision/>
  <cp:lastPrinted>2026-02-26T20:53:29Z</cp:lastPrinted>
  <dcterms:created xsi:type="dcterms:W3CDTF">2015-06-05T18:19:34Z</dcterms:created>
  <dcterms:modified xsi:type="dcterms:W3CDTF">2026-04-21T19:55:12Z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MediaServiceImageTags">
    <vt:lpwstr/>
  </property>
  <property fmtid="{D5CDD505-2E9C-101B-9397-08002B2CF9AE}" pid="4" name="Order">
    <vt:r8>19022800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y fmtid="{D5CDD505-2E9C-101B-9397-08002B2CF9AE}" pid="11" name="MSIP_Label_fc111285-cafa-4fc9-8a9a-bd902089b24f_Enabled">
    <vt:lpwstr>true</vt:lpwstr>
  </property>
  <property fmtid="{D5CDD505-2E9C-101B-9397-08002B2CF9AE}" pid="12" name="MSIP_Label_fc111285-cafa-4fc9-8a9a-bd902089b24f_SetDate">
    <vt:lpwstr>2026-02-25T22:22:59Z</vt:lpwstr>
  </property>
  <property fmtid="{D5CDD505-2E9C-101B-9397-08002B2CF9AE}" pid="13" name="MSIP_Label_fc111285-cafa-4fc9-8a9a-bd902089b24f_Method">
    <vt:lpwstr>Privileged</vt:lpwstr>
  </property>
  <property fmtid="{D5CDD505-2E9C-101B-9397-08002B2CF9AE}" pid="14" name="MSIP_Label_fc111285-cafa-4fc9-8a9a-bd902089b24f_Name">
    <vt:lpwstr>Public</vt:lpwstr>
  </property>
  <property fmtid="{D5CDD505-2E9C-101B-9397-08002B2CF9AE}" pid="15" name="MSIP_Label_fc111285-cafa-4fc9-8a9a-bd902089b24f_SiteId">
    <vt:lpwstr>cbc2c381-2f2e-4d93-91d1-506c9316ace7</vt:lpwstr>
  </property>
  <property fmtid="{D5CDD505-2E9C-101B-9397-08002B2CF9AE}" pid="16" name="MSIP_Label_fc111285-cafa-4fc9-8a9a-bd902089b24f_ActionId">
    <vt:lpwstr>399525a1-3834-4ec5-8c2a-b04d3aab9fcd</vt:lpwstr>
  </property>
  <property fmtid="{D5CDD505-2E9C-101B-9397-08002B2CF9AE}" pid="17" name="MSIP_Label_fc111285-cafa-4fc9-8a9a-bd902089b24f_ContentBits">
    <vt:lpwstr>0</vt:lpwstr>
  </property>
  <property fmtid="{D5CDD505-2E9C-101B-9397-08002B2CF9AE}" pid="18" name="MSIP_Label_fc111285-cafa-4fc9-8a9a-bd902089b24f_Tag">
    <vt:lpwstr>10, 0, 1, 1</vt:lpwstr>
  </property>
</Properties>
</file>