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juand\Downloads\CAMINOS ABIERTOS\2026\VICTIMAS FCA\OFERTA AGENCIA ATENEA\4. PUNTUABLE\"/>
    </mc:Choice>
  </mc:AlternateContent>
  <xr:revisionPtr revIDLastSave="0" documentId="13_ncr:1_{40C0CCEE-3C6E-40FC-A13A-638BFE22765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ulario oferta economica" sheetId="1" r:id="rId1"/>
    <sheet name="FICHA TECINICA (2)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zOPuIm2A6ILKRsk4BZfptglRMK5w+2NdvkBdorgoCso="/>
    </ext>
  </extLst>
</workbook>
</file>

<file path=xl/calcChain.xml><?xml version="1.0" encoding="utf-8"?>
<calcChain xmlns="http://schemas.openxmlformats.org/spreadsheetml/2006/main">
  <c r="K51" i="1" l="1"/>
  <c r="S51" i="2"/>
  <c r="O51" i="2"/>
  <c r="M51" i="2"/>
  <c r="P51" i="2" s="1"/>
  <c r="K51" i="2"/>
  <c r="I51" i="2"/>
  <c r="S50" i="2"/>
  <c r="P50" i="2"/>
  <c r="R50" i="2" s="1"/>
  <c r="I50" i="2"/>
  <c r="O50" i="2" s="1"/>
  <c r="S49" i="2"/>
  <c r="P49" i="2"/>
  <c r="R49" i="2" s="1"/>
  <c r="I49" i="2"/>
  <c r="O49" i="2" s="1"/>
  <c r="S48" i="2"/>
  <c r="P48" i="2"/>
  <c r="R48" i="2" s="1"/>
  <c r="I48" i="2"/>
  <c r="O48" i="2" s="1"/>
  <c r="S47" i="2"/>
  <c r="P47" i="2"/>
  <c r="R47" i="2" s="1"/>
  <c r="I47" i="2"/>
  <c r="O47" i="2" s="1"/>
  <c r="S46" i="2"/>
  <c r="P46" i="2"/>
  <c r="R46" i="2" s="1"/>
  <c r="I46" i="2"/>
  <c r="O46" i="2" s="1"/>
  <c r="S45" i="2"/>
  <c r="P45" i="2"/>
  <c r="R45" i="2" s="1"/>
  <c r="I45" i="2"/>
  <c r="O45" i="2" s="1"/>
  <c r="S44" i="2"/>
  <c r="P44" i="2"/>
  <c r="R44" i="2" s="1"/>
  <c r="I44" i="2"/>
  <c r="O44" i="2" s="1"/>
  <c r="S43" i="2"/>
  <c r="P43" i="2"/>
  <c r="R43" i="2" s="1"/>
  <c r="I43" i="2"/>
  <c r="O43" i="2" s="1"/>
  <c r="S42" i="2"/>
  <c r="P42" i="2"/>
  <c r="R42" i="2" s="1"/>
  <c r="I42" i="2"/>
  <c r="O42" i="2" s="1"/>
  <c r="S41" i="2"/>
  <c r="P41" i="2"/>
  <c r="R41" i="2" s="1"/>
  <c r="I41" i="2"/>
  <c r="O41" i="2" s="1"/>
  <c r="S40" i="2"/>
  <c r="O40" i="2"/>
  <c r="M40" i="2"/>
  <c r="T40" i="2" s="1"/>
  <c r="K40" i="2"/>
  <c r="I40" i="2"/>
  <c r="P38" i="2"/>
  <c r="Q38" i="2" s="1"/>
  <c r="M37" i="2"/>
  <c r="L37" i="2"/>
  <c r="J37" i="2"/>
  <c r="O36" i="2"/>
  <c r="N36" i="2" s="1"/>
  <c r="P36" i="2" s="1"/>
  <c r="Q36" i="2" s="1"/>
  <c r="O35" i="2"/>
  <c r="N35" i="2" s="1"/>
  <c r="P35" i="2" s="1"/>
  <c r="Q35" i="2" s="1"/>
  <c r="O34" i="2"/>
  <c r="N34" i="2" s="1"/>
  <c r="P34" i="2" s="1"/>
  <c r="Q34" i="2" s="1"/>
  <c r="O33" i="2"/>
  <c r="N33" i="2" s="1"/>
  <c r="P33" i="2" s="1"/>
  <c r="Q33" i="2" s="1"/>
  <c r="O32" i="2"/>
  <c r="N32" i="2" s="1"/>
  <c r="P32" i="2" s="1"/>
  <c r="Q32" i="2" s="1"/>
  <c r="O31" i="2"/>
  <c r="N31" i="2" s="1"/>
  <c r="P31" i="2" s="1"/>
  <c r="Q31" i="2" s="1"/>
  <c r="O30" i="2"/>
  <c r="N30" i="2" s="1"/>
  <c r="P30" i="2" s="1"/>
  <c r="Q30" i="2" s="1"/>
  <c r="O29" i="2"/>
  <c r="N29" i="2" s="1"/>
  <c r="P29" i="2" s="1"/>
  <c r="Q29" i="2" s="1"/>
  <c r="O28" i="2"/>
  <c r="N28" i="2" s="1"/>
  <c r="P28" i="2" s="1"/>
  <c r="Q28" i="2" s="1"/>
  <c r="O27" i="2"/>
  <c r="N27" i="2" s="1"/>
  <c r="P27" i="2" s="1"/>
  <c r="Q27" i="2" s="1"/>
  <c r="O26" i="2"/>
  <c r="N26" i="2" s="1"/>
  <c r="P26" i="2" s="1"/>
  <c r="Q26" i="2" s="1"/>
  <c r="O25" i="2"/>
  <c r="N25" i="2" s="1"/>
  <c r="P25" i="2" s="1"/>
  <c r="Q25" i="2" s="1"/>
  <c r="O24" i="2"/>
  <c r="N24" i="2" s="1"/>
  <c r="P24" i="2" s="1"/>
  <c r="Q24" i="2" s="1"/>
  <c r="O23" i="2"/>
  <c r="N23" i="2" s="1"/>
  <c r="P23" i="2" s="1"/>
  <c r="Q23" i="2" s="1"/>
  <c r="O22" i="2"/>
  <c r="N22" i="2" s="1"/>
  <c r="P22" i="2" s="1"/>
  <c r="Q22" i="2" s="1"/>
  <c r="O21" i="2"/>
  <c r="N21" i="2" s="1"/>
  <c r="P21" i="2" s="1"/>
  <c r="Q21" i="2" s="1"/>
  <c r="P20" i="2"/>
  <c r="Q20" i="2" s="1"/>
  <c r="O19" i="2"/>
  <c r="N19" i="2"/>
  <c r="P19" i="2" s="1"/>
  <c r="Q19" i="2" s="1"/>
  <c r="O18" i="2"/>
  <c r="N18" i="2"/>
  <c r="P18" i="2" s="1"/>
  <c r="Q18" i="2" s="1"/>
  <c r="O17" i="2"/>
  <c r="N17" i="2"/>
  <c r="P17" i="2" s="1"/>
  <c r="Q17" i="2" s="1"/>
  <c r="O16" i="2"/>
  <c r="N16" i="2"/>
  <c r="P16" i="2" s="1"/>
  <c r="Q16" i="2" s="1"/>
  <c r="O15" i="2"/>
  <c r="N15" i="2"/>
  <c r="P15" i="2" s="1"/>
  <c r="Q15" i="2" s="1"/>
  <c r="O14" i="2"/>
  <c r="N14" i="2"/>
  <c r="P14" i="2" s="1"/>
  <c r="Q14" i="2" s="1"/>
  <c r="O13" i="2"/>
  <c r="N13" i="2"/>
  <c r="P13" i="2" s="1"/>
  <c r="Q13" i="2" s="1"/>
  <c r="O12" i="2"/>
  <c r="N12" i="2"/>
  <c r="P12" i="2" s="1"/>
  <c r="Q12" i="2" s="1"/>
  <c r="O11" i="2"/>
  <c r="N11" i="2"/>
  <c r="P11" i="2" s="1"/>
  <c r="Q11" i="2" s="1"/>
  <c r="O10" i="2"/>
  <c r="N10" i="2"/>
  <c r="P10" i="2" s="1"/>
  <c r="Q10" i="2" s="1"/>
  <c r="O9" i="2"/>
  <c r="N9" i="2"/>
  <c r="P9" i="2" s="1"/>
  <c r="Q9" i="2" s="1"/>
  <c r="O8" i="2"/>
  <c r="N8" i="2"/>
  <c r="P8" i="2" s="1"/>
  <c r="Q8" i="2" s="1"/>
  <c r="O7" i="2"/>
  <c r="N7" i="2"/>
  <c r="P7" i="2" s="1"/>
  <c r="Q7" i="2" s="1"/>
  <c r="O6" i="2"/>
  <c r="N6" i="2"/>
  <c r="P6" i="2" s="1"/>
  <c r="Q6" i="2" s="1"/>
  <c r="I50" i="1"/>
  <c r="I49" i="1"/>
  <c r="I48" i="1"/>
  <c r="I47" i="1"/>
  <c r="I46" i="1"/>
  <c r="I45" i="1"/>
  <c r="I44" i="1"/>
  <c r="I43" i="1"/>
  <c r="I42" i="1"/>
  <c r="I41" i="1"/>
  <c r="I40" i="1"/>
  <c r="I39" i="1"/>
  <c r="R51" i="2" l="1"/>
  <c r="Q51" i="2"/>
  <c r="O52" i="2"/>
  <c r="K41" i="2"/>
  <c r="K52" i="2" s="1"/>
  <c r="Q41" i="2"/>
  <c r="K42" i="2"/>
  <c r="Q42" i="2"/>
  <c r="K43" i="2"/>
  <c r="Q43" i="2"/>
  <c r="K44" i="2"/>
  <c r="Q44" i="2"/>
  <c r="K45" i="2"/>
  <c r="Q45" i="2"/>
  <c r="K46" i="2"/>
  <c r="Q46" i="2"/>
  <c r="K47" i="2"/>
  <c r="Q47" i="2"/>
  <c r="K48" i="2"/>
  <c r="Q48" i="2"/>
  <c r="K49" i="2"/>
  <c r="Q49" i="2"/>
  <c r="K50" i="2"/>
  <c r="Q50" i="2"/>
  <c r="N37" i="2"/>
  <c r="P37" i="2" s="1"/>
  <c r="Q37" i="2" s="1"/>
  <c r="M41" i="2"/>
  <c r="M52" i="2" s="1"/>
  <c r="M42" i="2"/>
  <c r="M43" i="2"/>
  <c r="M44" i="2"/>
  <c r="M45" i="2"/>
  <c r="M46" i="2"/>
  <c r="M47" i="2"/>
  <c r="M48" i="2"/>
  <c r="M49" i="2"/>
  <c r="M50" i="2"/>
  <c r="P40" i="2"/>
  <c r="T52" i="2" l="1"/>
  <c r="Q40" i="2"/>
  <c r="R40" i="2"/>
  <c r="R52" i="2" s="1"/>
</calcChain>
</file>

<file path=xl/sharedStrings.xml><?xml version="1.0" encoding="utf-8"?>
<sst xmlns="http://schemas.openxmlformats.org/spreadsheetml/2006/main" count="297" uniqueCount="109">
  <si>
    <t>OBJETO: PRESTACIÓN DE SERVICIOS COMO OPERADOR LOGÍSTICO PARA EJECUTAR LOS EVENTOS DE CONMEMORACIÓN, INSTANCIAS DE PARTICIPACIÓN, COMITÉS TEMÁTICOS, INTERCAMBIO DE EXPERIENCIAS Y/O SABERES Y COMITES Y SUBCOMITES DE JUSTICIA TRANSICIONAL PARA GARANTIZAR LA PARTICIPACIÓN DE LAS VÍCTIMAS DEL CONFLICTO ARMADO EN EL DISEÑO, IMPLEMENTACIÓN, EJECUCIÓN DE LOS PLANES, PROYECTOS Y PROGRAMAS QUE SE CREEN CON OCASIÓN DEL CUMPLIMIENTO DE LO DISPUESTO EN LA LEY 1448 DE 2011 DEL MUNICIPIO DE FLORIDABLANCA – SANTANDER</t>
  </si>
  <si>
    <t xml:space="preserve">TITULO I. SERVICIO LOGÍSTICO PARA EJECUTAR LOS EVENTOS DE CONMEMORACIÓN, INSTANCIAS DE PARTICIPACIÓN, COMITÉS TEMÁTICOS Y COMITES Y SUBCOMITES DE JUSTICIA TRANSICIONAL </t>
  </si>
  <si>
    <t>CAPITULO I. SERVICIO DE SUMINISTRO DE ALIMENTACION PREPARADA Y SERVIDA</t>
  </si>
  <si>
    <t>ITEM</t>
  </si>
  <si>
    <t>DESCRIPCION</t>
  </si>
  <si>
    <t>ESPECIFICACION TECNICA</t>
  </si>
  <si>
    <t>UNIDAD DE MEDIDA</t>
  </si>
  <si>
    <t>CANTIDAD</t>
  </si>
  <si>
    <t>VALOR UNITARIO</t>
  </si>
  <si>
    <t xml:space="preserve">ALMUERZO GOURMET </t>
  </si>
  <si>
    <t>Dos proteínas de 150 grs cada una (Pollo y/o carne y/o cerdo y/o pescado), papa o yuca (en pure y/o en cascos y/o cocida y/o frita), ensalada fría (agridulce y/o de frutas y/o rusa) papa, jugo natural (12 onzas bajo en azúcar) y postre.  Entregados en empaques individuales y recipientes biodegradables (no tóxicos), cada menú debe contar con los implementos para manipulación de alimentos como servilletas, cucharas, cubiertos, cuchillos, debidamente empacados e individualizados.</t>
  </si>
  <si>
    <t>Unidad</t>
  </si>
  <si>
    <t>ALMUERZO ESPECIAL</t>
  </si>
  <si>
    <t>OPCION 1</t>
  </si>
  <si>
    <t>Arroz mixto de carnes (pollo, res y cerdo) de 200 grs y adicional 125 grs de proteina (pollo y/o carne y/o cerdo) acompañado de papa o yuca o tajadas fritas.  jugo natural (12 onzas bajo en azúcar) y postre.  Entregados en empaques individuales y recipientes biodegradables (no tóxicos), cada menú debe contar con los implementos para manipulación de alimentos como servilletas, cucharas, cubiertos, cuchillos, debidamente empacados e individualizados.</t>
  </si>
  <si>
    <t>OPCION 2</t>
  </si>
  <si>
    <t>1/4 de pollo a la broaster o asado acompañado de papa o yuca cocida o frita o en casco. gaseosa PET x 250 ml o jugo en caja x 200 ml o jugo natural de 9 onzas y postre Entregados en empaques individuales y recipientes biodegradables (no tóxicos), cada menú debe contar con los implementos para manipulación de alimentos como servilletas, cucharas, cubiertos, cuchillos, debidamente empacados e individualizados.</t>
  </si>
  <si>
    <t>OPCION 3</t>
  </si>
  <si>
    <t>Plato de mute Santandereano en recipiente de 12 onzas, acompañado de arroz, papa o yuca cocida y porción de ensalada o aguacate, gaseosa PET x 250 ml o jugo en caja x 200 ml o jugo natural de 9 onzas y postre. Entregados en empaques individuales y recipientes biodegradables (no tóxicos), cada menú debe contar con los implementos para manipulación de alimentos como servilletas, cucharas, cubiertos, cuchillos, debidamente empacados e individualizados.</t>
  </si>
  <si>
    <t>OPCION 4</t>
  </si>
  <si>
    <t>Porción de arroz (blanco y/o de coco y/o con verduras), una porción de carne o de pollo o pescado o cerdo de (200 grs), ensalada de frutos rojos o verduras o vegetales frescos o frutas,  gaseosa PET x 250 ml o jugo en caja x 200 ml o jugo natural de 9 onzas, porción papa o yuca (cocida o frita) y postre. Entregados en empaques individuales y recipientes biodegradables (no tóxicos), cada menú debe contar con los implementos para manipulación de alimentos como servilletas, cucharas, cubiertos, cuchillos, debidamente empacados e individualizados.</t>
  </si>
  <si>
    <t>ALMUERZO CORRIENTE</t>
  </si>
  <si>
    <t>Porción de arroz (blanco y/o de coco y/o con verduras), una porción de carne o de pollo o pescado o cerdo de (150 grs), ensalada de frutos rojos o verduras o vegetales frescos o frutas,  gaseosa PET x 250 ml o jugo en caja x 200 ml o jugo natural de 9 onzas, porción papa o yuca (cocida o frita). Entregados en empaques individuales y recipientes biodegradables (no tóxicos), cada menú debe contar con los implementos para manipulación de alimentos como servilletas, cucharas, cubiertos, cuchillos, debidamente empacados e individualizados.</t>
  </si>
  <si>
    <t xml:space="preserve">CENA GOURMET </t>
  </si>
  <si>
    <t>Dos proteínas de 125 grs cada una (Pollo y/o carne y/o cerdo y/o pescado), papa o yuca (en pure y/o en cascos y/o cocida y/o frita), ensalada fría (agridulce y/o de frutas y/o rusa) papa, jugo natural (12 onzas bajo en azúcar) y postre.  Entregados en empaques individuales y recipientes biodegradables (no tóxicos), cada menú debe contar con los implementos para manipulación de alimentos como servilletas, cucharas, cubiertos, cuchillos, debidamente empacados e individualizados.</t>
  </si>
  <si>
    <t>REFRIGERIO</t>
  </si>
  <si>
    <t>Empanada o flauta o pastel o arepa, rellenos variados de 90 grs en empaque individual de aluminio o papel kraft, Jugo en caja de 200 ml o gaseosa pet x 250 ml o malta pet x 200ml o jugo natural o naranjada o limonada de 7 oz bajo en azúcar. Entregados en empaques individuales y recipientes biodegradables (no tóxicos), cada menú debe contar con los implementos para manipulación de alimentos como servilletas, cucharas, cubiertos, cuchillos, debidamente empacados e individualizados.</t>
  </si>
  <si>
    <t>Sandwich  frío  :  pan  blanco,  lechuga,  queso y pollo de  100 grs. Empaque individual de aluminio o papel kraft. Jugo en caja de 200 ml o gaseosa pet x 250 ml o malta pet x 200ml o jugo natural o naranjada o limonada de 7 oz bajo en azúcar. Entregados en empaques individuales y recipientes biodegradables (no tóxicos), cada menú debe contar con los implementos para manipulación de alimentos como servilletas, cucharas, cubiertos, cuchillos, debidamente empacados e individualizados.</t>
  </si>
  <si>
    <t>Picado de fruta fresca, con 5 porciones de fruta variada de 50 grs cada porción con granola y lechera. Entregados en empaques individuales y recipientes biodegradables (no tóxicos), cada menú debe contar con los implementos para manipulación de alimentos como servilletas, cucharas, cubiertos, cuchillos, debidamente empacados e individualizados.</t>
  </si>
  <si>
    <t>Vaso de 12 onzas de salpicón con granola y lechera. Entregados en empaques individuales y recipientes biodegradables (no tóxicos), cada menú debe contar con los implementos para manipulación de alimentos como servilletas, cucharas, cubiertos, cuchillos, debidamente empacados e individualizados.</t>
  </si>
  <si>
    <t>OPCION 5</t>
  </si>
  <si>
    <t>Croissant de pollo o jamón y queso 130 gr, jugo en caja de 200 ml o gaseosa pet x 250 ml o malta pet x 200ml o jugo natural o naranjada o limonada de 7 oz bajo en azúcar. Entregados en empaques individuales y recipientes biodegradables (no tóxicos), cada menú debe contar con los implementos para manipulación de alimentos como servilletas, cucharas, cubiertos, cuchillos, debidamente empacados e individualizados.</t>
  </si>
  <si>
    <t>REFRIGERIO GOURMET</t>
  </si>
  <si>
    <t>Wraps especial, relleno de  lechuga,  queso, jamón y (pollo o cerdo o res) de  100 grs. Empaque individual de aluminio o papel kraft. Jugo en caja de 200 ml o gaseosa pet x 250 ml o malta pet x 200ml o jugo natural o naranjada o limonada de 7 oz bajo en azúcar. Entregados en empaques individuales y recipientes biodegradables (no tóxicos), cada menú debe contar con los implementos para manipulación de alimentos como servilletas, cucharas, cubiertos, cuchillos, debidamente empacados e individualizados.</t>
  </si>
  <si>
    <t>Mini hamburguesa de carne, pollo, lechuga, queso y jamón de 110 gr. Empaque individual de aluminio o papel kraft. Jugo en caja de 200 ml o gaseosa pet x 250 ml o malta pet x 200ml o jugo natural o naranjada o limonada de 7 oz bajo en azúcar. Entregados en empaques individuales y recipientes biodegradables (no tóxicos), cada menú debe contar con los implementos para manipulación de alimentos como servilletas, cucharas, cubiertos, cuchillos, debidamente empacados e individualizados.</t>
  </si>
  <si>
    <t>CAPITULO II. SERVICIOS LOGISTICOS</t>
  </si>
  <si>
    <t>MAESTRO DE CEREMONIA</t>
  </si>
  <si>
    <t>Persona con experiencia acreditada como maestro de ceremonias en eventos protocolarios</t>
  </si>
  <si>
    <t>Persona</t>
  </si>
  <si>
    <t>ESTACION DE BEBIDAS</t>
  </si>
  <si>
    <t xml:space="preserve">Estación de bebidas que incluya: cafetera con capacidad mínima de 120 tintos o aromáticas, dispensador de agua potable para botellón. Debe incluir los insumos necesarios para una jornada (café, aromáticas, revolvedores no plásticos, azúcar en papeleta, vasos desechables para tinto y agua). Incluye mesero. </t>
  </si>
  <si>
    <t>SONIDO</t>
  </si>
  <si>
    <t>Consola de mínimo 8 canales, 2 cabinas activas o pasivas de mínimo 600 watios rms, amplificador de 1.500 watios si lo requiere el sistema, 1 micrófono inalámbrico de mano uhf línea profesional, computador portátil, estructuras, sistema eléctrico y cableado necesario.</t>
  </si>
  <si>
    <t xml:space="preserve">CARPAS 4X4 </t>
  </si>
  <si>
    <t>Estructura en hierro estructural y lona blanca impermeable. Medidas : Frente 4 mts, Fondo 4 mts, Altura 2 mts en sus laterales.</t>
  </si>
  <si>
    <t>MESA</t>
  </si>
  <si>
    <t xml:space="preserve">Mesón de madera o material sintético, de 1,80 x 0,60 mts y 0,70 mts de altura. (Incluye estructura metálica). </t>
  </si>
  <si>
    <t>MESA PRINCIPAL</t>
  </si>
  <si>
    <t>MATELES Y SOBREMANTELES</t>
  </si>
  <si>
    <t>Mantel al piso para mesa de madera o sintética.</t>
  </si>
  <si>
    <t>SILLAS</t>
  </si>
  <si>
    <t>Silla plàstica tipo evento, sin apoya brazos y mìnimo de 50 cms de altura en su asiento.</t>
  </si>
  <si>
    <t>ARREGLOS FLORALES</t>
  </si>
  <si>
    <t>Arreglo floral para centro de mesa de 15 cm de diámetro, con flores variadas.</t>
  </si>
  <si>
    <t>SOUVENIR</t>
  </si>
  <si>
    <t>Un pocillo o taza o manilla o material publicitario de recordación con mensaje impreso.</t>
  </si>
  <si>
    <t>PERSONAL LOGISTICO POR EVENTO</t>
  </si>
  <si>
    <t>Personal logístico para apoyar la instalación, el desarrollo de los evento, con presencia en el evento mínimo 8 horas durante las instalación y la desinstalación de la actividad.</t>
  </si>
  <si>
    <t>MATERIAL DIDACTICO</t>
  </si>
  <si>
    <t>Material didáctico que se utilizara para la realización de las diferentes actividades. Contiene: 25 pliegos de cartulina, 3 cajas de marcadores de colores x 24 c/u, 2 rollos de cinta de enmascarar tipo industrial, 100 lapiceros negros, 2 paquetes de globos blancos x 48 und.</t>
  </si>
  <si>
    <t>Global</t>
  </si>
  <si>
    <t>MATERIAL TECNOLOGICO VIDEO BEAM Y TELON</t>
  </si>
  <si>
    <t>Incluye computador con salidas de audio y video, video beam de 2200 lumens, telón para proyección de  2 m x  2 m móvil, cables de conexión y extensiones.</t>
  </si>
  <si>
    <t>TRANSPORTE PARA LA GALERIA DE DESAPARICION FORZADA</t>
  </si>
  <si>
    <t>Servicio de transporte en camioneta furgón o estacas de 1 tonelada.  Excelente estado, documentación reglamentaria vigente, seguros vigentes, servicio público o particular, conductor con documentos reglamentarios vigentes. Debe incluir el combustible del vehículo.</t>
  </si>
  <si>
    <t>CONFERENCISTA</t>
  </si>
  <si>
    <t>Profesional según temas escogidos para la actividad, con experiencia como conferencista.</t>
  </si>
  <si>
    <t>ALQUILER TELEVISOR DE 85 PULGADAS</t>
  </si>
  <si>
    <t>Alquiler de televisor de 85 pulgadas 4k qled, con base y soporte de piso, cables de conexión y computador para proyección.</t>
  </si>
  <si>
    <t>VALOR TITULO I (SUMATORIA DE UNITARIOS)</t>
  </si>
  <si>
    <t xml:space="preserve">TITULO II. INTERCAMBIO DE SABERES Y/O EXPERIENCIAS: FLORIDABLANCA - CARTAGENA - FLORIDABLANCA											</t>
  </si>
  <si>
    <t>UNIDAD</t>
  </si>
  <si>
    <t>FRECUENCIA</t>
  </si>
  <si>
    <t>TOTAL CANTIDAD</t>
  </si>
  <si>
    <t>VALOR TOTAL</t>
  </si>
  <si>
    <t>TRANSPORTE TERRESTRES BUS PARA 30 PERSONAS FLORIDABLANCA- CARTAGENA- FLORIDABLANCA CON AIRE ACONDICIONADO Y BAÑO</t>
  </si>
  <si>
    <t>HOSPEDAJE EN LA CIUDAD DE CARTAGENA PARA 3 NOCHE, 3 DÍAS EN ACOMODACION DOBLE, MINIMO  3 ESTRELLAS, HABITACION CON BAÑO PRIVADO, AIRE ACONDICIONADO, TELEVISION Y SERVICIO WIFI</t>
  </si>
  <si>
    <t>DESAYUNO TIPICO ESPECIAL Caldo y/o huevos al gusto, jugo natural y porcion de fruta.</t>
  </si>
  <si>
    <t>ALMUERZOS TIPICO ESPECIAL Pechuga, carne o cerdo en salsa, arroz , patacones, ensalada, jugo natural (12 onzas) y postre.</t>
  </si>
  <si>
    <t>ALMUERZOS TIPICO ESPECIAL Pechuga, carne o cerdo en salsa, arroz , patacones, ensalada, jugo natural (12 onzas) y postre. (invitados plenario mesas municipales Cartagena)</t>
  </si>
  <si>
    <t>CENA TIPICA ESPECIAL Porcion de proteina de mín. 125 gr c/u (carne roja, pollo, cerdo  o  percado) bañado en salsa,  con  porción  de  arroz  blanco  o  con verduras,   acompañada   de   ensalada   de   frutos   rojos   o verduras o vegetales frescos, jugo natural de 250 ml  y  postre.</t>
  </si>
  <si>
    <t>REFRIGERIOS MAÑANA Y/O TARDE Empanada o pastel o arepa, con rellenos variados de 90 grs.Jugo en caja de 200 ml o gaseosa pet x 250 ml, o malta pet x 200ml o jugo natural de 200 ml. Puesto y servido en el lugar del evento.</t>
  </si>
  <si>
    <t>REFRIGERIOS MAÑANA Y/O TARDE Empanada o pastel o arepa, con rellenos variados de 90 grs.Jugo en caja de 200 ml o gaseosa pet x 250 ml, o malta pet x 200ml o jugo natural de 200 ml. Puesto y servido en el lugar del evento. (invitados plenario mesas municipales Cartagena)</t>
  </si>
  <si>
    <t>SALON DE EVENTOS EN LA CIUDAD DE CARTAGENA PARA MINIMO 60 PERSONAS CON: SONIDO, MICROFONO, VIDEOBEAM, MESA PRINCIPAL CON MANTEL, MESAS, SILLAS, EQUIPOS TECNOLOGICOS REQUERIDOS</t>
  </si>
  <si>
    <t>GLOBAL</t>
  </si>
  <si>
    <t>TRANSPORTE EN BUS PARA 30 PERSONAS RECORRIDO INTERNO POR LA CIUDAD DE CARTAGENA</t>
  </si>
  <si>
    <t>TALLER CULTURAL REALIZADO EN EL MUSEO DE LA MEMORIA (INCLUYE TALLERISTA, RECORRIDO E INGRESO)</t>
  </si>
  <si>
    <t xml:space="preserve">LOGISTICO Y/O GUIA DE ACOMPAÑAMIENTO </t>
  </si>
  <si>
    <t>VALOR TITULO II (SUMATORIA TOTAL)</t>
  </si>
  <si>
    <r>
      <rPr>
        <b/>
        <sz val="11"/>
        <color theme="1"/>
        <rFont val="Aptos Narrow"/>
        <family val="2"/>
      </rPr>
      <t>N</t>
    </r>
    <r>
      <rPr>
        <b/>
        <sz val="12"/>
        <color theme="1"/>
        <rFont val="Aptos Narrow"/>
        <family val="2"/>
      </rPr>
      <t>OTA 1:</t>
    </r>
    <r>
      <rPr>
        <sz val="12"/>
        <color theme="1"/>
        <rFont val="Aptos Narrow"/>
        <family val="2"/>
      </rPr>
      <t xml:space="preserve"> El ofrecimiento económico deberá tener presente que los bienes y servicios a entregar cumplan en su totalidad con las condiciones y especificaciones técnicas relacionadas en la ficha tecnica, requerimiento tecnico, pliego de condiciones  y en los documentos que hacen parte de la integralidad del presente proceso.
</t>
    </r>
    <r>
      <rPr>
        <b/>
        <sz val="12"/>
        <color theme="1"/>
        <rFont val="Aptos Narrow"/>
        <family val="2"/>
      </rPr>
      <t>NOTA 2:</t>
    </r>
    <r>
      <rPr>
        <sz val="12"/>
        <color theme="1"/>
        <rFont val="Aptos Narrow"/>
        <family val="2"/>
      </rPr>
      <t xml:space="preserve"> La oferta económica deberá contener la totalidad de los ítems que conforman las especificaciones técnica y el anexo propuesta económica establecidos para el presente proceso.
</t>
    </r>
    <r>
      <rPr>
        <b/>
        <sz val="12"/>
        <color theme="1"/>
        <rFont val="Aptos Narrow"/>
        <family val="2"/>
      </rPr>
      <t>NOTA 3</t>
    </r>
    <r>
      <rPr>
        <sz val="12"/>
        <color theme="1"/>
        <rFont val="Aptos Narrow"/>
        <family val="2"/>
      </rPr>
      <t xml:space="preserve">: Los valores  incluyen todos los costos directos e indirectos, y demás impuestos, tributos, tasas, erogaciones del orden nacional, departamental y municipal, deducciones y retenciones que se causen con la suscripción, ejecución y liquidación del contrato.
</t>
    </r>
    <r>
      <rPr>
        <b/>
        <sz val="12"/>
        <color theme="1"/>
        <rFont val="Aptos Narrow"/>
        <family val="2"/>
      </rPr>
      <t>NOTA 4:</t>
    </r>
    <r>
      <rPr>
        <sz val="12"/>
        <color theme="1"/>
        <rFont val="Aptos Narrow"/>
        <family val="2"/>
      </rPr>
      <t xml:space="preserve"> Todos los valores unitarios se encuentran redondeados al entero.</t>
    </r>
  </si>
  <si>
    <t>COTIZACION 1</t>
  </si>
  <si>
    <t>COTIZACION 2</t>
  </si>
  <si>
    <t>COTIZACION 3</t>
  </si>
  <si>
    <t>STEFANIA</t>
  </si>
  <si>
    <t>OSCAR</t>
  </si>
  <si>
    <t>GREEN</t>
  </si>
  <si>
    <t xml:space="preserve">UNITARIO </t>
  </si>
  <si>
    <t>PROMEDIO</t>
  </si>
  <si>
    <t>COTIZACION 1 STEFA</t>
  </si>
  <si>
    <t>COTIZACION 2 OSCAR</t>
  </si>
  <si>
    <t>NOTA 1:</t>
  </si>
  <si>
    <t>El servicio de suministro de alimentos (restaurante) está excluido del IVA, pero está gravado con el impuesto al consumo. Lo indicado por disposición del numeral 3 del artículo 512-1 del Estatuto Tributario modificado por la Ley 2010 de 2019.</t>
  </si>
  <si>
    <t>NOTA 2:</t>
  </si>
  <si>
    <t>El servicio de operación logística está gravado con IVA.</t>
  </si>
  <si>
    <t>ANDRÉS NORBERTO ARDILA PÉREZ</t>
  </si>
  <si>
    <t>Secretario del Interior, Seguridad y Convivencia Ciudadana</t>
  </si>
  <si>
    <t xml:space="preserve">Proyectó: LYPL – Abogada Contratista </t>
  </si>
  <si>
    <t xml:space="preserve">_____________________________________________________________
FIRMA: 
NOMBRE DEL REPRESENTANTE LEGAL : Rodolfo Vanegas Vergara
NOMBRE O RAZON SOCIAL: AGENCIA ATENEA SOLUCIONES DE MARKETING SAS
NIT O CC.: 900497605-3
Dirección: 157 N° 154-237 APTO 106 
Ciudad: Floridablanca
Teléfono: 3105812260
Celular:3105812260
e-mail: admonagenciaatenea@gmail.com </t>
  </si>
  <si>
    <t>CENA TIPICA ESPECIAL Porcion de proteina de mín. 125 gr c/u (carne roja, pollo, cerdo  o  pescado) bañado en salsa,  con  porción  de  arroz  blanco  o  con verduras,   acompañada   de   ensalada   de   frutos   rojos   o verduras o vegetales frescos, jugo natural de 250 ml  y  postre.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</si>
</sst>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.00"/>
    <numFmt numFmtId="165" formatCode="_-&quot;$&quot;\ * #,##0.00_-;\-&quot;$&quot;\ * #,##0.00_-;_-&quot;$&quot;\ * &quot;-&quot;??_-;_-@"/>
    <numFmt numFmtId="166" formatCode="_-* #,##0_-;\-* #,##0_-;_-* &quot;-&quot;??_-;_-@"/>
  </numFmts>
  <fonts count="14" x14ac:knownFonts="1">
    <font>
      <sz val="12"/>
      <color theme="1"/>
      <name val="Aptos Narrow"/>
      <scheme val="minor"/>
    </font>
    <font>
      <sz val="18"/>
      <color theme="1"/>
      <name val="Aptos Narrow"/>
      <family val="2"/>
    </font>
    <font>
      <sz val="12"/>
      <name val="Aptos Narrow"/>
      <family val="2"/>
    </font>
    <font>
      <b/>
      <sz val="12"/>
      <color theme="1"/>
      <name val="Aptos Narrow"/>
      <family val="2"/>
    </font>
    <font>
      <sz val="11"/>
      <color theme="1"/>
      <name val="Aptos Narrow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ptos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12"/>
      <color theme="1"/>
      <name val="Aptos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C1E4F5"/>
        <bgColor rgb="FFC1E4F5"/>
      </patternFill>
    </fill>
    <fill>
      <patternFill patternType="solid">
        <fgColor rgb="FFD9F2D0"/>
        <bgColor rgb="FFD9F2D0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4" fillId="0" borderId="0" xfId="0" applyFont="1"/>
    <xf numFmtId="0" fontId="5" fillId="4" borderId="4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65" fontId="8" fillId="0" borderId="4" xfId="0" applyNumberFormat="1" applyFont="1" applyBorder="1" applyAlignment="1">
      <alignment horizontal="center" vertical="center"/>
    </xf>
    <xf numFmtId="164" fontId="8" fillId="0" borderId="4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165" fontId="4" fillId="0" borderId="0" xfId="0" applyNumberFormat="1" applyFont="1"/>
    <xf numFmtId="164" fontId="4" fillId="0" borderId="0" xfId="0" applyNumberFormat="1" applyFont="1"/>
    <xf numFmtId="166" fontId="10" fillId="2" borderId="4" xfId="0" applyNumberFormat="1" applyFont="1" applyFill="1" applyBorder="1" applyAlignment="1">
      <alignment vertical="center"/>
    </xf>
    <xf numFmtId="166" fontId="10" fillId="2" borderId="15" xfId="0" applyNumberFormat="1" applyFont="1" applyFill="1" applyBorder="1" applyAlignment="1">
      <alignment vertical="center"/>
    </xf>
    <xf numFmtId="0" fontId="7" fillId="0" borderId="4" xfId="0" applyFont="1" applyBorder="1" applyAlignment="1">
      <alignment horizontal="left" vertical="center" wrapText="1"/>
    </xf>
    <xf numFmtId="164" fontId="5" fillId="0" borderId="4" xfId="0" applyNumberFormat="1" applyFont="1" applyBorder="1" applyAlignment="1">
      <alignment vertical="center"/>
    </xf>
    <xf numFmtId="165" fontId="9" fillId="0" borderId="0" xfId="0" applyNumberFormat="1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164" fontId="9" fillId="0" borderId="0" xfId="0" applyNumberFormat="1" applyFont="1"/>
    <xf numFmtId="165" fontId="8" fillId="6" borderId="4" xfId="0" applyNumberFormat="1" applyFont="1" applyFill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166" fontId="10" fillId="2" borderId="4" xfId="0" applyNumberFormat="1" applyFont="1" applyFill="1" applyBorder="1" applyAlignment="1">
      <alignment horizontal="center" vertical="center"/>
    </xf>
    <xf numFmtId="165" fontId="8" fillId="4" borderId="4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4" xfId="0" applyFont="1" applyBorder="1"/>
    <xf numFmtId="0" fontId="12" fillId="0" borderId="0" xfId="0" applyFont="1"/>
    <xf numFmtId="0" fontId="6" fillId="0" borderId="9" xfId="0" applyFont="1" applyBorder="1" applyAlignment="1">
      <alignment horizontal="right" vertical="center" wrapText="1"/>
    </xf>
    <xf numFmtId="0" fontId="2" fillId="0" borderId="10" xfId="0" applyFont="1" applyBorder="1"/>
    <xf numFmtId="0" fontId="2" fillId="0" borderId="11" xfId="0" applyFont="1" applyBorder="1"/>
    <xf numFmtId="164" fontId="5" fillId="0" borderId="1" xfId="0" applyNumberFormat="1" applyFont="1" applyBorder="1" applyAlignment="1">
      <alignment horizontal="center" vertical="center"/>
    </xf>
    <xf numFmtId="0" fontId="2" fillId="0" borderId="2" xfId="0" applyFont="1" applyBorder="1"/>
    <xf numFmtId="0" fontId="5" fillId="2" borderId="1" xfId="0" applyFont="1" applyFill="1" applyBorder="1" applyAlignment="1">
      <alignment horizontal="center" vertical="center" wrapText="1"/>
    </xf>
    <xf numFmtId="0" fontId="2" fillId="0" borderId="3" xfId="0" applyFont="1" applyBorder="1"/>
    <xf numFmtId="0" fontId="5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 wrapText="1"/>
    </xf>
    <xf numFmtId="164" fontId="8" fillId="5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6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7" fillId="5" borderId="5" xfId="0" applyFont="1" applyFill="1" applyBorder="1" applyAlignment="1">
      <alignment horizontal="center" vertical="center" wrapText="1"/>
    </xf>
    <xf numFmtId="0" fontId="2" fillId="0" borderId="6" xfId="0" applyFont="1" applyBorder="1"/>
    <xf numFmtId="0" fontId="2" fillId="0" borderId="7" xfId="0" applyFont="1" applyBorder="1"/>
    <xf numFmtId="0" fontId="3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/>
    </xf>
    <xf numFmtId="0" fontId="4" fillId="0" borderId="0" xfId="0" applyFont="1" applyAlignment="1">
      <alignment horizontal="left" wrapText="1"/>
    </xf>
    <xf numFmtId="0" fontId="0" fillId="0" borderId="0" xfId="0"/>
    <xf numFmtId="0" fontId="8" fillId="5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164" fontId="8" fillId="4" borderId="1" xfId="0" applyNumberFormat="1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6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676275</xdr:colOff>
      <xdr:row>0</xdr:row>
      <xdr:rowOff>47625</xdr:rowOff>
    </xdr:from>
    <xdr:ext cx="933450" cy="1076325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0</xdr:col>
      <xdr:colOff>657679</xdr:colOff>
      <xdr:row>53</xdr:row>
      <xdr:rowOff>11339</xdr:rowOff>
    </xdr:from>
    <xdr:to>
      <xdr:col>2</xdr:col>
      <xdr:colOff>23314</xdr:colOff>
      <xdr:row>53</xdr:row>
      <xdr:rowOff>651419</xdr:rowOff>
    </xdr:to>
    <xdr:pic>
      <xdr:nvPicPr>
        <xdr:cNvPr id="3" name="Image 2" descr="Texto&#10;&#10;El contenido generado por IA puede ser incorrecto.">
          <a:extLst>
            <a:ext uri="{FF2B5EF4-FFF2-40B4-BE49-F238E27FC236}">
              <a16:creationId xmlns:a16="http://schemas.microsoft.com/office/drawing/2014/main" id="{837A8825-A38B-789E-AB34-5B41FA93F8A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57679" y="49371250"/>
          <a:ext cx="1508760" cy="6400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997"/>
  <sheetViews>
    <sheetView tabSelected="1" topLeftCell="B35" zoomScale="89" zoomScaleNormal="89" workbookViewId="0">
      <selection activeCell="L40" sqref="L40"/>
    </sheetView>
  </sheetViews>
  <sheetFormatPr baseColWidth="10" defaultColWidth="11.25" defaultRowHeight="15" customHeight="1" x14ac:dyDescent="0.25"/>
  <cols>
    <col min="1" max="1" width="8.875" customWidth="1"/>
    <col min="2" max="2" width="19.25" customWidth="1"/>
    <col min="3" max="4" width="10.875" customWidth="1"/>
    <col min="5" max="5" width="44.125" customWidth="1"/>
    <col min="6" max="6" width="14.25" customWidth="1"/>
    <col min="7" max="7" width="10.875" customWidth="1"/>
    <col min="8" max="8" width="13.625" customWidth="1"/>
    <col min="9" max="9" width="10.625" customWidth="1"/>
    <col min="10" max="10" width="15.375" customWidth="1"/>
    <col min="11" max="11" width="16.5" customWidth="1"/>
    <col min="12" max="15" width="10.75" customWidth="1"/>
  </cols>
  <sheetData>
    <row r="1" spans="1:15" ht="96" customHeight="1" x14ac:dyDescent="0.4">
      <c r="A1" s="46"/>
      <c r="B1" s="35"/>
      <c r="C1" s="50" t="s">
        <v>0</v>
      </c>
      <c r="D1" s="37"/>
      <c r="E1" s="37"/>
      <c r="F1" s="37"/>
      <c r="G1" s="37"/>
      <c r="H1" s="37"/>
      <c r="I1" s="37"/>
      <c r="J1" s="37"/>
      <c r="K1" s="35"/>
      <c r="L1" s="1"/>
      <c r="M1" s="1"/>
      <c r="N1" s="1"/>
      <c r="O1" s="1"/>
    </row>
    <row r="2" spans="1:15" ht="48.75" customHeight="1" x14ac:dyDescent="0.25">
      <c r="A2" s="36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5"/>
      <c r="L2" s="1"/>
      <c r="M2" s="1"/>
      <c r="N2" s="1"/>
      <c r="O2" s="1"/>
    </row>
    <row r="3" spans="1:15" ht="30.75" customHeight="1" x14ac:dyDescent="0.25">
      <c r="A3" s="51" t="s">
        <v>2</v>
      </c>
      <c r="B3" s="37"/>
      <c r="C3" s="37"/>
      <c r="D3" s="37"/>
      <c r="E3" s="37"/>
      <c r="F3" s="37"/>
      <c r="G3" s="37"/>
      <c r="H3" s="37"/>
      <c r="I3" s="37"/>
      <c r="J3" s="37"/>
      <c r="K3" s="35"/>
      <c r="L3" s="1"/>
      <c r="M3" s="1"/>
      <c r="N3" s="1"/>
      <c r="O3" s="1"/>
    </row>
    <row r="4" spans="1:15" ht="48.75" customHeight="1" x14ac:dyDescent="0.25">
      <c r="A4" s="2" t="s">
        <v>3</v>
      </c>
      <c r="B4" s="2" t="s">
        <v>4</v>
      </c>
      <c r="C4" s="38" t="s">
        <v>5</v>
      </c>
      <c r="D4" s="37"/>
      <c r="E4" s="35"/>
      <c r="F4" s="3" t="s">
        <v>6</v>
      </c>
      <c r="G4" s="45" t="s">
        <v>7</v>
      </c>
      <c r="H4" s="37"/>
      <c r="I4" s="35"/>
      <c r="J4" s="38" t="s">
        <v>8</v>
      </c>
      <c r="K4" s="35"/>
      <c r="L4" s="1"/>
      <c r="M4" s="1"/>
      <c r="N4" s="1"/>
      <c r="O4" s="1"/>
    </row>
    <row r="5" spans="1:15" ht="105" customHeight="1" x14ac:dyDescent="0.25">
      <c r="A5" s="4">
        <v>1</v>
      </c>
      <c r="B5" s="4" t="s">
        <v>9</v>
      </c>
      <c r="C5" s="40" t="s">
        <v>10</v>
      </c>
      <c r="D5" s="37"/>
      <c r="E5" s="35"/>
      <c r="F5" s="4" t="s">
        <v>11</v>
      </c>
      <c r="G5" s="41">
        <v>1</v>
      </c>
      <c r="H5" s="37"/>
      <c r="I5" s="35"/>
      <c r="J5" s="42">
        <v>78500</v>
      </c>
      <c r="K5" s="35"/>
      <c r="L5" s="1"/>
      <c r="M5" s="1"/>
      <c r="N5" s="1"/>
      <c r="O5" s="1"/>
    </row>
    <row r="6" spans="1:15" ht="119.25" customHeight="1" x14ac:dyDescent="0.25">
      <c r="A6" s="47">
        <v>2</v>
      </c>
      <c r="B6" s="47" t="s">
        <v>12</v>
      </c>
      <c r="C6" s="5" t="s">
        <v>13</v>
      </c>
      <c r="D6" s="40" t="s">
        <v>14</v>
      </c>
      <c r="E6" s="35"/>
      <c r="F6" s="4" t="s">
        <v>11</v>
      </c>
      <c r="G6" s="41">
        <v>1</v>
      </c>
      <c r="H6" s="37"/>
      <c r="I6" s="35"/>
      <c r="J6" s="42">
        <v>51500</v>
      </c>
      <c r="K6" s="35"/>
      <c r="L6" s="1"/>
      <c r="M6" s="1"/>
      <c r="N6" s="1"/>
      <c r="O6" s="1"/>
    </row>
    <row r="7" spans="1:15" ht="142.5" customHeight="1" x14ac:dyDescent="0.25">
      <c r="A7" s="48"/>
      <c r="B7" s="48"/>
      <c r="C7" s="5" t="s">
        <v>15</v>
      </c>
      <c r="D7" s="40" t="s">
        <v>16</v>
      </c>
      <c r="E7" s="35"/>
      <c r="F7" s="4" t="s">
        <v>11</v>
      </c>
      <c r="G7" s="41">
        <v>1</v>
      </c>
      <c r="H7" s="37"/>
      <c r="I7" s="35"/>
      <c r="J7" s="42">
        <v>40220</v>
      </c>
      <c r="K7" s="35"/>
      <c r="L7" s="1"/>
      <c r="M7" s="1"/>
      <c r="N7" s="1"/>
      <c r="O7" s="1"/>
    </row>
    <row r="8" spans="1:15" ht="168.75" customHeight="1" x14ac:dyDescent="0.25">
      <c r="A8" s="48"/>
      <c r="B8" s="48"/>
      <c r="C8" s="5" t="s">
        <v>17</v>
      </c>
      <c r="D8" s="40" t="s">
        <v>18</v>
      </c>
      <c r="E8" s="35"/>
      <c r="F8" s="4" t="s">
        <v>11</v>
      </c>
      <c r="G8" s="41">
        <v>1</v>
      </c>
      <c r="H8" s="37"/>
      <c r="I8" s="35"/>
      <c r="J8" s="42">
        <v>48000</v>
      </c>
      <c r="K8" s="35"/>
      <c r="L8" s="1"/>
      <c r="M8" s="1"/>
      <c r="N8" s="1"/>
      <c r="O8" s="1"/>
    </row>
    <row r="9" spans="1:15" ht="174.75" customHeight="1" x14ac:dyDescent="0.25">
      <c r="A9" s="49"/>
      <c r="B9" s="49"/>
      <c r="C9" s="5" t="s">
        <v>19</v>
      </c>
      <c r="D9" s="55" t="s">
        <v>20</v>
      </c>
      <c r="E9" s="35"/>
      <c r="F9" s="4" t="s">
        <v>11</v>
      </c>
      <c r="G9" s="41">
        <v>1</v>
      </c>
      <c r="H9" s="37"/>
      <c r="I9" s="35"/>
      <c r="J9" s="42">
        <v>51500</v>
      </c>
      <c r="K9" s="35"/>
      <c r="L9" s="1"/>
      <c r="M9" s="1"/>
      <c r="N9" s="1"/>
      <c r="O9" s="1"/>
    </row>
    <row r="10" spans="1:15" ht="129" customHeight="1" x14ac:dyDescent="0.25">
      <c r="A10" s="4">
        <v>3</v>
      </c>
      <c r="B10" s="4" t="s">
        <v>21</v>
      </c>
      <c r="C10" s="55" t="s">
        <v>22</v>
      </c>
      <c r="D10" s="37"/>
      <c r="E10" s="35"/>
      <c r="F10" s="4" t="s">
        <v>11</v>
      </c>
      <c r="G10" s="41">
        <v>1</v>
      </c>
      <c r="H10" s="37"/>
      <c r="I10" s="35"/>
      <c r="J10" s="42">
        <v>45000</v>
      </c>
      <c r="K10" s="35"/>
      <c r="L10" s="1"/>
      <c r="M10" s="1"/>
      <c r="N10" s="1"/>
      <c r="O10" s="1"/>
    </row>
    <row r="11" spans="1:15" ht="113.25" customHeight="1" x14ac:dyDescent="0.25">
      <c r="A11" s="4">
        <v>4</v>
      </c>
      <c r="B11" s="4" t="s">
        <v>23</v>
      </c>
      <c r="C11" s="40" t="s">
        <v>24</v>
      </c>
      <c r="D11" s="37"/>
      <c r="E11" s="35"/>
      <c r="F11" s="4" t="s">
        <v>11</v>
      </c>
      <c r="G11" s="41">
        <v>1</v>
      </c>
      <c r="H11" s="37"/>
      <c r="I11" s="35"/>
      <c r="J11" s="42">
        <v>54400</v>
      </c>
      <c r="K11" s="35"/>
      <c r="L11" s="1"/>
      <c r="M11" s="1"/>
      <c r="N11" s="1"/>
      <c r="O11" s="1"/>
    </row>
    <row r="12" spans="1:15" ht="113.25" customHeight="1" x14ac:dyDescent="0.25">
      <c r="A12" s="47">
        <v>5</v>
      </c>
      <c r="B12" s="47" t="s">
        <v>25</v>
      </c>
      <c r="C12" s="5" t="s">
        <v>13</v>
      </c>
      <c r="D12" s="55" t="s">
        <v>26</v>
      </c>
      <c r="E12" s="35"/>
      <c r="F12" s="4" t="s">
        <v>11</v>
      </c>
      <c r="G12" s="41">
        <v>1</v>
      </c>
      <c r="H12" s="37"/>
      <c r="I12" s="35"/>
      <c r="J12" s="42">
        <v>13500</v>
      </c>
      <c r="K12" s="35"/>
      <c r="L12" s="1"/>
      <c r="M12" s="1"/>
      <c r="N12" s="1"/>
      <c r="O12" s="1"/>
    </row>
    <row r="13" spans="1:15" ht="131.25" customHeight="1" x14ac:dyDescent="0.25">
      <c r="A13" s="48"/>
      <c r="B13" s="48"/>
      <c r="C13" s="5" t="s">
        <v>15</v>
      </c>
      <c r="D13" s="55" t="s">
        <v>27</v>
      </c>
      <c r="E13" s="35"/>
      <c r="F13" s="4" t="s">
        <v>11</v>
      </c>
      <c r="G13" s="41">
        <v>1</v>
      </c>
      <c r="H13" s="37"/>
      <c r="I13" s="35"/>
      <c r="J13" s="42">
        <v>18000</v>
      </c>
      <c r="K13" s="35"/>
      <c r="L13" s="1"/>
      <c r="M13" s="1"/>
      <c r="N13" s="1"/>
      <c r="O13" s="1"/>
    </row>
    <row r="14" spans="1:15" ht="101.25" customHeight="1" x14ac:dyDescent="0.25">
      <c r="A14" s="48"/>
      <c r="B14" s="48"/>
      <c r="C14" s="5" t="s">
        <v>17</v>
      </c>
      <c r="D14" s="40" t="s">
        <v>28</v>
      </c>
      <c r="E14" s="35"/>
      <c r="F14" s="4" t="s">
        <v>11</v>
      </c>
      <c r="G14" s="41">
        <v>1</v>
      </c>
      <c r="H14" s="37"/>
      <c r="I14" s="35"/>
      <c r="J14" s="42">
        <v>21000</v>
      </c>
      <c r="K14" s="35"/>
      <c r="L14" s="1"/>
      <c r="M14" s="1"/>
      <c r="N14" s="1"/>
      <c r="O14" s="1"/>
    </row>
    <row r="15" spans="1:15" ht="98.25" customHeight="1" x14ac:dyDescent="0.25">
      <c r="A15" s="48"/>
      <c r="B15" s="48"/>
      <c r="C15" s="5" t="s">
        <v>19</v>
      </c>
      <c r="D15" s="40" t="s">
        <v>29</v>
      </c>
      <c r="E15" s="35"/>
      <c r="F15" s="4" t="s">
        <v>11</v>
      </c>
      <c r="G15" s="41">
        <v>1</v>
      </c>
      <c r="H15" s="37"/>
      <c r="I15" s="35"/>
      <c r="J15" s="42">
        <v>10500</v>
      </c>
      <c r="K15" s="35"/>
      <c r="L15" s="1"/>
      <c r="M15" s="1"/>
      <c r="N15" s="1"/>
      <c r="O15" s="1"/>
    </row>
    <row r="16" spans="1:15" ht="114" customHeight="1" x14ac:dyDescent="0.25">
      <c r="A16" s="49"/>
      <c r="B16" s="49"/>
      <c r="C16" s="5" t="s">
        <v>30</v>
      </c>
      <c r="D16" s="40" t="s">
        <v>31</v>
      </c>
      <c r="E16" s="35"/>
      <c r="F16" s="4" t="s">
        <v>11</v>
      </c>
      <c r="G16" s="41">
        <v>1</v>
      </c>
      <c r="H16" s="37"/>
      <c r="I16" s="35"/>
      <c r="J16" s="42">
        <v>10500</v>
      </c>
      <c r="K16" s="35"/>
      <c r="L16" s="1"/>
      <c r="M16" s="1"/>
      <c r="N16" s="1"/>
      <c r="O16" s="1"/>
    </row>
    <row r="17" spans="1:15" ht="129" customHeight="1" x14ac:dyDescent="0.25">
      <c r="A17" s="47">
        <v>6</v>
      </c>
      <c r="B17" s="47" t="s">
        <v>32</v>
      </c>
      <c r="C17" s="5" t="s">
        <v>13</v>
      </c>
      <c r="D17" s="55" t="s">
        <v>33</v>
      </c>
      <c r="E17" s="35"/>
      <c r="F17" s="4" t="s">
        <v>11</v>
      </c>
      <c r="G17" s="41">
        <v>1</v>
      </c>
      <c r="H17" s="37"/>
      <c r="I17" s="35"/>
      <c r="J17" s="42">
        <v>17325</v>
      </c>
      <c r="K17" s="35"/>
      <c r="L17" s="1"/>
      <c r="M17" s="1"/>
      <c r="N17" s="1"/>
      <c r="O17" s="1"/>
    </row>
    <row r="18" spans="1:15" ht="135" customHeight="1" x14ac:dyDescent="0.25">
      <c r="A18" s="49"/>
      <c r="B18" s="49"/>
      <c r="C18" s="5" t="s">
        <v>15</v>
      </c>
      <c r="D18" s="55" t="s">
        <v>34</v>
      </c>
      <c r="E18" s="35"/>
      <c r="F18" s="4" t="s">
        <v>11</v>
      </c>
      <c r="G18" s="41">
        <v>1</v>
      </c>
      <c r="H18" s="37"/>
      <c r="I18" s="35"/>
      <c r="J18" s="42">
        <v>27000</v>
      </c>
      <c r="K18" s="35"/>
      <c r="L18" s="1"/>
      <c r="M18" s="1"/>
      <c r="N18" s="1"/>
      <c r="O18" s="1"/>
    </row>
    <row r="19" spans="1:15" ht="32.25" customHeight="1" x14ac:dyDescent="0.25">
      <c r="A19" s="43" t="s">
        <v>35</v>
      </c>
      <c r="B19" s="37"/>
      <c r="C19" s="37"/>
      <c r="D19" s="37"/>
      <c r="E19" s="37"/>
      <c r="F19" s="37"/>
      <c r="G19" s="37"/>
      <c r="H19" s="37"/>
      <c r="I19" s="37"/>
      <c r="J19" s="37"/>
      <c r="K19" s="44"/>
      <c r="L19" s="1"/>
      <c r="M19" s="1"/>
      <c r="N19" s="1"/>
      <c r="O19" s="1"/>
    </row>
    <row r="20" spans="1:15" ht="57.75" customHeight="1" x14ac:dyDescent="0.25">
      <c r="A20" s="4">
        <v>7</v>
      </c>
      <c r="B20" s="4" t="s">
        <v>36</v>
      </c>
      <c r="C20" s="40" t="s">
        <v>37</v>
      </c>
      <c r="D20" s="37"/>
      <c r="E20" s="35"/>
      <c r="F20" s="4" t="s">
        <v>38</v>
      </c>
      <c r="G20" s="41">
        <v>1</v>
      </c>
      <c r="H20" s="37"/>
      <c r="I20" s="35"/>
      <c r="J20" s="42">
        <v>525000</v>
      </c>
      <c r="K20" s="35"/>
      <c r="L20" s="1"/>
      <c r="M20" s="1"/>
      <c r="N20" s="1"/>
      <c r="O20" s="1"/>
    </row>
    <row r="21" spans="1:15" ht="72.75" customHeight="1" x14ac:dyDescent="0.25">
      <c r="A21" s="4">
        <v>8</v>
      </c>
      <c r="B21" s="4" t="s">
        <v>39</v>
      </c>
      <c r="C21" s="40" t="s">
        <v>40</v>
      </c>
      <c r="D21" s="37"/>
      <c r="E21" s="35"/>
      <c r="F21" s="4" t="s">
        <v>11</v>
      </c>
      <c r="G21" s="41">
        <v>1</v>
      </c>
      <c r="H21" s="37"/>
      <c r="I21" s="35"/>
      <c r="J21" s="42">
        <v>793000</v>
      </c>
      <c r="K21" s="35"/>
      <c r="L21" s="1"/>
      <c r="M21" s="1"/>
      <c r="N21" s="1"/>
      <c r="O21" s="1"/>
    </row>
    <row r="22" spans="1:15" ht="72.75" customHeight="1" x14ac:dyDescent="0.25">
      <c r="A22" s="4">
        <v>9</v>
      </c>
      <c r="B22" s="4" t="s">
        <v>41</v>
      </c>
      <c r="C22" s="40" t="s">
        <v>42</v>
      </c>
      <c r="D22" s="37"/>
      <c r="E22" s="35"/>
      <c r="F22" s="4" t="s">
        <v>11</v>
      </c>
      <c r="G22" s="41">
        <v>1</v>
      </c>
      <c r="H22" s="37"/>
      <c r="I22" s="35"/>
      <c r="J22" s="42">
        <v>2500000</v>
      </c>
      <c r="K22" s="35"/>
      <c r="L22" s="1"/>
      <c r="M22" s="1"/>
      <c r="N22" s="1"/>
      <c r="O22" s="1"/>
    </row>
    <row r="23" spans="1:15" ht="41.25" customHeight="1" x14ac:dyDescent="0.25">
      <c r="A23" s="4">
        <v>10</v>
      </c>
      <c r="B23" s="4" t="s">
        <v>43</v>
      </c>
      <c r="C23" s="55" t="s">
        <v>44</v>
      </c>
      <c r="D23" s="37"/>
      <c r="E23" s="35"/>
      <c r="F23" s="4" t="s">
        <v>11</v>
      </c>
      <c r="G23" s="41">
        <v>1</v>
      </c>
      <c r="H23" s="37"/>
      <c r="I23" s="35"/>
      <c r="J23" s="42">
        <v>280000</v>
      </c>
      <c r="K23" s="35"/>
      <c r="L23" s="1"/>
      <c r="M23" s="1"/>
      <c r="N23" s="1"/>
      <c r="O23" s="1"/>
    </row>
    <row r="24" spans="1:15" ht="42" customHeight="1" x14ac:dyDescent="0.25">
      <c r="A24" s="4">
        <v>11</v>
      </c>
      <c r="B24" s="4" t="s">
        <v>45</v>
      </c>
      <c r="C24" s="55" t="s">
        <v>46</v>
      </c>
      <c r="D24" s="37"/>
      <c r="E24" s="35"/>
      <c r="F24" s="4" t="s">
        <v>11</v>
      </c>
      <c r="G24" s="41">
        <v>1</v>
      </c>
      <c r="H24" s="37"/>
      <c r="I24" s="35"/>
      <c r="J24" s="42">
        <v>25000</v>
      </c>
      <c r="K24" s="35"/>
      <c r="L24" s="1"/>
      <c r="M24" s="1"/>
      <c r="N24" s="1"/>
      <c r="O24" s="1"/>
    </row>
    <row r="25" spans="1:15" ht="44.25" customHeight="1" x14ac:dyDescent="0.25">
      <c r="A25" s="4">
        <v>12</v>
      </c>
      <c r="B25" s="4" t="s">
        <v>47</v>
      </c>
      <c r="C25" s="55" t="s">
        <v>46</v>
      </c>
      <c r="D25" s="37"/>
      <c r="E25" s="35"/>
      <c r="F25" s="4" t="s">
        <v>11</v>
      </c>
      <c r="G25" s="41">
        <v>1</v>
      </c>
      <c r="H25" s="37"/>
      <c r="I25" s="35"/>
      <c r="J25" s="42">
        <v>25000</v>
      </c>
      <c r="K25" s="35"/>
      <c r="L25" s="1"/>
      <c r="M25" s="1"/>
      <c r="N25" s="1"/>
      <c r="O25" s="1"/>
    </row>
    <row r="26" spans="1:15" ht="43.5" customHeight="1" x14ac:dyDescent="0.25">
      <c r="A26" s="4">
        <v>13</v>
      </c>
      <c r="B26" s="4" t="s">
        <v>48</v>
      </c>
      <c r="C26" s="55" t="s">
        <v>49</v>
      </c>
      <c r="D26" s="37"/>
      <c r="E26" s="35"/>
      <c r="F26" s="4" t="s">
        <v>11</v>
      </c>
      <c r="G26" s="41">
        <v>1</v>
      </c>
      <c r="H26" s="37"/>
      <c r="I26" s="35"/>
      <c r="J26" s="42">
        <v>13000</v>
      </c>
      <c r="K26" s="35"/>
      <c r="L26" s="1"/>
      <c r="M26" s="1"/>
      <c r="N26" s="1"/>
      <c r="O26" s="1"/>
    </row>
    <row r="27" spans="1:15" ht="40.5" customHeight="1" x14ac:dyDescent="0.25">
      <c r="A27" s="4">
        <v>14</v>
      </c>
      <c r="B27" s="4" t="s">
        <v>50</v>
      </c>
      <c r="C27" s="55" t="s">
        <v>51</v>
      </c>
      <c r="D27" s="37"/>
      <c r="E27" s="35"/>
      <c r="F27" s="4" t="s">
        <v>11</v>
      </c>
      <c r="G27" s="41">
        <v>1</v>
      </c>
      <c r="H27" s="37"/>
      <c r="I27" s="35"/>
      <c r="J27" s="42">
        <v>2300</v>
      </c>
      <c r="K27" s="35"/>
      <c r="L27" s="1"/>
      <c r="M27" s="1"/>
      <c r="N27" s="1"/>
      <c r="O27" s="1"/>
    </row>
    <row r="28" spans="1:15" ht="39" customHeight="1" x14ac:dyDescent="0.25">
      <c r="A28" s="4">
        <v>15</v>
      </c>
      <c r="B28" s="4" t="s">
        <v>52</v>
      </c>
      <c r="C28" s="55" t="s">
        <v>53</v>
      </c>
      <c r="D28" s="37"/>
      <c r="E28" s="35"/>
      <c r="F28" s="4" t="s">
        <v>11</v>
      </c>
      <c r="G28" s="41">
        <v>1</v>
      </c>
      <c r="H28" s="37"/>
      <c r="I28" s="35"/>
      <c r="J28" s="42">
        <v>145000</v>
      </c>
      <c r="K28" s="35"/>
      <c r="L28" s="1"/>
      <c r="M28" s="1"/>
      <c r="N28" s="1"/>
      <c r="O28" s="1"/>
    </row>
    <row r="29" spans="1:15" ht="33" customHeight="1" x14ac:dyDescent="0.25">
      <c r="A29" s="4">
        <v>16</v>
      </c>
      <c r="B29" s="4" t="s">
        <v>54</v>
      </c>
      <c r="C29" s="55" t="s">
        <v>55</v>
      </c>
      <c r="D29" s="37"/>
      <c r="E29" s="35"/>
      <c r="F29" s="4" t="s">
        <v>11</v>
      </c>
      <c r="G29" s="41">
        <v>1</v>
      </c>
      <c r="H29" s="37"/>
      <c r="I29" s="35"/>
      <c r="J29" s="42">
        <v>29000</v>
      </c>
      <c r="K29" s="35"/>
      <c r="L29" s="1"/>
      <c r="M29" s="1"/>
      <c r="N29" s="1"/>
      <c r="O29" s="1"/>
    </row>
    <row r="30" spans="1:15" ht="72.75" customHeight="1" x14ac:dyDescent="0.25">
      <c r="A30" s="4">
        <v>17</v>
      </c>
      <c r="B30" s="4" t="s">
        <v>56</v>
      </c>
      <c r="C30" s="40" t="s">
        <v>57</v>
      </c>
      <c r="D30" s="37"/>
      <c r="E30" s="35"/>
      <c r="F30" s="4" t="s">
        <v>38</v>
      </c>
      <c r="G30" s="41">
        <v>1</v>
      </c>
      <c r="H30" s="37"/>
      <c r="I30" s="35"/>
      <c r="J30" s="42">
        <v>285000</v>
      </c>
      <c r="K30" s="35"/>
      <c r="L30" s="1"/>
      <c r="M30" s="1"/>
      <c r="N30" s="1"/>
      <c r="O30" s="1"/>
    </row>
    <row r="31" spans="1:15" ht="72.75" customHeight="1" x14ac:dyDescent="0.25">
      <c r="A31" s="4">
        <v>18</v>
      </c>
      <c r="B31" s="4" t="s">
        <v>58</v>
      </c>
      <c r="C31" s="55" t="s">
        <v>59</v>
      </c>
      <c r="D31" s="37"/>
      <c r="E31" s="35"/>
      <c r="F31" s="4" t="s">
        <v>60</v>
      </c>
      <c r="G31" s="41">
        <v>1</v>
      </c>
      <c r="H31" s="37"/>
      <c r="I31" s="35"/>
      <c r="J31" s="42">
        <v>157500</v>
      </c>
      <c r="K31" s="35"/>
      <c r="L31" s="1"/>
      <c r="M31" s="1"/>
      <c r="N31" s="1"/>
      <c r="O31" s="1"/>
    </row>
    <row r="32" spans="1:15" ht="72.75" customHeight="1" x14ac:dyDescent="0.25">
      <c r="A32" s="4">
        <v>19</v>
      </c>
      <c r="B32" s="4" t="s">
        <v>61</v>
      </c>
      <c r="C32" s="40" t="s">
        <v>62</v>
      </c>
      <c r="D32" s="37"/>
      <c r="E32" s="35"/>
      <c r="F32" s="4" t="s">
        <v>11</v>
      </c>
      <c r="G32" s="41">
        <v>1</v>
      </c>
      <c r="H32" s="37"/>
      <c r="I32" s="35"/>
      <c r="J32" s="42">
        <v>800000</v>
      </c>
      <c r="K32" s="35"/>
      <c r="L32" s="1"/>
      <c r="M32" s="1"/>
      <c r="N32" s="1"/>
      <c r="O32" s="1"/>
    </row>
    <row r="33" spans="1:15" ht="72.75" customHeight="1" x14ac:dyDescent="0.25">
      <c r="A33" s="4">
        <v>20</v>
      </c>
      <c r="B33" s="4" t="s">
        <v>63</v>
      </c>
      <c r="C33" s="40" t="s">
        <v>64</v>
      </c>
      <c r="D33" s="37"/>
      <c r="E33" s="35"/>
      <c r="F33" s="4" t="s">
        <v>11</v>
      </c>
      <c r="G33" s="41">
        <v>1</v>
      </c>
      <c r="H33" s="37"/>
      <c r="I33" s="35"/>
      <c r="J33" s="42">
        <v>620000</v>
      </c>
      <c r="K33" s="35"/>
      <c r="L33" s="1"/>
      <c r="M33" s="1"/>
      <c r="N33" s="1"/>
      <c r="O33" s="1"/>
    </row>
    <row r="34" spans="1:15" ht="46.5" customHeight="1" x14ac:dyDescent="0.25">
      <c r="A34" s="4">
        <v>21</v>
      </c>
      <c r="B34" s="4" t="s">
        <v>65</v>
      </c>
      <c r="C34" s="40" t="s">
        <v>66</v>
      </c>
      <c r="D34" s="37"/>
      <c r="E34" s="35"/>
      <c r="F34" s="4" t="s">
        <v>38</v>
      </c>
      <c r="G34" s="41">
        <v>1</v>
      </c>
      <c r="H34" s="37"/>
      <c r="I34" s="35"/>
      <c r="J34" s="42">
        <v>525000</v>
      </c>
      <c r="K34" s="35"/>
      <c r="L34" s="1"/>
      <c r="M34" s="1"/>
      <c r="N34" s="1"/>
      <c r="O34" s="1"/>
    </row>
    <row r="35" spans="1:15" ht="49.5" customHeight="1" x14ac:dyDescent="0.25">
      <c r="A35" s="4">
        <v>22</v>
      </c>
      <c r="B35" s="4" t="s">
        <v>67</v>
      </c>
      <c r="C35" s="40" t="s">
        <v>68</v>
      </c>
      <c r="D35" s="37"/>
      <c r="E35" s="35"/>
      <c r="F35" s="4" t="s">
        <v>11</v>
      </c>
      <c r="G35" s="41">
        <v>1</v>
      </c>
      <c r="H35" s="37"/>
      <c r="I35" s="35"/>
      <c r="J35" s="42">
        <v>700000</v>
      </c>
      <c r="K35" s="35"/>
      <c r="L35" s="1"/>
      <c r="M35" s="1"/>
      <c r="N35" s="1"/>
      <c r="O35" s="1"/>
    </row>
    <row r="36" spans="1:15" ht="42.75" customHeight="1" x14ac:dyDescent="0.25">
      <c r="A36" s="31" t="s">
        <v>69</v>
      </c>
      <c r="B36" s="32"/>
      <c r="C36" s="32"/>
      <c r="D36" s="32"/>
      <c r="E36" s="32"/>
      <c r="F36" s="32"/>
      <c r="G36" s="32"/>
      <c r="H36" s="32"/>
      <c r="I36" s="33"/>
      <c r="J36" s="34">
        <v>7911745</v>
      </c>
      <c r="K36" s="35"/>
      <c r="L36" s="1"/>
      <c r="M36" s="1"/>
      <c r="N36" s="1"/>
      <c r="O36" s="1"/>
    </row>
    <row r="37" spans="1:15" ht="39" customHeight="1" x14ac:dyDescent="0.25">
      <c r="A37" s="36" t="s">
        <v>70</v>
      </c>
      <c r="B37" s="37"/>
      <c r="C37" s="37"/>
      <c r="D37" s="37"/>
      <c r="E37" s="37"/>
      <c r="F37" s="37"/>
      <c r="G37" s="37"/>
      <c r="H37" s="37"/>
      <c r="I37" s="37"/>
      <c r="J37" s="37"/>
      <c r="K37" s="35"/>
      <c r="L37" s="1"/>
      <c r="M37" s="1"/>
      <c r="N37" s="1"/>
      <c r="O37" s="1"/>
    </row>
    <row r="38" spans="1:15" ht="41.25" customHeight="1" x14ac:dyDescent="0.25">
      <c r="A38" s="2" t="s">
        <v>3</v>
      </c>
      <c r="B38" s="38" t="s">
        <v>4</v>
      </c>
      <c r="C38" s="37"/>
      <c r="D38" s="37"/>
      <c r="E38" s="35"/>
      <c r="F38" s="2" t="s">
        <v>71</v>
      </c>
      <c r="G38" s="2" t="s">
        <v>7</v>
      </c>
      <c r="H38" s="2" t="s">
        <v>72</v>
      </c>
      <c r="I38" s="2" t="s">
        <v>73</v>
      </c>
      <c r="J38" s="2" t="s">
        <v>8</v>
      </c>
      <c r="K38" s="2" t="s">
        <v>74</v>
      </c>
      <c r="L38" s="1"/>
      <c r="M38" s="1"/>
      <c r="N38" s="1"/>
      <c r="O38" s="1"/>
    </row>
    <row r="39" spans="1:15" ht="55.5" customHeight="1" x14ac:dyDescent="0.25">
      <c r="A39" s="6">
        <v>1</v>
      </c>
      <c r="B39" s="39" t="s">
        <v>75</v>
      </c>
      <c r="C39" s="37"/>
      <c r="D39" s="37"/>
      <c r="E39" s="35"/>
      <c r="F39" s="7" t="s">
        <v>71</v>
      </c>
      <c r="G39" s="7">
        <v>1</v>
      </c>
      <c r="H39" s="7">
        <v>1</v>
      </c>
      <c r="I39" s="7">
        <f t="shared" ref="I39:I50" si="0">G39*H39</f>
        <v>1</v>
      </c>
      <c r="J39" s="8">
        <v>16500000</v>
      </c>
      <c r="K39" s="8">
        <v>16500000</v>
      </c>
      <c r="L39" s="1"/>
      <c r="M39" s="1"/>
      <c r="N39" s="1"/>
      <c r="O39" s="1"/>
    </row>
    <row r="40" spans="1:15" ht="55.5" customHeight="1" x14ac:dyDescent="0.25">
      <c r="A40" s="6">
        <v>2</v>
      </c>
      <c r="B40" s="39" t="s">
        <v>76</v>
      </c>
      <c r="C40" s="37"/>
      <c r="D40" s="37"/>
      <c r="E40" s="35"/>
      <c r="F40" s="7" t="s">
        <v>71</v>
      </c>
      <c r="G40" s="7">
        <v>30</v>
      </c>
      <c r="H40" s="7">
        <v>3</v>
      </c>
      <c r="I40" s="7">
        <f t="shared" si="0"/>
        <v>90</v>
      </c>
      <c r="J40" s="8">
        <v>345000</v>
      </c>
      <c r="K40" s="9">
        <v>31050000</v>
      </c>
      <c r="L40" s="1"/>
      <c r="M40" s="1"/>
      <c r="N40" s="1"/>
      <c r="O40" s="1"/>
    </row>
    <row r="41" spans="1:15" ht="55.5" customHeight="1" x14ac:dyDescent="0.25">
      <c r="A41" s="6">
        <v>3</v>
      </c>
      <c r="B41" s="39" t="s">
        <v>77</v>
      </c>
      <c r="C41" s="37"/>
      <c r="D41" s="37"/>
      <c r="E41" s="35"/>
      <c r="F41" s="7" t="s">
        <v>71</v>
      </c>
      <c r="G41" s="7">
        <v>30</v>
      </c>
      <c r="H41" s="7">
        <v>4</v>
      </c>
      <c r="I41" s="7">
        <f t="shared" si="0"/>
        <v>120</v>
      </c>
      <c r="J41" s="8">
        <v>29400</v>
      </c>
      <c r="K41" s="9">
        <v>3528000</v>
      </c>
      <c r="L41" s="1"/>
      <c r="M41" s="1"/>
      <c r="N41" s="1"/>
      <c r="O41" s="1"/>
    </row>
    <row r="42" spans="1:15" ht="55.5" customHeight="1" x14ac:dyDescent="0.25">
      <c r="A42" s="6">
        <v>4</v>
      </c>
      <c r="B42" s="39" t="s">
        <v>78</v>
      </c>
      <c r="C42" s="37"/>
      <c r="D42" s="37"/>
      <c r="E42" s="35"/>
      <c r="F42" s="7" t="s">
        <v>71</v>
      </c>
      <c r="G42" s="7">
        <v>30</v>
      </c>
      <c r="H42" s="7">
        <v>4</v>
      </c>
      <c r="I42" s="7">
        <f t="shared" si="0"/>
        <v>120</v>
      </c>
      <c r="J42" s="8">
        <v>40950</v>
      </c>
      <c r="K42" s="9">
        <v>4914000</v>
      </c>
      <c r="L42" s="1"/>
      <c r="M42" s="1"/>
      <c r="N42" s="1"/>
      <c r="O42" s="1"/>
    </row>
    <row r="43" spans="1:15" ht="55.5" customHeight="1" x14ac:dyDescent="0.25">
      <c r="A43" s="6">
        <v>5</v>
      </c>
      <c r="B43" s="39" t="s">
        <v>79</v>
      </c>
      <c r="C43" s="37"/>
      <c r="D43" s="37"/>
      <c r="E43" s="35"/>
      <c r="F43" s="7" t="s">
        <v>71</v>
      </c>
      <c r="G43" s="7">
        <v>30</v>
      </c>
      <c r="H43" s="7">
        <v>1</v>
      </c>
      <c r="I43" s="7">
        <f t="shared" si="0"/>
        <v>30</v>
      </c>
      <c r="J43" s="8">
        <v>40950</v>
      </c>
      <c r="K43" s="9">
        <v>1228500</v>
      </c>
      <c r="L43" s="1"/>
      <c r="M43" s="1"/>
      <c r="N43" s="1"/>
      <c r="O43" s="1"/>
    </row>
    <row r="44" spans="1:15" ht="55.5" customHeight="1" x14ac:dyDescent="0.25">
      <c r="A44" s="6">
        <v>6</v>
      </c>
      <c r="B44" s="39" t="s">
        <v>108</v>
      </c>
      <c r="C44" s="37"/>
      <c r="D44" s="37"/>
      <c r="E44" s="35"/>
      <c r="F44" s="7" t="s">
        <v>71</v>
      </c>
      <c r="G44" s="7">
        <v>30</v>
      </c>
      <c r="H44" s="7">
        <v>4</v>
      </c>
      <c r="I44" s="7">
        <f t="shared" si="0"/>
        <v>120</v>
      </c>
      <c r="J44" s="8">
        <v>40950</v>
      </c>
      <c r="K44" s="9">
        <v>4914000</v>
      </c>
      <c r="L44" s="1"/>
      <c r="M44" s="1"/>
      <c r="N44" s="1"/>
      <c r="O44" s="1"/>
    </row>
    <row r="45" spans="1:15" ht="55.5" customHeight="1" x14ac:dyDescent="0.25">
      <c r="A45" s="6">
        <v>7</v>
      </c>
      <c r="B45" s="39" t="s">
        <v>81</v>
      </c>
      <c r="C45" s="37"/>
      <c r="D45" s="37"/>
      <c r="E45" s="35"/>
      <c r="F45" s="7" t="s">
        <v>71</v>
      </c>
      <c r="G45" s="7">
        <v>30</v>
      </c>
      <c r="H45" s="7">
        <v>10</v>
      </c>
      <c r="I45" s="7">
        <f t="shared" si="0"/>
        <v>300</v>
      </c>
      <c r="J45" s="8">
        <v>12900</v>
      </c>
      <c r="K45" s="9">
        <v>3870000</v>
      </c>
      <c r="L45" s="1"/>
      <c r="M45" s="1"/>
      <c r="N45" s="1"/>
      <c r="O45" s="1"/>
    </row>
    <row r="46" spans="1:15" ht="55.5" customHeight="1" x14ac:dyDescent="0.25">
      <c r="A46" s="6">
        <v>8</v>
      </c>
      <c r="B46" s="39" t="s">
        <v>82</v>
      </c>
      <c r="C46" s="37"/>
      <c r="D46" s="37"/>
      <c r="E46" s="35"/>
      <c r="F46" s="7" t="s">
        <v>71</v>
      </c>
      <c r="G46" s="7">
        <v>30</v>
      </c>
      <c r="H46" s="7">
        <v>1</v>
      </c>
      <c r="I46" s="7">
        <f t="shared" si="0"/>
        <v>30</v>
      </c>
      <c r="J46" s="8">
        <v>12900</v>
      </c>
      <c r="K46" s="9">
        <v>387000</v>
      </c>
      <c r="L46" s="1"/>
      <c r="M46" s="1"/>
      <c r="N46" s="1"/>
      <c r="O46" s="1"/>
    </row>
    <row r="47" spans="1:15" ht="55.5" customHeight="1" x14ac:dyDescent="0.25">
      <c r="A47" s="6">
        <v>9</v>
      </c>
      <c r="B47" s="39" t="s">
        <v>83</v>
      </c>
      <c r="C47" s="37"/>
      <c r="D47" s="37"/>
      <c r="E47" s="35"/>
      <c r="F47" s="7" t="s">
        <v>84</v>
      </c>
      <c r="G47" s="7">
        <v>1</v>
      </c>
      <c r="H47" s="7">
        <v>1</v>
      </c>
      <c r="I47" s="7">
        <f t="shared" si="0"/>
        <v>1</v>
      </c>
      <c r="J47" s="8">
        <v>1750000</v>
      </c>
      <c r="K47" s="9">
        <v>1750000</v>
      </c>
      <c r="L47" s="1"/>
      <c r="M47" s="1"/>
      <c r="N47" s="1"/>
      <c r="O47" s="1"/>
    </row>
    <row r="48" spans="1:15" ht="55.5" customHeight="1" x14ac:dyDescent="0.25">
      <c r="A48" s="6">
        <v>10</v>
      </c>
      <c r="B48" s="39" t="s">
        <v>85</v>
      </c>
      <c r="C48" s="37"/>
      <c r="D48" s="37"/>
      <c r="E48" s="35"/>
      <c r="F48" s="7" t="s">
        <v>71</v>
      </c>
      <c r="G48" s="7">
        <v>2</v>
      </c>
      <c r="H48" s="7">
        <v>1</v>
      </c>
      <c r="I48" s="7">
        <f t="shared" si="0"/>
        <v>2</v>
      </c>
      <c r="J48" s="8">
        <v>900000</v>
      </c>
      <c r="K48" s="9">
        <v>1800000</v>
      </c>
      <c r="L48" s="1"/>
      <c r="M48" s="1"/>
      <c r="N48" s="1"/>
      <c r="O48" s="1"/>
    </row>
    <row r="49" spans="1:15" ht="55.5" customHeight="1" x14ac:dyDescent="0.25">
      <c r="A49" s="6">
        <v>11</v>
      </c>
      <c r="B49" s="39" t="s">
        <v>86</v>
      </c>
      <c r="C49" s="37"/>
      <c r="D49" s="37"/>
      <c r="E49" s="35"/>
      <c r="F49" s="7" t="s">
        <v>71</v>
      </c>
      <c r="G49" s="7">
        <v>1</v>
      </c>
      <c r="H49" s="7">
        <v>1</v>
      </c>
      <c r="I49" s="7">
        <f t="shared" si="0"/>
        <v>1</v>
      </c>
      <c r="J49" s="8">
        <v>2100000</v>
      </c>
      <c r="K49" s="9">
        <v>2100000</v>
      </c>
      <c r="L49" s="1"/>
      <c r="M49" s="1"/>
      <c r="N49" s="1"/>
      <c r="O49" s="1"/>
    </row>
    <row r="50" spans="1:15" ht="55.5" customHeight="1" x14ac:dyDescent="0.25">
      <c r="A50" s="6">
        <v>12</v>
      </c>
      <c r="B50" s="39" t="s">
        <v>87</v>
      </c>
      <c r="C50" s="37"/>
      <c r="D50" s="37"/>
      <c r="E50" s="35"/>
      <c r="F50" s="7" t="s">
        <v>71</v>
      </c>
      <c r="G50" s="7">
        <v>1</v>
      </c>
      <c r="H50" s="7">
        <v>6</v>
      </c>
      <c r="I50" s="7">
        <f t="shared" si="0"/>
        <v>6</v>
      </c>
      <c r="J50" s="8">
        <v>285000</v>
      </c>
      <c r="K50" s="9">
        <v>1710000</v>
      </c>
      <c r="L50" s="1"/>
      <c r="M50" s="1"/>
      <c r="N50" s="1"/>
      <c r="O50" s="1"/>
    </row>
    <row r="51" spans="1:15" ht="43.5" customHeight="1" x14ac:dyDescent="0.25">
      <c r="A51" s="52" t="s">
        <v>88</v>
      </c>
      <c r="B51" s="37"/>
      <c r="C51" s="37"/>
      <c r="D51" s="37"/>
      <c r="E51" s="37"/>
      <c r="F51" s="37"/>
      <c r="G51" s="37"/>
      <c r="H51" s="37"/>
      <c r="I51" s="37"/>
      <c r="J51" s="35"/>
      <c r="K51" s="9">
        <f>SUM(K39:K50)</f>
        <v>73751500</v>
      </c>
      <c r="L51" s="1"/>
      <c r="M51" s="1"/>
      <c r="N51" s="1"/>
      <c r="O51" s="1"/>
    </row>
    <row r="52" spans="1:15" ht="34.5" customHeight="1" x14ac:dyDescent="0.25">
      <c r="A52" s="53" t="s">
        <v>89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1"/>
      <c r="M52" s="1"/>
      <c r="N52" s="1"/>
      <c r="O52" s="1"/>
    </row>
    <row r="53" spans="1:15" ht="117" customHeight="1" x14ac:dyDescent="0.25">
      <c r="A53" s="54"/>
      <c r="B53" s="54"/>
      <c r="C53" s="54"/>
      <c r="D53" s="54"/>
      <c r="E53" s="54"/>
      <c r="F53" s="54"/>
      <c r="G53" s="54"/>
      <c r="H53" s="54"/>
      <c r="I53" s="54"/>
      <c r="J53" s="54"/>
      <c r="K53" s="54"/>
      <c r="L53" s="1"/>
      <c r="M53" s="1"/>
      <c r="N53" s="1"/>
      <c r="O53" s="1"/>
    </row>
    <row r="54" spans="1:15" ht="190.5" customHeight="1" x14ac:dyDescent="0.25">
      <c r="A54" s="53" t="s">
        <v>107</v>
      </c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1"/>
      <c r="M54" s="1"/>
      <c r="N54" s="1"/>
      <c r="O54" s="1"/>
    </row>
    <row r="55" spans="1:15" ht="7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ht="7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ht="7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7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7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7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7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ht="7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ht="7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ht="7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ht="7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ht="7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ht="7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ht="7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ht="7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ht="7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ht="7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ht="7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ht="7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ht="7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ht="7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ht="7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ht="7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ht="7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ht="7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ht="7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ht="7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ht="7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ht="7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7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7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ht="7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ht="7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7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7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7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7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ht="7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7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7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ht="7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t="7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t="7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ht="7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7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7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7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7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7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7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7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7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7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7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7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7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7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7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7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7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7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7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7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7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7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7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7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7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7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7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7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7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7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7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7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7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7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7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7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7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7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7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7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7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7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7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ht="7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ht="7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t="7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t="7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ht="7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t="7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ht="7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t="7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ht="7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ht="7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ht="7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ht="7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ht="7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7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ht="7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ht="7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ht="7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ht="7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ht="7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ht="7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ht="7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ht="7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ht="7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ht="7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ht="7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ht="7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ht="7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 ht="7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 ht="7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 ht="7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 ht="7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ht="7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 ht="7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 ht="7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ht="7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 ht="7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 ht="7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 ht="7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 ht="7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 ht="7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 ht="7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 ht="7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 ht="7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 ht="7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 ht="7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 ht="7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  <row r="187" spans="1:15" ht="7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</row>
    <row r="188" spans="1:15" ht="7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1:15" ht="7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  <row r="190" spans="1:15" ht="7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</row>
    <row r="191" spans="1:15" ht="7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1:15" ht="7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</row>
    <row r="193" spans="1:15" ht="7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</row>
    <row r="194" spans="1:15" ht="7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</row>
    <row r="195" spans="1:15" ht="7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</row>
    <row r="196" spans="1:15" ht="7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</row>
    <row r="197" spans="1:15" ht="7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</row>
    <row r="198" spans="1:15" ht="7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</row>
    <row r="199" spans="1:15" ht="7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</row>
    <row r="200" spans="1:15" ht="7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</row>
    <row r="201" spans="1:15" ht="7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</row>
    <row r="202" spans="1:15" ht="7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</row>
    <row r="203" spans="1:15" ht="7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</row>
    <row r="204" spans="1:15" ht="7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</row>
    <row r="205" spans="1:15" ht="7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</row>
    <row r="206" spans="1:15" ht="7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</row>
    <row r="207" spans="1:15" ht="7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</row>
    <row r="208" spans="1:15" ht="7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</row>
    <row r="209" spans="1:15" ht="7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</row>
    <row r="210" spans="1:15" ht="7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</row>
    <row r="211" spans="1:15" ht="7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</row>
    <row r="212" spans="1:15" ht="7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</row>
    <row r="213" spans="1:15" ht="7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</row>
    <row r="214" spans="1:15" ht="7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</row>
    <row r="215" spans="1:15" ht="7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</row>
    <row r="216" spans="1:15" ht="7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</row>
    <row r="217" spans="1:15" ht="7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</row>
    <row r="218" spans="1:15" ht="7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</row>
    <row r="219" spans="1:15" ht="7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</row>
    <row r="220" spans="1:15" ht="7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</row>
    <row r="221" spans="1:15" ht="7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</row>
    <row r="222" spans="1:15" ht="7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</row>
    <row r="223" spans="1:15" ht="7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</row>
    <row r="224" spans="1:15" ht="7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</row>
    <row r="225" spans="1:15" ht="7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</row>
    <row r="226" spans="1:15" ht="7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</row>
    <row r="227" spans="1:15" ht="7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</row>
    <row r="228" spans="1:15" ht="7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</row>
    <row r="229" spans="1:15" ht="7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</row>
    <row r="230" spans="1:15" ht="7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</row>
    <row r="231" spans="1:15" ht="7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</row>
    <row r="232" spans="1:15" ht="7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</row>
    <row r="233" spans="1:15" ht="7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</row>
    <row r="234" spans="1:15" ht="7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</row>
    <row r="235" spans="1:15" ht="7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</row>
    <row r="236" spans="1:15" ht="7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</row>
    <row r="237" spans="1:15" ht="7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</row>
    <row r="238" spans="1:15" ht="7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</row>
    <row r="239" spans="1:15" ht="7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</row>
    <row r="240" spans="1:15" ht="7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</row>
    <row r="241" spans="1:15" ht="7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</row>
    <row r="242" spans="1:15" ht="7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</row>
    <row r="243" spans="1:15" ht="7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</row>
    <row r="244" spans="1:15" ht="7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</row>
    <row r="245" spans="1:15" ht="7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</row>
    <row r="246" spans="1:15" ht="7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</row>
    <row r="247" spans="1:15" ht="7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</row>
    <row r="248" spans="1:15" ht="7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ht="7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</row>
    <row r="250" spans="1:15" ht="7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</row>
    <row r="251" spans="1:15" ht="7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</row>
    <row r="252" spans="1:15" ht="7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</row>
    <row r="253" spans="1:15" ht="7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</row>
    <row r="254" spans="1:15" ht="7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</row>
    <row r="255" spans="1:15" ht="7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</row>
    <row r="256" spans="1:15" ht="7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</row>
    <row r="257" spans="1:15" ht="7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</row>
    <row r="258" spans="1:15" ht="7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</row>
    <row r="259" spans="1:15" ht="7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</row>
    <row r="260" spans="1:15" ht="7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</row>
    <row r="261" spans="1:15" ht="7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</row>
    <row r="262" spans="1:15" ht="7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</row>
    <row r="263" spans="1:15" ht="7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</row>
    <row r="264" spans="1:15" ht="7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</row>
    <row r="265" spans="1:15" ht="7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</row>
    <row r="266" spans="1:15" ht="7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</row>
    <row r="267" spans="1:15" ht="7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</row>
    <row r="268" spans="1:15" ht="7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</row>
    <row r="269" spans="1:15" ht="7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</row>
    <row r="270" spans="1:15" ht="7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</row>
    <row r="271" spans="1:15" ht="7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</row>
    <row r="272" spans="1:15" ht="7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</row>
    <row r="273" spans="1:15" ht="7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</row>
    <row r="274" spans="1:15" ht="7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</row>
    <row r="275" spans="1:15" ht="7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</row>
    <row r="276" spans="1:15" ht="7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</row>
    <row r="277" spans="1:15" ht="7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</row>
    <row r="278" spans="1:15" ht="7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</row>
    <row r="279" spans="1:15" ht="7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</row>
    <row r="280" spans="1:15" ht="7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</row>
    <row r="281" spans="1:15" ht="7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</row>
    <row r="282" spans="1:15" ht="7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</row>
    <row r="283" spans="1:15" ht="7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</row>
    <row r="284" spans="1:15" ht="7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</row>
    <row r="285" spans="1:15" ht="7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</row>
    <row r="286" spans="1:15" ht="7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</row>
    <row r="287" spans="1:15" ht="7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</row>
    <row r="288" spans="1:15" ht="7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</row>
    <row r="289" spans="1:15" ht="7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</row>
    <row r="290" spans="1:15" ht="7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</row>
    <row r="291" spans="1:15" ht="7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</row>
    <row r="292" spans="1:15" ht="7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</row>
    <row r="293" spans="1:15" ht="7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</row>
    <row r="294" spans="1:15" ht="7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</row>
    <row r="295" spans="1:15" ht="7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</row>
    <row r="296" spans="1:15" ht="7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</row>
    <row r="297" spans="1:15" ht="7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</row>
    <row r="298" spans="1:15" ht="7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</row>
    <row r="299" spans="1:15" ht="7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</row>
    <row r="300" spans="1:15" ht="7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</row>
    <row r="301" spans="1:15" ht="7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</row>
    <row r="302" spans="1:15" ht="7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</row>
    <row r="303" spans="1:15" ht="7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</row>
    <row r="304" spans="1:15" ht="7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</row>
    <row r="305" spans="1:15" ht="7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</row>
    <row r="306" spans="1:15" ht="7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</row>
    <row r="307" spans="1:15" ht="7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</row>
    <row r="308" spans="1:15" ht="7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</row>
    <row r="309" spans="1:15" ht="7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</row>
    <row r="310" spans="1:15" ht="7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</row>
    <row r="311" spans="1:15" ht="7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</row>
    <row r="312" spans="1:15" ht="7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</row>
    <row r="313" spans="1:15" ht="7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</row>
    <row r="314" spans="1:15" ht="7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</row>
    <row r="315" spans="1:15" ht="7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</row>
    <row r="316" spans="1:15" ht="7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</row>
    <row r="317" spans="1:15" ht="7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</row>
    <row r="318" spans="1:15" ht="7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</row>
    <row r="319" spans="1:15" ht="7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</row>
    <row r="320" spans="1:15" ht="7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</row>
    <row r="321" spans="1:15" ht="7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</row>
    <row r="322" spans="1:15" ht="7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</row>
    <row r="323" spans="1:15" ht="7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</row>
    <row r="324" spans="1:15" ht="7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</row>
    <row r="325" spans="1:15" ht="7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</row>
    <row r="326" spans="1:15" ht="7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</row>
    <row r="327" spans="1:15" ht="7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</row>
    <row r="328" spans="1:15" ht="7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</row>
    <row r="329" spans="1:15" ht="7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</row>
    <row r="330" spans="1:15" ht="7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</row>
    <row r="331" spans="1:15" ht="7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</row>
    <row r="332" spans="1:15" ht="7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</row>
    <row r="333" spans="1:15" ht="7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</row>
    <row r="334" spans="1:15" ht="7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</row>
    <row r="335" spans="1:15" ht="7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</row>
    <row r="336" spans="1:15" ht="7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</row>
    <row r="337" spans="1:15" ht="7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</row>
    <row r="338" spans="1:15" ht="7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</row>
    <row r="339" spans="1:15" ht="7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</row>
    <row r="340" spans="1:15" ht="7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</row>
    <row r="341" spans="1:15" ht="7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</row>
    <row r="342" spans="1:15" ht="7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</row>
    <row r="343" spans="1:15" ht="7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</row>
    <row r="344" spans="1:15" ht="7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</row>
    <row r="345" spans="1:15" ht="7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</row>
    <row r="346" spans="1:15" ht="7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</row>
    <row r="347" spans="1:15" ht="7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</row>
    <row r="348" spans="1:15" ht="7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</row>
    <row r="349" spans="1:15" ht="7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</row>
    <row r="350" spans="1:15" ht="7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</row>
    <row r="351" spans="1:15" ht="7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</row>
    <row r="352" spans="1:15" ht="7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</row>
    <row r="353" spans="1:15" ht="7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</row>
    <row r="354" spans="1:15" ht="7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</row>
    <row r="355" spans="1:15" ht="7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</row>
    <row r="356" spans="1:15" ht="7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</row>
    <row r="357" spans="1:15" ht="7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</row>
    <row r="358" spans="1:15" ht="7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</row>
    <row r="359" spans="1:15" ht="7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</row>
    <row r="360" spans="1:15" ht="7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</row>
    <row r="361" spans="1:15" ht="7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</row>
    <row r="362" spans="1:15" ht="7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</row>
    <row r="363" spans="1:15" ht="7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</row>
    <row r="364" spans="1:15" ht="7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</row>
    <row r="365" spans="1:15" ht="7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</row>
    <row r="366" spans="1:15" ht="7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</row>
    <row r="367" spans="1:15" ht="7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</row>
    <row r="368" spans="1:15" ht="7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</row>
    <row r="369" spans="1:15" ht="7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 ht="7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 ht="7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 ht="7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 ht="7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 ht="7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  <row r="375" spans="1:15" ht="7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</row>
    <row r="376" spans="1:15" ht="7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</row>
    <row r="377" spans="1:15" ht="7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</row>
    <row r="378" spans="1:15" ht="7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</row>
    <row r="379" spans="1:15" ht="7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</row>
    <row r="380" spans="1:15" ht="7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</row>
    <row r="381" spans="1:15" ht="7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</row>
    <row r="382" spans="1:15" ht="7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</row>
    <row r="383" spans="1:15" ht="7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</row>
    <row r="384" spans="1:15" ht="7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</row>
    <row r="385" spans="1:15" ht="7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</row>
    <row r="386" spans="1:15" ht="7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</row>
    <row r="387" spans="1:15" ht="7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</row>
    <row r="388" spans="1:15" ht="7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</row>
    <row r="389" spans="1:15" ht="7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</row>
    <row r="390" spans="1:15" ht="7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</row>
    <row r="391" spans="1:15" ht="7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</row>
    <row r="392" spans="1:15" ht="7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</row>
    <row r="393" spans="1:15" ht="7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</row>
    <row r="394" spans="1:15" ht="7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</row>
    <row r="395" spans="1:15" ht="7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</row>
    <row r="396" spans="1:15" ht="7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</row>
    <row r="397" spans="1:15" ht="7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</row>
    <row r="398" spans="1:15" ht="7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</row>
    <row r="399" spans="1:15" ht="7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</row>
    <row r="400" spans="1:15" ht="7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</row>
    <row r="401" spans="1:15" ht="7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</row>
    <row r="402" spans="1:15" ht="7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</row>
    <row r="403" spans="1:15" ht="7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</row>
    <row r="404" spans="1:15" ht="7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</row>
    <row r="405" spans="1:15" ht="7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</row>
    <row r="406" spans="1:15" ht="7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</row>
    <row r="407" spans="1:15" ht="7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</row>
    <row r="408" spans="1:15" ht="7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</row>
    <row r="409" spans="1:15" ht="7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</row>
    <row r="410" spans="1:15" ht="7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</row>
    <row r="411" spans="1:15" ht="7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</row>
    <row r="412" spans="1:15" ht="7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</row>
    <row r="413" spans="1:15" ht="7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</row>
    <row r="414" spans="1:15" ht="7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</row>
    <row r="415" spans="1:15" ht="7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</row>
    <row r="416" spans="1:15" ht="7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</row>
    <row r="417" spans="1:15" ht="7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</row>
    <row r="418" spans="1:15" ht="7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</row>
    <row r="419" spans="1:15" ht="7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</row>
    <row r="420" spans="1:15" ht="7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</row>
    <row r="421" spans="1:15" ht="7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</row>
    <row r="422" spans="1:15" ht="7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</row>
    <row r="423" spans="1:15" ht="7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</row>
    <row r="424" spans="1:15" ht="7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</row>
    <row r="425" spans="1:15" ht="7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</row>
    <row r="426" spans="1:15" ht="7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</row>
    <row r="427" spans="1:15" ht="7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</row>
    <row r="428" spans="1:15" ht="7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</row>
    <row r="429" spans="1:15" ht="7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</row>
    <row r="430" spans="1:15" ht="7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</row>
    <row r="431" spans="1:15" ht="7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</row>
    <row r="432" spans="1:15" ht="7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</row>
    <row r="433" spans="1:15" ht="7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</row>
    <row r="434" spans="1:15" ht="7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</row>
    <row r="435" spans="1:15" ht="7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</row>
    <row r="436" spans="1:15" ht="7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</row>
    <row r="437" spans="1:15" ht="7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</row>
    <row r="438" spans="1:15" ht="7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</row>
    <row r="439" spans="1:15" ht="7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</row>
    <row r="440" spans="1:15" ht="7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</row>
    <row r="441" spans="1:15" ht="7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</row>
    <row r="442" spans="1:15" ht="7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</row>
    <row r="443" spans="1:15" ht="7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</row>
    <row r="444" spans="1:15" ht="7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</row>
    <row r="445" spans="1:15" ht="7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</row>
    <row r="446" spans="1:15" ht="7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</row>
    <row r="447" spans="1:15" ht="7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</row>
    <row r="448" spans="1:15" ht="7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</row>
    <row r="449" spans="1:15" ht="7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</row>
    <row r="450" spans="1:15" ht="7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</row>
    <row r="451" spans="1:15" ht="7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</row>
    <row r="452" spans="1:15" ht="7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</row>
    <row r="453" spans="1:15" ht="7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</row>
    <row r="454" spans="1:15" ht="7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</row>
    <row r="455" spans="1:15" ht="7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</row>
    <row r="456" spans="1:15" ht="7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</row>
    <row r="457" spans="1:15" ht="7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</row>
    <row r="458" spans="1:15" ht="7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</row>
    <row r="459" spans="1:15" ht="7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</row>
    <row r="460" spans="1:15" ht="7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</row>
    <row r="461" spans="1:15" ht="7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</row>
    <row r="462" spans="1:15" ht="7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</row>
    <row r="463" spans="1:15" ht="7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</row>
    <row r="464" spans="1:15" ht="7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</row>
    <row r="465" spans="1:15" ht="7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</row>
    <row r="466" spans="1:15" ht="7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</row>
    <row r="467" spans="1:15" ht="7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</row>
    <row r="468" spans="1:15" ht="7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</row>
    <row r="469" spans="1:15" ht="7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</row>
    <row r="470" spans="1:15" ht="7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</row>
    <row r="471" spans="1:15" ht="7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</row>
    <row r="472" spans="1:15" ht="7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</row>
    <row r="473" spans="1:15" ht="7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</row>
    <row r="474" spans="1:15" ht="7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</row>
    <row r="475" spans="1:15" ht="7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</row>
    <row r="476" spans="1:15" ht="7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</row>
    <row r="477" spans="1:15" ht="7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</row>
    <row r="478" spans="1:15" ht="7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</row>
    <row r="479" spans="1:15" ht="7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</row>
    <row r="480" spans="1:15" ht="7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</row>
    <row r="481" spans="1:15" ht="7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</row>
    <row r="482" spans="1:15" ht="7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</row>
    <row r="483" spans="1:15" ht="7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</row>
    <row r="484" spans="1:15" ht="7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</row>
    <row r="485" spans="1:15" ht="7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</row>
    <row r="486" spans="1:15" ht="7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</row>
    <row r="487" spans="1:15" ht="7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</row>
    <row r="488" spans="1:15" ht="7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</row>
    <row r="489" spans="1:15" ht="7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</row>
    <row r="490" spans="1:15" ht="7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</row>
    <row r="491" spans="1:15" ht="7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</row>
    <row r="492" spans="1:15" ht="7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</row>
    <row r="493" spans="1:15" ht="7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</row>
    <row r="494" spans="1:15" ht="7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</row>
    <row r="495" spans="1:15" ht="7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</row>
    <row r="496" spans="1:15" ht="7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</row>
    <row r="497" spans="1:15" ht="7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</row>
    <row r="498" spans="1:15" ht="7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</row>
    <row r="499" spans="1:15" ht="7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</row>
    <row r="500" spans="1:15" ht="7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</row>
    <row r="501" spans="1:15" ht="7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</row>
    <row r="502" spans="1:15" ht="7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</row>
    <row r="503" spans="1:15" ht="7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</row>
    <row r="504" spans="1:15" ht="7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</row>
    <row r="505" spans="1:15" ht="7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</row>
    <row r="506" spans="1:15" ht="7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</row>
    <row r="507" spans="1:15" ht="7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</row>
    <row r="508" spans="1:15" ht="7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</row>
    <row r="509" spans="1:15" ht="7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</row>
    <row r="510" spans="1:15" ht="7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</row>
    <row r="511" spans="1:15" ht="7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</row>
    <row r="512" spans="1:15" ht="7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</row>
    <row r="513" spans="1:15" ht="7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</row>
    <row r="514" spans="1:15" ht="7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</row>
    <row r="515" spans="1:15" ht="7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</row>
    <row r="516" spans="1:15" ht="7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</row>
    <row r="517" spans="1:15" ht="7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</row>
    <row r="518" spans="1:15" ht="7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</row>
    <row r="519" spans="1:15" ht="7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</row>
    <row r="520" spans="1:15" ht="7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</row>
    <row r="521" spans="1:15" ht="7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</row>
    <row r="522" spans="1:15" ht="7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</row>
    <row r="523" spans="1:15" ht="7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</row>
    <row r="524" spans="1:15" ht="7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</row>
    <row r="525" spans="1:15" ht="7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</row>
    <row r="526" spans="1:15" ht="7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</row>
    <row r="527" spans="1:15" ht="7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</row>
    <row r="528" spans="1:15" ht="7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</row>
    <row r="529" spans="1:15" ht="7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</row>
    <row r="530" spans="1:15" ht="7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</row>
    <row r="531" spans="1:15" ht="7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</row>
    <row r="532" spans="1:15" ht="7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</row>
    <row r="533" spans="1:15" ht="7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</row>
    <row r="534" spans="1:15" ht="7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</row>
    <row r="535" spans="1:15" ht="7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</row>
    <row r="536" spans="1:15" ht="7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</row>
    <row r="537" spans="1:15" ht="7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</row>
    <row r="538" spans="1:15" ht="7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</row>
    <row r="539" spans="1:15" ht="7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</row>
    <row r="540" spans="1:15" ht="7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</row>
    <row r="541" spans="1:15" ht="7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</row>
    <row r="542" spans="1:15" ht="7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</row>
    <row r="543" spans="1:15" ht="7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</row>
    <row r="544" spans="1:15" ht="7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</row>
    <row r="545" spans="1:15" ht="7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</row>
    <row r="546" spans="1:15" ht="7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</row>
    <row r="547" spans="1:15" ht="7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</row>
    <row r="548" spans="1:15" ht="7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</row>
    <row r="549" spans="1:15" ht="7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</row>
    <row r="550" spans="1:15" ht="7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</row>
    <row r="551" spans="1:15" ht="7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</row>
    <row r="552" spans="1:15" ht="7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</row>
    <row r="553" spans="1:15" ht="7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</row>
    <row r="554" spans="1:15" ht="7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</row>
    <row r="555" spans="1:15" ht="7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</row>
    <row r="556" spans="1:15" ht="7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</row>
    <row r="557" spans="1:15" ht="7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</row>
    <row r="558" spans="1:15" ht="7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</row>
    <row r="559" spans="1:15" ht="7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</row>
    <row r="560" spans="1:15" ht="7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</row>
    <row r="561" spans="1:15" ht="7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</row>
    <row r="562" spans="1:15" ht="7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</row>
    <row r="563" spans="1:15" ht="7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</row>
    <row r="564" spans="1:15" ht="7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</row>
    <row r="565" spans="1:15" ht="7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</row>
    <row r="566" spans="1:15" ht="7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</row>
    <row r="567" spans="1:15" ht="7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</row>
    <row r="568" spans="1:15" ht="7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</row>
    <row r="569" spans="1:15" ht="7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</row>
    <row r="570" spans="1:15" ht="7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</row>
    <row r="571" spans="1:15" ht="7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</row>
    <row r="572" spans="1:15" ht="7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</row>
    <row r="573" spans="1:15" ht="7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</row>
    <row r="574" spans="1:15" ht="7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</row>
    <row r="575" spans="1:15" ht="7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</row>
    <row r="576" spans="1:15" ht="7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</row>
    <row r="577" spans="1:15" ht="7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</row>
    <row r="578" spans="1:15" ht="7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</row>
    <row r="579" spans="1:15" ht="7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</row>
    <row r="580" spans="1:15" ht="7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</row>
    <row r="581" spans="1:15" ht="7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</row>
    <row r="582" spans="1:15" ht="7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</row>
    <row r="583" spans="1:15" ht="7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</row>
    <row r="584" spans="1:15" ht="7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</row>
    <row r="585" spans="1:15" ht="7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</row>
    <row r="586" spans="1:15" ht="7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</row>
    <row r="587" spans="1:15" ht="7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</row>
    <row r="588" spans="1:15" ht="7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</row>
    <row r="589" spans="1:15" ht="7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</row>
    <row r="590" spans="1:15" ht="7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</row>
    <row r="591" spans="1:15" ht="7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</row>
    <row r="592" spans="1:15" ht="7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</row>
    <row r="593" spans="1:15" ht="7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</row>
    <row r="594" spans="1:15" ht="7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</row>
    <row r="595" spans="1:15" ht="7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</row>
    <row r="596" spans="1:15" ht="7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</row>
    <row r="597" spans="1:15" ht="7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</row>
    <row r="598" spans="1:15" ht="7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</row>
    <row r="599" spans="1:15" ht="7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</row>
    <row r="600" spans="1:15" ht="7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</row>
    <row r="601" spans="1:15" ht="7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</row>
    <row r="602" spans="1:15" ht="7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</row>
    <row r="603" spans="1:15" ht="7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</row>
    <row r="604" spans="1:15" ht="7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</row>
    <row r="605" spans="1:15" ht="7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</row>
    <row r="606" spans="1:15" ht="7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</row>
    <row r="607" spans="1:15" ht="7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</row>
    <row r="608" spans="1:15" ht="7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</row>
    <row r="609" spans="1:15" ht="7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</row>
    <row r="610" spans="1:15" ht="7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</row>
    <row r="611" spans="1:15" ht="7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</row>
    <row r="612" spans="1:15" ht="7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</row>
    <row r="613" spans="1:15" ht="7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</row>
    <row r="614" spans="1:15" ht="7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</row>
    <row r="615" spans="1:15" ht="7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</row>
    <row r="616" spans="1:15" ht="7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</row>
    <row r="617" spans="1:15" ht="7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</row>
    <row r="618" spans="1:15" ht="7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</row>
    <row r="619" spans="1:15" ht="7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</row>
    <row r="620" spans="1:15" ht="7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</row>
    <row r="621" spans="1:15" ht="7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</row>
    <row r="622" spans="1:15" ht="7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</row>
    <row r="623" spans="1:15" ht="7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</row>
    <row r="624" spans="1:15" ht="7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</row>
    <row r="625" spans="1:15" ht="7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</row>
    <row r="626" spans="1:15" ht="7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</row>
    <row r="627" spans="1:15" ht="7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</row>
    <row r="628" spans="1:15" ht="7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</row>
    <row r="629" spans="1:15" ht="7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</row>
    <row r="630" spans="1:15" ht="7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</row>
    <row r="631" spans="1:15" ht="7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</row>
    <row r="632" spans="1:15" ht="7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</row>
    <row r="633" spans="1:15" ht="7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</row>
    <row r="634" spans="1:15" ht="7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</row>
    <row r="635" spans="1:15" ht="7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</row>
    <row r="636" spans="1:15" ht="7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</row>
    <row r="637" spans="1:15" ht="7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</row>
    <row r="638" spans="1:15" ht="7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</row>
    <row r="639" spans="1:15" ht="7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</row>
    <row r="640" spans="1:15" ht="7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</row>
    <row r="641" spans="1:15" ht="7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</row>
    <row r="642" spans="1:15" ht="7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</row>
    <row r="643" spans="1:15" ht="7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</row>
    <row r="644" spans="1:15" ht="7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</row>
    <row r="645" spans="1:15" ht="7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</row>
    <row r="646" spans="1:15" ht="7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</row>
    <row r="647" spans="1:15" ht="7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</row>
    <row r="648" spans="1:15" ht="7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</row>
    <row r="649" spans="1:15" ht="7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</row>
    <row r="650" spans="1:15" ht="7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</row>
    <row r="651" spans="1:15" ht="7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</row>
    <row r="652" spans="1:15" ht="7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</row>
    <row r="653" spans="1:15" ht="7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</row>
    <row r="654" spans="1:15" ht="7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</row>
    <row r="655" spans="1:15" ht="7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</row>
    <row r="656" spans="1:15" ht="7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</row>
    <row r="657" spans="1:15" ht="7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</row>
    <row r="658" spans="1:15" ht="7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</row>
    <row r="659" spans="1:15" ht="7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</row>
    <row r="660" spans="1:15" ht="7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</row>
    <row r="661" spans="1:15" ht="7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</row>
    <row r="662" spans="1:15" ht="7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</row>
    <row r="663" spans="1:15" ht="7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</row>
    <row r="664" spans="1:15" ht="7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</row>
    <row r="665" spans="1:15" ht="7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</row>
    <row r="666" spans="1:15" ht="7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</row>
    <row r="667" spans="1:15" ht="7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</row>
    <row r="668" spans="1:15" ht="7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</row>
    <row r="669" spans="1:15" ht="7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</row>
    <row r="670" spans="1:15" ht="7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</row>
    <row r="671" spans="1:15" ht="7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</row>
    <row r="672" spans="1:15" ht="7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</row>
    <row r="673" spans="1:15" ht="7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</row>
    <row r="674" spans="1:15" ht="7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</row>
    <row r="675" spans="1:15" ht="7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</row>
    <row r="676" spans="1:15" ht="7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</row>
    <row r="677" spans="1:15" ht="7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</row>
    <row r="678" spans="1:15" ht="7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</row>
    <row r="679" spans="1:15" ht="7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</row>
    <row r="680" spans="1:15" ht="7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</row>
    <row r="681" spans="1:15" ht="7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</row>
    <row r="682" spans="1:15" ht="7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</row>
    <row r="683" spans="1:15" ht="7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</row>
    <row r="684" spans="1:15" ht="7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</row>
    <row r="685" spans="1:15" ht="7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</row>
    <row r="686" spans="1:15" ht="7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</row>
    <row r="687" spans="1:15" ht="7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</row>
    <row r="688" spans="1:15" ht="7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</row>
    <row r="689" spans="1:15" ht="7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</row>
    <row r="690" spans="1:15" ht="7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</row>
    <row r="691" spans="1:15" ht="7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</row>
    <row r="692" spans="1:15" ht="7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</row>
    <row r="693" spans="1:15" ht="7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</row>
    <row r="694" spans="1:15" ht="7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</row>
    <row r="695" spans="1:15" ht="7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</row>
    <row r="696" spans="1:15" ht="7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</row>
    <row r="697" spans="1:15" ht="7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</row>
    <row r="698" spans="1:15" ht="7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</row>
    <row r="699" spans="1:15" ht="7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</row>
    <row r="700" spans="1:15" ht="7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</row>
    <row r="701" spans="1:15" ht="7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</row>
    <row r="702" spans="1:15" ht="7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</row>
    <row r="703" spans="1:15" ht="7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</row>
    <row r="704" spans="1:15" ht="7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</row>
    <row r="705" spans="1:15" ht="7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</row>
    <row r="706" spans="1:15" ht="7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</row>
    <row r="707" spans="1:15" ht="7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</row>
    <row r="708" spans="1:15" ht="7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</row>
    <row r="709" spans="1:15" ht="7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</row>
    <row r="710" spans="1:15" ht="7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</row>
    <row r="711" spans="1:15" ht="7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</row>
    <row r="712" spans="1:15" ht="7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</row>
    <row r="713" spans="1:15" ht="7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</row>
    <row r="714" spans="1:15" ht="7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</row>
    <row r="715" spans="1:15" ht="7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</row>
    <row r="716" spans="1:15" ht="7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</row>
    <row r="717" spans="1:15" ht="7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</row>
    <row r="718" spans="1:15" ht="7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</row>
    <row r="719" spans="1:15" ht="7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</row>
    <row r="720" spans="1:15" ht="7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</row>
    <row r="721" spans="1:15" ht="7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</row>
    <row r="722" spans="1:15" ht="7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</row>
    <row r="723" spans="1:15" ht="7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</row>
    <row r="724" spans="1:15" ht="7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</row>
    <row r="725" spans="1:15" ht="7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</row>
    <row r="726" spans="1:15" ht="7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</row>
    <row r="727" spans="1:15" ht="7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</row>
    <row r="728" spans="1:15" ht="7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</row>
    <row r="729" spans="1:15" ht="7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</row>
    <row r="730" spans="1:15" ht="7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</row>
    <row r="731" spans="1:15" ht="7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</row>
    <row r="732" spans="1:15" ht="7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</row>
    <row r="733" spans="1:15" ht="7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</row>
    <row r="734" spans="1:15" ht="7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</row>
    <row r="735" spans="1:15" ht="7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</row>
    <row r="736" spans="1:15" ht="7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</row>
    <row r="737" spans="1:15" ht="7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</row>
    <row r="738" spans="1:15" ht="7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</row>
    <row r="739" spans="1:15" ht="7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</row>
    <row r="740" spans="1:15" ht="7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</row>
    <row r="741" spans="1:15" ht="7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</row>
    <row r="742" spans="1:15" ht="7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</row>
    <row r="743" spans="1:15" ht="7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</row>
    <row r="744" spans="1:15" ht="7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</row>
    <row r="745" spans="1:15" ht="7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</row>
    <row r="746" spans="1:15" ht="7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</row>
    <row r="747" spans="1:15" ht="7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</row>
    <row r="748" spans="1:15" ht="7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</row>
    <row r="749" spans="1:15" ht="7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</row>
    <row r="750" spans="1:15" ht="7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</row>
    <row r="751" spans="1:15" ht="7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</row>
    <row r="752" spans="1:15" ht="7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</row>
    <row r="753" spans="1:15" ht="7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</row>
    <row r="754" spans="1:15" ht="7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</row>
    <row r="755" spans="1:15" ht="7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</row>
    <row r="756" spans="1:15" ht="7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</row>
    <row r="757" spans="1:15" ht="7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</row>
    <row r="758" spans="1:15" ht="7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</row>
    <row r="759" spans="1:15" ht="7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</row>
    <row r="760" spans="1:15" ht="7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</row>
    <row r="761" spans="1:15" ht="7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</row>
    <row r="762" spans="1:15" ht="7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</row>
    <row r="763" spans="1:15" ht="7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</row>
    <row r="764" spans="1:15" ht="7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</row>
    <row r="765" spans="1:15" ht="7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</row>
    <row r="766" spans="1:15" ht="7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</row>
    <row r="767" spans="1:15" ht="7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</row>
    <row r="768" spans="1:15" ht="7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</row>
    <row r="769" spans="1:15" ht="7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</row>
    <row r="770" spans="1:15" ht="7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</row>
    <row r="771" spans="1:15" ht="7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</row>
    <row r="772" spans="1:15" ht="7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</row>
    <row r="773" spans="1:15" ht="7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</row>
    <row r="774" spans="1:15" ht="7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</row>
    <row r="775" spans="1:15" ht="7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</row>
    <row r="776" spans="1:15" ht="7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</row>
    <row r="777" spans="1:15" ht="7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</row>
    <row r="778" spans="1:15" ht="7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</row>
    <row r="779" spans="1:15" ht="7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</row>
    <row r="780" spans="1:15" ht="7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</row>
    <row r="781" spans="1:15" ht="7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</row>
    <row r="782" spans="1:15" ht="7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</row>
    <row r="783" spans="1:15" ht="7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</row>
    <row r="784" spans="1:15" ht="7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</row>
    <row r="785" spans="1:15" ht="7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</row>
    <row r="786" spans="1:15" ht="7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</row>
    <row r="787" spans="1:15" ht="7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</row>
    <row r="788" spans="1:15" ht="7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</row>
    <row r="789" spans="1:15" ht="7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</row>
    <row r="790" spans="1:15" ht="7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</row>
    <row r="791" spans="1:15" ht="7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</row>
    <row r="792" spans="1:15" ht="7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</row>
    <row r="793" spans="1:15" ht="7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</row>
    <row r="794" spans="1:15" ht="7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</row>
    <row r="795" spans="1:15" ht="7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</row>
    <row r="796" spans="1:15" ht="7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</row>
    <row r="797" spans="1:15" ht="7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</row>
    <row r="798" spans="1:15" ht="7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</row>
    <row r="799" spans="1:15" ht="7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</row>
    <row r="800" spans="1:15" ht="7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</row>
    <row r="801" spans="1:15" ht="7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</row>
    <row r="802" spans="1:15" ht="7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</row>
    <row r="803" spans="1:15" ht="7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</row>
    <row r="804" spans="1:15" ht="7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</row>
    <row r="805" spans="1:15" ht="7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</row>
    <row r="806" spans="1:15" ht="7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</row>
    <row r="807" spans="1:15" ht="7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</row>
    <row r="808" spans="1:15" ht="7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</row>
    <row r="809" spans="1:15" ht="7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</row>
    <row r="810" spans="1:15" ht="7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</row>
    <row r="811" spans="1:15" ht="7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</row>
    <row r="812" spans="1:15" ht="7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</row>
    <row r="813" spans="1:15" ht="7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</row>
    <row r="814" spans="1:15" ht="7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</row>
    <row r="815" spans="1:15" ht="7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</row>
    <row r="816" spans="1:15" ht="7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</row>
    <row r="817" spans="1:15" ht="7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</row>
    <row r="818" spans="1:15" ht="7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</row>
    <row r="819" spans="1:15" ht="7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</row>
    <row r="820" spans="1:15" ht="7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</row>
    <row r="821" spans="1:15" ht="7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</row>
    <row r="822" spans="1:15" ht="7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</row>
    <row r="823" spans="1:15" ht="7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</row>
    <row r="824" spans="1:15" ht="7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</row>
    <row r="825" spans="1:15" ht="7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</row>
    <row r="826" spans="1:15" ht="7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</row>
    <row r="827" spans="1:15" ht="7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</row>
    <row r="828" spans="1:15" ht="7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</row>
    <row r="829" spans="1:15" ht="7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</row>
    <row r="830" spans="1:15" ht="7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</row>
    <row r="831" spans="1:15" ht="7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</row>
    <row r="832" spans="1:15" ht="7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</row>
    <row r="833" spans="1:15" ht="7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</row>
    <row r="834" spans="1:15" ht="7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</row>
    <row r="835" spans="1:15" ht="7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</row>
    <row r="836" spans="1:15" ht="7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</row>
    <row r="837" spans="1:15" ht="7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</row>
    <row r="838" spans="1:15" ht="7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</row>
    <row r="839" spans="1:15" ht="7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</row>
    <row r="840" spans="1:15" ht="7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</row>
    <row r="841" spans="1:15" ht="7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</row>
    <row r="842" spans="1:15" ht="7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</row>
    <row r="843" spans="1:15" ht="7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</row>
    <row r="844" spans="1:15" ht="7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</row>
    <row r="845" spans="1:15" ht="7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</row>
    <row r="846" spans="1:15" ht="7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</row>
    <row r="847" spans="1:15" ht="7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</row>
    <row r="848" spans="1:15" ht="7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</row>
    <row r="849" spans="1:15" ht="7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</row>
    <row r="850" spans="1:15" ht="7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</row>
    <row r="851" spans="1:15" ht="7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</row>
    <row r="852" spans="1:15" ht="7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</row>
    <row r="853" spans="1:15" ht="7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</row>
    <row r="854" spans="1:15" ht="7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</row>
    <row r="855" spans="1:15" ht="7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</row>
    <row r="856" spans="1:15" ht="7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</row>
    <row r="857" spans="1:15" ht="7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</row>
    <row r="858" spans="1:15" ht="7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</row>
    <row r="859" spans="1:15" ht="7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</row>
    <row r="860" spans="1:15" ht="7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</row>
    <row r="861" spans="1:15" ht="7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</row>
    <row r="862" spans="1:15" ht="7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</row>
    <row r="863" spans="1:15" ht="7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</row>
    <row r="864" spans="1:15" ht="7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</row>
    <row r="865" spans="1:15" ht="7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</row>
    <row r="866" spans="1:15" ht="7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</row>
    <row r="867" spans="1:15" ht="7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</row>
    <row r="868" spans="1:15" ht="7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</row>
    <row r="869" spans="1:15" ht="7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</row>
    <row r="870" spans="1:15" ht="7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</row>
    <row r="871" spans="1:15" ht="7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</row>
    <row r="872" spans="1:15" ht="7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</row>
    <row r="873" spans="1:15" ht="7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</row>
    <row r="874" spans="1:15" ht="7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</row>
    <row r="875" spans="1:15" ht="7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</row>
    <row r="876" spans="1:15" ht="7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</row>
    <row r="877" spans="1:15" ht="7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</row>
    <row r="878" spans="1:15" ht="7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</row>
    <row r="879" spans="1:15" ht="7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</row>
    <row r="880" spans="1:15" ht="7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</row>
    <row r="881" spans="1:15" ht="7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</row>
    <row r="882" spans="1:15" ht="7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</row>
    <row r="883" spans="1:15" ht="7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</row>
    <row r="884" spans="1:15" ht="7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</row>
    <row r="885" spans="1:15" ht="7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</row>
    <row r="886" spans="1:15" ht="7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</row>
    <row r="887" spans="1:15" ht="7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</row>
    <row r="888" spans="1:15" ht="7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</row>
    <row r="889" spans="1:15" ht="7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</row>
    <row r="890" spans="1:15" ht="7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</row>
    <row r="891" spans="1:15" ht="7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</row>
    <row r="892" spans="1:15" ht="7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</row>
    <row r="893" spans="1:15" ht="7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</row>
    <row r="894" spans="1:15" ht="7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</row>
    <row r="895" spans="1:15" ht="7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</row>
    <row r="896" spans="1:15" ht="7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</row>
    <row r="897" spans="1:15" ht="7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</row>
    <row r="898" spans="1:15" ht="7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</row>
    <row r="899" spans="1:15" ht="7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</row>
    <row r="900" spans="1:15" ht="7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</row>
    <row r="901" spans="1:15" ht="7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</row>
    <row r="902" spans="1:15" ht="7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</row>
    <row r="903" spans="1:15" ht="7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</row>
    <row r="904" spans="1:15" ht="7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</row>
    <row r="905" spans="1:15" ht="7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</row>
    <row r="906" spans="1:15" ht="7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</row>
    <row r="907" spans="1:15" ht="7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</row>
    <row r="908" spans="1:15" ht="7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</row>
    <row r="909" spans="1:15" ht="7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</row>
    <row r="910" spans="1:15" ht="7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</row>
    <row r="911" spans="1:15" ht="7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</row>
    <row r="912" spans="1:15" ht="7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</row>
    <row r="913" spans="1:15" ht="7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</row>
    <row r="914" spans="1:15" ht="7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</row>
    <row r="915" spans="1:15" ht="7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</row>
    <row r="916" spans="1:15" ht="7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</row>
    <row r="917" spans="1:15" ht="7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</row>
    <row r="918" spans="1:15" ht="7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</row>
    <row r="919" spans="1:15" ht="7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</row>
    <row r="920" spans="1:15" ht="7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</row>
    <row r="921" spans="1:15" ht="7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</row>
    <row r="922" spans="1:15" ht="7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</row>
    <row r="923" spans="1:15" ht="7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</row>
    <row r="924" spans="1:15" ht="7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</row>
    <row r="925" spans="1:15" ht="7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</row>
    <row r="926" spans="1:15" ht="7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</row>
    <row r="927" spans="1:15" ht="7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</row>
    <row r="928" spans="1:15" ht="7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</row>
    <row r="929" spans="1:15" ht="7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</row>
    <row r="930" spans="1:15" ht="7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</row>
    <row r="931" spans="1:15" ht="7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</row>
    <row r="932" spans="1:15" ht="7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</row>
    <row r="933" spans="1:15" ht="7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</row>
    <row r="934" spans="1:15" ht="7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</row>
    <row r="935" spans="1:15" ht="7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</row>
    <row r="936" spans="1:15" ht="7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</row>
    <row r="937" spans="1:15" ht="7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</row>
    <row r="938" spans="1:15" ht="7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</row>
    <row r="939" spans="1:15" ht="7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</row>
    <row r="940" spans="1:15" ht="7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</row>
    <row r="941" spans="1:15" ht="7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</row>
    <row r="942" spans="1:15" ht="7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</row>
    <row r="943" spans="1:15" ht="7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</row>
    <row r="944" spans="1:15" ht="7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</row>
    <row r="945" spans="1:15" ht="7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</row>
    <row r="946" spans="1:15" ht="7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</row>
    <row r="947" spans="1:15" ht="7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</row>
    <row r="948" spans="1:15" ht="7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</row>
    <row r="949" spans="1:15" ht="7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</row>
    <row r="950" spans="1:15" ht="7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</row>
    <row r="951" spans="1:15" ht="7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</row>
    <row r="952" spans="1:15" ht="7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</row>
    <row r="953" spans="1:15" ht="7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</row>
    <row r="954" spans="1:15" ht="7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</row>
    <row r="955" spans="1:15" ht="7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</row>
    <row r="956" spans="1:15" ht="7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</row>
    <row r="957" spans="1:15" ht="7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</row>
    <row r="958" spans="1:15" ht="7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</row>
    <row r="959" spans="1:15" ht="7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</row>
    <row r="960" spans="1:15" ht="7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</row>
    <row r="961" spans="1:15" ht="7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</row>
    <row r="962" spans="1:15" ht="7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</row>
    <row r="963" spans="1:15" ht="7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</row>
    <row r="964" spans="1:15" ht="7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</row>
    <row r="965" spans="1:15" ht="7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</row>
    <row r="966" spans="1:15" ht="7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</row>
    <row r="967" spans="1:15" ht="7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</row>
    <row r="968" spans="1:15" ht="7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</row>
    <row r="969" spans="1:15" ht="7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</row>
    <row r="970" spans="1:15" ht="7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</row>
    <row r="971" spans="1:15" ht="7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</row>
    <row r="972" spans="1:15" ht="7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</row>
    <row r="973" spans="1:15" ht="7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</row>
    <row r="974" spans="1:15" ht="7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</row>
    <row r="975" spans="1:15" ht="7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</row>
    <row r="976" spans="1:15" ht="7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</row>
    <row r="977" spans="1:15" ht="7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</row>
    <row r="978" spans="1:15" ht="7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</row>
    <row r="979" spans="1:15" ht="7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</row>
    <row r="980" spans="1:15" ht="7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</row>
    <row r="981" spans="1:15" ht="7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</row>
    <row r="982" spans="1:15" ht="7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</row>
    <row r="983" spans="1:15" ht="7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</row>
    <row r="984" spans="1:15" ht="7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</row>
    <row r="985" spans="1:15" ht="7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</row>
    <row r="986" spans="1:15" ht="7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</row>
    <row r="987" spans="1:15" ht="7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</row>
    <row r="988" spans="1:15" ht="7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</row>
    <row r="989" spans="1:15" ht="7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</row>
    <row r="990" spans="1:15" ht="7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</row>
    <row r="991" spans="1:15" ht="7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</row>
    <row r="992" spans="1:15" ht="7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</row>
    <row r="993" spans="1:15" ht="7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</row>
    <row r="994" spans="1:15" ht="7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</row>
    <row r="995" spans="1:15" ht="7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</row>
    <row r="996" spans="1:15" ht="7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</row>
    <row r="997" spans="1:15" ht="7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</row>
  </sheetData>
  <mergeCells count="123">
    <mergeCell ref="G14:I14"/>
    <mergeCell ref="J14:K14"/>
    <mergeCell ref="D12:E12"/>
    <mergeCell ref="G12:I12"/>
    <mergeCell ref="J12:K12"/>
    <mergeCell ref="D13:E13"/>
    <mergeCell ref="G13:I13"/>
    <mergeCell ref="J13:K13"/>
    <mergeCell ref="D14:E14"/>
    <mergeCell ref="D9:E9"/>
    <mergeCell ref="G9:I9"/>
    <mergeCell ref="J9:K9"/>
    <mergeCell ref="C10:E10"/>
    <mergeCell ref="G10:I10"/>
    <mergeCell ref="J10:K10"/>
    <mergeCell ref="C11:E11"/>
    <mergeCell ref="G11:I11"/>
    <mergeCell ref="J11:K11"/>
    <mergeCell ref="D15:E15"/>
    <mergeCell ref="G15:I15"/>
    <mergeCell ref="J15:K15"/>
    <mergeCell ref="G16:I16"/>
    <mergeCell ref="J16:K16"/>
    <mergeCell ref="D16:E16"/>
    <mergeCell ref="D17:E17"/>
    <mergeCell ref="D18:E18"/>
    <mergeCell ref="C20:E20"/>
    <mergeCell ref="C21:E21"/>
    <mergeCell ref="C22:E22"/>
    <mergeCell ref="C23:E23"/>
    <mergeCell ref="C31:E31"/>
    <mergeCell ref="C32:E32"/>
    <mergeCell ref="C33:E33"/>
    <mergeCell ref="C34:E34"/>
    <mergeCell ref="C35:E35"/>
    <mergeCell ref="C24:E24"/>
    <mergeCell ref="C25:E25"/>
    <mergeCell ref="C26:E26"/>
    <mergeCell ref="C27:E27"/>
    <mergeCell ref="C28:E28"/>
    <mergeCell ref="C29:E29"/>
    <mergeCell ref="C30:E30"/>
    <mergeCell ref="G21:I21"/>
    <mergeCell ref="J21:K21"/>
    <mergeCell ref="G22:I22"/>
    <mergeCell ref="J22:K22"/>
    <mergeCell ref="G23:I23"/>
    <mergeCell ref="J23:K23"/>
    <mergeCell ref="J24:K24"/>
    <mergeCell ref="G24:I24"/>
    <mergeCell ref="G25:I25"/>
    <mergeCell ref="J25:K25"/>
    <mergeCell ref="G26:I26"/>
    <mergeCell ref="J26:K26"/>
    <mergeCell ref="G27:I27"/>
    <mergeCell ref="J27:K27"/>
    <mergeCell ref="G32:I32"/>
    <mergeCell ref="G33:I33"/>
    <mergeCell ref="J33:K33"/>
    <mergeCell ref="G34:I34"/>
    <mergeCell ref="J34:K34"/>
    <mergeCell ref="B47:E47"/>
    <mergeCell ref="B48:E48"/>
    <mergeCell ref="B49:E49"/>
    <mergeCell ref="B50:E50"/>
    <mergeCell ref="A51:J51"/>
    <mergeCell ref="A52:K53"/>
    <mergeCell ref="A54:K54"/>
    <mergeCell ref="B40:E40"/>
    <mergeCell ref="B41:E41"/>
    <mergeCell ref="B42:E42"/>
    <mergeCell ref="B43:E43"/>
    <mergeCell ref="B44:E44"/>
    <mergeCell ref="B45:E45"/>
    <mergeCell ref="B46:E46"/>
    <mergeCell ref="G4:I4"/>
    <mergeCell ref="G5:I5"/>
    <mergeCell ref="A1:B1"/>
    <mergeCell ref="A6:A9"/>
    <mergeCell ref="B6:B9"/>
    <mergeCell ref="A12:A16"/>
    <mergeCell ref="B12:B16"/>
    <mergeCell ref="A17:A18"/>
    <mergeCell ref="B17:B18"/>
    <mergeCell ref="C1:K1"/>
    <mergeCell ref="A2:K2"/>
    <mergeCell ref="A3:K3"/>
    <mergeCell ref="C4:E4"/>
    <mergeCell ref="J4:K4"/>
    <mergeCell ref="C5:E5"/>
    <mergeCell ref="J5:K5"/>
    <mergeCell ref="G8:I8"/>
    <mergeCell ref="J8:K8"/>
    <mergeCell ref="D6:E6"/>
    <mergeCell ref="G6:I6"/>
    <mergeCell ref="J6:K6"/>
    <mergeCell ref="D7:E7"/>
    <mergeCell ref="G7:I7"/>
    <mergeCell ref="J7:K7"/>
    <mergeCell ref="A36:I36"/>
    <mergeCell ref="J36:K36"/>
    <mergeCell ref="A37:K37"/>
    <mergeCell ref="B38:E38"/>
    <mergeCell ref="B39:E39"/>
    <mergeCell ref="D8:E8"/>
    <mergeCell ref="G17:I17"/>
    <mergeCell ref="J17:K17"/>
    <mergeCell ref="G18:I18"/>
    <mergeCell ref="J18:K18"/>
    <mergeCell ref="A19:K19"/>
    <mergeCell ref="G20:I20"/>
    <mergeCell ref="J20:K20"/>
    <mergeCell ref="G28:I28"/>
    <mergeCell ref="J28:K28"/>
    <mergeCell ref="G35:I35"/>
    <mergeCell ref="J35:K35"/>
    <mergeCell ref="G29:I29"/>
    <mergeCell ref="J29:K29"/>
    <mergeCell ref="G30:I30"/>
    <mergeCell ref="J30:K30"/>
    <mergeCell ref="G31:I31"/>
    <mergeCell ref="J31:K31"/>
    <mergeCell ref="J32:K32"/>
  </mergeCells>
  <pageMargins left="0.95" right="0.95" top="1" bottom="1" header="0" footer="0"/>
  <pageSetup fitToHeight="0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baseColWidth="10" defaultColWidth="11.25" defaultRowHeight="15" customHeight="1" x14ac:dyDescent="0.25"/>
  <cols>
    <col min="1" max="1" width="8.75" customWidth="1"/>
    <col min="2" max="2" width="16.25" customWidth="1"/>
    <col min="3" max="4" width="10.75" customWidth="1"/>
    <col min="5" max="5" width="58.75" customWidth="1"/>
    <col min="6" max="6" width="14.25" customWidth="1"/>
    <col min="7" max="7" width="10.75" customWidth="1"/>
    <col min="8" max="8" width="13.625" customWidth="1"/>
    <col min="9" max="9" width="10.625" customWidth="1"/>
    <col min="10" max="10" width="16.375" customWidth="1"/>
    <col min="11" max="11" width="16.5" customWidth="1"/>
    <col min="12" max="12" width="16.875" customWidth="1"/>
    <col min="13" max="13" width="16.75" customWidth="1"/>
    <col min="14" max="14" width="24" customWidth="1"/>
    <col min="15" max="15" width="16.75" customWidth="1"/>
    <col min="16" max="17" width="15" customWidth="1"/>
    <col min="18" max="18" width="17.125" customWidth="1"/>
    <col min="19" max="19" width="15.625" customWidth="1"/>
    <col min="20" max="20" width="15.75" customWidth="1"/>
    <col min="21" max="26" width="10.75" customWidth="1"/>
  </cols>
  <sheetData>
    <row r="1" spans="1:26" ht="78.75" customHeight="1" x14ac:dyDescent="0.25">
      <c r="A1" s="63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5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 x14ac:dyDescent="0.25">
      <c r="A2" s="67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3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5.75" customHeight="1" x14ac:dyDescent="0.25">
      <c r="A3" s="68"/>
      <c r="B3" s="69"/>
      <c r="C3" s="69"/>
      <c r="D3" s="69"/>
      <c r="E3" s="69"/>
      <c r="F3" s="69"/>
      <c r="G3" s="69"/>
      <c r="H3" s="69"/>
      <c r="I3" s="69"/>
      <c r="J3" s="69"/>
      <c r="K3" s="70"/>
      <c r="L3" s="10" t="s">
        <v>90</v>
      </c>
      <c r="M3" s="10" t="s">
        <v>91</v>
      </c>
      <c r="N3" s="10" t="s">
        <v>92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3" customHeight="1" x14ac:dyDescent="0.25">
      <c r="A4" s="63" t="s">
        <v>2</v>
      </c>
      <c r="B4" s="37"/>
      <c r="C4" s="37"/>
      <c r="D4" s="37"/>
      <c r="E4" s="37"/>
      <c r="F4" s="37"/>
      <c r="G4" s="37"/>
      <c r="H4" s="37"/>
      <c r="I4" s="37"/>
      <c r="J4" s="37"/>
      <c r="K4" s="35"/>
      <c r="L4" s="11" t="s">
        <v>93</v>
      </c>
      <c r="M4" s="11" t="s">
        <v>94</v>
      </c>
      <c r="N4" s="11" t="s">
        <v>95</v>
      </c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0.75" customHeight="1" x14ac:dyDescent="0.25">
      <c r="A5" s="12" t="s">
        <v>3</v>
      </c>
      <c r="B5" s="12" t="s">
        <v>4</v>
      </c>
      <c r="C5" s="63" t="s">
        <v>5</v>
      </c>
      <c r="D5" s="37"/>
      <c r="E5" s="35"/>
      <c r="F5" s="13" t="s">
        <v>6</v>
      </c>
      <c r="G5" s="71" t="s">
        <v>7</v>
      </c>
      <c r="H5" s="37"/>
      <c r="I5" s="35"/>
      <c r="J5" s="63" t="s">
        <v>8</v>
      </c>
      <c r="K5" s="35"/>
      <c r="L5" s="11" t="s">
        <v>96</v>
      </c>
      <c r="M5" s="11" t="s">
        <v>96</v>
      </c>
      <c r="N5" s="11" t="s">
        <v>96</v>
      </c>
      <c r="O5" s="11" t="s">
        <v>97</v>
      </c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89.25" customHeight="1" x14ac:dyDescent="0.25">
      <c r="A6" s="14">
        <v>1</v>
      </c>
      <c r="B6" s="14" t="s">
        <v>9</v>
      </c>
      <c r="C6" s="65" t="s">
        <v>10</v>
      </c>
      <c r="D6" s="37"/>
      <c r="E6" s="35"/>
      <c r="F6" s="14" t="s">
        <v>11</v>
      </c>
      <c r="G6" s="57">
        <v>1</v>
      </c>
      <c r="H6" s="37"/>
      <c r="I6" s="35"/>
      <c r="J6" s="61">
        <v>78500</v>
      </c>
      <c r="K6" s="35"/>
      <c r="L6" s="15">
        <v>76000</v>
      </c>
      <c r="M6" s="15">
        <v>79000</v>
      </c>
      <c r="N6" s="16">
        <f t="shared" ref="N6:N19" si="0">O6-L6-M6</f>
        <v>80500</v>
      </c>
      <c r="O6" s="16">
        <f t="shared" ref="O6:O19" si="1">J6*3</f>
        <v>235500</v>
      </c>
      <c r="P6" s="17">
        <f t="shared" ref="P6:P38" si="2">ROUND(AVERAGE(L6+M6+N6)/3,0)</f>
        <v>78500</v>
      </c>
      <c r="Q6" s="18">
        <f t="shared" ref="Q6:Q38" si="3">J6-P6</f>
        <v>0</v>
      </c>
      <c r="R6" s="1"/>
      <c r="S6" s="1"/>
      <c r="T6" s="1"/>
      <c r="U6" s="1"/>
      <c r="V6" s="1"/>
      <c r="W6" s="1"/>
      <c r="X6" s="1"/>
      <c r="Y6" s="1"/>
      <c r="Z6" s="1"/>
    </row>
    <row r="7" spans="1:26" ht="90" customHeight="1" x14ac:dyDescent="0.25">
      <c r="A7" s="66">
        <v>2</v>
      </c>
      <c r="B7" s="66" t="s">
        <v>12</v>
      </c>
      <c r="C7" s="19" t="s">
        <v>13</v>
      </c>
      <c r="D7" s="65" t="s">
        <v>14</v>
      </c>
      <c r="E7" s="35"/>
      <c r="F7" s="14" t="s">
        <v>11</v>
      </c>
      <c r="G7" s="57">
        <v>1</v>
      </c>
      <c r="H7" s="37"/>
      <c r="I7" s="35"/>
      <c r="J7" s="61">
        <v>51500</v>
      </c>
      <c r="K7" s="35"/>
      <c r="L7" s="15">
        <v>52000</v>
      </c>
      <c r="M7" s="15">
        <v>51000</v>
      </c>
      <c r="N7" s="16">
        <f t="shared" si="0"/>
        <v>51500</v>
      </c>
      <c r="O7" s="16">
        <f t="shared" si="1"/>
        <v>154500</v>
      </c>
      <c r="P7" s="17">
        <f t="shared" si="2"/>
        <v>51500</v>
      </c>
      <c r="Q7" s="18">
        <f t="shared" si="3"/>
        <v>0</v>
      </c>
      <c r="R7" s="1"/>
      <c r="S7" s="1"/>
      <c r="T7" s="1"/>
      <c r="U7" s="1"/>
      <c r="V7" s="1"/>
      <c r="W7" s="1"/>
      <c r="X7" s="1"/>
      <c r="Y7" s="1"/>
      <c r="Z7" s="1"/>
    </row>
    <row r="8" spans="1:26" ht="84.75" customHeight="1" x14ac:dyDescent="0.25">
      <c r="A8" s="48"/>
      <c r="B8" s="48"/>
      <c r="C8" s="19" t="s">
        <v>15</v>
      </c>
      <c r="D8" s="65" t="s">
        <v>16</v>
      </c>
      <c r="E8" s="35"/>
      <c r="F8" s="14" t="s">
        <v>11</v>
      </c>
      <c r="G8" s="57">
        <v>1</v>
      </c>
      <c r="H8" s="37"/>
      <c r="I8" s="35"/>
      <c r="J8" s="61">
        <v>40220</v>
      </c>
      <c r="K8" s="35"/>
      <c r="L8" s="15">
        <v>40000</v>
      </c>
      <c r="M8" s="15">
        <v>40500</v>
      </c>
      <c r="N8" s="16">
        <f t="shared" si="0"/>
        <v>40160</v>
      </c>
      <c r="O8" s="16">
        <f t="shared" si="1"/>
        <v>120660</v>
      </c>
      <c r="P8" s="17">
        <f t="shared" si="2"/>
        <v>40220</v>
      </c>
      <c r="Q8" s="18">
        <f t="shared" si="3"/>
        <v>0</v>
      </c>
      <c r="R8" s="1"/>
      <c r="S8" s="1"/>
      <c r="T8" s="1"/>
      <c r="U8" s="1"/>
      <c r="V8" s="1"/>
      <c r="W8" s="1"/>
      <c r="X8" s="1"/>
      <c r="Y8" s="1"/>
      <c r="Z8" s="1"/>
    </row>
    <row r="9" spans="1:26" ht="93.75" customHeight="1" x14ac:dyDescent="0.25">
      <c r="A9" s="48"/>
      <c r="B9" s="48"/>
      <c r="C9" s="19" t="s">
        <v>17</v>
      </c>
      <c r="D9" s="65" t="s">
        <v>18</v>
      </c>
      <c r="E9" s="35"/>
      <c r="F9" s="14" t="s">
        <v>11</v>
      </c>
      <c r="G9" s="57">
        <v>1</v>
      </c>
      <c r="H9" s="37"/>
      <c r="I9" s="35"/>
      <c r="J9" s="61">
        <v>48000</v>
      </c>
      <c r="K9" s="35"/>
      <c r="L9" s="15">
        <v>48000</v>
      </c>
      <c r="M9" s="15">
        <v>48000</v>
      </c>
      <c r="N9" s="16">
        <f t="shared" si="0"/>
        <v>48000</v>
      </c>
      <c r="O9" s="16">
        <f t="shared" si="1"/>
        <v>144000</v>
      </c>
      <c r="P9" s="17">
        <f t="shared" si="2"/>
        <v>48000</v>
      </c>
      <c r="Q9" s="18">
        <f t="shared" si="3"/>
        <v>0</v>
      </c>
      <c r="R9" s="1"/>
      <c r="S9" s="1"/>
      <c r="T9" s="1"/>
      <c r="U9" s="1"/>
      <c r="V9" s="1"/>
      <c r="W9" s="1"/>
      <c r="X9" s="1"/>
      <c r="Y9" s="1"/>
      <c r="Z9" s="1"/>
    </row>
    <row r="10" spans="1:26" ht="97.5" customHeight="1" x14ac:dyDescent="0.25">
      <c r="A10" s="49"/>
      <c r="B10" s="49"/>
      <c r="C10" s="19" t="s">
        <v>19</v>
      </c>
      <c r="D10" s="64" t="s">
        <v>20</v>
      </c>
      <c r="E10" s="35"/>
      <c r="F10" s="14" t="s">
        <v>11</v>
      </c>
      <c r="G10" s="57">
        <v>1</v>
      </c>
      <c r="H10" s="37"/>
      <c r="I10" s="35"/>
      <c r="J10" s="61">
        <v>51500</v>
      </c>
      <c r="K10" s="35"/>
      <c r="L10" s="15">
        <v>52000</v>
      </c>
      <c r="M10" s="15">
        <v>51000</v>
      </c>
      <c r="N10" s="16">
        <f t="shared" si="0"/>
        <v>51500</v>
      </c>
      <c r="O10" s="16">
        <f t="shared" si="1"/>
        <v>154500</v>
      </c>
      <c r="P10" s="17">
        <f t="shared" si="2"/>
        <v>51500</v>
      </c>
      <c r="Q10" s="18">
        <f t="shared" si="3"/>
        <v>0</v>
      </c>
      <c r="R10" s="1"/>
      <c r="S10" s="1"/>
      <c r="T10" s="1"/>
      <c r="U10" s="1"/>
      <c r="V10" s="1"/>
      <c r="W10" s="1"/>
      <c r="X10" s="1"/>
      <c r="Y10" s="1"/>
      <c r="Z10" s="1"/>
    </row>
    <row r="11" spans="1:26" ht="99" customHeight="1" x14ac:dyDescent="0.25">
      <c r="A11" s="14">
        <v>3</v>
      </c>
      <c r="B11" s="14" t="s">
        <v>21</v>
      </c>
      <c r="C11" s="64" t="s">
        <v>22</v>
      </c>
      <c r="D11" s="37"/>
      <c r="E11" s="35"/>
      <c r="F11" s="14" t="s">
        <v>11</v>
      </c>
      <c r="G11" s="57">
        <v>1</v>
      </c>
      <c r="H11" s="37"/>
      <c r="I11" s="35"/>
      <c r="J11" s="61">
        <v>45000</v>
      </c>
      <c r="K11" s="35"/>
      <c r="L11" s="15">
        <v>44500</v>
      </c>
      <c r="M11" s="15">
        <v>46000</v>
      </c>
      <c r="N11" s="16">
        <f t="shared" si="0"/>
        <v>44500</v>
      </c>
      <c r="O11" s="16">
        <f t="shared" si="1"/>
        <v>135000</v>
      </c>
      <c r="P11" s="17">
        <f t="shared" si="2"/>
        <v>45000</v>
      </c>
      <c r="Q11" s="18">
        <f t="shared" si="3"/>
        <v>0</v>
      </c>
      <c r="R11" s="1"/>
      <c r="S11" s="1"/>
      <c r="T11" s="1"/>
      <c r="U11" s="1"/>
      <c r="V11" s="1"/>
      <c r="W11" s="1"/>
      <c r="X11" s="1"/>
      <c r="Y11" s="1"/>
      <c r="Z11" s="1"/>
    </row>
    <row r="12" spans="1:26" ht="85.5" customHeight="1" x14ac:dyDescent="0.25">
      <c r="A12" s="14">
        <v>4</v>
      </c>
      <c r="B12" s="14" t="s">
        <v>23</v>
      </c>
      <c r="C12" s="65" t="s">
        <v>24</v>
      </c>
      <c r="D12" s="37"/>
      <c r="E12" s="35"/>
      <c r="F12" s="14" t="s">
        <v>11</v>
      </c>
      <c r="G12" s="57">
        <v>1</v>
      </c>
      <c r="H12" s="37"/>
      <c r="I12" s="35"/>
      <c r="J12" s="61">
        <v>54400</v>
      </c>
      <c r="K12" s="35"/>
      <c r="L12" s="15">
        <v>54000</v>
      </c>
      <c r="M12" s="15">
        <v>54000</v>
      </c>
      <c r="N12" s="16">
        <f t="shared" si="0"/>
        <v>55200</v>
      </c>
      <c r="O12" s="16">
        <f t="shared" si="1"/>
        <v>163200</v>
      </c>
      <c r="P12" s="17">
        <f t="shared" si="2"/>
        <v>54400</v>
      </c>
      <c r="Q12" s="18">
        <f t="shared" si="3"/>
        <v>0</v>
      </c>
      <c r="R12" s="1"/>
      <c r="S12" s="1"/>
      <c r="T12" s="1"/>
      <c r="U12" s="1"/>
      <c r="V12" s="1"/>
      <c r="W12" s="1"/>
      <c r="X12" s="1"/>
      <c r="Y12" s="1"/>
      <c r="Z12" s="1"/>
    </row>
    <row r="13" spans="1:26" ht="105" customHeight="1" x14ac:dyDescent="0.25">
      <c r="A13" s="66">
        <v>5</v>
      </c>
      <c r="B13" s="66" t="s">
        <v>25</v>
      </c>
      <c r="C13" s="19" t="s">
        <v>13</v>
      </c>
      <c r="D13" s="64" t="s">
        <v>26</v>
      </c>
      <c r="E13" s="35"/>
      <c r="F13" s="14" t="s">
        <v>11</v>
      </c>
      <c r="G13" s="57">
        <v>1</v>
      </c>
      <c r="H13" s="37"/>
      <c r="I13" s="35"/>
      <c r="J13" s="61">
        <v>13500</v>
      </c>
      <c r="K13" s="35"/>
      <c r="L13" s="15">
        <v>13000</v>
      </c>
      <c r="M13" s="15">
        <v>12500</v>
      </c>
      <c r="N13" s="16">
        <f t="shared" si="0"/>
        <v>15000</v>
      </c>
      <c r="O13" s="16">
        <f t="shared" si="1"/>
        <v>40500</v>
      </c>
      <c r="P13" s="17">
        <f t="shared" si="2"/>
        <v>13500</v>
      </c>
      <c r="Q13" s="18">
        <f t="shared" si="3"/>
        <v>0</v>
      </c>
      <c r="R13" s="1"/>
      <c r="S13" s="1"/>
      <c r="T13" s="1"/>
      <c r="U13" s="1"/>
      <c r="V13" s="1"/>
      <c r="W13" s="1"/>
      <c r="X13" s="1"/>
      <c r="Y13" s="1"/>
      <c r="Z13" s="1"/>
    </row>
    <row r="14" spans="1:26" ht="96" customHeight="1" x14ac:dyDescent="0.25">
      <c r="A14" s="48"/>
      <c r="B14" s="48"/>
      <c r="C14" s="19" t="s">
        <v>15</v>
      </c>
      <c r="D14" s="64" t="s">
        <v>27</v>
      </c>
      <c r="E14" s="35"/>
      <c r="F14" s="14" t="s">
        <v>11</v>
      </c>
      <c r="G14" s="57">
        <v>1</v>
      </c>
      <c r="H14" s="37"/>
      <c r="I14" s="35"/>
      <c r="J14" s="61">
        <v>18000</v>
      </c>
      <c r="K14" s="35"/>
      <c r="L14" s="15">
        <v>17000</v>
      </c>
      <c r="M14" s="15">
        <v>18000</v>
      </c>
      <c r="N14" s="16">
        <f t="shared" si="0"/>
        <v>19000</v>
      </c>
      <c r="O14" s="16">
        <f t="shared" si="1"/>
        <v>54000</v>
      </c>
      <c r="P14" s="17">
        <f t="shared" si="2"/>
        <v>18000</v>
      </c>
      <c r="Q14" s="18">
        <f t="shared" si="3"/>
        <v>0</v>
      </c>
      <c r="R14" s="1"/>
      <c r="S14" s="1"/>
      <c r="T14" s="1"/>
      <c r="U14" s="1"/>
      <c r="V14" s="1"/>
      <c r="W14" s="1"/>
      <c r="X14" s="1"/>
      <c r="Y14" s="1"/>
      <c r="Z14" s="1"/>
    </row>
    <row r="15" spans="1:26" ht="78" customHeight="1" x14ac:dyDescent="0.25">
      <c r="A15" s="48"/>
      <c r="B15" s="48"/>
      <c r="C15" s="19" t="s">
        <v>17</v>
      </c>
      <c r="D15" s="65" t="s">
        <v>28</v>
      </c>
      <c r="E15" s="35"/>
      <c r="F15" s="14" t="s">
        <v>11</v>
      </c>
      <c r="G15" s="57">
        <v>1</v>
      </c>
      <c r="H15" s="37"/>
      <c r="I15" s="35"/>
      <c r="J15" s="61">
        <v>21000</v>
      </c>
      <c r="K15" s="35"/>
      <c r="L15" s="15">
        <v>21000</v>
      </c>
      <c r="M15" s="15">
        <v>22000</v>
      </c>
      <c r="N15" s="16">
        <f t="shared" si="0"/>
        <v>20000</v>
      </c>
      <c r="O15" s="16">
        <f t="shared" si="1"/>
        <v>63000</v>
      </c>
      <c r="P15" s="17">
        <f t="shared" si="2"/>
        <v>21000</v>
      </c>
      <c r="Q15" s="18">
        <f t="shared" si="3"/>
        <v>0</v>
      </c>
      <c r="R15" s="1"/>
      <c r="S15" s="1"/>
      <c r="T15" s="1"/>
      <c r="U15" s="1"/>
      <c r="V15" s="1"/>
      <c r="W15" s="1"/>
      <c r="X15" s="1"/>
      <c r="Y15" s="1"/>
      <c r="Z15" s="1"/>
    </row>
    <row r="16" spans="1:26" ht="83.25" customHeight="1" x14ac:dyDescent="0.25">
      <c r="A16" s="48"/>
      <c r="B16" s="48"/>
      <c r="C16" s="19" t="s">
        <v>19</v>
      </c>
      <c r="D16" s="65" t="s">
        <v>29</v>
      </c>
      <c r="E16" s="35"/>
      <c r="F16" s="14" t="s">
        <v>11</v>
      </c>
      <c r="G16" s="57">
        <v>1</v>
      </c>
      <c r="H16" s="37"/>
      <c r="I16" s="35"/>
      <c r="J16" s="61">
        <v>10500</v>
      </c>
      <c r="K16" s="35"/>
      <c r="L16" s="15">
        <v>10000</v>
      </c>
      <c r="M16" s="15">
        <v>11000</v>
      </c>
      <c r="N16" s="16">
        <f t="shared" si="0"/>
        <v>10500</v>
      </c>
      <c r="O16" s="16">
        <f t="shared" si="1"/>
        <v>31500</v>
      </c>
      <c r="P16" s="17">
        <f t="shared" si="2"/>
        <v>10500</v>
      </c>
      <c r="Q16" s="18">
        <f t="shared" si="3"/>
        <v>0</v>
      </c>
      <c r="R16" s="1"/>
      <c r="S16" s="1"/>
      <c r="T16" s="1"/>
      <c r="U16" s="1"/>
      <c r="V16" s="1"/>
      <c r="W16" s="1"/>
      <c r="X16" s="1"/>
      <c r="Y16" s="1"/>
      <c r="Z16" s="1"/>
    </row>
    <row r="17" spans="1:26" ht="84" customHeight="1" x14ac:dyDescent="0.25">
      <c r="A17" s="49"/>
      <c r="B17" s="49"/>
      <c r="C17" s="19" t="s">
        <v>30</v>
      </c>
      <c r="D17" s="65" t="s">
        <v>31</v>
      </c>
      <c r="E17" s="35"/>
      <c r="F17" s="14" t="s">
        <v>11</v>
      </c>
      <c r="G17" s="57">
        <v>1</v>
      </c>
      <c r="H17" s="37"/>
      <c r="I17" s="35"/>
      <c r="J17" s="61">
        <v>10500</v>
      </c>
      <c r="K17" s="35"/>
      <c r="L17" s="15">
        <v>10000</v>
      </c>
      <c r="M17" s="15">
        <v>11000</v>
      </c>
      <c r="N17" s="16">
        <f t="shared" si="0"/>
        <v>10500</v>
      </c>
      <c r="O17" s="16">
        <f t="shared" si="1"/>
        <v>31500</v>
      </c>
      <c r="P17" s="17">
        <f t="shared" si="2"/>
        <v>10500</v>
      </c>
      <c r="Q17" s="18">
        <f t="shared" si="3"/>
        <v>0</v>
      </c>
      <c r="R17" s="1"/>
      <c r="S17" s="1"/>
      <c r="T17" s="1"/>
      <c r="U17" s="1"/>
      <c r="V17" s="1"/>
      <c r="W17" s="1"/>
      <c r="X17" s="1"/>
      <c r="Y17" s="1"/>
      <c r="Z17" s="1"/>
    </row>
    <row r="18" spans="1:26" ht="92.25" customHeight="1" x14ac:dyDescent="0.25">
      <c r="A18" s="66">
        <v>6</v>
      </c>
      <c r="B18" s="66" t="s">
        <v>32</v>
      </c>
      <c r="C18" s="19" t="s">
        <v>13</v>
      </c>
      <c r="D18" s="64" t="s">
        <v>33</v>
      </c>
      <c r="E18" s="35"/>
      <c r="F18" s="14" t="s">
        <v>11</v>
      </c>
      <c r="G18" s="57">
        <v>1</v>
      </c>
      <c r="H18" s="37"/>
      <c r="I18" s="35"/>
      <c r="J18" s="61">
        <v>17325</v>
      </c>
      <c r="K18" s="35"/>
      <c r="L18" s="15">
        <v>17000</v>
      </c>
      <c r="M18" s="15">
        <v>18000</v>
      </c>
      <c r="N18" s="16">
        <f t="shared" si="0"/>
        <v>16975</v>
      </c>
      <c r="O18" s="16">
        <f t="shared" si="1"/>
        <v>51975</v>
      </c>
      <c r="P18" s="17">
        <f t="shared" si="2"/>
        <v>17325</v>
      </c>
      <c r="Q18" s="18">
        <f t="shared" si="3"/>
        <v>0</v>
      </c>
      <c r="R18" s="1"/>
      <c r="S18" s="1"/>
      <c r="T18" s="1"/>
      <c r="U18" s="1"/>
      <c r="V18" s="1"/>
      <c r="W18" s="1"/>
      <c r="X18" s="1"/>
      <c r="Y18" s="1"/>
      <c r="Z18" s="1"/>
    </row>
    <row r="19" spans="1:26" ht="94.5" customHeight="1" x14ac:dyDescent="0.25">
      <c r="A19" s="49"/>
      <c r="B19" s="49"/>
      <c r="C19" s="19" t="s">
        <v>15</v>
      </c>
      <c r="D19" s="64" t="s">
        <v>34</v>
      </c>
      <c r="E19" s="35"/>
      <c r="F19" s="14" t="s">
        <v>11</v>
      </c>
      <c r="G19" s="57">
        <v>1</v>
      </c>
      <c r="H19" s="37"/>
      <c r="I19" s="35"/>
      <c r="J19" s="61">
        <v>27000</v>
      </c>
      <c r="K19" s="35"/>
      <c r="L19" s="15">
        <v>27000</v>
      </c>
      <c r="M19" s="15">
        <v>27500</v>
      </c>
      <c r="N19" s="16">
        <f t="shared" si="0"/>
        <v>26500</v>
      </c>
      <c r="O19" s="16">
        <f t="shared" si="1"/>
        <v>81000</v>
      </c>
      <c r="P19" s="17">
        <f t="shared" si="2"/>
        <v>27000</v>
      </c>
      <c r="Q19" s="18">
        <f t="shared" si="3"/>
        <v>0</v>
      </c>
      <c r="R19" s="1"/>
      <c r="S19" s="1"/>
      <c r="T19" s="1"/>
      <c r="U19" s="1"/>
      <c r="V19" s="1"/>
      <c r="W19" s="1"/>
      <c r="X19" s="1"/>
      <c r="Y19" s="1"/>
      <c r="Z19" s="1"/>
    </row>
    <row r="20" spans="1:26" ht="40.5" customHeight="1" x14ac:dyDescent="0.25">
      <c r="A20" s="71" t="s">
        <v>35</v>
      </c>
      <c r="B20" s="37"/>
      <c r="C20" s="37"/>
      <c r="D20" s="37"/>
      <c r="E20" s="37"/>
      <c r="F20" s="37"/>
      <c r="G20" s="37"/>
      <c r="H20" s="37"/>
      <c r="I20" s="37"/>
      <c r="J20" s="37"/>
      <c r="K20" s="35"/>
      <c r="L20" s="15"/>
      <c r="M20" s="15"/>
      <c r="N20" s="16"/>
      <c r="O20" s="16"/>
      <c r="P20" s="17">
        <f t="shared" si="2"/>
        <v>0</v>
      </c>
      <c r="Q20" s="18">
        <f t="shared" si="3"/>
        <v>0</v>
      </c>
      <c r="R20" s="1"/>
      <c r="S20" s="1"/>
      <c r="T20" s="1"/>
      <c r="U20" s="1"/>
      <c r="V20" s="1"/>
      <c r="W20" s="1"/>
      <c r="X20" s="1"/>
      <c r="Y20" s="1"/>
      <c r="Z20" s="1"/>
    </row>
    <row r="21" spans="1:26" ht="40.5" customHeight="1" x14ac:dyDescent="0.25">
      <c r="A21" s="14">
        <v>7</v>
      </c>
      <c r="B21" s="14" t="s">
        <v>36</v>
      </c>
      <c r="C21" s="65" t="s">
        <v>37</v>
      </c>
      <c r="D21" s="37"/>
      <c r="E21" s="35"/>
      <c r="F21" s="14" t="s">
        <v>38</v>
      </c>
      <c r="G21" s="57">
        <v>1</v>
      </c>
      <c r="H21" s="37"/>
      <c r="I21" s="35"/>
      <c r="J21" s="61">
        <v>525000</v>
      </c>
      <c r="K21" s="35"/>
      <c r="L21" s="15">
        <v>500000</v>
      </c>
      <c r="M21" s="15">
        <v>550000</v>
      </c>
      <c r="N21" s="16">
        <f t="shared" ref="N21:N36" si="4">O21-L21-M21</f>
        <v>525000</v>
      </c>
      <c r="O21" s="16">
        <f t="shared" ref="O21:O36" si="5">J21*3</f>
        <v>1575000</v>
      </c>
      <c r="P21" s="17">
        <f t="shared" si="2"/>
        <v>525000</v>
      </c>
      <c r="Q21" s="18">
        <f t="shared" si="3"/>
        <v>0</v>
      </c>
      <c r="R21" s="1"/>
      <c r="S21" s="1"/>
      <c r="T21" s="1"/>
      <c r="U21" s="1"/>
      <c r="V21" s="1"/>
      <c r="W21" s="1"/>
      <c r="X21" s="1"/>
      <c r="Y21" s="1"/>
      <c r="Z21" s="1"/>
    </row>
    <row r="22" spans="1:26" ht="54.75" customHeight="1" x14ac:dyDescent="0.25">
      <c r="A22" s="14">
        <v>8</v>
      </c>
      <c r="B22" s="14" t="s">
        <v>39</v>
      </c>
      <c r="C22" s="65" t="s">
        <v>40</v>
      </c>
      <c r="D22" s="37"/>
      <c r="E22" s="35"/>
      <c r="F22" s="14" t="s">
        <v>11</v>
      </c>
      <c r="G22" s="57">
        <v>1</v>
      </c>
      <c r="H22" s="37"/>
      <c r="I22" s="35"/>
      <c r="J22" s="61">
        <v>793000</v>
      </c>
      <c r="K22" s="35"/>
      <c r="L22" s="15">
        <v>700000</v>
      </c>
      <c r="M22" s="15">
        <v>700000</v>
      </c>
      <c r="N22" s="16">
        <f t="shared" si="4"/>
        <v>979000</v>
      </c>
      <c r="O22" s="16">
        <f t="shared" si="5"/>
        <v>2379000</v>
      </c>
      <c r="P22" s="17">
        <f t="shared" si="2"/>
        <v>793000</v>
      </c>
      <c r="Q22" s="18">
        <f t="shared" si="3"/>
        <v>0</v>
      </c>
      <c r="R22" s="1"/>
      <c r="S22" s="1"/>
      <c r="T22" s="1"/>
      <c r="U22" s="1"/>
      <c r="V22" s="1"/>
      <c r="W22" s="1"/>
      <c r="X22" s="1"/>
      <c r="Y22" s="1"/>
      <c r="Z22" s="1"/>
    </row>
    <row r="23" spans="1:26" ht="53.25" customHeight="1" x14ac:dyDescent="0.25">
      <c r="A23" s="14">
        <v>9</v>
      </c>
      <c r="B23" s="14" t="s">
        <v>41</v>
      </c>
      <c r="C23" s="65" t="s">
        <v>42</v>
      </c>
      <c r="D23" s="37"/>
      <c r="E23" s="35"/>
      <c r="F23" s="14" t="s">
        <v>11</v>
      </c>
      <c r="G23" s="57">
        <v>1</v>
      </c>
      <c r="H23" s="37"/>
      <c r="I23" s="35"/>
      <c r="J23" s="61">
        <v>2500000</v>
      </c>
      <c r="K23" s="35"/>
      <c r="L23" s="15">
        <v>2400000</v>
      </c>
      <c r="M23" s="15">
        <v>2600000</v>
      </c>
      <c r="N23" s="16">
        <f t="shared" si="4"/>
        <v>2500000</v>
      </c>
      <c r="O23" s="16">
        <f t="shared" si="5"/>
        <v>7500000</v>
      </c>
      <c r="P23" s="17">
        <f t="shared" si="2"/>
        <v>2500000</v>
      </c>
      <c r="Q23" s="18">
        <f t="shared" si="3"/>
        <v>0</v>
      </c>
      <c r="R23" s="1"/>
      <c r="S23" s="1"/>
      <c r="T23" s="1"/>
      <c r="U23" s="1"/>
      <c r="V23" s="1"/>
      <c r="W23" s="1"/>
      <c r="X23" s="1"/>
      <c r="Y23" s="1"/>
      <c r="Z23" s="1"/>
    </row>
    <row r="24" spans="1:26" ht="42" customHeight="1" x14ac:dyDescent="0.25">
      <c r="A24" s="14">
        <v>10</v>
      </c>
      <c r="B24" s="14" t="s">
        <v>43</v>
      </c>
      <c r="C24" s="64" t="s">
        <v>44</v>
      </c>
      <c r="D24" s="37"/>
      <c r="E24" s="35"/>
      <c r="F24" s="14" t="s">
        <v>11</v>
      </c>
      <c r="G24" s="57">
        <v>1</v>
      </c>
      <c r="H24" s="37"/>
      <c r="I24" s="35"/>
      <c r="J24" s="61">
        <v>280000</v>
      </c>
      <c r="K24" s="35"/>
      <c r="L24" s="15">
        <v>275000</v>
      </c>
      <c r="M24" s="15">
        <v>275500</v>
      </c>
      <c r="N24" s="16">
        <f t="shared" si="4"/>
        <v>289500</v>
      </c>
      <c r="O24" s="16">
        <f t="shared" si="5"/>
        <v>840000</v>
      </c>
      <c r="P24" s="17">
        <f t="shared" si="2"/>
        <v>280000</v>
      </c>
      <c r="Q24" s="18">
        <f t="shared" si="3"/>
        <v>0</v>
      </c>
      <c r="R24" s="1"/>
      <c r="S24" s="1"/>
      <c r="T24" s="1"/>
      <c r="U24" s="1"/>
      <c r="V24" s="1"/>
      <c r="W24" s="1"/>
      <c r="X24" s="1"/>
      <c r="Y24" s="1"/>
      <c r="Z24" s="1"/>
    </row>
    <row r="25" spans="1:26" ht="40.5" customHeight="1" x14ac:dyDescent="0.25">
      <c r="A25" s="14">
        <v>11</v>
      </c>
      <c r="B25" s="14" t="s">
        <v>45</v>
      </c>
      <c r="C25" s="64" t="s">
        <v>46</v>
      </c>
      <c r="D25" s="37"/>
      <c r="E25" s="35"/>
      <c r="F25" s="14" t="s">
        <v>11</v>
      </c>
      <c r="G25" s="57">
        <v>1</v>
      </c>
      <c r="H25" s="37"/>
      <c r="I25" s="35"/>
      <c r="J25" s="61">
        <v>25000</v>
      </c>
      <c r="K25" s="35"/>
      <c r="L25" s="15">
        <v>26000</v>
      </c>
      <c r="M25" s="15">
        <v>24000</v>
      </c>
      <c r="N25" s="16">
        <f t="shared" si="4"/>
        <v>25000</v>
      </c>
      <c r="O25" s="16">
        <f t="shared" si="5"/>
        <v>75000</v>
      </c>
      <c r="P25" s="17">
        <f t="shared" si="2"/>
        <v>25000</v>
      </c>
      <c r="Q25" s="18">
        <f t="shared" si="3"/>
        <v>0</v>
      </c>
      <c r="R25" s="1"/>
      <c r="S25" s="1"/>
      <c r="T25" s="1"/>
      <c r="U25" s="1"/>
      <c r="V25" s="1"/>
      <c r="W25" s="1"/>
      <c r="X25" s="1"/>
      <c r="Y25" s="1"/>
      <c r="Z25" s="1"/>
    </row>
    <row r="26" spans="1:26" ht="39.75" customHeight="1" x14ac:dyDescent="0.25">
      <c r="A26" s="14">
        <v>12</v>
      </c>
      <c r="B26" s="14" t="s">
        <v>47</v>
      </c>
      <c r="C26" s="64" t="s">
        <v>46</v>
      </c>
      <c r="D26" s="37"/>
      <c r="E26" s="35"/>
      <c r="F26" s="14" t="s">
        <v>11</v>
      </c>
      <c r="G26" s="57">
        <v>1</v>
      </c>
      <c r="H26" s="37"/>
      <c r="I26" s="35"/>
      <c r="J26" s="61">
        <v>25000</v>
      </c>
      <c r="K26" s="35"/>
      <c r="L26" s="15">
        <v>26000</v>
      </c>
      <c r="M26" s="15">
        <v>24000</v>
      </c>
      <c r="N26" s="16">
        <f t="shared" si="4"/>
        <v>25000</v>
      </c>
      <c r="O26" s="16">
        <f t="shared" si="5"/>
        <v>75000</v>
      </c>
      <c r="P26" s="17">
        <f t="shared" si="2"/>
        <v>25000</v>
      </c>
      <c r="Q26" s="18">
        <f t="shared" si="3"/>
        <v>0</v>
      </c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14">
        <v>13</v>
      </c>
      <c r="B27" s="14" t="s">
        <v>48</v>
      </c>
      <c r="C27" s="64" t="s">
        <v>49</v>
      </c>
      <c r="D27" s="37"/>
      <c r="E27" s="35"/>
      <c r="F27" s="14" t="s">
        <v>11</v>
      </c>
      <c r="G27" s="57">
        <v>1</v>
      </c>
      <c r="H27" s="37"/>
      <c r="I27" s="35"/>
      <c r="J27" s="61">
        <v>13000</v>
      </c>
      <c r="K27" s="35"/>
      <c r="L27" s="15">
        <v>12000</v>
      </c>
      <c r="M27" s="15">
        <v>13000</v>
      </c>
      <c r="N27" s="16">
        <f t="shared" si="4"/>
        <v>14000</v>
      </c>
      <c r="O27" s="16">
        <f t="shared" si="5"/>
        <v>39000</v>
      </c>
      <c r="P27" s="17">
        <f t="shared" si="2"/>
        <v>13000</v>
      </c>
      <c r="Q27" s="18">
        <f t="shared" si="3"/>
        <v>0</v>
      </c>
      <c r="R27" s="1"/>
      <c r="S27" s="1"/>
      <c r="T27" s="1"/>
      <c r="U27" s="1"/>
      <c r="V27" s="1"/>
      <c r="W27" s="1"/>
      <c r="X27" s="1"/>
      <c r="Y27" s="1"/>
      <c r="Z27" s="1"/>
    </row>
    <row r="28" spans="1:26" ht="39.75" customHeight="1" x14ac:dyDescent="0.25">
      <c r="A28" s="14">
        <v>14</v>
      </c>
      <c r="B28" s="14" t="s">
        <v>50</v>
      </c>
      <c r="C28" s="64" t="s">
        <v>51</v>
      </c>
      <c r="D28" s="37"/>
      <c r="E28" s="35"/>
      <c r="F28" s="14" t="s">
        <v>11</v>
      </c>
      <c r="G28" s="57">
        <v>1</v>
      </c>
      <c r="H28" s="37"/>
      <c r="I28" s="35"/>
      <c r="J28" s="61">
        <v>2300</v>
      </c>
      <c r="K28" s="35"/>
      <c r="L28" s="15">
        <v>2400</v>
      </c>
      <c r="M28" s="15">
        <v>2300</v>
      </c>
      <c r="N28" s="16">
        <f t="shared" si="4"/>
        <v>2200</v>
      </c>
      <c r="O28" s="16">
        <f t="shared" si="5"/>
        <v>6900</v>
      </c>
      <c r="P28" s="17">
        <f t="shared" si="2"/>
        <v>2300</v>
      </c>
      <c r="Q28" s="18">
        <f t="shared" si="3"/>
        <v>0</v>
      </c>
      <c r="R28" s="1"/>
      <c r="S28" s="1"/>
      <c r="T28" s="1"/>
      <c r="U28" s="1"/>
      <c r="V28" s="1"/>
      <c r="W28" s="1"/>
      <c r="X28" s="1"/>
      <c r="Y28" s="1"/>
      <c r="Z28" s="1"/>
    </row>
    <row r="29" spans="1:26" ht="42.75" customHeight="1" x14ac:dyDescent="0.25">
      <c r="A29" s="14">
        <v>15</v>
      </c>
      <c r="B29" s="14" t="s">
        <v>52</v>
      </c>
      <c r="C29" s="64" t="s">
        <v>53</v>
      </c>
      <c r="D29" s="37"/>
      <c r="E29" s="35"/>
      <c r="F29" s="14" t="s">
        <v>11</v>
      </c>
      <c r="G29" s="57">
        <v>1</v>
      </c>
      <c r="H29" s="37"/>
      <c r="I29" s="35"/>
      <c r="J29" s="61">
        <v>145000</v>
      </c>
      <c r="K29" s="35"/>
      <c r="L29" s="15">
        <v>144000</v>
      </c>
      <c r="M29" s="15">
        <v>145000</v>
      </c>
      <c r="N29" s="16">
        <f t="shared" si="4"/>
        <v>146000</v>
      </c>
      <c r="O29" s="16">
        <f t="shared" si="5"/>
        <v>435000</v>
      </c>
      <c r="P29" s="17">
        <f t="shared" si="2"/>
        <v>145000</v>
      </c>
      <c r="Q29" s="18">
        <f t="shared" si="3"/>
        <v>0</v>
      </c>
      <c r="R29" s="1"/>
      <c r="S29" s="1"/>
      <c r="T29" s="1"/>
      <c r="U29" s="1"/>
      <c r="V29" s="1"/>
      <c r="W29" s="1"/>
      <c r="X29" s="1"/>
      <c r="Y29" s="1"/>
      <c r="Z29" s="1"/>
    </row>
    <row r="30" spans="1:26" ht="45" customHeight="1" x14ac:dyDescent="0.25">
      <c r="A30" s="14">
        <v>16</v>
      </c>
      <c r="B30" s="14" t="s">
        <v>54</v>
      </c>
      <c r="C30" s="64" t="s">
        <v>55</v>
      </c>
      <c r="D30" s="37"/>
      <c r="E30" s="35"/>
      <c r="F30" s="14" t="s">
        <v>11</v>
      </c>
      <c r="G30" s="57">
        <v>1</v>
      </c>
      <c r="H30" s="37"/>
      <c r="I30" s="35"/>
      <c r="J30" s="61">
        <v>29000</v>
      </c>
      <c r="K30" s="35"/>
      <c r="L30" s="15">
        <v>28000</v>
      </c>
      <c r="M30" s="15">
        <v>29000</v>
      </c>
      <c r="N30" s="16">
        <f t="shared" si="4"/>
        <v>30000</v>
      </c>
      <c r="O30" s="16">
        <f t="shared" si="5"/>
        <v>87000</v>
      </c>
      <c r="P30" s="17">
        <f t="shared" si="2"/>
        <v>29000</v>
      </c>
      <c r="Q30" s="18">
        <f t="shared" si="3"/>
        <v>0</v>
      </c>
      <c r="R30" s="1"/>
      <c r="S30" s="1"/>
      <c r="T30" s="1"/>
      <c r="U30" s="1"/>
      <c r="V30" s="1"/>
      <c r="W30" s="1"/>
      <c r="X30" s="1"/>
      <c r="Y30" s="1"/>
      <c r="Z30" s="1"/>
    </row>
    <row r="31" spans="1:26" ht="69" customHeight="1" x14ac:dyDescent="0.25">
      <c r="A31" s="14">
        <v>17</v>
      </c>
      <c r="B31" s="14" t="s">
        <v>56</v>
      </c>
      <c r="C31" s="65" t="s">
        <v>57</v>
      </c>
      <c r="D31" s="37"/>
      <c r="E31" s="35"/>
      <c r="F31" s="14" t="s">
        <v>38</v>
      </c>
      <c r="G31" s="57">
        <v>1</v>
      </c>
      <c r="H31" s="37"/>
      <c r="I31" s="35"/>
      <c r="J31" s="61">
        <v>285000</v>
      </c>
      <c r="K31" s="35"/>
      <c r="L31" s="15">
        <v>290000</v>
      </c>
      <c r="M31" s="15">
        <v>280000</v>
      </c>
      <c r="N31" s="16">
        <f t="shared" si="4"/>
        <v>285000</v>
      </c>
      <c r="O31" s="16">
        <f t="shared" si="5"/>
        <v>855000</v>
      </c>
      <c r="P31" s="17">
        <f t="shared" si="2"/>
        <v>285000</v>
      </c>
      <c r="Q31" s="18">
        <f t="shared" si="3"/>
        <v>0</v>
      </c>
      <c r="R31" s="1"/>
      <c r="S31" s="1"/>
      <c r="T31" s="1"/>
      <c r="U31" s="1"/>
      <c r="V31" s="1"/>
      <c r="W31" s="1"/>
      <c r="X31" s="1"/>
      <c r="Y31" s="1"/>
      <c r="Z31" s="1"/>
    </row>
    <row r="32" spans="1:26" ht="58.5" customHeight="1" x14ac:dyDescent="0.25">
      <c r="A32" s="14">
        <v>18</v>
      </c>
      <c r="B32" s="14" t="s">
        <v>58</v>
      </c>
      <c r="C32" s="64" t="s">
        <v>59</v>
      </c>
      <c r="D32" s="37"/>
      <c r="E32" s="35"/>
      <c r="F32" s="14" t="s">
        <v>60</v>
      </c>
      <c r="G32" s="57">
        <v>1</v>
      </c>
      <c r="H32" s="37"/>
      <c r="I32" s="35"/>
      <c r="J32" s="61">
        <v>157500</v>
      </c>
      <c r="K32" s="35"/>
      <c r="L32" s="15">
        <v>157000</v>
      </c>
      <c r="M32" s="15">
        <v>160000</v>
      </c>
      <c r="N32" s="16">
        <f t="shared" si="4"/>
        <v>155500</v>
      </c>
      <c r="O32" s="16">
        <f t="shared" si="5"/>
        <v>472500</v>
      </c>
      <c r="P32" s="17">
        <f t="shared" si="2"/>
        <v>157500</v>
      </c>
      <c r="Q32" s="18">
        <f t="shared" si="3"/>
        <v>0</v>
      </c>
      <c r="R32" s="1"/>
      <c r="S32" s="1"/>
      <c r="T32" s="1"/>
      <c r="U32" s="1"/>
      <c r="V32" s="1"/>
      <c r="W32" s="1"/>
      <c r="X32" s="1"/>
      <c r="Y32" s="1"/>
      <c r="Z32" s="1"/>
    </row>
    <row r="33" spans="1:26" ht="66" customHeight="1" x14ac:dyDescent="0.25">
      <c r="A33" s="14">
        <v>19</v>
      </c>
      <c r="B33" s="14" t="s">
        <v>61</v>
      </c>
      <c r="C33" s="65" t="s">
        <v>62</v>
      </c>
      <c r="D33" s="37"/>
      <c r="E33" s="35"/>
      <c r="F33" s="14" t="s">
        <v>11</v>
      </c>
      <c r="G33" s="57">
        <v>1</v>
      </c>
      <c r="H33" s="37"/>
      <c r="I33" s="35"/>
      <c r="J33" s="61">
        <v>800000</v>
      </c>
      <c r="K33" s="35"/>
      <c r="L33" s="15">
        <v>850000</v>
      </c>
      <c r="M33" s="15">
        <v>830000</v>
      </c>
      <c r="N33" s="16">
        <f t="shared" si="4"/>
        <v>720000</v>
      </c>
      <c r="O33" s="16">
        <f t="shared" si="5"/>
        <v>2400000</v>
      </c>
      <c r="P33" s="17">
        <f t="shared" si="2"/>
        <v>800000</v>
      </c>
      <c r="Q33" s="18">
        <f t="shared" si="3"/>
        <v>0</v>
      </c>
      <c r="R33" s="1"/>
      <c r="S33" s="1"/>
      <c r="T33" s="1"/>
      <c r="U33" s="1"/>
      <c r="V33" s="1"/>
      <c r="W33" s="1"/>
      <c r="X33" s="1"/>
      <c r="Y33" s="1"/>
      <c r="Z33" s="1"/>
    </row>
    <row r="34" spans="1:26" ht="72" customHeight="1" x14ac:dyDescent="0.25">
      <c r="A34" s="14">
        <v>20</v>
      </c>
      <c r="B34" s="14" t="s">
        <v>63</v>
      </c>
      <c r="C34" s="65" t="s">
        <v>64</v>
      </c>
      <c r="D34" s="37"/>
      <c r="E34" s="35"/>
      <c r="F34" s="14" t="s">
        <v>11</v>
      </c>
      <c r="G34" s="57">
        <v>1</v>
      </c>
      <c r="H34" s="37"/>
      <c r="I34" s="35"/>
      <c r="J34" s="61">
        <v>620000</v>
      </c>
      <c r="K34" s="35"/>
      <c r="L34" s="15">
        <v>600000</v>
      </c>
      <c r="M34" s="15">
        <v>620000</v>
      </c>
      <c r="N34" s="16">
        <f t="shared" si="4"/>
        <v>640000</v>
      </c>
      <c r="O34" s="16">
        <f t="shared" si="5"/>
        <v>1860000</v>
      </c>
      <c r="P34" s="17">
        <f t="shared" si="2"/>
        <v>620000</v>
      </c>
      <c r="Q34" s="18">
        <f t="shared" si="3"/>
        <v>0</v>
      </c>
      <c r="R34" s="1"/>
      <c r="S34" s="1"/>
      <c r="T34" s="1"/>
      <c r="U34" s="1"/>
      <c r="V34" s="1"/>
      <c r="W34" s="1"/>
      <c r="X34" s="1"/>
      <c r="Y34" s="1"/>
      <c r="Z34" s="1"/>
    </row>
    <row r="35" spans="1:26" ht="39" customHeight="1" x14ac:dyDescent="0.25">
      <c r="A35" s="14">
        <v>21</v>
      </c>
      <c r="B35" s="14" t="s">
        <v>65</v>
      </c>
      <c r="C35" s="65" t="s">
        <v>66</v>
      </c>
      <c r="D35" s="37"/>
      <c r="E35" s="35"/>
      <c r="F35" s="14" t="s">
        <v>38</v>
      </c>
      <c r="G35" s="57">
        <v>1</v>
      </c>
      <c r="H35" s="37"/>
      <c r="I35" s="35"/>
      <c r="J35" s="61">
        <v>525000</v>
      </c>
      <c r="K35" s="35"/>
      <c r="L35" s="15">
        <v>500000</v>
      </c>
      <c r="M35" s="15">
        <v>550000</v>
      </c>
      <c r="N35" s="16">
        <f t="shared" si="4"/>
        <v>525000</v>
      </c>
      <c r="O35" s="16">
        <f t="shared" si="5"/>
        <v>1575000</v>
      </c>
      <c r="P35" s="17">
        <f t="shared" si="2"/>
        <v>525000</v>
      </c>
      <c r="Q35" s="18">
        <f t="shared" si="3"/>
        <v>0</v>
      </c>
      <c r="R35" s="1"/>
      <c r="S35" s="1"/>
      <c r="T35" s="1"/>
      <c r="U35" s="1"/>
      <c r="V35" s="1"/>
      <c r="W35" s="1"/>
      <c r="X35" s="1"/>
      <c r="Y35" s="1"/>
      <c r="Z35" s="1"/>
    </row>
    <row r="36" spans="1:26" ht="54.75" customHeight="1" x14ac:dyDescent="0.25">
      <c r="A36" s="14">
        <v>22</v>
      </c>
      <c r="B36" s="14" t="s">
        <v>67</v>
      </c>
      <c r="C36" s="65" t="s">
        <v>68</v>
      </c>
      <c r="D36" s="37"/>
      <c r="E36" s="35"/>
      <c r="F36" s="14" t="s">
        <v>11</v>
      </c>
      <c r="G36" s="57">
        <v>1</v>
      </c>
      <c r="H36" s="37"/>
      <c r="I36" s="35"/>
      <c r="J36" s="61">
        <v>700000</v>
      </c>
      <c r="K36" s="35"/>
      <c r="L36" s="15">
        <v>700000</v>
      </c>
      <c r="M36" s="15">
        <v>700000</v>
      </c>
      <c r="N36" s="16">
        <f t="shared" si="4"/>
        <v>700000</v>
      </c>
      <c r="O36" s="16">
        <f t="shared" si="5"/>
        <v>2100000</v>
      </c>
      <c r="P36" s="17">
        <f t="shared" si="2"/>
        <v>700000</v>
      </c>
      <c r="Q36" s="18">
        <f t="shared" si="3"/>
        <v>0</v>
      </c>
      <c r="R36" s="1"/>
      <c r="S36" s="1"/>
      <c r="T36" s="1"/>
      <c r="U36" s="1"/>
      <c r="V36" s="1"/>
      <c r="W36" s="1"/>
      <c r="X36" s="1"/>
      <c r="Y36" s="1"/>
      <c r="Z36" s="1"/>
    </row>
    <row r="37" spans="1:26" ht="24.75" customHeight="1" x14ac:dyDescent="0.25">
      <c r="A37" s="62" t="s">
        <v>69</v>
      </c>
      <c r="B37" s="32"/>
      <c r="C37" s="32"/>
      <c r="D37" s="32"/>
      <c r="E37" s="32"/>
      <c r="F37" s="32"/>
      <c r="G37" s="32"/>
      <c r="H37" s="32"/>
      <c r="I37" s="33"/>
      <c r="J37" s="34">
        <f>SUM(J6:K36)</f>
        <v>7911745</v>
      </c>
      <c r="K37" s="35"/>
      <c r="L37" s="20">
        <f t="shared" ref="L37:N37" si="6">SUM(L6:L36)</f>
        <v>7691900</v>
      </c>
      <c r="M37" s="20">
        <f t="shared" si="6"/>
        <v>7992300</v>
      </c>
      <c r="N37" s="20">
        <f t="shared" si="6"/>
        <v>8051035</v>
      </c>
      <c r="O37" s="20"/>
      <c r="P37" s="17">
        <f t="shared" si="2"/>
        <v>7911745</v>
      </c>
      <c r="Q37" s="18">
        <f t="shared" si="3"/>
        <v>0</v>
      </c>
      <c r="R37" s="1"/>
      <c r="S37" s="1"/>
      <c r="T37" s="1"/>
      <c r="U37" s="1"/>
      <c r="V37" s="1"/>
      <c r="W37" s="1"/>
      <c r="X37" s="1"/>
      <c r="Y37" s="1"/>
      <c r="Z37" s="1"/>
    </row>
    <row r="38" spans="1:26" ht="39" customHeight="1" x14ac:dyDescent="0.25">
      <c r="A38" s="63" t="s">
        <v>70</v>
      </c>
      <c r="B38" s="37"/>
      <c r="C38" s="37"/>
      <c r="D38" s="37"/>
      <c r="E38" s="37"/>
      <c r="F38" s="37"/>
      <c r="G38" s="37"/>
      <c r="H38" s="37"/>
      <c r="I38" s="37"/>
      <c r="J38" s="37"/>
      <c r="K38" s="35"/>
      <c r="L38" s="15"/>
      <c r="M38" s="15"/>
      <c r="N38" s="16"/>
      <c r="O38" s="16"/>
      <c r="P38" s="17">
        <f t="shared" si="2"/>
        <v>0</v>
      </c>
      <c r="Q38" s="18">
        <f t="shared" si="3"/>
        <v>0</v>
      </c>
      <c r="R38" s="1"/>
      <c r="S38" s="1"/>
      <c r="T38" s="1"/>
      <c r="U38" s="1"/>
      <c r="V38" s="1"/>
      <c r="W38" s="1"/>
      <c r="X38" s="1"/>
      <c r="Y38" s="1"/>
      <c r="Z38" s="1"/>
    </row>
    <row r="39" spans="1:26" ht="42" customHeight="1" x14ac:dyDescent="0.25">
      <c r="A39" s="12" t="s">
        <v>3</v>
      </c>
      <c r="B39" s="63" t="s">
        <v>4</v>
      </c>
      <c r="C39" s="37"/>
      <c r="D39" s="37"/>
      <c r="E39" s="35"/>
      <c r="F39" s="12" t="s">
        <v>71</v>
      </c>
      <c r="G39" s="12" t="s">
        <v>7</v>
      </c>
      <c r="H39" s="12" t="s">
        <v>72</v>
      </c>
      <c r="I39" s="12" t="s">
        <v>73</v>
      </c>
      <c r="J39" s="12" t="s">
        <v>8</v>
      </c>
      <c r="K39" s="12" t="s">
        <v>74</v>
      </c>
      <c r="L39" s="21" t="s">
        <v>98</v>
      </c>
      <c r="M39" s="21"/>
      <c r="N39" s="22" t="s">
        <v>99</v>
      </c>
      <c r="O39" s="23"/>
      <c r="P39" s="17"/>
      <c r="Q39" s="18"/>
      <c r="R39" s="1"/>
      <c r="S39" s="1"/>
      <c r="T39" s="1"/>
      <c r="U39" s="1"/>
      <c r="V39" s="1"/>
      <c r="W39" s="1"/>
      <c r="X39" s="1"/>
      <c r="Y39" s="1"/>
      <c r="Z39" s="1"/>
    </row>
    <row r="40" spans="1:26" ht="51" customHeight="1" x14ac:dyDescent="0.25">
      <c r="A40" s="6">
        <v>1</v>
      </c>
      <c r="B40" s="39" t="s">
        <v>75</v>
      </c>
      <c r="C40" s="37"/>
      <c r="D40" s="37"/>
      <c r="E40" s="35"/>
      <c r="F40" s="7" t="s">
        <v>71</v>
      </c>
      <c r="G40" s="7">
        <v>1</v>
      </c>
      <c r="H40" s="7">
        <v>1</v>
      </c>
      <c r="I40" s="7">
        <f t="shared" ref="I40:I51" si="7">G40*H40</f>
        <v>1</v>
      </c>
      <c r="J40" s="24">
        <v>16500000</v>
      </c>
      <c r="K40" s="9">
        <f>I40*J40</f>
        <v>16500000</v>
      </c>
      <c r="L40" s="25">
        <v>16000000</v>
      </c>
      <c r="M40" s="25">
        <f t="shared" ref="M40:M51" si="8">L40*I40</f>
        <v>16000000</v>
      </c>
      <c r="N40" s="25">
        <v>17000000</v>
      </c>
      <c r="O40" s="25">
        <f t="shared" ref="O40:O51" si="9">N40*I40</f>
        <v>17000000</v>
      </c>
      <c r="P40" s="26">
        <f>ROUND(AVERAGE(K40+M40+N40)/3,0)</f>
        <v>16500000</v>
      </c>
      <c r="Q40" s="18">
        <f t="shared" ref="Q40:Q51" si="10">J40-P40</f>
        <v>0</v>
      </c>
      <c r="R40" s="16">
        <f t="shared" ref="R40:R51" si="11">P40*I40</f>
        <v>16500000</v>
      </c>
      <c r="S40" s="16">
        <f t="shared" ref="S40:S51" si="12">J40*3</f>
        <v>49500000</v>
      </c>
      <c r="T40" s="15">
        <f>L40+M40+N40/3</f>
        <v>37666666.666666664</v>
      </c>
      <c r="U40" s="1"/>
      <c r="V40" s="1"/>
      <c r="W40" s="1"/>
      <c r="X40" s="1"/>
      <c r="Y40" s="1"/>
      <c r="Z40" s="1"/>
    </row>
    <row r="41" spans="1:26" ht="54" customHeight="1" x14ac:dyDescent="0.25">
      <c r="A41" s="6">
        <v>2</v>
      </c>
      <c r="B41" s="39" t="s">
        <v>76</v>
      </c>
      <c r="C41" s="37"/>
      <c r="D41" s="37"/>
      <c r="E41" s="35"/>
      <c r="F41" s="7" t="s">
        <v>71</v>
      </c>
      <c r="G41" s="7">
        <v>30</v>
      </c>
      <c r="H41" s="7">
        <v>3</v>
      </c>
      <c r="I41" s="7">
        <f t="shared" si="7"/>
        <v>90</v>
      </c>
      <c r="J41" s="24">
        <v>345000</v>
      </c>
      <c r="K41" s="9">
        <f t="shared" ref="K41:K51" si="13">J41*I41</f>
        <v>31050000</v>
      </c>
      <c r="L41" s="15">
        <v>350000</v>
      </c>
      <c r="M41" s="15">
        <f t="shared" si="8"/>
        <v>31500000</v>
      </c>
      <c r="N41" s="15">
        <v>340000</v>
      </c>
      <c r="O41" s="15">
        <f t="shared" si="9"/>
        <v>30600000</v>
      </c>
      <c r="P41" s="17">
        <f t="shared" ref="P41:P50" si="14">ROUND(AVERAGE(J41+L41+N41)/3,0)</f>
        <v>345000</v>
      </c>
      <c r="Q41" s="18">
        <f t="shared" si="10"/>
        <v>0</v>
      </c>
      <c r="R41" s="16">
        <f t="shared" si="11"/>
        <v>31050000</v>
      </c>
      <c r="S41" s="16">
        <f t="shared" si="12"/>
        <v>1035000</v>
      </c>
      <c r="T41" s="1"/>
      <c r="U41" s="1"/>
      <c r="V41" s="1"/>
      <c r="W41" s="1"/>
      <c r="X41" s="1"/>
      <c r="Y41" s="1"/>
      <c r="Z41" s="1"/>
    </row>
    <row r="42" spans="1:26" ht="39" customHeight="1" x14ac:dyDescent="0.25">
      <c r="A42" s="6">
        <v>3</v>
      </c>
      <c r="B42" s="39" t="s">
        <v>77</v>
      </c>
      <c r="C42" s="37"/>
      <c r="D42" s="37"/>
      <c r="E42" s="35"/>
      <c r="F42" s="7" t="s">
        <v>71</v>
      </c>
      <c r="G42" s="7">
        <v>30</v>
      </c>
      <c r="H42" s="7">
        <v>4</v>
      </c>
      <c r="I42" s="7">
        <f t="shared" si="7"/>
        <v>120</v>
      </c>
      <c r="J42" s="27">
        <v>29400</v>
      </c>
      <c r="K42" s="9">
        <f t="shared" si="13"/>
        <v>3528000</v>
      </c>
      <c r="L42" s="15">
        <v>29000</v>
      </c>
      <c r="M42" s="15">
        <f t="shared" si="8"/>
        <v>3480000</v>
      </c>
      <c r="N42" s="15">
        <v>29500</v>
      </c>
      <c r="O42" s="15">
        <f t="shared" si="9"/>
        <v>3540000</v>
      </c>
      <c r="P42" s="17">
        <f t="shared" si="14"/>
        <v>29300</v>
      </c>
      <c r="Q42" s="18">
        <f t="shared" si="10"/>
        <v>100</v>
      </c>
      <c r="R42" s="16">
        <f t="shared" si="11"/>
        <v>3516000</v>
      </c>
      <c r="S42" s="16">
        <f t="shared" si="12"/>
        <v>88200</v>
      </c>
      <c r="T42" s="1"/>
      <c r="U42" s="1"/>
      <c r="V42" s="1"/>
      <c r="W42" s="1"/>
      <c r="X42" s="1"/>
      <c r="Y42" s="1"/>
      <c r="Z42" s="1"/>
    </row>
    <row r="43" spans="1:26" ht="36.75" customHeight="1" x14ac:dyDescent="0.25">
      <c r="A43" s="6">
        <v>4</v>
      </c>
      <c r="B43" s="39" t="s">
        <v>78</v>
      </c>
      <c r="C43" s="37"/>
      <c r="D43" s="37"/>
      <c r="E43" s="35"/>
      <c r="F43" s="7" t="s">
        <v>71</v>
      </c>
      <c r="G43" s="7">
        <v>30</v>
      </c>
      <c r="H43" s="7">
        <v>4</v>
      </c>
      <c r="I43" s="7">
        <f t="shared" si="7"/>
        <v>120</v>
      </c>
      <c r="J43" s="27">
        <v>40950</v>
      </c>
      <c r="K43" s="9">
        <f t="shared" si="13"/>
        <v>4914000</v>
      </c>
      <c r="L43" s="15">
        <v>40000</v>
      </c>
      <c r="M43" s="15">
        <f t="shared" si="8"/>
        <v>4800000</v>
      </c>
      <c r="N43" s="15">
        <v>40500</v>
      </c>
      <c r="O43" s="15">
        <f t="shared" si="9"/>
        <v>4860000</v>
      </c>
      <c r="P43" s="17">
        <f t="shared" si="14"/>
        <v>40483</v>
      </c>
      <c r="Q43" s="18">
        <f t="shared" si="10"/>
        <v>467</v>
      </c>
      <c r="R43" s="16">
        <f t="shared" si="11"/>
        <v>4857960</v>
      </c>
      <c r="S43" s="16">
        <f t="shared" si="12"/>
        <v>122850</v>
      </c>
      <c r="T43" s="1"/>
      <c r="U43" s="1"/>
      <c r="V43" s="1"/>
      <c r="W43" s="1"/>
      <c r="X43" s="1"/>
      <c r="Y43" s="1"/>
      <c r="Z43" s="1"/>
    </row>
    <row r="44" spans="1:26" ht="44.25" customHeight="1" x14ac:dyDescent="0.25">
      <c r="A44" s="6">
        <v>5</v>
      </c>
      <c r="B44" s="39" t="s">
        <v>79</v>
      </c>
      <c r="C44" s="37"/>
      <c r="D44" s="37"/>
      <c r="E44" s="35"/>
      <c r="F44" s="7" t="s">
        <v>71</v>
      </c>
      <c r="G44" s="7">
        <v>30</v>
      </c>
      <c r="H44" s="7">
        <v>1</v>
      </c>
      <c r="I44" s="7">
        <f t="shared" si="7"/>
        <v>30</v>
      </c>
      <c r="J44" s="27">
        <v>40950</v>
      </c>
      <c r="K44" s="9">
        <f t="shared" si="13"/>
        <v>1228500</v>
      </c>
      <c r="L44" s="15">
        <v>40000</v>
      </c>
      <c r="M44" s="15">
        <f t="shared" si="8"/>
        <v>1200000</v>
      </c>
      <c r="N44" s="15">
        <v>40500</v>
      </c>
      <c r="O44" s="15">
        <f t="shared" si="9"/>
        <v>1215000</v>
      </c>
      <c r="P44" s="17">
        <f t="shared" si="14"/>
        <v>40483</v>
      </c>
      <c r="Q44" s="18">
        <f t="shared" si="10"/>
        <v>467</v>
      </c>
      <c r="R44" s="16">
        <f t="shared" si="11"/>
        <v>1214490</v>
      </c>
      <c r="S44" s="16">
        <f t="shared" si="12"/>
        <v>122850</v>
      </c>
      <c r="T44" s="1"/>
      <c r="U44" s="1"/>
      <c r="V44" s="1"/>
      <c r="W44" s="1"/>
      <c r="X44" s="1"/>
      <c r="Y44" s="1"/>
      <c r="Z44" s="1"/>
    </row>
    <row r="45" spans="1:26" ht="58.5" customHeight="1" x14ac:dyDescent="0.25">
      <c r="A45" s="6">
        <v>6</v>
      </c>
      <c r="B45" s="39" t="s">
        <v>80</v>
      </c>
      <c r="C45" s="37"/>
      <c r="D45" s="37"/>
      <c r="E45" s="35"/>
      <c r="F45" s="7" t="s">
        <v>71</v>
      </c>
      <c r="G45" s="7">
        <v>30</v>
      </c>
      <c r="H45" s="7">
        <v>4</v>
      </c>
      <c r="I45" s="7">
        <f t="shared" si="7"/>
        <v>120</v>
      </c>
      <c r="J45" s="27">
        <v>40950</v>
      </c>
      <c r="K45" s="9">
        <f t="shared" si="13"/>
        <v>4914000</v>
      </c>
      <c r="L45" s="15">
        <v>40000</v>
      </c>
      <c r="M45" s="15">
        <f t="shared" si="8"/>
        <v>4800000</v>
      </c>
      <c r="N45" s="15">
        <v>40500</v>
      </c>
      <c r="O45" s="15">
        <f t="shared" si="9"/>
        <v>4860000</v>
      </c>
      <c r="P45" s="17">
        <f t="shared" si="14"/>
        <v>40483</v>
      </c>
      <c r="Q45" s="18">
        <f t="shared" si="10"/>
        <v>467</v>
      </c>
      <c r="R45" s="16">
        <f t="shared" si="11"/>
        <v>4857960</v>
      </c>
      <c r="S45" s="16">
        <f t="shared" si="12"/>
        <v>122850</v>
      </c>
      <c r="T45" s="1"/>
      <c r="U45" s="1"/>
      <c r="V45" s="1"/>
      <c r="W45" s="1"/>
      <c r="X45" s="1"/>
      <c r="Y45" s="1"/>
      <c r="Z45" s="1"/>
    </row>
    <row r="46" spans="1:26" ht="47.25" customHeight="1" x14ac:dyDescent="0.25">
      <c r="A46" s="6">
        <v>7</v>
      </c>
      <c r="B46" s="39" t="s">
        <v>81</v>
      </c>
      <c r="C46" s="37"/>
      <c r="D46" s="37"/>
      <c r="E46" s="35"/>
      <c r="F46" s="7" t="s">
        <v>71</v>
      </c>
      <c r="G46" s="7">
        <v>30</v>
      </c>
      <c r="H46" s="7">
        <v>10</v>
      </c>
      <c r="I46" s="7">
        <f t="shared" si="7"/>
        <v>300</v>
      </c>
      <c r="J46" s="27">
        <v>12900</v>
      </c>
      <c r="K46" s="9">
        <f t="shared" si="13"/>
        <v>3870000</v>
      </c>
      <c r="L46" s="15">
        <v>12000</v>
      </c>
      <c r="M46" s="15">
        <f t="shared" si="8"/>
        <v>3600000</v>
      </c>
      <c r="N46" s="15">
        <v>12500</v>
      </c>
      <c r="O46" s="15">
        <f t="shared" si="9"/>
        <v>3750000</v>
      </c>
      <c r="P46" s="17">
        <f t="shared" si="14"/>
        <v>12467</v>
      </c>
      <c r="Q46" s="18">
        <f t="shared" si="10"/>
        <v>433</v>
      </c>
      <c r="R46" s="16">
        <f t="shared" si="11"/>
        <v>3740100</v>
      </c>
      <c r="S46" s="16">
        <f t="shared" si="12"/>
        <v>38700</v>
      </c>
      <c r="T46" s="1"/>
      <c r="U46" s="1"/>
      <c r="V46" s="1"/>
      <c r="W46" s="1"/>
      <c r="X46" s="1"/>
      <c r="Y46" s="1"/>
      <c r="Z46" s="1"/>
    </row>
    <row r="47" spans="1:26" ht="63" customHeight="1" x14ac:dyDescent="0.25">
      <c r="A47" s="6">
        <v>8</v>
      </c>
      <c r="B47" s="39" t="s">
        <v>82</v>
      </c>
      <c r="C47" s="37"/>
      <c r="D47" s="37"/>
      <c r="E47" s="35"/>
      <c r="F47" s="7" t="s">
        <v>71</v>
      </c>
      <c r="G47" s="7">
        <v>30</v>
      </c>
      <c r="H47" s="7">
        <v>1</v>
      </c>
      <c r="I47" s="7">
        <f t="shared" si="7"/>
        <v>30</v>
      </c>
      <c r="J47" s="27">
        <v>12900</v>
      </c>
      <c r="K47" s="9">
        <f t="shared" si="13"/>
        <v>387000</v>
      </c>
      <c r="L47" s="15">
        <v>12000</v>
      </c>
      <c r="M47" s="15">
        <f t="shared" si="8"/>
        <v>360000</v>
      </c>
      <c r="N47" s="15">
        <v>12500</v>
      </c>
      <c r="O47" s="15">
        <f t="shared" si="9"/>
        <v>375000</v>
      </c>
      <c r="P47" s="17">
        <f t="shared" si="14"/>
        <v>12467</v>
      </c>
      <c r="Q47" s="18">
        <f t="shared" si="10"/>
        <v>433</v>
      </c>
      <c r="R47" s="16">
        <f t="shared" si="11"/>
        <v>374010</v>
      </c>
      <c r="S47" s="16">
        <f t="shared" si="12"/>
        <v>38700</v>
      </c>
      <c r="T47" s="1"/>
      <c r="U47" s="1"/>
      <c r="V47" s="1"/>
      <c r="W47" s="1"/>
      <c r="X47" s="1"/>
      <c r="Y47" s="1"/>
      <c r="Z47" s="1"/>
    </row>
    <row r="48" spans="1:26" ht="52.5" customHeight="1" x14ac:dyDescent="0.25">
      <c r="A48" s="6">
        <v>9</v>
      </c>
      <c r="B48" s="39" t="s">
        <v>83</v>
      </c>
      <c r="C48" s="37"/>
      <c r="D48" s="37"/>
      <c r="E48" s="35"/>
      <c r="F48" s="7" t="s">
        <v>84</v>
      </c>
      <c r="G48" s="7">
        <v>1</v>
      </c>
      <c r="H48" s="7">
        <v>1</v>
      </c>
      <c r="I48" s="7">
        <f t="shared" si="7"/>
        <v>1</v>
      </c>
      <c r="J48" s="27">
        <v>1750000</v>
      </c>
      <c r="K48" s="9">
        <f t="shared" si="13"/>
        <v>1750000</v>
      </c>
      <c r="L48" s="15">
        <v>1600000</v>
      </c>
      <c r="M48" s="15">
        <f t="shared" si="8"/>
        <v>1600000</v>
      </c>
      <c r="N48" s="15">
        <v>1650000</v>
      </c>
      <c r="O48" s="15">
        <f t="shared" si="9"/>
        <v>1650000</v>
      </c>
      <c r="P48" s="17">
        <f t="shared" si="14"/>
        <v>1666667</v>
      </c>
      <c r="Q48" s="18">
        <f t="shared" si="10"/>
        <v>83333</v>
      </c>
      <c r="R48" s="16">
        <f t="shared" si="11"/>
        <v>1666667</v>
      </c>
      <c r="S48" s="16">
        <f t="shared" si="12"/>
        <v>5250000</v>
      </c>
      <c r="T48" s="1"/>
      <c r="U48" s="1"/>
      <c r="V48" s="1"/>
      <c r="W48" s="1"/>
      <c r="X48" s="1"/>
      <c r="Y48" s="1"/>
      <c r="Z48" s="1"/>
    </row>
    <row r="49" spans="1:26" ht="30" customHeight="1" x14ac:dyDescent="0.25">
      <c r="A49" s="6">
        <v>10</v>
      </c>
      <c r="B49" s="39" t="s">
        <v>85</v>
      </c>
      <c r="C49" s="37"/>
      <c r="D49" s="37"/>
      <c r="E49" s="35"/>
      <c r="F49" s="7" t="s">
        <v>71</v>
      </c>
      <c r="G49" s="7">
        <v>2</v>
      </c>
      <c r="H49" s="7">
        <v>1</v>
      </c>
      <c r="I49" s="7">
        <f t="shared" si="7"/>
        <v>2</v>
      </c>
      <c r="J49" s="24">
        <v>900000</v>
      </c>
      <c r="K49" s="9">
        <f t="shared" si="13"/>
        <v>1800000</v>
      </c>
      <c r="L49" s="15">
        <v>800000</v>
      </c>
      <c r="M49" s="15">
        <f t="shared" si="8"/>
        <v>1600000</v>
      </c>
      <c r="N49" s="15">
        <v>800000</v>
      </c>
      <c r="O49" s="15">
        <f t="shared" si="9"/>
        <v>1600000</v>
      </c>
      <c r="P49" s="17">
        <f t="shared" si="14"/>
        <v>833333</v>
      </c>
      <c r="Q49" s="18">
        <f t="shared" si="10"/>
        <v>66667</v>
      </c>
      <c r="R49" s="16">
        <f t="shared" si="11"/>
        <v>1666666</v>
      </c>
      <c r="S49" s="16">
        <f t="shared" si="12"/>
        <v>2700000</v>
      </c>
      <c r="T49" s="1"/>
      <c r="U49" s="1"/>
      <c r="V49" s="1"/>
      <c r="W49" s="1"/>
      <c r="X49" s="1"/>
      <c r="Y49" s="1"/>
      <c r="Z49" s="1"/>
    </row>
    <row r="50" spans="1:26" ht="34.5" customHeight="1" x14ac:dyDescent="0.25">
      <c r="A50" s="6">
        <v>11</v>
      </c>
      <c r="B50" s="39" t="s">
        <v>86</v>
      </c>
      <c r="C50" s="37"/>
      <c r="D50" s="37"/>
      <c r="E50" s="35"/>
      <c r="F50" s="7" t="s">
        <v>71</v>
      </c>
      <c r="G50" s="7">
        <v>1</v>
      </c>
      <c r="H50" s="7">
        <v>1</v>
      </c>
      <c r="I50" s="7">
        <f t="shared" si="7"/>
        <v>1</v>
      </c>
      <c r="J50" s="27">
        <v>2100000</v>
      </c>
      <c r="K50" s="9">
        <f t="shared" si="13"/>
        <v>2100000</v>
      </c>
      <c r="L50" s="15">
        <v>2000000</v>
      </c>
      <c r="M50" s="15">
        <f t="shared" si="8"/>
        <v>2000000</v>
      </c>
      <c r="N50" s="15">
        <v>2100000</v>
      </c>
      <c r="O50" s="15">
        <f t="shared" si="9"/>
        <v>2100000</v>
      </c>
      <c r="P50" s="17">
        <f t="shared" si="14"/>
        <v>2066667</v>
      </c>
      <c r="Q50" s="18">
        <f t="shared" si="10"/>
        <v>33333</v>
      </c>
      <c r="R50" s="16">
        <f t="shared" si="11"/>
        <v>2066667</v>
      </c>
      <c r="S50" s="16">
        <f t="shared" si="12"/>
        <v>6300000</v>
      </c>
      <c r="T50" s="1"/>
      <c r="U50" s="1"/>
      <c r="V50" s="1"/>
      <c r="W50" s="1"/>
      <c r="X50" s="1"/>
      <c r="Y50" s="1"/>
      <c r="Z50" s="1"/>
    </row>
    <row r="51" spans="1:26" ht="31.5" customHeight="1" x14ac:dyDescent="0.25">
      <c r="A51" s="6">
        <v>12</v>
      </c>
      <c r="B51" s="39" t="s">
        <v>87</v>
      </c>
      <c r="C51" s="37"/>
      <c r="D51" s="37"/>
      <c r="E51" s="35"/>
      <c r="F51" s="7" t="s">
        <v>71</v>
      </c>
      <c r="G51" s="7">
        <v>1</v>
      </c>
      <c r="H51" s="7">
        <v>6</v>
      </c>
      <c r="I51" s="7">
        <f t="shared" si="7"/>
        <v>6</v>
      </c>
      <c r="J51" s="27">
        <v>285000</v>
      </c>
      <c r="K51" s="9">
        <f t="shared" si="13"/>
        <v>1710000</v>
      </c>
      <c r="L51" s="15">
        <v>275000</v>
      </c>
      <c r="M51" s="15">
        <f t="shared" si="8"/>
        <v>1650000</v>
      </c>
      <c r="N51" s="15">
        <v>265000</v>
      </c>
      <c r="O51" s="15">
        <f t="shared" si="9"/>
        <v>1590000</v>
      </c>
      <c r="P51" s="17">
        <f>ROUND(AVERAGE(L51+M51+N51)/3,0)</f>
        <v>730000</v>
      </c>
      <c r="Q51" s="18">
        <f t="shared" si="10"/>
        <v>-445000</v>
      </c>
      <c r="R51" s="16">
        <f t="shared" si="11"/>
        <v>4380000</v>
      </c>
      <c r="S51" s="16">
        <f t="shared" si="12"/>
        <v>855000</v>
      </c>
      <c r="T51" s="1"/>
      <c r="U51" s="1"/>
      <c r="V51" s="1"/>
      <c r="W51" s="1"/>
      <c r="X51" s="1"/>
      <c r="Y51" s="1"/>
      <c r="Z51" s="1"/>
    </row>
    <row r="52" spans="1:26" ht="31.5" customHeight="1" x14ac:dyDescent="0.25">
      <c r="A52" s="56" t="s">
        <v>88</v>
      </c>
      <c r="B52" s="37"/>
      <c r="C52" s="37"/>
      <c r="D52" s="37"/>
      <c r="E52" s="37"/>
      <c r="F52" s="37"/>
      <c r="G52" s="37"/>
      <c r="H52" s="37"/>
      <c r="I52" s="37"/>
      <c r="J52" s="35"/>
      <c r="K52" s="9">
        <f>SUM(K40:K51)</f>
        <v>73751500</v>
      </c>
      <c r="L52" s="15"/>
      <c r="M52" s="15">
        <f>SUM(M40:M51)</f>
        <v>72590000</v>
      </c>
      <c r="N52" s="1"/>
      <c r="O52" s="15">
        <f>SUM(O40:O51)</f>
        <v>73140000</v>
      </c>
      <c r="P52" s="1"/>
      <c r="Q52" s="1"/>
      <c r="R52" s="16">
        <f>SUM(R40:R51)</f>
        <v>75890520</v>
      </c>
      <c r="S52" s="1"/>
      <c r="T52" s="15">
        <f>(M52+O52+R52)/3</f>
        <v>73873506.666666672</v>
      </c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6" customHeight="1" x14ac:dyDescent="0.25">
      <c r="A54" s="28" t="s">
        <v>100</v>
      </c>
      <c r="B54" s="57" t="s">
        <v>101</v>
      </c>
      <c r="C54" s="37"/>
      <c r="D54" s="37"/>
      <c r="E54" s="37"/>
      <c r="F54" s="37"/>
      <c r="G54" s="37"/>
      <c r="H54" s="37"/>
      <c r="I54" s="37"/>
      <c r="J54" s="37"/>
      <c r="K54" s="35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29" t="s">
        <v>102</v>
      </c>
      <c r="B55" s="58" t="s">
        <v>103</v>
      </c>
      <c r="C55" s="37"/>
      <c r="D55" s="37"/>
      <c r="E55" s="37"/>
      <c r="F55" s="37"/>
      <c r="G55" s="37"/>
      <c r="H55" s="37"/>
      <c r="I55" s="37"/>
      <c r="J55" s="37"/>
      <c r="K55" s="35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59" t="s">
        <v>104</v>
      </c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60" t="s">
        <v>105</v>
      </c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30" t="s">
        <v>106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24">
    <mergeCell ref="G15:I15"/>
    <mergeCell ref="J15:K15"/>
    <mergeCell ref="D13:E13"/>
    <mergeCell ref="G13:I13"/>
    <mergeCell ref="J13:K13"/>
    <mergeCell ref="D14:E14"/>
    <mergeCell ref="G14:I14"/>
    <mergeCell ref="J14:K14"/>
    <mergeCell ref="D15:E15"/>
    <mergeCell ref="D19:E19"/>
    <mergeCell ref="C21:E21"/>
    <mergeCell ref="C22:E22"/>
    <mergeCell ref="C23:E23"/>
    <mergeCell ref="D17:E17"/>
    <mergeCell ref="D18:E18"/>
    <mergeCell ref="A20:K20"/>
    <mergeCell ref="G21:I21"/>
    <mergeCell ref="J21:K21"/>
    <mergeCell ref="G22:I22"/>
    <mergeCell ref="J22:K22"/>
    <mergeCell ref="A13:A17"/>
    <mergeCell ref="B13:B17"/>
    <mergeCell ref="D16:E16"/>
    <mergeCell ref="A18:A19"/>
    <mergeCell ref="B18:B19"/>
    <mergeCell ref="G18:I18"/>
    <mergeCell ref="G19:I19"/>
    <mergeCell ref="J19:K19"/>
    <mergeCell ref="G16:I16"/>
    <mergeCell ref="J16:K16"/>
    <mergeCell ref="G17:I17"/>
    <mergeCell ref="J17:K17"/>
    <mergeCell ref="J18:K18"/>
    <mergeCell ref="G6:I6"/>
    <mergeCell ref="J6:K6"/>
    <mergeCell ref="A1:K1"/>
    <mergeCell ref="A2:K3"/>
    <mergeCell ref="A4:K4"/>
    <mergeCell ref="C5:E5"/>
    <mergeCell ref="G5:I5"/>
    <mergeCell ref="J5:K5"/>
    <mergeCell ref="C6:E6"/>
    <mergeCell ref="D10:E10"/>
    <mergeCell ref="G10:I10"/>
    <mergeCell ref="J10:K10"/>
    <mergeCell ref="C11:E11"/>
    <mergeCell ref="G11:I11"/>
    <mergeCell ref="J11:K11"/>
    <mergeCell ref="C12:E12"/>
    <mergeCell ref="A7:A10"/>
    <mergeCell ref="B7:B10"/>
    <mergeCell ref="G9:I9"/>
    <mergeCell ref="J9:K9"/>
    <mergeCell ref="D7:E7"/>
    <mergeCell ref="G7:I7"/>
    <mergeCell ref="J7:K7"/>
    <mergeCell ref="D8:E8"/>
    <mergeCell ref="G8:I8"/>
    <mergeCell ref="J8:K8"/>
    <mergeCell ref="D9:E9"/>
    <mergeCell ref="G12:I12"/>
    <mergeCell ref="J12:K12"/>
    <mergeCell ref="C31:E31"/>
    <mergeCell ref="C32:E32"/>
    <mergeCell ref="C33:E33"/>
    <mergeCell ref="C34:E34"/>
    <mergeCell ref="C35:E35"/>
    <mergeCell ref="C36:E36"/>
    <mergeCell ref="B45:E45"/>
    <mergeCell ref="C30:E30"/>
    <mergeCell ref="G35:I35"/>
    <mergeCell ref="B42:E42"/>
    <mergeCell ref="B43:E43"/>
    <mergeCell ref="B44:E44"/>
    <mergeCell ref="C27:E27"/>
    <mergeCell ref="J27:K27"/>
    <mergeCell ref="J28:K28"/>
    <mergeCell ref="C28:E28"/>
    <mergeCell ref="C29:E29"/>
    <mergeCell ref="G29:I29"/>
    <mergeCell ref="J29:K29"/>
    <mergeCell ref="G27:I27"/>
    <mergeCell ref="G28:I28"/>
    <mergeCell ref="G23:I23"/>
    <mergeCell ref="J23:K23"/>
    <mergeCell ref="C24:E24"/>
    <mergeCell ref="G24:I24"/>
    <mergeCell ref="J24:K24"/>
    <mergeCell ref="G25:I25"/>
    <mergeCell ref="J25:K25"/>
    <mergeCell ref="C25:E25"/>
    <mergeCell ref="C26:E26"/>
    <mergeCell ref="G26:I26"/>
    <mergeCell ref="J26:K26"/>
    <mergeCell ref="J30:K30"/>
    <mergeCell ref="J31:K31"/>
    <mergeCell ref="G30:I30"/>
    <mergeCell ref="G31:I31"/>
    <mergeCell ref="G32:I32"/>
    <mergeCell ref="J32:K32"/>
    <mergeCell ref="G33:I33"/>
    <mergeCell ref="J33:K33"/>
    <mergeCell ref="J34:K34"/>
    <mergeCell ref="G34:I34"/>
    <mergeCell ref="A52:J52"/>
    <mergeCell ref="B54:K54"/>
    <mergeCell ref="B55:K55"/>
    <mergeCell ref="A60:K60"/>
    <mergeCell ref="A61:K61"/>
    <mergeCell ref="J35:K35"/>
    <mergeCell ref="G36:I36"/>
    <mergeCell ref="J36:K36"/>
    <mergeCell ref="A37:I37"/>
    <mergeCell ref="J37:K37"/>
    <mergeCell ref="A38:K38"/>
    <mergeCell ref="B39:E39"/>
    <mergeCell ref="B40:E40"/>
    <mergeCell ref="B41:E41"/>
    <mergeCell ref="B46:E46"/>
    <mergeCell ref="B47:E47"/>
    <mergeCell ref="B48:E48"/>
    <mergeCell ref="B49:E49"/>
    <mergeCell ref="B50:E50"/>
    <mergeCell ref="B51:E51"/>
  </mergeCells>
  <pageMargins left="0.95" right="0.95" top="1" bottom="1" header="0" footer="0"/>
  <pageSetup scale="3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Formulario oferta economica</vt:lpstr>
      <vt:lpstr>FICHA TECINICA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Leyra Yuseth Peña Landazabal</dc:creator>
  <cp:lastModifiedBy>silvia rodriguez</cp:lastModifiedBy>
  <dcterms:created xsi:type="dcterms:W3CDTF">2025-04-10T11:22:20Z</dcterms:created>
  <dcterms:modified xsi:type="dcterms:W3CDTF">2026-04-16T01:06:34Z</dcterms:modified>
</cp:coreProperties>
</file>