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C:\FYori\LIC IDU -2020\"/>
    </mc:Choice>
  </mc:AlternateContent>
  <xr:revisionPtr revIDLastSave="0" documentId="8_{39474D92-6059-4A4C-BDE5-70BC4B44C4D0}" xr6:coauthVersionLast="45" xr6:coauthVersionMax="45" xr10:uidLastSave="{00000000-0000-0000-0000-000000000000}"/>
  <bookViews>
    <workbookView xWindow="-120" yWindow="-120" windowWidth="21840" windowHeight="13140" xr2:uid="{0146F48C-0D7A-46D5-BE47-7A082940E28C}"/>
  </bookViews>
  <sheets>
    <sheet name="PROPUESTA ECONOMIC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s>
  <definedNames>
    <definedName name="\0">#REF!</definedName>
    <definedName name="\00">#REF!</definedName>
    <definedName name="\a">#REF!</definedName>
    <definedName name="\AA">[2]LIQUIDACION!#REF!</definedName>
    <definedName name="\b">[3]STRSUMM0!#REF!</definedName>
    <definedName name="\bb">[3]STRSUMM0!#REF!</definedName>
    <definedName name="\E">#REF!</definedName>
    <definedName name="\EE">#REF!</definedName>
    <definedName name="\G">#REF!</definedName>
    <definedName name="\k">'[4]7422CW00'!#REF!</definedName>
    <definedName name="\l">[5]STRSUMM0!#REF!</definedName>
    <definedName name="\M">#REF!</definedName>
    <definedName name="\ñ">'[6]7422CW00'!#REF!</definedName>
    <definedName name="\P">#REF!</definedName>
    <definedName name="\R">#REF!</definedName>
    <definedName name="\s">#REF!</definedName>
    <definedName name="\V">#REF!</definedName>
    <definedName name="\X">[0]!ERR</definedName>
    <definedName name="\Z">[0]!ERR</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PJ50">#REF!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 hidden="1">[9]INST!#REF!</definedName>
    <definedName name="________key3" hidden="1">#REF!</definedName>
    <definedName name="________MA2">#REF!</definedName>
    <definedName name="________PJ50">#REF!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MA2">#REF!</definedName>
    <definedName name="_______PJ50">#REF!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ne7" localSheetId="0">[10]!_xlbgnm.ane7</definedName>
    <definedName name="_____ane7">[10]!_xlbgnm.ane7</definedName>
    <definedName name="_____ane8" localSheetId="0">[10]!_xlbgnm.ane8</definedName>
    <definedName name="_____ane8">[10]!_xlbgnm.ane8</definedName>
    <definedName name="_____Atp2">[11]EMPRESA!$F$22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#REF!</definedName>
    <definedName name="_____OCD1">[12]Tablas!#REF!</definedName>
    <definedName name="_____OCI1">[12]Tablas!#REF!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[7]INV!$A$12:$D$15</definedName>
    <definedName name="_____SBC3">[7]INV!$F$12:$I$15</definedName>
    <definedName name="_____SBC5">[7]INV!$K$12:$N$15</definedName>
    <definedName name="_____VEX1">[12]Tablas!#REF!</definedName>
    <definedName name="_____VFA1">[12]Tablas!#REF!</definedName>
    <definedName name="_____VIT1">[12]Tablas!#REF!</definedName>
    <definedName name="_____VPR1">[12]Tablas!#REF!</definedName>
    <definedName name="_____VPR2">[13]Tablas!#REF!</definedName>
    <definedName name="_____VRP1">[12]Tablas!#REF!</definedName>
    <definedName name="_____VSM1">[12]Tablas!#REF!</definedName>
    <definedName name="____AFC1">[7]INV!$A$25:$D$28</definedName>
    <definedName name="____AFC3">[7]INV!$F$25:$I$28</definedName>
    <definedName name="____AFC5">[7]INV!$K$25:$N$28</definedName>
    <definedName name="____ane7" localSheetId="0">[14]!_xlbgnm.ane7</definedName>
    <definedName name="____ane7">[14]!_xlbgnm.ane7</definedName>
    <definedName name="____ane8" localSheetId="0">[14]!_xlbgnm.ane8</definedName>
    <definedName name="____ane8">[14]!_xlbgnm.ane8</definedName>
    <definedName name="____Atp2">[15]EMPRESA!$F$22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#REF!</definedName>
    <definedName name="____MA2">#REF!</definedName>
    <definedName name="____OCD1">[12]Tablas!#REF!</definedName>
    <definedName name="____OCI1">[12]Tablas!#REF!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[7]INV!$A$12:$D$15</definedName>
    <definedName name="____SBC3">[7]INV!$F$12:$I$15</definedName>
    <definedName name="____SBC5">[7]INV!$K$12:$N$15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#REF!</definedName>
    <definedName name="____VRP1">[12]Tablas!#REF!</definedName>
    <definedName name="____VSM1">[12]Tablas!#REF!</definedName>
    <definedName name="___AFC1">[7]INV!$A$25:$D$28</definedName>
    <definedName name="___AFC3">[7]INV!$F$25:$I$28</definedName>
    <definedName name="___AFC5">[7]INV!$K$25:$N$28</definedName>
    <definedName name="___ane7" localSheetId="0">[16]!_xlbgnm.ane7</definedName>
    <definedName name="___ane7">[16]!_xlbgnm.ane7</definedName>
    <definedName name="___ane8" localSheetId="0">[16]!_xlbgnm.ane8</definedName>
    <definedName name="___ane8">[16]!_xlbgnm.ane8</definedName>
    <definedName name="___Atp2">[17]EMPRESA!$F$22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ICP1">[12]Tablas!#REF!</definedName>
    <definedName name="___key2" hidden="1">[9]INST!#REF!</definedName>
    <definedName name="___key3" hidden="1">#REF!</definedName>
    <definedName name="___key31" hidden="1">#REF!</definedName>
    <definedName name="___LEY80">#REF!</definedName>
    <definedName name="___MA2">#REF!</definedName>
    <definedName name="___OCD1">[12]Tablas!#REF!</definedName>
    <definedName name="___OCI1">[12]Tablas!#REF!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[7]INV!$A$12:$D$15</definedName>
    <definedName name="___SBC3">[7]INV!$F$12:$I$15</definedName>
    <definedName name="___SBC5">[7]INV!$K$12:$N$15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[12]Tablas!#REF!</definedName>
    <definedName name="___VFA1">[12]Tablas!#REF!</definedName>
    <definedName name="___VIT1">[12]Tablas!#REF!</definedName>
    <definedName name="___VPR1">[12]Tablas!#REF!</definedName>
    <definedName name="___VPR2">#REF!</definedName>
    <definedName name="___VRP1">[12]Tablas!#REF!</definedName>
    <definedName name="___VSM1">[12]Tablas!#REF!</definedName>
    <definedName name="__123Graph_A" hidden="1">#REF!</definedName>
    <definedName name="__123Graph_B" hidden="1">#REF!</definedName>
    <definedName name="__AFC1">[7]INV!$A$25:$D$28</definedName>
    <definedName name="__AFC3">[7]INV!$F$25:$I$28</definedName>
    <definedName name="__AFC5">[7]INV!$K$25:$N$28</definedName>
    <definedName name="__ane7" localSheetId="0">[14]!_xlbgnm.ane7</definedName>
    <definedName name="__ane7">[14]!_xlbgnm.ane7</definedName>
    <definedName name="__ane8" localSheetId="0">[14]!_xlbgnm.ane8</definedName>
    <definedName name="__ane8">[14]!_xlbgnm.ane8</definedName>
    <definedName name="__Atp2">[18]EMPRESA!$F$22</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[12]Tablas!#REF!</definedName>
    <definedName name="__DDS1">[12]Tablas!#REF!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F">[0]!ERR</definedName>
    <definedName name="__FS01">[0]!ERR</definedName>
    <definedName name="__ICP1">[12]Tablas!#REF!</definedName>
    <definedName name="__key2" hidden="1">[19]INST!#REF!</definedName>
    <definedName name="__key21" hidden="1">[9]INST!#REF!</definedName>
    <definedName name="__key3" hidden="1">#REF!</definedName>
    <definedName name="__key31" hidden="1">#REF!</definedName>
    <definedName name="__LEY80">#REF!</definedName>
    <definedName name="__MA2">#REF!</definedName>
    <definedName name="__mun2">[20]PESOS!#REF!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[12]Tablas!#REF!</definedName>
    <definedName name="__OCI1">[12]Tablas!#REF!</definedName>
    <definedName name="__Pa1">'[21]Paral. 1'!$E$1:$E$65536</definedName>
    <definedName name="__Pa2">'[21]Paral. 2'!$E$1:$E$65536</definedName>
    <definedName name="__Pa3">'[21]Paral. 3'!$E$1:$E$65536</definedName>
    <definedName name="__Pa4">[21]Paral.4!$E$1:$E$65536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[7]INV!$A$12:$D$15</definedName>
    <definedName name="__SBC3">[7]INV!$F$12:$I$15</definedName>
    <definedName name="__SBC5">[7]INV!$K$12:$N$15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[12]Tablas!#REF!</definedName>
    <definedName name="__VFA1">[12]Tablas!#REF!</definedName>
    <definedName name="__VIT1">[12]Tablas!#REF!</definedName>
    <definedName name="__VPR1">[12]Tablas!#REF!</definedName>
    <definedName name="__VPR2">[13]Tablas!#REF!</definedName>
    <definedName name="__VRP1">[12]Tablas!#REF!</definedName>
    <definedName name="__VSM1">[12]Tablas!#REF!</definedName>
    <definedName name="_1">#REF!</definedName>
    <definedName name="_1_25">[13]Tablas!#REF!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[7]INV!$A$25:$D$28</definedName>
    <definedName name="_AFC3">[7]INV!$F$25:$I$28</definedName>
    <definedName name="_AFC5">[7]INV!$K$25:$N$28</definedName>
    <definedName name="_ALM1">#REF!</definedName>
    <definedName name="_AND1">#REF!</definedName>
    <definedName name="_ane7" localSheetId="0">[14]!_xlbgnm.ane7</definedName>
    <definedName name="_ane7">[14]!_xlbgnm.ane7</definedName>
    <definedName name="_ane8" localSheetId="0">[14]!_xlbgnm.ane8</definedName>
    <definedName name="_ane8">[14]!_xlbgnm.ane8</definedName>
    <definedName name="_APU221">#REF!</definedName>
    <definedName name="_APU465" localSheetId="0">[22]!absc</definedName>
    <definedName name="_APU465">[22]!absc</definedName>
    <definedName name="_Atp2">[18]EMPRESA!$F$22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[12]Tablas!#REF!</definedName>
    <definedName name="_DDS1">[12]Tablas!#REF!</definedName>
    <definedName name="_DGO1">[12]Tablas!#REF!</definedName>
    <definedName name="_DGP1">[12]Tablas!#REF!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ECP1">[12]Tablas!#REF!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'PROPUESTA ECONOMICA'!$A$7:$S$741</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[12]Tablas!#REF!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[20]PESOS!#REF!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[12]Tablas!#REF!</definedName>
    <definedName name="_OCI1">[12]Tablas!#REF!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'[4]7422CW00'!#REF!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[7]INV!$A$12:$D$15</definedName>
    <definedName name="_SBC3">[7]INV!$F$12:$I$15</definedName>
    <definedName name="_SBC5">[7]INV!$K$12:$N$15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'[24]DUB-823'!#REF!</definedName>
    <definedName name="A_1">#REF!</definedName>
    <definedName name="A_impresión_IM">#REF!</definedName>
    <definedName name="A18A200">[25]ESPEC!#REF!</definedName>
    <definedName name="a2a" hidden="1">{"TAB1",#N/A,TRUE,"GENERAL";"TAB2",#N/A,TRUE,"GENERAL";"TAB3",#N/A,TRUE,"GENERAL";"TAB4",#N/A,TRUE,"GENERAL";"TAB5",#N/A,TRUE,"GENERAL"}</definedName>
    <definedName name="aa">[0]!ERR</definedName>
    <definedName name="AAA">[0]!ERR</definedName>
    <definedName name="aaaaaa">[26]otros!$C$5</definedName>
    <definedName name="aaaaas" hidden="1">{"TAB1",#N/A,TRUE,"GENERAL";"TAB2",#N/A,TRUE,"GENERAL";"TAB3",#N/A,TRUE,"GENERAL";"TAB4",#N/A,TRUE,"GENERAL";"TAB5",#N/A,TRUE,"GENERAL"}</definedName>
    <definedName name="AAC">[7]AASHTO!$A$14:$F$17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[7]AASHTO!$A$2:$F$5</definedName>
    <definedName name="absc1" localSheetId="0">[22]!absc</definedName>
    <definedName name="absc1">[22]!absc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[26]otros!$C$2</definedName>
    <definedName name="administrador">[28]Informacion!$B$15</definedName>
    <definedName name="ADMON">#REF!</definedName>
    <definedName name="ADMON1">#REF!</definedName>
    <definedName name="adoc1" localSheetId="0">[22]!absc</definedName>
    <definedName name="adoc1">[22]!absc</definedName>
    <definedName name="ADOC125" localSheetId="0">[22]!absc</definedName>
    <definedName name="ADOC125">[22]!absc</definedName>
    <definedName name="adoq" localSheetId="0">[22]!absc</definedName>
    <definedName name="adoq">[22]!absc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[29]!absc</definedName>
    <definedName name="alc">[29]!absc</definedName>
    <definedName name="AlcanceProyecto">#REF!</definedName>
    <definedName name="ALM">#REF!</definedName>
    <definedName name="ALTO">[30]Tabla!$A$1:$A$5</definedName>
    <definedName name="Amount">#REF!</definedName>
    <definedName name="ANCLAJE">'[31]MC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[32]COMPARATIVO!#REF!</definedName>
    <definedName name="anexo8">#REF!</definedName>
    <definedName name="anexo9">#REF!</definedName>
    <definedName name="anexů7">#REF!</definedName>
    <definedName name="Antic">[33]BASES!$B$33</definedName>
    <definedName name="ANTICIPO">[33]BASES!$B$33</definedName>
    <definedName name="AÑO">[26]PRESUPUESTO!$D$13</definedName>
    <definedName name="AÑOWUIE">'[34]Res-Accide-10'!$R$2:$R$7</definedName>
    <definedName name="apaiy">#REF!</definedName>
    <definedName name="APELLIDOS">#REF!</definedName>
    <definedName name="API">#REF!</definedName>
    <definedName name="APU" localSheetId="0">[35]!absc</definedName>
    <definedName name="APU">[35]!absc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'PROPUESTA ECONOMICA'!$A$1:$R$741</definedName>
    <definedName name="_xlnm.Print_Area">#REF!</definedName>
    <definedName name="AreaLimpiar">'[36]Info-Portaf'!$N$4,'[36]Info-Portaf'!$C$10:$AE$24,'[36]Info-Portaf'!$C$26:$AE$28,'[36]Info-Portaf'!$C$31:$AE$40,'[36]Info-Portaf'!$C$41:$H$41,'[36]Info-Portaf'!$C$42:$AE$51,'[36]Info-Portaf'!$C$53:$AE$54,'[36]Info-Portaf'!$C$57:$AE$57,'[36]Info-Portaf'!$C$59:$AE$59,'[36]Info-Portaf'!$B$10:$B$61</definedName>
    <definedName name="Areatotal">#REF!</definedName>
    <definedName name="Aref">#REF!</definedName>
    <definedName name="armuve">[0]!ERR</definedName>
    <definedName name="ARP">#REF!</definedName>
    <definedName name="ARS">#REF!</definedName>
    <definedName name="as">[0]!ERR</definedName>
    <definedName name="ASB">[7]AASHTO!$A$8:$F$11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[11]EMPRESA!$F$20</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'[11]DATOS CONTRATO'!$E$18</definedName>
    <definedName name="auxalimentacion">[37]CONTRATO!$E$18</definedName>
    <definedName name="AuxCom">'[11]DATOS CONTRATO'!$I$16</definedName>
    <definedName name="auxcomisariato">[37]CONTRATO!$I$16</definedName>
    <definedName name="AuxDot">'[11]DATOS CONTRATO'!$I$17</definedName>
    <definedName name="auxdotacion">[37]CONTRATO!$I$17</definedName>
    <definedName name="AuxHab">'[11]DATOS CONTRATO'!$E$17</definedName>
    <definedName name="auxhabi">[38]CONTRATO!$E$17</definedName>
    <definedName name="auxhabitacion">[37]CONTRATO!$E$17</definedName>
    <definedName name="auxtransporte">[37]CONTRATO!$E$16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[30]Tabla!$A$1:$A$5</definedName>
    <definedName name="Base">#REF!</definedName>
    <definedName name="Base_datos_IM">#REF!</definedName>
    <definedName name="base1">#REF!</definedName>
    <definedName name="base2">#REF!</definedName>
    <definedName name="basedatos">[39]Hoja1!$A$4:$BZ$55</definedName>
    <definedName name="_xlnm.Database">#REF!</definedName>
    <definedName name="BaseDeDatos1">#REF!</definedName>
    <definedName name="basep">[40]PRESUPUESTAL!$A$4:$P$190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'[41]Ejecutado%'!#REF!</definedName>
    <definedName name="blEjecutadoPorcen">'[41]Ejecutado$'!$D$1:$CE$45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'[41]Programado$'!$I$1:$CK$45</definedName>
    <definedName name="blReferenciaInforme">#REF!</definedName>
    <definedName name="bn">#REF!</definedName>
    <definedName name="Bombas">#REF!</definedName>
    <definedName name="BONO">#REF!</definedName>
    <definedName name="BORDER1">[42]steel!#REF!</definedName>
    <definedName name="BORDET">#REF!</definedName>
    <definedName name="BORSHE">'[4]7422CW00'!#REF!</definedName>
    <definedName name="BORSUM">'[4]7422CW00'!#REF!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[43]medelo!$D$37</definedName>
    <definedName name="bt" hidden="1">{"via1",#N/A,TRUE,"general";"via2",#N/A,TRUE,"general";"via3",#N/A,TRUE,"general"}</definedName>
    <definedName name="BTYJHTR" hidden="1">{"TAB1",#N/A,TRUE,"GENERAL";"TAB2",#N/A,TRUE,"GENERAL";"TAB3",#N/A,TRUE,"GENERAL";"TAB4",#N/A,TRUE,"GENERAL";"TAB5",#N/A,TRUE,"GENERAL"}</definedName>
    <definedName name="BuiltIn_Print_Area">'[44]Form5 _Pág_ 1'!#REF!</definedName>
    <definedName name="BuiltIn_Print_Area___0">'[44]Form5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'[45]TRAMO 03'!$F:$F,'[45]TRAMO 03'!$I:$I,'[45]TRAMO 03'!$K:$K,'[45]TRAMO 03'!#REF!,'[45]TRAMO 03'!#REF!,'[45]TRAMO 03'!#REF!,'[45]TRAMO 03'!#REF!,'[45]TRAMO 03'!#REF!,'[45]TRAMO 03'!#REF!,'[45]TRAMO 03'!#REF!,'[45]TRAMO 03'!#REF!,'[45]TRAMO 03'!#REF!,'[45]TRAMO 03'!#REF!,'[45]TRAMO 03'!#REF!,'[45]TRAMO 03'!#REF!,'[45]TRAMO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[46]SECTORIZACIÓN!$A$12:$G$20</definedName>
    <definedName name="CBWorkbookPriority" hidden="1">-1602700874</definedName>
    <definedName name="CC">[47]Personalizar!$G$22:$G$25</definedName>
    <definedName name="ccccc" hidden="1">{"TAB1",#N/A,TRUE,"GENERAL";"TAB2",#N/A,TRUE,"GENERAL";"TAB3",#N/A,TRUE,"GENERAL";"TAB4",#N/A,TRUE,"GENERAL";"TAB5",#N/A,TRUE,"GENERAL"}</definedName>
    <definedName name="CCCCCC">'[48]A. P. U.'!#REF!</definedName>
    <definedName name="CCT">#REF!</definedName>
    <definedName name="ccto210">#REF!</definedName>
    <definedName name="cd">[49]Hoja1!$C$81</definedName>
    <definedName name="cdcdc" hidden="1">{"via1",#N/A,TRUE,"general";"via2",#N/A,TRUE,"general";"via3",#N/A,TRUE,"general"}</definedName>
    <definedName name="CDctrl">[33]CDItem!$G$8</definedName>
    <definedName name="CDE">#REF!</definedName>
    <definedName name="cdfgrtfd" hidden="1">#REF!</definedName>
    <definedName name="ceerf" hidden="1">{"TAB1",#N/A,TRUE,"GENERAL";"TAB2",#N/A,TRUE,"GENERAL";"TAB3",#N/A,TRUE,"GENERAL";"TAB4",#N/A,TRUE,"GENERAL";"TAB5",#N/A,TRUE,"GENERAL"}</definedName>
    <definedName name="CEMENTO">[50]Insum!$A$3:$H$63</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K_PU">'[4]7422CW00'!#REF!</definedName>
    <definedName name="CHP">#REF!</definedName>
    <definedName name="CISNEROS">#REF!</definedName>
    <definedName name="cjsa" hidden="1">#REF!</definedName>
    <definedName name="CL">#REF!</definedName>
    <definedName name="cmf">[51]Hoja1!$C$27</definedName>
    <definedName name="CMIBLE">#REF!</definedName>
    <definedName name="CMIBLE1">#REF!</definedName>
    <definedName name="Cod">#REF!</definedName>
    <definedName name="CodActEco">[11]EMPRESA!$F$10</definedName>
    <definedName name="codigo">#REF!,#REF!</definedName>
    <definedName name="CodigoInversion">#REF!</definedName>
    <definedName name="CodigoProyecto">#REF!</definedName>
    <definedName name="Codigos">#REF!</definedName>
    <definedName name="CODOS">#REF!</definedName>
    <definedName name="cogvsiruj">[32]COMPARATIVO!#REF!</definedName>
    <definedName name="COLON">#REF!</definedName>
    <definedName name="ColTap">'[21]Coloc. e Interc. Tapones'!$E$1:$E$65536</definedName>
    <definedName name="Com">'[37]LIQUIDA-NOMINA'!$AL$4</definedName>
    <definedName name="COMIDA">#REF!</definedName>
    <definedName name="Compresores">#REF!</definedName>
    <definedName name="ConseqCat">0</definedName>
    <definedName name="ConseqForMitRisk">3</definedName>
    <definedName name="CONT">'[52]DATOS CONTRATO'!$G$13</definedName>
    <definedName name="Contratante">'[11]DATOS CONTRATO'!$E$6</definedName>
    <definedName name="CONTRATO">[37]CONTRATO!$E$8</definedName>
    <definedName name="COPIA">[0]!ERR</definedName>
    <definedName name="COPIA1">#REF!</definedName>
    <definedName name="COPIA2">#REF!</definedName>
    <definedName name="copiao4">[0]!ERR</definedName>
    <definedName name="corri">[0]!ERR</definedName>
    <definedName name="COSTO_FRENTE">[53]BITACORA!$E$1:$E$65536</definedName>
    <definedName name="costo2" hidden="1">#REF!</definedName>
    <definedName name="COSTODIRECTO">#REF!</definedName>
    <definedName name="COSTOS">[54]TARIFAS!$A$1:$F$52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[55]civ_roma!$C$803:$G$804</definedName>
    <definedName name="Criterios_IM">'[4]7422CW00'!#REF!</definedName>
    <definedName name="Criticidad">[56]Tabla!$A$1:$A$5</definedName>
    <definedName name="cs">#REF!</definedName>
    <definedName name="CS_AVG_SIZE">#REF!</definedName>
    <definedName name="CS_WELDING">#REF!</definedName>
    <definedName name="CTA">#REF!</definedName>
    <definedName name="CTE">#REF!</definedName>
    <definedName name="CTR">'[4]7422CW00'!#REF!</definedName>
    <definedName name="CTRPAG">'[4]7422CW00'!#REF!</definedName>
    <definedName name="CUAL">[0]!ERR</definedName>
    <definedName name="CUBS">#REF!</definedName>
    <definedName name="CUNET" hidden="1">{"via1",#N/A,TRUE,"general";"via2",#N/A,TRUE,"general";"via3",#N/A,TRUE,"general"}</definedName>
    <definedName name="Customize" localSheetId="0">[47]!Customize</definedName>
    <definedName name="Customize">[47]!Customize</definedName>
    <definedName name="cv">#REF!</definedName>
    <definedName name="CVa">'[21]Cambio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'[24]GPI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[55]civ_roma!$C$9:$G$799</definedName>
    <definedName name="DATO1">'[57]46'!$D$3:$CK$429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[13]Tablas!#REF!</definedName>
    <definedName name="DCI1_1">[13]Tablas!#REF!</definedName>
    <definedName name="DCI1_1_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#REF!</definedName>
    <definedName name="Dcorriente1">'[58]Pta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[13]Tablas!#REF!</definedName>
    <definedName name="DDS1_1">[13]Tablas!#REF!</definedName>
    <definedName name="DDS1_1_1">[13]Tablas!#REF!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'[59]BASE-LISTAS'!$B$24:$B$29</definedName>
    <definedName name="DEP_VPR_GRM">#REF!</definedName>
    <definedName name="DEP_VPR_GRN">#REF!</definedName>
    <definedName name="DEP_VPR_GRS">#REF!</definedName>
    <definedName name="DEP_VPR_GTP">#REF!</definedName>
    <definedName name="DEP_VPR_NA">#REF!</definedName>
    <definedName name="DEPEND">[56]Tabla!$B$1:$B$397</definedName>
    <definedName name="DEPENDENCIA">[56]Tabla!$B$1:$B$397</definedName>
    <definedName name="DEPENDENCIAS">[56]Tabla!$B$1:$B$397</definedName>
    <definedName name="DERFE">#REF!</definedName>
    <definedName name="desarrolladas">'[27]Reservas de Petróleo'!$A$2,'[27]Reservas de Petróleo'!$A$1,'[27]Reservas de Petróleo'!$D$4,'[27]Reservas de Petróleo'!$F$1:$F$65536</definedName>
    <definedName name="DESCUNMI">#REF!</definedName>
    <definedName name="DEST_ART">[42]steel!#REF!</definedName>
    <definedName name="DESTCOD">'[4]7422CW00'!#REF!</definedName>
    <definedName name="DESTFG">'[4]7422CW00'!#REF!</definedName>
    <definedName name="DESTQTY">'[4]7422CW00'!#REF!</definedName>
    <definedName name="DETAIL">#REF!</definedName>
    <definedName name="Detalle_Reserva">#REF!</definedName>
    <definedName name="DEX">#REF!</definedName>
    <definedName name="DF">[60]Cronograma!#REF!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[47]Personalizar!$E$22</definedName>
    <definedName name="dflt2">[47]Personalizar!$E$23</definedName>
    <definedName name="dflt3">[47]Personalizar!$D$24</definedName>
    <definedName name="dflt4">[47]Personalizar!$E$26</definedName>
    <definedName name="dflt5">[47]Personalizar!$E$27</definedName>
    <definedName name="dflt6">[47]Personalizar!$D$28</definedName>
    <definedName name="dflt7">[47]Personalizar!$G$27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[26]PRESUPUESTO!$B$13</definedName>
    <definedName name="Diámetro">#REF!</definedName>
    <definedName name="diámetroft">#REF!</definedName>
    <definedName name="diametros">#REF!</definedName>
    <definedName name="diferencia">'[61]MEDIA GEOMETRICA'!$J$8,'[61]MEDIA GEOMETRICA'!$N$8,'[61]MEDIA GEOMETRICA'!$R$8,'[61]MEDIA GEOMETRICA'!$V$8,'[61]MEDIA GEOMETRICA'!$Z$8,'[61]MEDIA GEOMETRICA'!$AD$8,'[61]MEDIA GEOMETRICA'!$AH$8,'[61]MEDIA GEOMETRICA'!$AL$8,'[61]MEDIA GEOMETRICA'!#REF!,'[61]MEDIA GEOMETRICA'!#REF!</definedName>
    <definedName name="DIJ">[13]Tablas!#REF!</definedName>
    <definedName name="DIJ1_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[37]EMPRESA!$F$14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[62]CÁLCULOS!$H$34</definedName>
    <definedName name="DOTACIÓN">#REF!</definedName>
    <definedName name="DPI">[13]Tablas!#REF!</definedName>
    <definedName name="DPI1_1">[13]Tablas!#REF!</definedName>
    <definedName name="DPI1_1_1">[13]Tablas!#REF!</definedName>
    <definedName name="DPY">[13]Tablas!#REF!</definedName>
    <definedName name="DPY1_1">[13]Tablas!#REF!</definedName>
    <definedName name="DPY1_1_1">[13]Tablas!#REF!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hidden="1">{"via1",#N/A,TRUE,"general";"via2",#N/A,TRUE,"general";"via3",#N/A,TRUE,"general"}</definedName>
    <definedName name="DS">[60]Cronograma!#REF!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[63]EMPRESA!$I$25</definedName>
    <definedName name="DsctoPension">[63]EMPRESA!$I$23</definedName>
    <definedName name="DsctoSalud">[63]EMPRESA!$I$24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[13]Tablas!#REF!</definedName>
    <definedName name="DSP1_1">[13]Tablas!#REF!</definedName>
    <definedName name="DSP1_1_1">[13]Tablas!#REF!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[13]Tablas!#REF!</definedName>
    <definedName name="ECP1_1">[13]Tablas!#REF!</definedName>
    <definedName name="ECP1_1_1">[13]Tablas!#REF!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'[64]Info Ejec'!$A$1:$AV$153</definedName>
    <definedName name="ELIMINACIONPROYC">#REF!</definedName>
    <definedName name="emanto">#REF!</definedName>
    <definedName name="eme">[0]!ERR</definedName>
    <definedName name="EMPLEADO">#REF!</definedName>
    <definedName name="Empresa">[37]EMPRESA!$F$6</definedName>
    <definedName name="EMULSION">#REF!</definedName>
    <definedName name="End_Bal">#REF!</definedName>
    <definedName name="ene">#REF!</definedName>
    <definedName name="Ensayos">#REF!</definedName>
    <definedName name="ENTRADASP">#REF!</definedName>
    <definedName name="EPECIALIDAD_SIDOE">[13]Tablas!#REF!</definedName>
    <definedName name="equipo">[65]Equipo!$A$7:$A$65536</definedName>
    <definedName name="EQUIPO1">#REF!</definedName>
    <definedName name="Equipos">#REF!</definedName>
    <definedName name="EQUIPOS1">#REF!</definedName>
    <definedName name="eqw" hidden="1">{"via1",#N/A,TRUE,"general";"via2",#N/A,TRUE,"general";"via3",#N/A,TRUE,"general"}</definedName>
    <definedName name="ERE_ART">[42]steel!$B$8:$B$47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'[4]7422CW00'!#REF!</definedName>
    <definedName name="ESTRU">[66]Estructura!$C$7:$E$2570</definedName>
    <definedName name="ESTRUCTURA" hidden="1">{#N/A,#N/A,TRUE,"INGENIERIA";#N/A,#N/A,TRUE,"COMPRAS";#N/A,#N/A,TRUE,"DIRECCION";#N/A,#N/A,TRUE,"RESUMEN"}</definedName>
    <definedName name="ESTRUCTURAS">[67]Hoja3!$B$7:$B$15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[24]SKJ452!#REF!</definedName>
    <definedName name="Excel_BuiltIn_Print_Titles_11">[24]ITA878!#REF!</definedName>
    <definedName name="Excel_BuiltIn_Print_Titles_12">'[24]AEA-944'!#REF!</definedName>
    <definedName name="Excel_BuiltIn_Print_Titles_13">'[24]DUB-823'!#REF!</definedName>
    <definedName name="Excel_BuiltIn_Print_Titles_14">'[24]GPI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[24]XXJ617!#REF!</definedName>
    <definedName name="Excel_BuiltIn_Print_Titles_20">#REF!</definedName>
    <definedName name="Excel_BuiltIn_Print_Titles_21">[24]SNG_855!#REF!</definedName>
    <definedName name="Excel_BuiltIn_Print_Titles_23">#REF!</definedName>
    <definedName name="Excel_BuiltIn_Print_Titles_3">#REF!</definedName>
    <definedName name="Excel_BuiltIn_Print_Titles_5">'[24]VEA 374'!#REF!</definedName>
    <definedName name="Excel_BuiltIn_Print_Titles_5_XX">'[24]VEA 374'!#REF!</definedName>
    <definedName name="Excel_BuiltIn_Print_Titles_6">#REF!</definedName>
    <definedName name="Excel_BuiltIn_Print_Titles_7">[24]HFB024!#REF!</definedName>
    <definedName name="Excel_BuiltIn_Print_Titles_8">#REF!</definedName>
    <definedName name="Excel_BuiltIn_Print_Titles_9">[24]PAJ825!#REF!</definedName>
    <definedName name="EXCROC">'[68]Análisis de precios'!$H$52</definedName>
    <definedName name="ExtensionCoordinador">#REF!</definedName>
    <definedName name="Extra_Pay">#REF!</definedName>
    <definedName name="Extracción_IM">#REF!</definedName>
    <definedName name="Extras">'[37]LIQUIDA-NOMINA'!$AH$4</definedName>
    <definedName name="F._INGRESO">#REF!</definedName>
    <definedName name="F._RETIRO">#REF!</definedName>
    <definedName name="F.L">#REF!</definedName>
    <definedName name="Facilidades">#REF!</definedName>
    <definedName name="factor">#REF!</definedName>
    <definedName name="FACTURADO">'[69]Itemes Renovación'!#REF!</definedName>
    <definedName name="FareWellStmnt" localSheetId="0">[47]!FareWellStmnt</definedName>
    <definedName name="FareWellStmnt">[47]!FareWellStmnt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[70]Tablas!$B$1:$B$65536</definedName>
    <definedName name="FechaInicio">[37]CONTRATO!$E$10</definedName>
    <definedName name="FechaTermina">[37]CONTRATO!$E$11</definedName>
    <definedName name="FechaTerminacion">#REF!</definedName>
    <definedName name="fer">'[34]Res-Accide-10'!#REF!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'[71]7422CW00'!#REF!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0">[47]!FinePrint</definedName>
    <definedName name="FinePrint">[47]!FinePrint</definedName>
    <definedName name="FM">1.18</definedName>
    <definedName name="fnic">[51]Hoja1!$C$13</definedName>
    <definedName name="FO">1.32</definedName>
    <definedName name="FORDESCR">'[4]7422CW00'!#REF!</definedName>
    <definedName name="FORM_C3">[72]Hoja1!$A$33:$N$51</definedName>
    <definedName name="FORMOLT">'[4]7422CW00'!#REF!</definedName>
    <definedName name="formularioCantidades">#REF!</definedName>
    <definedName name="FORSHE">'[4]7422CW00'!#REF!</definedName>
    <definedName name="FORUNMIS">'[4]7422CW00'!#REF!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#REF!</definedName>
    <definedName name="GAJ">#REF!</definedName>
    <definedName name="GAS">[13]Tablas!#REF!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[12]Tablas!#REF!</definedName>
    <definedName name="GCI">[13]Tablas!#REF!</definedName>
    <definedName name="GCN">[13]Tablas!#REF!</definedName>
    <definedName name="GCP">[13]Tablas!#REF!</definedName>
    <definedName name="GDN">[13]Tablas!#REF!</definedName>
    <definedName name="GDR">[13]Tablas!#REF!</definedName>
    <definedName name="gdt" hidden="1">{"TAB1",#N/A,TRUE,"GENERAL";"TAB2",#N/A,TRUE,"GENERAL";"TAB3",#N/A,TRUE,"GENERAL";"TAB4",#N/A,TRUE,"GENERAL";"TAB5",#N/A,TRUE,"GENERAL"}</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[37]EMPRESA!$F$12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[13]Tablas!#REF!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'[71]7422CW00'!#REF!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[13]Tablas!#REF!</definedName>
    <definedName name="GMM_ON_DMARES">#REF!</definedName>
    <definedName name="GMM_ON_DRIO">#REF!</definedName>
    <definedName name="GOR">#REF!</definedName>
    <definedName name="GOT">[13]Tablas!#REF!</definedName>
    <definedName name="GPO">[13]Tablas!#REF!</definedName>
    <definedName name="GPR">[13]Tablas!#REF!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[13]Tablas!#REF!</definedName>
    <definedName name="GRC_ON_ASO">[13]Tablas!#REF!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[13]Tablas!#REF!</definedName>
    <definedName name="GRM_ON_DMARES">#REF!</definedName>
    <definedName name="GRM_ON_DRIO">#REF!</definedName>
    <definedName name="GRN">[13]Tablas!#REF!</definedName>
    <definedName name="GRN_ON_ASO">[13]Tablas!#REF!</definedName>
    <definedName name="GRN_ON_DIREC">#REF!</definedName>
    <definedName name="GRS">[13]Tablas!#REF!</definedName>
    <definedName name="GRS_ON_ASO">[13]Tablas!#REF!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[51]Hoja1!$F$6</definedName>
    <definedName name="grupo4">[51]Hoja1!$F$7</definedName>
    <definedName name="grupo5">[51]Hoja1!$F$10</definedName>
    <definedName name="grupo6">[51]Hoja1!$F$11</definedName>
    <definedName name="grupo7">[51]Hoja1!$F$12</definedName>
    <definedName name="grupo8">[51]Hoja1!$F$13</definedName>
    <definedName name="grupo9">[51]Hoja1!$F$14</definedName>
    <definedName name="GSDG" hidden="1">{"TAB1",#N/A,TRUE,"GENERAL";"TAB2",#N/A,TRUE,"GENERAL";"TAB3",#N/A,TRUE,"GENERAL";"TAB4",#N/A,TRUE,"GENERAL";"TAB5",#N/A,TRUE,"GENERAL"}</definedName>
    <definedName name="gsfsf" hidden="1">{"via1",#N/A,TRUE,"general";"via2",#N/A,TRUE,"general";"via3",#N/A,TRUE,"general"}</definedName>
    <definedName name="GT">[73]BASE!$C$4:$H$255</definedName>
    <definedName name="GTC">[13]Tablas!#REF!</definedName>
    <definedName name="GTE">[13]Tablas!#REF!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[13]Tablas!#REF!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[51]Datos!$D$8</definedName>
    <definedName name="hen">[51]Datos!$D$9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'[21]Interc de Hidr.'!$E$1:$E$65536</definedName>
    <definedName name="HIDE1">[42]steel!$F$7:$J$7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'[21]Itemes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[51]Datos!$D$7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[51]Hoja1!$C$17</definedName>
    <definedName name="icbf">[51]Hoja1!$C$15</definedName>
    <definedName name="Icct">#REF!</definedName>
    <definedName name="ICP">[13]Tablas!#REF!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[0]!ERR</definedName>
    <definedName name="IF">'[48]A.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'[74]1'!$N$41</definedName>
    <definedName name="IMP">[26]otros!$C$3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[75]TABLAS!$A$1:$A$65536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[33]BASES!$E$26</definedName>
    <definedName name="INPU">#REF!</definedName>
    <definedName name="INPUT">'[4]7422CW00'!#REF!</definedName>
    <definedName name="INSU">[76]INSUMOS!$A$1:$E$65536</definedName>
    <definedName name="Insumos_auxiliares">[77]Insumos!#REF!</definedName>
    <definedName name="Insumos_basicos">#REF!</definedName>
    <definedName name="Int">#REF!</definedName>
    <definedName name="InTap">[21]Interc.tapones!$E$1:$E$65536</definedName>
    <definedName name="INTER">[67]Hoja3!$F$7:$F$9</definedName>
    <definedName name="Intercambiadores">#REF!</definedName>
    <definedName name="Interest_Rate">#REF!</definedName>
    <definedName name="INTERMEDIA_I">#REF!</definedName>
    <definedName name="Interventor">[37]CONTRATO!$E$12</definedName>
    <definedName name="IntVal">'[21]Interc.válv.'!$E$1:$E$65536</definedName>
    <definedName name="INV_11">'[78]PR 1'!$A$2:$N$655</definedName>
    <definedName name="INV_Payments" localSheetId="0">[47]!INV_Payments</definedName>
    <definedName name="INV_Payments">[47]!INV_Payments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'[37]LIQUIDA-NOMINA'!$AT$4</definedName>
    <definedName name="issafp">[51]Hoja1!$C$19</definedName>
    <definedName name="isscs">[51]Hoja1!$C$21</definedName>
    <definedName name="isseps">[51]Hoja1!$C$20</definedName>
    <definedName name="ITEM">[73]BASE!$C$4:$H$255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[79]LISTADO!#REF!</definedName>
    <definedName name="LICITACION">#REF!</definedName>
    <definedName name="LINEA">[80]CONT_ADI!#REF!</definedName>
    <definedName name="ListaCantidad">#REF!</definedName>
    <definedName name="Listado">#REF!</definedName>
    <definedName name="Listado1">#REF!</definedName>
    <definedName name="ListaItem">#REF!</definedName>
    <definedName name="ListaUni">[81]TOTALES!$D$7:$D$654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[82]tub!$C$1:$J$39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[22]!absc</definedName>
    <definedName name="LOCA">[22]!absc</definedName>
    <definedName name="LOCA1" localSheetId="0">[35]!absc</definedName>
    <definedName name="LOCA1">[35]!absc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'[34]Res-Accide-10'!#REF!</definedName>
    <definedName name="lv">#REF!</definedName>
    <definedName name="m">#REF!</definedName>
    <definedName name="MA">'[34]Res-Accide-10'!#REF!</definedName>
    <definedName name="MACR">#REF!</definedName>
    <definedName name="MACRDEL">'[4]7422CW00'!#REF!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[50]Insum!$A$68:$H$98</definedName>
    <definedName name="mar">'[34]Res-Accide-10'!#REF!</definedName>
    <definedName name="MARCO_H">#REF!</definedName>
    <definedName name="marina">'[83]Informe Semanal 1'!#REF!</definedName>
    <definedName name="masor" hidden="1">{"via1",#N/A,TRUE,"general";"via2",#N/A,TRUE,"general";"via3",#N/A,TRUE,"general"}</definedName>
    <definedName name="MAT">#REF!</definedName>
    <definedName name="MATERIAL">'[84]TABLA MATERIALES'!$A$3:$D$654</definedName>
    <definedName name="materiales">[65]materiales!$A$7:$A$1317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'[85]CCP,LEYES, Y DEC.'!#REF!</definedName>
    <definedName name="meg" hidden="1">{"TAB1",#N/A,TRUE,"GENERAL";"TAB2",#N/A,TRUE,"GENERAL";"TAB3",#N/A,TRUE,"GENERAL";"TAB4",#N/A,TRUE,"GENERAL";"TAB5",#N/A,TRUE,"GENERAL"}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[26]PRESUPUESTO!$C$13</definedName>
    <definedName name="MesCotiz">'[11]LIQ-NOM'!$H$3</definedName>
    <definedName name="MesCotizacion">'[37]LIQUIDA-NOMINA'!$H$3</definedName>
    <definedName name="MESES">#REF!</definedName>
    <definedName name="MesesMora">'[11]LIQ-NOM'!$I$3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[10]!Módulo3.anexo1</definedName>
    <definedName name="Módulo3.anexo1">[10]!Módulo3.anexo1</definedName>
    <definedName name="Módulo3.anexo10" localSheetId="0">[10]!Módulo3.anexo10</definedName>
    <definedName name="Módulo3.anexo10">[10]!Módulo3.anexo10</definedName>
    <definedName name="Módulo3.anexo11" localSheetId="0">[10]!Módulo3.anexo11</definedName>
    <definedName name="Módulo3.anexo11">[10]!Módulo3.anexo11</definedName>
    <definedName name="Módulo3.anexo12" localSheetId="0">[10]!Módulo3.anexo12</definedName>
    <definedName name="Módulo3.anexo12">[10]!Módulo3.anexo12</definedName>
    <definedName name="Módulo3.anexo3" localSheetId="0">[10]!Módulo3.anexo3</definedName>
    <definedName name="Módulo3.anexo3">[10]!Módulo3.anexo3</definedName>
    <definedName name="Módulo3.anexo4" localSheetId="0">[10]!Módulo3.anexo4</definedName>
    <definedName name="Módulo3.anexo4">[10]!Módulo3.anexo4</definedName>
    <definedName name="Módulo3.anexo5" localSheetId="0">[10]!Módulo3.anexo5</definedName>
    <definedName name="Módulo3.anexo5">[10]!Módulo3.anexo5</definedName>
    <definedName name="Módulo3.anexo6" localSheetId="0">[10]!Módulo3.anexo6</definedName>
    <definedName name="Módulo3.anexo6">[10]!Módulo3.anexo6</definedName>
    <definedName name="Módulo8.anexo16" localSheetId="0">[10]!Módulo8.anexo16</definedName>
    <definedName name="Módulo8.anexo16">[10]!Módulo8.anexo16</definedName>
    <definedName name="MOE" hidden="1">{#N/A,#N/A,FALSE,"Hoja1";#N/A,#N/A,FALSE,"Hoja2"}</definedName>
    <definedName name="MONEDA">[86]Tablas!$AO$6:$AO$7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[11]EMPRESA!$I$29</definedName>
    <definedName name="MORON">#REF!</definedName>
    <definedName name="MRLART">[3]STRSUMM0!#REF!</definedName>
    <definedName name="MRSUPDET">[42]steel!#REF!</definedName>
    <definedName name="Mtz_Avance">#REF!</definedName>
    <definedName name="Mv">#REF!</definedName>
    <definedName name="n" hidden="1">{"via1",#N/A,TRUE,"general";"via2",#N/A,TRUE,"general";"via3",#N/A,TRUE,"general"}</definedName>
    <definedName name="Nada" localSheetId="0">[47]!Nada</definedName>
    <definedName name="Nada">[47]!Nada</definedName>
    <definedName name="Nafta_2">'[87] ASR+Nafta'!$K$19:$AS$19</definedName>
    <definedName name="Nafta2">'[87] ASR+Nafta'!$K$19:$AS$19</definedName>
    <definedName name="Nafta3">'[87]Todos+Nafta'!$K$19:$AS$19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[37]EMPRESA!$F$8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[3]STRSUMM0!#REF!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[26]PRESUPUESTO!$C$10</definedName>
    <definedName name="ObjetivoProyecto">#REF!</definedName>
    <definedName name="Obra">#REF!</definedName>
    <definedName name="obras" hidden="1">#REF!</definedName>
    <definedName name="obras1" localSheetId="0">DATE(YEAR([88]!Loan_Start),MONTH([88]!Loan_Start)+Payment_Number,DAY([88]!Loan_Start))</definedName>
    <definedName name="obras1">DATE(YEAR([88]!Loan_Start),MONTH([88]!Loan_Start)+Payment_Number,DAY([88]!Loan_Start))</definedName>
    <definedName name="obras11" hidden="1">#REF!</definedName>
    <definedName name="obras111" localSheetId="0">DATE(YEAR([89]!Loan_Start),MONTH([89]!Loan_Start)+Payment_Number,DAY([89]!Loan_Start))</definedName>
    <definedName name="obras111">DATE(YEAR([89]!Loan_Start),MONTH([89]!Loan_Start)+Payment_Number,DAY([89]!Loan_Start))</definedName>
    <definedName name="OCD">[13]Tablas!#REF!</definedName>
    <definedName name="OCD1_1">[13]Tablas!#REF!</definedName>
    <definedName name="OCD1_1_1">[13]Tablas!#REF!</definedName>
    <definedName name="OCI">[13]Tablas!#REF!</definedName>
    <definedName name="OCI1_1">[13]Tablas!#REF!</definedName>
    <definedName name="OCI1_1_1">[13]Tablas!#REF!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[8]INST!#REF!</definedName>
    <definedName name="otros">[65]otros!$A$6:$A$1235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[53]Tablas!$A$1:$A$65536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DATE(YEAR([89]!Loan_Start),MONTH([89]!Loan_Start)+Payment_Number,DAY([89]!Loan_Start))</definedName>
    <definedName name="Payment_Date1">DATE(YEAR([89]!Loan_Start),MONTH([89]!Loan_Start)+Payment_Number,DAY([89]!Loan_Start))</definedName>
    <definedName name="Payment_Needed">"Pago necesario"</definedName>
    <definedName name="Pb">#REF!</definedName>
    <definedName name="Pd">#REF!</definedName>
    <definedName name="PEPE">[0]!ERR</definedName>
    <definedName name="Periodo">[39]Hoja1!$C$1</definedName>
    <definedName name="PeriodoPago">'[37]LIQUIDA-NOMINA'!$C$4</definedName>
    <definedName name="PeriodoRepago">#REF!</definedName>
    <definedName name="PeriodoRepagoCCP">#REF!</definedName>
    <definedName name="phed">[51]Hoja1!$C$4</definedName>
    <definedName name="phen">[51]Hoja1!$C$5</definedName>
    <definedName name="Pindis">#REF!</definedName>
    <definedName name="pint">'[71]7422CW00'!#REF!</definedName>
    <definedName name="pintura">'[71]7422CW00'!#REF!</definedName>
    <definedName name="pintyura">[90]STRSUMM0!#REF!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[33]BASES!$E$27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[33]BASES!$E$26</definedName>
    <definedName name="Porcentaje">#REF!</definedName>
    <definedName name="PORCENTAJE1">#REF!</definedName>
    <definedName name="PORTADA2">'[91]Hoja 1 '!#REF!</definedName>
    <definedName name="POSICION_PRESUP">[12]Tablas!#REF!</definedName>
    <definedName name="POSICIONES">#REF!</definedName>
    <definedName name="pouig" hidden="1">{"via1",#N/A,TRUE,"general";"via2",#N/A,TRUE,"general";"via3",#N/A,TRUE,"general"}</definedName>
    <definedName name="POZO">[53]Tablas!$C$1:$C$65536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[43]medelo!$D$46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'[83]Informe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'[4]7422CW00'!#REF!</definedName>
    <definedName name="PRINT2">'[4]7422CW00'!#REF!</definedName>
    <definedName name="PRIVADO">#REF!</definedName>
    <definedName name="prn">[51]Hoja1!$C$3</definedName>
    <definedName name="prnf">[51]Hoja1!$C$6</definedName>
    <definedName name="ProbRange">0</definedName>
    <definedName name="ProbRangeMit">0</definedName>
    <definedName name="PROC">#REF!</definedName>
    <definedName name="PROCEDIM_SELECC">#REF!</definedName>
    <definedName name="PROCESO">#REF!</definedName>
    <definedName name="PRODUCTO">#REF!</definedName>
    <definedName name="PrOfic">[33]BASES!$B$31</definedName>
    <definedName name="PROGDES">#REF!</definedName>
    <definedName name="Programa">#REF!</definedName>
    <definedName name="programainv">[0]!ERR</definedName>
    <definedName name="Proponente">#REF!</definedName>
    <definedName name="PRUEBA" localSheetId="0">[29]!absc</definedName>
    <definedName name="PRUEBA">[29]!absc</definedName>
    <definedName name="prueba1" localSheetId="0">[29]!absc</definedName>
    <definedName name="prueba1">[29]!absc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'[92]ORITO 02 '!$A$12</definedName>
    <definedName name="Pwf_actual">'[92]ORITO 02 '!$E$6</definedName>
    <definedName name="Pwf_i">[43]medelo!$A$66:$A$83</definedName>
    <definedName name="Pwf_min">'[92]ORITO 02 '!$E$8</definedName>
    <definedName name="Pwfd">#REF!</definedName>
    <definedName name="Q">#REF!</definedName>
    <definedName name="Q_actual">'[92]ORITO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[43]medelo!$B$63</definedName>
    <definedName name="qqqqqw" hidden="1">{"via1",#N/A,TRUE,"general";"via2",#N/A,TRUE,"general";"via3",#N/A,TRUE,"general"}</definedName>
    <definedName name="QS">#REF!</definedName>
    <definedName name="Qt">'[92]ORITO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'[87] ASR+Nafta'!$E$9:$E$21</definedName>
    <definedName name="Recall_3">'[87]Todos+Nafta'!$E$9:$E$21</definedName>
    <definedName name="Recorder">#REF!</definedName>
    <definedName name="recursos">[93]RECURSOS!$A$8:$A$204</definedName>
    <definedName name="rege" hidden="1">{"TAB1",#N/A,TRUE,"GENERAL";"TAB2",#N/A,TRUE,"GENERAL";"TAB3",#N/A,TRUE,"GENERAL";"TAB4",#N/A,TRUE,"GENERAL";"TAB5",#N/A,TRUE,"GENERAL"}</definedName>
    <definedName name="REGIMEN_CONTRAT">[86]Tablas!$M$6:$M$8</definedName>
    <definedName name="REGIONAL">[86]Tablas!$I$6:$I$10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[10]!resu8</definedName>
    <definedName name="resu8">[10]!resu8</definedName>
    <definedName name="resufi">#REF!</definedName>
    <definedName name="resufi1">#REF!</definedName>
    <definedName name="resumen">#REF!</definedName>
    <definedName name="resumen_final">#REF!</definedName>
    <definedName name="resumen_final1">#REF!</definedName>
    <definedName name="Retenc">[33]BASES!$E$31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[94]Ingenieria!#REF!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[51]Datos!$D$12</definedName>
    <definedName name="Ro">#REF!,#REF!,#REF!</definedName>
    <definedName name="rr">[0]!ERR</definedName>
    <definedName name="rrr" hidden="1">{"via1",#N/A,TRUE,"general";"via2",#N/A,TRUE,"general";"via3",#N/A,TRUE,"general"}</definedName>
    <definedName name="rrrr">'[95]Form5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'[11]DATOS CONTRATO'!$G$14</definedName>
    <definedName name="SALID1">#REF!</definedName>
    <definedName name="SalMinimo">[33]BASES!$E$41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[51]Hoja1!$C$14</definedName>
    <definedName name="SERO">[0]!ERR</definedName>
    <definedName name="setrj" hidden="1">{"via1",#N/A,TRUE,"general";"via2",#N/A,TRUE,"general";"via3",#N/A,TRUE,"general"}</definedName>
    <definedName name="sett" hidden="1">{"via1",#N/A,TRUE,"general";"via2",#N/A,TRUE,"general";"via3",#N/A,TRUE,"general"}</definedName>
    <definedName name="sf">[51]Hoja1!$C$12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[42]steel!#REF!</definedName>
    <definedName name="SHEET">'[4]7422CW00'!#REF!</definedName>
    <definedName name="SHEET_KP">[42]steel!$C$7:$L$47</definedName>
    <definedName name="SHEET_MR">[42]steel!$C$7:$J$47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'[4]7422CW00'!#REF!</definedName>
    <definedName name="SISISIS">[0]!ERR</definedName>
    <definedName name="Smlv">'[11]DATOS CONTRATO'!$I$9</definedName>
    <definedName name="smlv01">[37]CONTRATO!$I$9</definedName>
    <definedName name="smlv2001">[37]CONTRATO!$H$9</definedName>
    <definedName name="SMML">'[61]ASPECTOS TECNICOS'!$O$12:$P$32</definedName>
    <definedName name="SN">[11]EMPRESA!$G$29</definedName>
    <definedName name="SOLD._4_">#REF!</definedName>
    <definedName name="SOLD._6_">#REF!</definedName>
    <definedName name="SOLD._8_">#REF!</definedName>
    <definedName name="solver_adj" localSheetId="0" hidden="1">'PROPUESTA ECONOMICA'!$K$706</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'PROPUESTA ECONOMICA'!$K$730</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'PROPUESTA ECONOMICA'!$K$730</definedName>
    <definedName name="solver_pre" localSheetId="0" hidden="1">0.000001</definedName>
    <definedName name="solver_rel1" localSheetId="0" hidden="1">2</definedName>
    <definedName name="solver_rhs1" localSheetId="0" hidden="1">'PROPUESTA ECONOMICA'!$K$731</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[51]Hoja1!$C$25</definedName>
    <definedName name="ssh">[51]Hoja1!$C$24</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ck">'[96]PxQ Cantidades'!#REF!</definedName>
    <definedName name="STONU">'[4]7422CW00'!#REF!</definedName>
    <definedName name="STRESS_RELIEVIN">#REF!</definedName>
    <definedName name="STSUMM">'[4]7422CW00'!#REF!</definedName>
    <definedName name="stt" hidden="1">{"via1",#N/A,TRUE,"general";"via2",#N/A,TRUE,"general";"via3",#N/A,TRUE,"general"}</definedName>
    <definedName name="SUBSUELO">#REF!</definedName>
    <definedName name="Subtotal">#REF!</definedName>
    <definedName name="SUELDO">#REF!</definedName>
    <definedName name="suma">[49]Hoja1!$F$60</definedName>
    <definedName name="Summary">#REF!</definedName>
    <definedName name="SUP_ART">[42]steel!#REF!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#REF!</definedName>
    <definedName name="SUPER">[53]Tablas!$H$1:$H$65536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[22]!absc</definedName>
    <definedName name="t">[22]!absc</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[53]Tablas!$B$1:$B$65536</definedName>
    <definedName name="TABLA">#REF!</definedName>
    <definedName name="tabla1">[97]Hoja3!$B$4:$F$28</definedName>
    <definedName name="TABLEKP">'[4]7422CW00'!#REF!</definedName>
    <definedName name="TABLEPRI">#REF!</definedName>
    <definedName name="Tambores">#REF!</definedName>
    <definedName name="Tanques">#REF!</definedName>
    <definedName name="TAREAS_INICIALES">#REF!</definedName>
    <definedName name="TARIFA">#REF!</definedName>
    <definedName name="TarifaPension">[37]EMPRESA!$F$24</definedName>
    <definedName name="TARIFAS">[98]TARIFAS!$A$1:$F$52</definedName>
    <definedName name="TarifaSalud">[37]EMPRESA!$F$26</definedName>
    <definedName name="Tasa">#REF!</definedName>
    <definedName name="TASA_DE_CAMBIO">#REF!</definedName>
    <definedName name="Tasa1">'[99]Bases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[37]EMPRESA!$F$16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[26]PRESUPUESTO!$I$7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[33]BASES!$E$27</definedName>
    <definedName name="TIPO">#REF!</definedName>
    <definedName name="TIPO_GRUPO">#REF!</definedName>
    <definedName name="TipoGC">[86]Tablas!$U$6:$U$15</definedName>
    <definedName name="TipoNeces">[86]Tablas!$Q$6:$Q$8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'[11]DATOS CONTRATO'!$E$18</definedName>
    <definedName name="TK_1" hidden="1">[23]INST!#REF!</definedName>
    <definedName name="TKSLCI07">[11]EMPRESA!$F$22</definedName>
    <definedName name="tld">[51]Datos!$D$14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'[37]NOMINA 1'!$N$38</definedName>
    <definedName name="TOTALHH">#REF!</definedName>
    <definedName name="TOTALHH1">#REF!</definedName>
    <definedName name="TotalVacaciones">'[37]NOMINA 1'!$N$37</definedName>
    <definedName name="TotAuxAlim">'[11]NOMINA-1'!$E$37</definedName>
    <definedName name="TotAuxAlimentacion">'[37]NOMINA 1'!$E$38</definedName>
    <definedName name="TotAuxCom">'[11]NOMINA-1'!$E$39</definedName>
    <definedName name="TotAuxComi">'[37]NOMINA 1'!$E$40</definedName>
    <definedName name="TotAuxDotacion">'[37]NOMINA 1'!$E$41</definedName>
    <definedName name="TotAuxHab">'[37]NOMINA 1'!$E$37</definedName>
    <definedName name="TotAuxTransporte">'[37]NOMINA 1'!$E$39</definedName>
    <definedName name="TotBasico">'[37]NOMINA 1'!$E$35</definedName>
    <definedName name="TotCom">'[11]NOMINA-1'!$E$41</definedName>
    <definedName name="TotComision">'[37]NOMINA 1'!$E$42</definedName>
    <definedName name="TotExtras">'[37]NOMINA 1'!$E$36</definedName>
    <definedName name="TotIntercesantias">'[37]NOMINA 1'!$N$39</definedName>
    <definedName name="TotPrimaServicios">'[37]NOMINA 1'!$N$36</definedName>
    <definedName name="TotPrimaServicos">'[37]NOMINA 1'!$N$36</definedName>
    <definedName name="TotPrimaVacaciones">'[37]NOMINA 1'!$N$41</definedName>
    <definedName name="TotPrimConv">'[11]NOMINA-1'!$N$39</definedName>
    <definedName name="TotPrimConvencional">'[37]NOMINA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r" hidden="1">{"TAB1",#N/A,TRUE,"GENERAL";"TAB2",#N/A,TRUE,"GENERAL";"TAB3",#N/A,TRUE,"GENERAL";"TAB4",#N/A,TRUE,"GENERAL";"TAB5",#N/A,TRUE,"GENERAL"}</definedName>
    <definedName name="TrainSpec">#REF!</definedName>
    <definedName name="Transmisores">#REF!</definedName>
    <definedName name="Transporte">'[11]DATOS CONTRATO'!$E$16</definedName>
    <definedName name="TRAT">[100]desmonte!$E$48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[101]Tablas!$B$2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'[85]CCP,LEYES,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[13]Tablas!#REF!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'[102]Lista APU'!$A$3:$D$479</definedName>
    <definedName name="UNITARIO">[103]Unitarios!$A$3:$D$13</definedName>
    <definedName name="Unitarios">#REF!</definedName>
    <definedName name="unj" hidden="1">[19]INST!#REF!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'[74]1'!$N$42</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[104]CONTRATO!$E$9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[13]Tablas!#REF!</definedName>
    <definedName name="VEX_ON">#REF!</definedName>
    <definedName name="VEX1_1">[13]Tablas!#REF!</definedName>
    <definedName name="VEX1_1_1">[13]Tablas!#REF!</definedName>
    <definedName name="VEX1_1_2">[13]Tablas!#REF!</definedName>
    <definedName name="VEX1_1_3">[13]Tablas!#REF!</definedName>
    <definedName name="VEX1_1_4">[13]Tablas!#REF!</definedName>
    <definedName name="VEX1_2">[13]Tablas!#REF!</definedName>
    <definedName name="VEX1_3">[13]Tablas!#REF!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hidden="1">{"via1",#N/A,TRUE,"general";"via2",#N/A,TRUE,"general";"via3",#N/A,TRUE,"general"}</definedName>
    <definedName name="vfh">'[71]7422CW00'!#REF!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[86]Tablas!$A$6:$A$26</definedName>
    <definedName name="VigenciaDolares">#REF!</definedName>
    <definedName name="VigenciaPesos">#REF!</definedName>
    <definedName name="VIGFUTURA">[86]Tablas!$J$6:$J$8</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[47]Personalizar!$E$15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#REF!</definedName>
    <definedName name="VRP">[13]Tablas!#REF!</definedName>
    <definedName name="VRP_PETROQ">#REF!</definedName>
    <definedName name="VRP1_1">[13]Tablas!#REF!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'[105]2004'!#REF!</definedName>
    <definedName name="Wcut">#REF!</definedName>
    <definedName name="WD">#REF!</definedName>
    <definedName name="WDD" hidden="1">{#N/A,#N/A,FALSE,"orthoflow";#N/A,#N/A,FALSE,"Miscelaneos";#N/A,#N/A,FALSE,"Instrumentacio";#N/A,#N/A,FALSE,"Electrico";#N/A,#N/A,FALSE,"Valv. Seguridad"}</definedName>
    <definedName name="WDFSDF">'[34]Res-Accide-10'!#REF!</definedName>
    <definedName name="wedw">#REF!</definedName>
    <definedName name="WEFWE">'[34]Res-Accide-10'!#REF!</definedName>
    <definedName name="WER">'[34]Res-Accide-10'!$S$2:$S$7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'[34]Res-Accide-10'!#REF!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[2]LIQUIDACION!#REF!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0">[106]!absc</definedName>
    <definedName name="xxxxx">[106]!absc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0">[22]!absc</definedName>
    <definedName name="Y">[22]!absc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'[107]AISLAMIENTO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'[48]A. P. U.'!#REF!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732" i="1" l="1"/>
  <c r="Q732" i="1" s="1"/>
  <c r="K732" i="1"/>
  <c r="Q731" i="1"/>
  <c r="Q730" i="1"/>
  <c r="Q729" i="1"/>
  <c r="P724" i="1"/>
  <c r="P722" i="1"/>
  <c r="P720" i="1"/>
  <c r="P718" i="1"/>
  <c r="P716" i="1"/>
  <c r="P712" i="1"/>
  <c r="P710" i="1"/>
  <c r="P708" i="1"/>
  <c r="O703" i="1"/>
  <c r="P703" i="1" s="1"/>
  <c r="Q703" i="1" s="1"/>
  <c r="K703" i="1"/>
  <c r="O702" i="1"/>
  <c r="P702" i="1" s="1"/>
  <c r="K702" i="1"/>
  <c r="Q701" i="1"/>
  <c r="P701" i="1"/>
  <c r="O701" i="1"/>
  <c r="K701" i="1"/>
  <c r="O700" i="1"/>
  <c r="P700" i="1" s="1"/>
  <c r="K700" i="1"/>
  <c r="K704" i="1" s="1"/>
  <c r="Q699" i="1"/>
  <c r="P699" i="1"/>
  <c r="O699" i="1"/>
  <c r="K699" i="1"/>
  <c r="O696" i="1"/>
  <c r="P696" i="1" s="1"/>
  <c r="Q696" i="1" s="1"/>
  <c r="K696" i="1"/>
  <c r="P695" i="1"/>
  <c r="O695" i="1"/>
  <c r="K695" i="1"/>
  <c r="Q694" i="1"/>
  <c r="P694" i="1"/>
  <c r="O694" i="1"/>
  <c r="K694" i="1"/>
  <c r="O693" i="1"/>
  <c r="P693" i="1" s="1"/>
  <c r="K693" i="1"/>
  <c r="Q692" i="1"/>
  <c r="P692" i="1"/>
  <c r="O692" i="1"/>
  <c r="K692" i="1"/>
  <c r="O691" i="1"/>
  <c r="P691" i="1" s="1"/>
  <c r="K691" i="1"/>
  <c r="Q690" i="1"/>
  <c r="P690" i="1"/>
  <c r="O690" i="1"/>
  <c r="K690" i="1"/>
  <c r="O689" i="1"/>
  <c r="P689" i="1" s="1"/>
  <c r="K689" i="1"/>
  <c r="Q688" i="1"/>
  <c r="P688" i="1"/>
  <c r="O688" i="1"/>
  <c r="K688" i="1"/>
  <c r="P687" i="1"/>
  <c r="O687" i="1"/>
  <c r="K687" i="1"/>
  <c r="P686" i="1"/>
  <c r="Q686" i="1" s="1"/>
  <c r="O686" i="1"/>
  <c r="K686" i="1"/>
  <c r="P685" i="1"/>
  <c r="O685" i="1"/>
  <c r="K685" i="1"/>
  <c r="O684" i="1"/>
  <c r="P684" i="1" s="1"/>
  <c r="Q684" i="1" s="1"/>
  <c r="K684" i="1"/>
  <c r="P683" i="1"/>
  <c r="O683" i="1"/>
  <c r="K683" i="1"/>
  <c r="O681" i="1"/>
  <c r="P681" i="1" s="1"/>
  <c r="Q681" i="1" s="1"/>
  <c r="K681" i="1"/>
  <c r="P680" i="1"/>
  <c r="O680" i="1"/>
  <c r="K680" i="1"/>
  <c r="O679" i="1"/>
  <c r="P679" i="1" s="1"/>
  <c r="Q679" i="1" s="1"/>
  <c r="K679" i="1"/>
  <c r="P678" i="1"/>
  <c r="O678" i="1"/>
  <c r="K678" i="1"/>
  <c r="Q677" i="1"/>
  <c r="P677" i="1"/>
  <c r="O677" i="1"/>
  <c r="K677" i="1"/>
  <c r="O676" i="1"/>
  <c r="P676" i="1" s="1"/>
  <c r="K676" i="1"/>
  <c r="Q675" i="1"/>
  <c r="P675" i="1"/>
  <c r="O675" i="1"/>
  <c r="K675" i="1"/>
  <c r="O674" i="1"/>
  <c r="P674" i="1" s="1"/>
  <c r="K674" i="1"/>
  <c r="P673" i="1"/>
  <c r="Q673" i="1" s="1"/>
  <c r="O673" i="1"/>
  <c r="K673" i="1"/>
  <c r="O672" i="1"/>
  <c r="P672" i="1" s="1"/>
  <c r="K672" i="1"/>
  <c r="O671" i="1"/>
  <c r="P671" i="1" s="1"/>
  <c r="K671" i="1"/>
  <c r="P667" i="1"/>
  <c r="Q667" i="1" s="1"/>
  <c r="O667" i="1"/>
  <c r="K667" i="1"/>
  <c r="P666" i="1"/>
  <c r="Q666" i="1" s="1"/>
  <c r="O666" i="1"/>
  <c r="K666" i="1"/>
  <c r="P665" i="1"/>
  <c r="Q665" i="1" s="1"/>
  <c r="O665" i="1"/>
  <c r="K665" i="1"/>
  <c r="O664" i="1"/>
  <c r="P664" i="1" s="1"/>
  <c r="Q664" i="1" s="1"/>
  <c r="K664" i="1"/>
  <c r="P663" i="1"/>
  <c r="Q663" i="1" s="1"/>
  <c r="O663" i="1"/>
  <c r="K663" i="1"/>
  <c r="O662" i="1"/>
  <c r="P662" i="1" s="1"/>
  <c r="Q662" i="1" s="1"/>
  <c r="K662" i="1"/>
  <c r="O661" i="1"/>
  <c r="P661" i="1" s="1"/>
  <c r="Q661" i="1" s="1"/>
  <c r="K661" i="1"/>
  <c r="P660" i="1"/>
  <c r="O660" i="1"/>
  <c r="K660" i="1"/>
  <c r="Q660" i="1" s="1"/>
  <c r="P658" i="1"/>
  <c r="Q658" i="1" s="1"/>
  <c r="O658" i="1"/>
  <c r="K658" i="1"/>
  <c r="Q657" i="1"/>
  <c r="P657" i="1"/>
  <c r="O657" i="1"/>
  <c r="K657" i="1"/>
  <c r="O656" i="1"/>
  <c r="P656" i="1" s="1"/>
  <c r="Q656" i="1" s="1"/>
  <c r="K656" i="1"/>
  <c r="Q655" i="1"/>
  <c r="P655" i="1"/>
  <c r="O655" i="1"/>
  <c r="K655" i="1"/>
  <c r="O654" i="1"/>
  <c r="P654" i="1" s="1"/>
  <c r="Q654" i="1" s="1"/>
  <c r="K654" i="1"/>
  <c r="P653" i="1"/>
  <c r="Q653" i="1" s="1"/>
  <c r="O653" i="1"/>
  <c r="K653" i="1"/>
  <c r="P652" i="1"/>
  <c r="O652" i="1"/>
  <c r="K652" i="1"/>
  <c r="O651" i="1"/>
  <c r="P651" i="1" s="1"/>
  <c r="Q651" i="1" s="1"/>
  <c r="K651" i="1"/>
  <c r="P650" i="1"/>
  <c r="Q650" i="1" s="1"/>
  <c r="O650" i="1"/>
  <c r="K650" i="1"/>
  <c r="P649" i="1"/>
  <c r="Q649" i="1" s="1"/>
  <c r="O649" i="1"/>
  <c r="K649" i="1"/>
  <c r="P647" i="1"/>
  <c r="Q647" i="1" s="1"/>
  <c r="O647" i="1"/>
  <c r="K647" i="1"/>
  <c r="O646" i="1"/>
  <c r="P646" i="1" s="1"/>
  <c r="Q646" i="1" s="1"/>
  <c r="K646" i="1"/>
  <c r="P645" i="1"/>
  <c r="Q645" i="1" s="1"/>
  <c r="O645" i="1"/>
  <c r="K645" i="1"/>
  <c r="O644" i="1"/>
  <c r="P644" i="1" s="1"/>
  <c r="Q644" i="1" s="1"/>
  <c r="K644" i="1"/>
  <c r="O642" i="1"/>
  <c r="P642" i="1" s="1"/>
  <c r="Q642" i="1" s="1"/>
  <c r="K642" i="1"/>
  <c r="P641" i="1"/>
  <c r="O641" i="1"/>
  <c r="K641" i="1"/>
  <c r="Q641" i="1" s="1"/>
  <c r="P640" i="1"/>
  <c r="Q640" i="1" s="1"/>
  <c r="O640" i="1"/>
  <c r="K640" i="1"/>
  <c r="Q639" i="1"/>
  <c r="P639" i="1"/>
  <c r="O639" i="1"/>
  <c r="K639" i="1"/>
  <c r="O638" i="1"/>
  <c r="P638" i="1" s="1"/>
  <c r="Q638" i="1" s="1"/>
  <c r="K638" i="1"/>
  <c r="Q637" i="1"/>
  <c r="P637" i="1"/>
  <c r="O637" i="1"/>
  <c r="K637" i="1"/>
  <c r="O636" i="1"/>
  <c r="P636" i="1" s="1"/>
  <c r="Q636" i="1" s="1"/>
  <c r="K636" i="1"/>
  <c r="P635" i="1"/>
  <c r="Q635" i="1" s="1"/>
  <c r="O635" i="1"/>
  <c r="K635" i="1"/>
  <c r="P634" i="1"/>
  <c r="O634" i="1"/>
  <c r="K634" i="1"/>
  <c r="O633" i="1"/>
  <c r="P633" i="1" s="1"/>
  <c r="Q633" i="1" s="1"/>
  <c r="K633" i="1"/>
  <c r="P632" i="1"/>
  <c r="Q632" i="1" s="1"/>
  <c r="O632" i="1"/>
  <c r="K632" i="1"/>
  <c r="P631" i="1"/>
  <c r="Q631" i="1" s="1"/>
  <c r="O631" i="1"/>
  <c r="K631" i="1"/>
  <c r="P630" i="1"/>
  <c r="Q630" i="1" s="1"/>
  <c r="O630" i="1"/>
  <c r="K630" i="1"/>
  <c r="O629" i="1"/>
  <c r="P629" i="1" s="1"/>
  <c r="Q629" i="1" s="1"/>
  <c r="K629" i="1"/>
  <c r="P628" i="1"/>
  <c r="Q628" i="1" s="1"/>
  <c r="O628" i="1"/>
  <c r="K628" i="1"/>
  <c r="O627" i="1"/>
  <c r="P627" i="1" s="1"/>
  <c r="Q627" i="1" s="1"/>
  <c r="K627" i="1"/>
  <c r="O626" i="1"/>
  <c r="P626" i="1" s="1"/>
  <c r="Q626" i="1" s="1"/>
  <c r="K626" i="1"/>
  <c r="P625" i="1"/>
  <c r="O625" i="1"/>
  <c r="K625" i="1"/>
  <c r="Q625" i="1" s="1"/>
  <c r="P624" i="1"/>
  <c r="Q624" i="1" s="1"/>
  <c r="O624" i="1"/>
  <c r="K624" i="1"/>
  <c r="Q623" i="1"/>
  <c r="P623" i="1"/>
  <c r="O623" i="1"/>
  <c r="K623" i="1"/>
  <c r="O622" i="1"/>
  <c r="P622" i="1" s="1"/>
  <c r="Q622" i="1" s="1"/>
  <c r="K622" i="1"/>
  <c r="Q621" i="1"/>
  <c r="P621" i="1"/>
  <c r="O621" i="1"/>
  <c r="K621" i="1"/>
  <c r="O620" i="1"/>
  <c r="P620" i="1" s="1"/>
  <c r="Q620" i="1" s="1"/>
  <c r="K620" i="1"/>
  <c r="P619" i="1"/>
  <c r="Q619" i="1" s="1"/>
  <c r="O619" i="1"/>
  <c r="K619" i="1"/>
  <c r="P618" i="1"/>
  <c r="O618" i="1"/>
  <c r="K618" i="1"/>
  <c r="O617" i="1"/>
  <c r="P617" i="1" s="1"/>
  <c r="Q617" i="1" s="1"/>
  <c r="K617" i="1"/>
  <c r="P616" i="1"/>
  <c r="O616" i="1"/>
  <c r="K616" i="1"/>
  <c r="Q616" i="1" s="1"/>
  <c r="O615" i="1"/>
  <c r="P615" i="1" s="1"/>
  <c r="Q615" i="1" s="1"/>
  <c r="K615" i="1"/>
  <c r="P614" i="1"/>
  <c r="O614" i="1"/>
  <c r="K614" i="1"/>
  <c r="Q614" i="1" s="1"/>
  <c r="O613" i="1"/>
  <c r="P613" i="1" s="1"/>
  <c r="Q613" i="1" s="1"/>
  <c r="K613" i="1"/>
  <c r="P612" i="1"/>
  <c r="O612" i="1"/>
  <c r="K612" i="1"/>
  <c r="Q612" i="1" s="1"/>
  <c r="O611" i="1"/>
  <c r="P611" i="1" s="1"/>
  <c r="Q611" i="1" s="1"/>
  <c r="K611" i="1"/>
  <c r="P610" i="1"/>
  <c r="O610" i="1"/>
  <c r="K610" i="1"/>
  <c r="Q610" i="1" s="1"/>
  <c r="O609" i="1"/>
  <c r="P609" i="1" s="1"/>
  <c r="Q609" i="1" s="1"/>
  <c r="K609" i="1"/>
  <c r="P608" i="1"/>
  <c r="O608" i="1"/>
  <c r="K608" i="1"/>
  <c r="Q608" i="1" s="1"/>
  <c r="O607" i="1"/>
  <c r="P607" i="1" s="1"/>
  <c r="Q607" i="1" s="1"/>
  <c r="K607" i="1"/>
  <c r="P606" i="1"/>
  <c r="O606" i="1"/>
  <c r="K606" i="1"/>
  <c r="Q606" i="1" s="1"/>
  <c r="O605" i="1"/>
  <c r="P605" i="1" s="1"/>
  <c r="Q605" i="1" s="1"/>
  <c r="K605" i="1"/>
  <c r="P604" i="1"/>
  <c r="O604" i="1"/>
  <c r="K604" i="1"/>
  <c r="Q604" i="1" s="1"/>
  <c r="O603" i="1"/>
  <c r="P603" i="1" s="1"/>
  <c r="Q603" i="1" s="1"/>
  <c r="K603" i="1"/>
  <c r="P602" i="1"/>
  <c r="O602" i="1"/>
  <c r="K602" i="1"/>
  <c r="Q602" i="1" s="1"/>
  <c r="O601" i="1"/>
  <c r="P601" i="1" s="1"/>
  <c r="Q601" i="1" s="1"/>
  <c r="K601" i="1"/>
  <c r="P600" i="1"/>
  <c r="O600" i="1"/>
  <c r="K600" i="1"/>
  <c r="Q600" i="1" s="1"/>
  <c r="O599" i="1"/>
  <c r="P599" i="1" s="1"/>
  <c r="Q599" i="1" s="1"/>
  <c r="K599" i="1"/>
  <c r="P598" i="1"/>
  <c r="O598" i="1"/>
  <c r="K598" i="1"/>
  <c r="Q598" i="1" s="1"/>
  <c r="O597" i="1"/>
  <c r="P597" i="1" s="1"/>
  <c r="Q597" i="1" s="1"/>
  <c r="K597" i="1"/>
  <c r="P596" i="1"/>
  <c r="O596" i="1"/>
  <c r="K596" i="1"/>
  <c r="Q596" i="1" s="1"/>
  <c r="O595" i="1"/>
  <c r="P595" i="1" s="1"/>
  <c r="Q595" i="1" s="1"/>
  <c r="K595" i="1"/>
  <c r="P594" i="1"/>
  <c r="O594" i="1"/>
  <c r="K594" i="1"/>
  <c r="Q594" i="1" s="1"/>
  <c r="O592" i="1"/>
  <c r="P592" i="1" s="1"/>
  <c r="Q592" i="1" s="1"/>
  <c r="K592" i="1"/>
  <c r="P591" i="1"/>
  <c r="O591" i="1"/>
  <c r="K591" i="1"/>
  <c r="Q591" i="1" s="1"/>
  <c r="O590" i="1"/>
  <c r="P590" i="1" s="1"/>
  <c r="Q590" i="1" s="1"/>
  <c r="K590" i="1"/>
  <c r="P589" i="1"/>
  <c r="O589" i="1"/>
  <c r="K589" i="1"/>
  <c r="Q589" i="1" s="1"/>
  <c r="O588" i="1"/>
  <c r="P588" i="1" s="1"/>
  <c r="Q588" i="1" s="1"/>
  <c r="K588" i="1"/>
  <c r="P587" i="1"/>
  <c r="O587" i="1"/>
  <c r="K587" i="1"/>
  <c r="Q587" i="1" s="1"/>
  <c r="O586" i="1"/>
  <c r="P586" i="1" s="1"/>
  <c r="Q586" i="1" s="1"/>
  <c r="K586" i="1"/>
  <c r="P585" i="1"/>
  <c r="O585" i="1"/>
  <c r="K585" i="1"/>
  <c r="Q585" i="1" s="1"/>
  <c r="O584" i="1"/>
  <c r="P584" i="1" s="1"/>
  <c r="Q584" i="1" s="1"/>
  <c r="K584" i="1"/>
  <c r="P583" i="1"/>
  <c r="O583" i="1"/>
  <c r="K583" i="1"/>
  <c r="Q583" i="1" s="1"/>
  <c r="O582" i="1"/>
  <c r="P582" i="1" s="1"/>
  <c r="Q582" i="1" s="1"/>
  <c r="K582" i="1"/>
  <c r="P581" i="1"/>
  <c r="O581" i="1"/>
  <c r="K581" i="1"/>
  <c r="Q581" i="1" s="1"/>
  <c r="O580" i="1"/>
  <c r="P580" i="1" s="1"/>
  <c r="Q580" i="1" s="1"/>
  <c r="K580" i="1"/>
  <c r="P579" i="1"/>
  <c r="O579" i="1"/>
  <c r="K579" i="1"/>
  <c r="Q579" i="1" s="1"/>
  <c r="O578" i="1"/>
  <c r="P578" i="1" s="1"/>
  <c r="Q578" i="1" s="1"/>
  <c r="K578" i="1"/>
  <c r="P577" i="1"/>
  <c r="O577" i="1"/>
  <c r="K577" i="1"/>
  <c r="Q577" i="1" s="1"/>
  <c r="O576" i="1"/>
  <c r="P576" i="1" s="1"/>
  <c r="Q576" i="1" s="1"/>
  <c r="K576" i="1"/>
  <c r="P575" i="1"/>
  <c r="O575" i="1"/>
  <c r="K575" i="1"/>
  <c r="Q575" i="1" s="1"/>
  <c r="O574" i="1"/>
  <c r="P574" i="1" s="1"/>
  <c r="Q574" i="1" s="1"/>
  <c r="K574" i="1"/>
  <c r="P573" i="1"/>
  <c r="O573" i="1"/>
  <c r="K573" i="1"/>
  <c r="Q573" i="1" s="1"/>
  <c r="O572" i="1"/>
  <c r="P572" i="1" s="1"/>
  <c r="Q572" i="1" s="1"/>
  <c r="K572" i="1"/>
  <c r="P571" i="1"/>
  <c r="O571" i="1"/>
  <c r="K571" i="1"/>
  <c r="Q571" i="1" s="1"/>
  <c r="O570" i="1"/>
  <c r="P570" i="1" s="1"/>
  <c r="Q570" i="1" s="1"/>
  <c r="K570" i="1"/>
  <c r="P569" i="1"/>
  <c r="O569" i="1"/>
  <c r="K569" i="1"/>
  <c r="Q569" i="1" s="1"/>
  <c r="O568" i="1"/>
  <c r="P568" i="1" s="1"/>
  <c r="Q568" i="1" s="1"/>
  <c r="K568" i="1"/>
  <c r="P567" i="1"/>
  <c r="O567" i="1"/>
  <c r="K567" i="1"/>
  <c r="Q567" i="1" s="1"/>
  <c r="O566" i="1"/>
  <c r="P566" i="1" s="1"/>
  <c r="Q566" i="1" s="1"/>
  <c r="K566" i="1"/>
  <c r="P565" i="1"/>
  <c r="O565" i="1"/>
  <c r="K565" i="1"/>
  <c r="Q565" i="1" s="1"/>
  <c r="O564" i="1"/>
  <c r="P564" i="1" s="1"/>
  <c r="Q564" i="1" s="1"/>
  <c r="K564" i="1"/>
  <c r="P563" i="1"/>
  <c r="O563" i="1"/>
  <c r="K563" i="1"/>
  <c r="Q563" i="1" s="1"/>
  <c r="O562" i="1"/>
  <c r="P562" i="1" s="1"/>
  <c r="Q562" i="1" s="1"/>
  <c r="K562" i="1"/>
  <c r="P561" i="1"/>
  <c r="O561" i="1"/>
  <c r="K561" i="1"/>
  <c r="Q561" i="1" s="1"/>
  <c r="O560" i="1"/>
  <c r="P560" i="1" s="1"/>
  <c r="Q560" i="1" s="1"/>
  <c r="K560" i="1"/>
  <c r="P559" i="1"/>
  <c r="O559" i="1"/>
  <c r="K559" i="1"/>
  <c r="Q559" i="1" s="1"/>
  <c r="O558" i="1"/>
  <c r="P558" i="1" s="1"/>
  <c r="Q558" i="1" s="1"/>
  <c r="K558" i="1"/>
  <c r="P557" i="1"/>
  <c r="O557" i="1"/>
  <c r="K557" i="1"/>
  <c r="Q557" i="1" s="1"/>
  <c r="O556" i="1"/>
  <c r="P556" i="1" s="1"/>
  <c r="Q556" i="1" s="1"/>
  <c r="K556" i="1"/>
  <c r="P555" i="1"/>
  <c r="O555" i="1"/>
  <c r="K555" i="1"/>
  <c r="Q555" i="1" s="1"/>
  <c r="O554" i="1"/>
  <c r="P554" i="1" s="1"/>
  <c r="Q554" i="1" s="1"/>
  <c r="K554" i="1"/>
  <c r="O553" i="1"/>
  <c r="P553" i="1" s="1"/>
  <c r="Q553" i="1" s="1"/>
  <c r="K553" i="1"/>
  <c r="O552" i="1"/>
  <c r="P552" i="1" s="1"/>
  <c r="Q552" i="1" s="1"/>
  <c r="K552" i="1"/>
  <c r="O551" i="1"/>
  <c r="P551" i="1" s="1"/>
  <c r="Q551" i="1" s="1"/>
  <c r="K551" i="1"/>
  <c r="P550" i="1"/>
  <c r="O550" i="1"/>
  <c r="K550" i="1"/>
  <c r="Q550" i="1" s="1"/>
  <c r="O549" i="1"/>
  <c r="P549" i="1" s="1"/>
  <c r="Q549" i="1" s="1"/>
  <c r="K549" i="1"/>
  <c r="Q547" i="1"/>
  <c r="P547" i="1"/>
  <c r="O547" i="1"/>
  <c r="K547" i="1"/>
  <c r="O546" i="1"/>
  <c r="P546" i="1" s="1"/>
  <c r="K546" i="1"/>
  <c r="O545" i="1"/>
  <c r="P545" i="1" s="1"/>
  <c r="Q545" i="1" s="1"/>
  <c r="K545" i="1"/>
  <c r="Q543" i="1"/>
  <c r="O543" i="1"/>
  <c r="P543" i="1" s="1"/>
  <c r="K543" i="1"/>
  <c r="P542" i="1"/>
  <c r="Q542" i="1" s="1"/>
  <c r="O542" i="1"/>
  <c r="K542" i="1"/>
  <c r="O541" i="1"/>
  <c r="P541" i="1" s="1"/>
  <c r="Q541" i="1" s="1"/>
  <c r="K541" i="1"/>
  <c r="O540" i="1"/>
  <c r="P540" i="1" s="1"/>
  <c r="Q540" i="1" s="1"/>
  <c r="K540" i="1"/>
  <c r="O539" i="1"/>
  <c r="P539" i="1" s="1"/>
  <c r="K539" i="1"/>
  <c r="Q538" i="1"/>
  <c r="P538" i="1"/>
  <c r="O538" i="1"/>
  <c r="K538" i="1"/>
  <c r="O537" i="1"/>
  <c r="P537" i="1" s="1"/>
  <c r="Q537" i="1" s="1"/>
  <c r="K537" i="1"/>
  <c r="Q535" i="1"/>
  <c r="P535" i="1"/>
  <c r="O535" i="1"/>
  <c r="K535" i="1"/>
  <c r="O534" i="1"/>
  <c r="P534" i="1" s="1"/>
  <c r="K534" i="1"/>
  <c r="O533" i="1"/>
  <c r="P533" i="1" s="1"/>
  <c r="Q533" i="1" s="1"/>
  <c r="K533" i="1"/>
  <c r="O532" i="1"/>
  <c r="P532" i="1" s="1"/>
  <c r="Q532" i="1" s="1"/>
  <c r="K532" i="1"/>
  <c r="O531" i="1"/>
  <c r="P531" i="1" s="1"/>
  <c r="Q531" i="1" s="1"/>
  <c r="K531" i="1"/>
  <c r="O530" i="1"/>
  <c r="P530" i="1" s="1"/>
  <c r="Q530" i="1" s="1"/>
  <c r="K530" i="1"/>
  <c r="P528" i="1"/>
  <c r="O528" i="1"/>
  <c r="K528" i="1"/>
  <c r="Q528" i="1" s="1"/>
  <c r="O527" i="1"/>
  <c r="P527" i="1" s="1"/>
  <c r="Q527" i="1" s="1"/>
  <c r="K527" i="1"/>
  <c r="Q526" i="1"/>
  <c r="P526" i="1"/>
  <c r="O526" i="1"/>
  <c r="K526" i="1"/>
  <c r="O525" i="1"/>
  <c r="P525" i="1" s="1"/>
  <c r="Q525" i="1" s="1"/>
  <c r="K525" i="1"/>
  <c r="P524" i="1"/>
  <c r="Q524" i="1" s="1"/>
  <c r="O524" i="1"/>
  <c r="K524" i="1"/>
  <c r="O523" i="1"/>
  <c r="P523" i="1" s="1"/>
  <c r="Q523" i="1" s="1"/>
  <c r="K523" i="1"/>
  <c r="P522" i="1"/>
  <c r="Q522" i="1" s="1"/>
  <c r="O522" i="1"/>
  <c r="K522" i="1"/>
  <c r="O521" i="1"/>
  <c r="P521" i="1" s="1"/>
  <c r="Q521" i="1" s="1"/>
  <c r="K521" i="1"/>
  <c r="O520" i="1"/>
  <c r="P520" i="1" s="1"/>
  <c r="Q520" i="1" s="1"/>
  <c r="K520" i="1"/>
  <c r="O519" i="1"/>
  <c r="P519" i="1" s="1"/>
  <c r="Q519" i="1" s="1"/>
  <c r="K519" i="1"/>
  <c r="P518" i="1"/>
  <c r="O518" i="1"/>
  <c r="K518" i="1"/>
  <c r="Q518" i="1" s="1"/>
  <c r="O517" i="1"/>
  <c r="P517" i="1" s="1"/>
  <c r="Q517" i="1" s="1"/>
  <c r="K517" i="1"/>
  <c r="Q516" i="1"/>
  <c r="P516" i="1"/>
  <c r="O516" i="1"/>
  <c r="K516" i="1"/>
  <c r="O515" i="1"/>
  <c r="P515" i="1" s="1"/>
  <c r="K515" i="1"/>
  <c r="O514" i="1"/>
  <c r="P514" i="1" s="1"/>
  <c r="Q514" i="1" s="1"/>
  <c r="K514" i="1"/>
  <c r="O513" i="1"/>
  <c r="P513" i="1" s="1"/>
  <c r="Q513" i="1" s="1"/>
  <c r="K513" i="1"/>
  <c r="O511" i="1"/>
  <c r="P511" i="1" s="1"/>
  <c r="Q511" i="1" s="1"/>
  <c r="K511" i="1"/>
  <c r="O510" i="1"/>
  <c r="P510" i="1" s="1"/>
  <c r="Q510" i="1" s="1"/>
  <c r="K510" i="1"/>
  <c r="P509" i="1"/>
  <c r="O509" i="1"/>
  <c r="K509" i="1"/>
  <c r="Q509" i="1" s="1"/>
  <c r="Q508" i="1"/>
  <c r="O508" i="1"/>
  <c r="P508" i="1" s="1"/>
  <c r="K508" i="1"/>
  <c r="Q507" i="1"/>
  <c r="P507" i="1"/>
  <c r="O507" i="1"/>
  <c r="K507" i="1"/>
  <c r="O506" i="1"/>
  <c r="P506" i="1" s="1"/>
  <c r="K506" i="1"/>
  <c r="P505" i="1"/>
  <c r="Q505" i="1" s="1"/>
  <c r="O505" i="1"/>
  <c r="K505" i="1"/>
  <c r="O504" i="1"/>
  <c r="P504" i="1" s="1"/>
  <c r="Q504" i="1" s="1"/>
  <c r="K504" i="1"/>
  <c r="P503" i="1"/>
  <c r="Q503" i="1" s="1"/>
  <c r="O503" i="1"/>
  <c r="K503" i="1"/>
  <c r="Q502" i="1"/>
  <c r="O502" i="1"/>
  <c r="P502" i="1" s="1"/>
  <c r="K502" i="1"/>
  <c r="O501" i="1"/>
  <c r="P501" i="1" s="1"/>
  <c r="Q501" i="1" s="1"/>
  <c r="K501" i="1"/>
  <c r="O500" i="1"/>
  <c r="P500" i="1" s="1"/>
  <c r="Q500" i="1" s="1"/>
  <c r="K500" i="1"/>
  <c r="P499" i="1"/>
  <c r="O499" i="1"/>
  <c r="K499" i="1"/>
  <c r="Q499" i="1" s="1"/>
  <c r="O497" i="1"/>
  <c r="P497" i="1" s="1"/>
  <c r="Q497" i="1" s="1"/>
  <c r="K497" i="1"/>
  <c r="Q496" i="1"/>
  <c r="P496" i="1"/>
  <c r="O496" i="1"/>
  <c r="K496" i="1"/>
  <c r="O495" i="1"/>
  <c r="P495" i="1" s="1"/>
  <c r="K495" i="1"/>
  <c r="O494" i="1"/>
  <c r="P494" i="1" s="1"/>
  <c r="Q494" i="1" s="1"/>
  <c r="K494" i="1"/>
  <c r="O493" i="1"/>
  <c r="P493" i="1" s="1"/>
  <c r="Q493" i="1" s="1"/>
  <c r="K493" i="1"/>
  <c r="O492" i="1"/>
  <c r="P492" i="1" s="1"/>
  <c r="Q492" i="1" s="1"/>
  <c r="K492" i="1"/>
  <c r="Q491" i="1"/>
  <c r="O491" i="1"/>
  <c r="P491" i="1" s="1"/>
  <c r="K491" i="1"/>
  <c r="O490" i="1"/>
  <c r="P490" i="1" s="1"/>
  <c r="Q490" i="1" s="1"/>
  <c r="K490" i="1"/>
  <c r="O489" i="1"/>
  <c r="P489" i="1" s="1"/>
  <c r="K489" i="1"/>
  <c r="Q488" i="1"/>
  <c r="P488" i="1"/>
  <c r="O488" i="1"/>
  <c r="K488" i="1"/>
  <c r="O487" i="1"/>
  <c r="P487" i="1" s="1"/>
  <c r="K487" i="1"/>
  <c r="P486" i="1"/>
  <c r="Q486" i="1" s="1"/>
  <c r="O486" i="1"/>
  <c r="K486" i="1"/>
  <c r="O485" i="1"/>
  <c r="P485" i="1" s="1"/>
  <c r="K485" i="1"/>
  <c r="Q485" i="1" s="1"/>
  <c r="O484" i="1"/>
  <c r="P484" i="1" s="1"/>
  <c r="Q484" i="1" s="1"/>
  <c r="K484" i="1"/>
  <c r="O483" i="1"/>
  <c r="P483" i="1" s="1"/>
  <c r="Q483" i="1" s="1"/>
  <c r="K483" i="1"/>
  <c r="O482" i="1"/>
  <c r="P482" i="1" s="1"/>
  <c r="Q482" i="1" s="1"/>
  <c r="K482" i="1"/>
  <c r="O481" i="1"/>
  <c r="P481" i="1" s="1"/>
  <c r="Q481" i="1" s="1"/>
  <c r="K481" i="1"/>
  <c r="P480" i="1"/>
  <c r="O480" i="1"/>
  <c r="K480" i="1"/>
  <c r="Q480" i="1" s="1"/>
  <c r="O479" i="1"/>
  <c r="P479" i="1" s="1"/>
  <c r="Q479" i="1" s="1"/>
  <c r="K479" i="1"/>
  <c r="Q478" i="1"/>
  <c r="P478" i="1"/>
  <c r="O478" i="1"/>
  <c r="K478" i="1"/>
  <c r="O477" i="1"/>
  <c r="P477" i="1" s="1"/>
  <c r="K477" i="1"/>
  <c r="O476" i="1"/>
  <c r="P476" i="1" s="1"/>
  <c r="Q476" i="1" s="1"/>
  <c r="K476" i="1"/>
  <c r="Q475" i="1"/>
  <c r="O475" i="1"/>
  <c r="P475" i="1" s="1"/>
  <c r="K475" i="1"/>
  <c r="P474" i="1"/>
  <c r="Q474" i="1" s="1"/>
  <c r="O474" i="1"/>
  <c r="K474" i="1"/>
  <c r="O473" i="1"/>
  <c r="P473" i="1" s="1"/>
  <c r="Q473" i="1" s="1"/>
  <c r="K473" i="1"/>
  <c r="O472" i="1"/>
  <c r="P472" i="1" s="1"/>
  <c r="Q472" i="1" s="1"/>
  <c r="K472" i="1"/>
  <c r="O471" i="1"/>
  <c r="P471" i="1" s="1"/>
  <c r="K471" i="1"/>
  <c r="Q470" i="1"/>
  <c r="P470" i="1"/>
  <c r="O470" i="1"/>
  <c r="K470" i="1"/>
  <c r="O469" i="1"/>
  <c r="P469" i="1" s="1"/>
  <c r="Q469" i="1" s="1"/>
  <c r="K469" i="1"/>
  <c r="Q468" i="1"/>
  <c r="P468" i="1"/>
  <c r="O468" i="1"/>
  <c r="K468" i="1"/>
  <c r="O467" i="1"/>
  <c r="P467" i="1" s="1"/>
  <c r="K467" i="1"/>
  <c r="Q466" i="1"/>
  <c r="O466" i="1"/>
  <c r="P466" i="1" s="1"/>
  <c r="K466" i="1"/>
  <c r="P462" i="1"/>
  <c r="O462" i="1"/>
  <c r="K462" i="1"/>
  <c r="Q462" i="1" s="1"/>
  <c r="O461" i="1"/>
  <c r="P461" i="1" s="1"/>
  <c r="Q461" i="1" s="1"/>
  <c r="K461" i="1"/>
  <c r="Q460" i="1"/>
  <c r="P460" i="1"/>
  <c r="O460" i="1"/>
  <c r="K460" i="1"/>
  <c r="O459" i="1"/>
  <c r="P459" i="1" s="1"/>
  <c r="K459" i="1"/>
  <c r="P458" i="1"/>
  <c r="Q458" i="1" s="1"/>
  <c r="O458" i="1"/>
  <c r="K458" i="1"/>
  <c r="P457" i="1"/>
  <c r="Q457" i="1" s="1"/>
  <c r="O457" i="1"/>
  <c r="K457" i="1"/>
  <c r="O456" i="1"/>
  <c r="P456" i="1" s="1"/>
  <c r="Q456" i="1" s="1"/>
  <c r="K456" i="1"/>
  <c r="O455" i="1"/>
  <c r="P455" i="1" s="1"/>
  <c r="Q455" i="1" s="1"/>
  <c r="K455" i="1"/>
  <c r="P453" i="1"/>
  <c r="Q453" i="1" s="1"/>
  <c r="O453" i="1"/>
  <c r="K453" i="1"/>
  <c r="O452" i="1"/>
  <c r="P452" i="1" s="1"/>
  <c r="Q452" i="1" s="1"/>
  <c r="K452" i="1"/>
  <c r="P451" i="1"/>
  <c r="Q451" i="1" s="1"/>
  <c r="O451" i="1"/>
  <c r="K451" i="1"/>
  <c r="P450" i="1"/>
  <c r="O450" i="1"/>
  <c r="K450" i="1"/>
  <c r="Q449" i="1"/>
  <c r="O449" i="1"/>
  <c r="P449" i="1" s="1"/>
  <c r="K449" i="1"/>
  <c r="O448" i="1"/>
  <c r="P448" i="1" s="1"/>
  <c r="Q448" i="1" s="1"/>
  <c r="K448" i="1"/>
  <c r="O447" i="1"/>
  <c r="P447" i="1" s="1"/>
  <c r="Q447" i="1" s="1"/>
  <c r="K447" i="1"/>
  <c r="O446" i="1"/>
  <c r="P446" i="1" s="1"/>
  <c r="Q446" i="1" s="1"/>
  <c r="K446" i="1"/>
  <c r="P445" i="1"/>
  <c r="O445" i="1"/>
  <c r="K445" i="1"/>
  <c r="Q445" i="1" s="1"/>
  <c r="O444" i="1"/>
  <c r="P444" i="1" s="1"/>
  <c r="Q444" i="1" s="1"/>
  <c r="K444" i="1"/>
  <c r="Q443" i="1"/>
  <c r="P443" i="1"/>
  <c r="O443" i="1"/>
  <c r="K443" i="1"/>
  <c r="O442" i="1"/>
  <c r="P442" i="1" s="1"/>
  <c r="K442" i="1"/>
  <c r="P441" i="1"/>
  <c r="Q441" i="1" s="1"/>
  <c r="O441" i="1"/>
  <c r="K441" i="1"/>
  <c r="P440" i="1"/>
  <c r="Q440" i="1" s="1"/>
  <c r="O440" i="1"/>
  <c r="K440" i="1"/>
  <c r="O439" i="1"/>
  <c r="P439" i="1" s="1"/>
  <c r="Q439" i="1" s="1"/>
  <c r="K439" i="1"/>
  <c r="O438" i="1"/>
  <c r="P438" i="1" s="1"/>
  <c r="Q438" i="1" s="1"/>
  <c r="K438" i="1"/>
  <c r="P437" i="1"/>
  <c r="Q437" i="1" s="1"/>
  <c r="O437" i="1"/>
  <c r="K437" i="1"/>
  <c r="O436" i="1"/>
  <c r="P436" i="1" s="1"/>
  <c r="Q436" i="1" s="1"/>
  <c r="K436" i="1"/>
  <c r="P435" i="1"/>
  <c r="Q435" i="1" s="1"/>
  <c r="O435" i="1"/>
  <c r="K435" i="1"/>
  <c r="P434" i="1"/>
  <c r="O434" i="1"/>
  <c r="K434" i="1"/>
  <c r="Q433" i="1"/>
  <c r="O433" i="1"/>
  <c r="P433" i="1" s="1"/>
  <c r="K433" i="1"/>
  <c r="O432" i="1"/>
  <c r="P432" i="1" s="1"/>
  <c r="Q432" i="1" s="1"/>
  <c r="K432" i="1"/>
  <c r="O431" i="1"/>
  <c r="P431" i="1" s="1"/>
  <c r="K431" i="1"/>
  <c r="O430" i="1"/>
  <c r="P430" i="1" s="1"/>
  <c r="Q430" i="1" s="1"/>
  <c r="K430" i="1"/>
  <c r="P429" i="1"/>
  <c r="O429" i="1"/>
  <c r="K429" i="1"/>
  <c r="Q429" i="1" s="1"/>
  <c r="O428" i="1"/>
  <c r="P428" i="1" s="1"/>
  <c r="Q428" i="1" s="1"/>
  <c r="K428" i="1"/>
  <c r="Q427" i="1"/>
  <c r="P427" i="1"/>
  <c r="O427" i="1"/>
  <c r="K427" i="1"/>
  <c r="O426" i="1"/>
  <c r="P426" i="1" s="1"/>
  <c r="K426" i="1"/>
  <c r="P425" i="1"/>
  <c r="Q425" i="1" s="1"/>
  <c r="O425" i="1"/>
  <c r="K425" i="1"/>
  <c r="P424" i="1"/>
  <c r="Q424" i="1" s="1"/>
  <c r="O424" i="1"/>
  <c r="K424" i="1"/>
  <c r="O422" i="1"/>
  <c r="P422" i="1" s="1"/>
  <c r="Q422" i="1" s="1"/>
  <c r="K422" i="1"/>
  <c r="O421" i="1"/>
  <c r="P421" i="1" s="1"/>
  <c r="Q421" i="1" s="1"/>
  <c r="K421" i="1"/>
  <c r="P420" i="1"/>
  <c r="Q420" i="1" s="1"/>
  <c r="O420" i="1"/>
  <c r="K420" i="1"/>
  <c r="O419" i="1"/>
  <c r="P419" i="1" s="1"/>
  <c r="Q419" i="1" s="1"/>
  <c r="K419" i="1"/>
  <c r="P418" i="1"/>
  <c r="Q418" i="1" s="1"/>
  <c r="O418" i="1"/>
  <c r="K418" i="1"/>
  <c r="P417" i="1"/>
  <c r="O417" i="1"/>
  <c r="K417" i="1"/>
  <c r="O416" i="1"/>
  <c r="P416" i="1" s="1"/>
  <c r="Q416" i="1" s="1"/>
  <c r="K416" i="1"/>
  <c r="O415" i="1"/>
  <c r="P415" i="1" s="1"/>
  <c r="Q415" i="1" s="1"/>
  <c r="K415" i="1"/>
  <c r="O414" i="1"/>
  <c r="P414" i="1" s="1"/>
  <c r="K414" i="1"/>
  <c r="O413" i="1"/>
  <c r="P413" i="1" s="1"/>
  <c r="Q413" i="1" s="1"/>
  <c r="K413" i="1"/>
  <c r="P412" i="1"/>
  <c r="O412" i="1"/>
  <c r="K412" i="1"/>
  <c r="Q412" i="1" s="1"/>
  <c r="O411" i="1"/>
  <c r="P411" i="1" s="1"/>
  <c r="Q411" i="1" s="1"/>
  <c r="K411" i="1"/>
  <c r="Q410" i="1"/>
  <c r="P410" i="1"/>
  <c r="O410" i="1"/>
  <c r="K410" i="1"/>
  <c r="O409" i="1"/>
  <c r="P409" i="1" s="1"/>
  <c r="K409" i="1"/>
  <c r="P408" i="1"/>
  <c r="O408" i="1"/>
  <c r="K408" i="1"/>
  <c r="P407" i="1"/>
  <c r="Q407" i="1" s="1"/>
  <c r="O407" i="1"/>
  <c r="K407" i="1"/>
  <c r="O406" i="1"/>
  <c r="P406" i="1" s="1"/>
  <c r="K406" i="1"/>
  <c r="O405" i="1"/>
  <c r="P405" i="1" s="1"/>
  <c r="Q405" i="1" s="1"/>
  <c r="K405" i="1"/>
  <c r="P404" i="1"/>
  <c r="Q404" i="1" s="1"/>
  <c r="O404" i="1"/>
  <c r="K404" i="1"/>
  <c r="P403" i="1"/>
  <c r="O403" i="1"/>
  <c r="K403" i="1"/>
  <c r="O402" i="1"/>
  <c r="P402" i="1" s="1"/>
  <c r="Q402" i="1" s="1"/>
  <c r="K402" i="1"/>
  <c r="P401" i="1"/>
  <c r="Q401" i="1" s="1"/>
  <c r="O401" i="1"/>
  <c r="K401" i="1"/>
  <c r="O400" i="1"/>
  <c r="P400" i="1" s="1"/>
  <c r="Q400" i="1" s="1"/>
  <c r="K400" i="1"/>
  <c r="O399" i="1"/>
  <c r="P399" i="1" s="1"/>
  <c r="Q399" i="1" s="1"/>
  <c r="K399" i="1"/>
  <c r="O398" i="1"/>
  <c r="P398" i="1" s="1"/>
  <c r="Q398" i="1" s="1"/>
  <c r="K398" i="1"/>
  <c r="P395" i="1"/>
  <c r="Q395" i="1" s="1"/>
  <c r="O395" i="1"/>
  <c r="K395" i="1"/>
  <c r="O394" i="1"/>
  <c r="P394" i="1" s="1"/>
  <c r="K394" i="1"/>
  <c r="O393" i="1"/>
  <c r="P393" i="1" s="1"/>
  <c r="K393" i="1"/>
  <c r="Q392" i="1"/>
  <c r="P392" i="1"/>
  <c r="O392" i="1"/>
  <c r="K392" i="1"/>
  <c r="O391" i="1"/>
  <c r="P391" i="1" s="1"/>
  <c r="K391" i="1"/>
  <c r="O390" i="1"/>
  <c r="P390" i="1" s="1"/>
  <c r="Q390" i="1" s="1"/>
  <c r="K390" i="1"/>
  <c r="P389" i="1"/>
  <c r="Q389" i="1" s="1"/>
  <c r="O389" i="1"/>
  <c r="K389" i="1"/>
  <c r="Q388" i="1"/>
  <c r="O388" i="1"/>
  <c r="P388" i="1" s="1"/>
  <c r="K388" i="1"/>
  <c r="O387" i="1"/>
  <c r="P387" i="1" s="1"/>
  <c r="Q387" i="1" s="1"/>
  <c r="K387" i="1"/>
  <c r="P386" i="1"/>
  <c r="Q386" i="1" s="1"/>
  <c r="O386" i="1"/>
  <c r="K386" i="1"/>
  <c r="P385" i="1"/>
  <c r="Q385" i="1" s="1"/>
  <c r="O385" i="1"/>
  <c r="K385" i="1"/>
  <c r="O384" i="1"/>
  <c r="P384" i="1" s="1"/>
  <c r="Q384" i="1" s="1"/>
  <c r="K384" i="1"/>
  <c r="P383" i="1"/>
  <c r="Q383" i="1" s="1"/>
  <c r="O383" i="1"/>
  <c r="K383" i="1"/>
  <c r="O382" i="1"/>
  <c r="P382" i="1" s="1"/>
  <c r="Q382" i="1" s="1"/>
  <c r="K382" i="1"/>
  <c r="O381" i="1"/>
  <c r="P381" i="1" s="1"/>
  <c r="K381" i="1"/>
  <c r="O380" i="1"/>
  <c r="P380" i="1" s="1"/>
  <c r="Q380" i="1" s="1"/>
  <c r="K380" i="1"/>
  <c r="O379" i="1"/>
  <c r="P379" i="1" s="1"/>
  <c r="Q379" i="1" s="1"/>
  <c r="K379" i="1"/>
  <c r="O378" i="1"/>
  <c r="P378" i="1" s="1"/>
  <c r="K378" i="1"/>
  <c r="O377" i="1"/>
  <c r="P377" i="1" s="1"/>
  <c r="K377" i="1"/>
  <c r="O376" i="1"/>
  <c r="P376" i="1" s="1"/>
  <c r="K376" i="1"/>
  <c r="O375" i="1"/>
  <c r="P375" i="1" s="1"/>
  <c r="K375" i="1"/>
  <c r="O374" i="1"/>
  <c r="P374" i="1" s="1"/>
  <c r="Q374" i="1" s="1"/>
  <c r="K374" i="1"/>
  <c r="O373" i="1"/>
  <c r="P373" i="1" s="1"/>
  <c r="Q373" i="1" s="1"/>
  <c r="K373" i="1"/>
  <c r="O372" i="1"/>
  <c r="P372" i="1" s="1"/>
  <c r="K372" i="1"/>
  <c r="O371" i="1"/>
  <c r="P371" i="1" s="1"/>
  <c r="K371" i="1"/>
  <c r="P370" i="1"/>
  <c r="O370" i="1"/>
  <c r="K370" i="1"/>
  <c r="P369" i="1"/>
  <c r="O369" i="1"/>
  <c r="K369" i="1"/>
  <c r="O368" i="1"/>
  <c r="P368" i="1" s="1"/>
  <c r="K368" i="1"/>
  <c r="P367" i="1"/>
  <c r="O367" i="1"/>
  <c r="K367" i="1"/>
  <c r="O366" i="1"/>
  <c r="P366" i="1" s="1"/>
  <c r="K366" i="1"/>
  <c r="O365" i="1"/>
  <c r="P365" i="1" s="1"/>
  <c r="Q365" i="1" s="1"/>
  <c r="K365" i="1"/>
  <c r="P364" i="1"/>
  <c r="Q364" i="1" s="1"/>
  <c r="O364" i="1"/>
  <c r="K364" i="1"/>
  <c r="P363" i="1"/>
  <c r="O363" i="1"/>
  <c r="K363" i="1"/>
  <c r="O362" i="1"/>
  <c r="P362" i="1" s="1"/>
  <c r="Q362" i="1" s="1"/>
  <c r="K362" i="1"/>
  <c r="O361" i="1"/>
  <c r="P361" i="1" s="1"/>
  <c r="Q361" i="1" s="1"/>
  <c r="K361" i="1"/>
  <c r="O360" i="1"/>
  <c r="P360" i="1" s="1"/>
  <c r="Q360" i="1" s="1"/>
  <c r="K360" i="1"/>
  <c r="O359" i="1"/>
  <c r="P359" i="1" s="1"/>
  <c r="K359" i="1"/>
  <c r="P358" i="1"/>
  <c r="Q358" i="1" s="1"/>
  <c r="O358" i="1"/>
  <c r="K358" i="1"/>
  <c r="O357" i="1"/>
  <c r="P357" i="1" s="1"/>
  <c r="Q357" i="1" s="1"/>
  <c r="K357" i="1"/>
  <c r="O356" i="1"/>
  <c r="P356" i="1" s="1"/>
  <c r="Q356" i="1" s="1"/>
  <c r="K356" i="1"/>
  <c r="O355" i="1"/>
  <c r="P355" i="1" s="1"/>
  <c r="Q355" i="1" s="1"/>
  <c r="K355" i="1"/>
  <c r="O354" i="1"/>
  <c r="P354" i="1" s="1"/>
  <c r="K354" i="1"/>
  <c r="O353" i="1"/>
  <c r="P353" i="1" s="1"/>
  <c r="Q353" i="1" s="1"/>
  <c r="K353" i="1"/>
  <c r="O352" i="1"/>
  <c r="P352" i="1" s="1"/>
  <c r="Q352" i="1" s="1"/>
  <c r="K352" i="1"/>
  <c r="O351" i="1"/>
  <c r="P351" i="1" s="1"/>
  <c r="Q351" i="1" s="1"/>
  <c r="K351" i="1"/>
  <c r="O350" i="1"/>
  <c r="P350" i="1" s="1"/>
  <c r="K350" i="1"/>
  <c r="O349" i="1"/>
  <c r="P349" i="1" s="1"/>
  <c r="K349" i="1"/>
  <c r="P348" i="1"/>
  <c r="O348" i="1"/>
  <c r="K348" i="1"/>
  <c r="P347" i="1"/>
  <c r="O347" i="1"/>
  <c r="K347" i="1"/>
  <c r="O346" i="1"/>
  <c r="P346" i="1" s="1"/>
  <c r="K346" i="1"/>
  <c r="O345" i="1"/>
  <c r="P345" i="1" s="1"/>
  <c r="Q345" i="1" s="1"/>
  <c r="K345" i="1"/>
  <c r="Q344" i="1"/>
  <c r="P344" i="1"/>
  <c r="O344" i="1"/>
  <c r="K344" i="1"/>
  <c r="O343" i="1"/>
  <c r="P343" i="1" s="1"/>
  <c r="K343" i="1"/>
  <c r="P342" i="1"/>
  <c r="O342" i="1"/>
  <c r="K342" i="1"/>
  <c r="P341" i="1"/>
  <c r="O341" i="1"/>
  <c r="K341" i="1"/>
  <c r="O340" i="1"/>
  <c r="P340" i="1" s="1"/>
  <c r="K340" i="1"/>
  <c r="O339" i="1"/>
  <c r="P339" i="1" s="1"/>
  <c r="Q339" i="1" s="1"/>
  <c r="K339" i="1"/>
  <c r="P338" i="1"/>
  <c r="O338" i="1"/>
  <c r="K338" i="1"/>
  <c r="P337" i="1"/>
  <c r="Q337" i="1" s="1"/>
  <c r="O337" i="1"/>
  <c r="K337" i="1"/>
  <c r="O336" i="1"/>
  <c r="P336" i="1" s="1"/>
  <c r="Q336" i="1" s="1"/>
  <c r="K336" i="1"/>
  <c r="P335" i="1"/>
  <c r="Q335" i="1" s="1"/>
  <c r="O335" i="1"/>
  <c r="K335" i="1"/>
  <c r="O334" i="1"/>
  <c r="P334" i="1" s="1"/>
  <c r="K334" i="1"/>
  <c r="O333" i="1"/>
  <c r="P333" i="1" s="1"/>
  <c r="Q333" i="1" s="1"/>
  <c r="K333" i="1"/>
  <c r="O332" i="1"/>
  <c r="P332" i="1" s="1"/>
  <c r="Q332" i="1" s="1"/>
  <c r="K332" i="1"/>
  <c r="O331" i="1"/>
  <c r="P331" i="1" s="1"/>
  <c r="Q331" i="1" s="1"/>
  <c r="K331" i="1"/>
  <c r="O330" i="1"/>
  <c r="P330" i="1" s="1"/>
  <c r="Q330" i="1" s="1"/>
  <c r="K330" i="1"/>
  <c r="O329" i="1"/>
  <c r="P329" i="1" s="1"/>
  <c r="K329" i="1"/>
  <c r="Q328" i="1"/>
  <c r="O328" i="1"/>
  <c r="P328" i="1" s="1"/>
  <c r="K328" i="1"/>
  <c r="O327" i="1"/>
  <c r="P327" i="1" s="1"/>
  <c r="Q327" i="1" s="1"/>
  <c r="K327" i="1"/>
  <c r="O326" i="1"/>
  <c r="P326" i="1" s="1"/>
  <c r="K326" i="1"/>
  <c r="P325" i="1"/>
  <c r="Q325" i="1" s="1"/>
  <c r="O325" i="1"/>
  <c r="K325" i="1"/>
  <c r="O324" i="1"/>
  <c r="P324" i="1" s="1"/>
  <c r="Q324" i="1" s="1"/>
  <c r="K324" i="1"/>
  <c r="O323" i="1"/>
  <c r="P323" i="1" s="1"/>
  <c r="K323" i="1"/>
  <c r="P322" i="1"/>
  <c r="O322" i="1"/>
  <c r="K322" i="1"/>
  <c r="O321" i="1"/>
  <c r="P321" i="1" s="1"/>
  <c r="Q321" i="1" s="1"/>
  <c r="K321" i="1"/>
  <c r="O320" i="1"/>
  <c r="P320" i="1" s="1"/>
  <c r="K320" i="1"/>
  <c r="P319" i="1"/>
  <c r="Q319" i="1" s="1"/>
  <c r="O319" i="1"/>
  <c r="K319" i="1"/>
  <c r="O318" i="1"/>
  <c r="P318" i="1" s="1"/>
  <c r="K318" i="1"/>
  <c r="O317" i="1"/>
  <c r="P317" i="1" s="1"/>
  <c r="K317" i="1"/>
  <c r="O316" i="1"/>
  <c r="P316" i="1" s="1"/>
  <c r="Q316" i="1" s="1"/>
  <c r="K316" i="1"/>
  <c r="P315" i="1"/>
  <c r="Q315" i="1" s="1"/>
  <c r="O315" i="1"/>
  <c r="K315" i="1"/>
  <c r="O314" i="1"/>
  <c r="P314" i="1" s="1"/>
  <c r="Q314" i="1" s="1"/>
  <c r="K314" i="1"/>
  <c r="O313" i="1"/>
  <c r="P313" i="1" s="1"/>
  <c r="K313" i="1"/>
  <c r="O312" i="1"/>
  <c r="P312" i="1" s="1"/>
  <c r="Q312" i="1" s="1"/>
  <c r="K312" i="1"/>
  <c r="O311" i="1"/>
  <c r="P311" i="1" s="1"/>
  <c r="K311" i="1"/>
  <c r="O310" i="1"/>
  <c r="P310" i="1" s="1"/>
  <c r="K310" i="1"/>
  <c r="O309" i="1"/>
  <c r="P309" i="1" s="1"/>
  <c r="Q309" i="1" s="1"/>
  <c r="K309" i="1"/>
  <c r="O308" i="1"/>
  <c r="P308" i="1" s="1"/>
  <c r="Q308" i="1" s="1"/>
  <c r="K308" i="1"/>
  <c r="O307" i="1"/>
  <c r="P307" i="1" s="1"/>
  <c r="K307" i="1"/>
  <c r="P306" i="1"/>
  <c r="O306" i="1"/>
  <c r="K306" i="1"/>
  <c r="O305" i="1"/>
  <c r="P305" i="1" s="1"/>
  <c r="Q305" i="1" s="1"/>
  <c r="K305" i="1"/>
  <c r="O304" i="1"/>
  <c r="P304" i="1" s="1"/>
  <c r="K304" i="1"/>
  <c r="P303" i="1"/>
  <c r="Q303" i="1" s="1"/>
  <c r="O303" i="1"/>
  <c r="K303" i="1"/>
  <c r="O302" i="1"/>
  <c r="P302" i="1" s="1"/>
  <c r="K302" i="1"/>
  <c r="P301" i="1"/>
  <c r="O301" i="1"/>
  <c r="K301" i="1"/>
  <c r="O300" i="1"/>
  <c r="P300" i="1" s="1"/>
  <c r="Q300" i="1" s="1"/>
  <c r="K300" i="1"/>
  <c r="O299" i="1"/>
  <c r="P299" i="1" s="1"/>
  <c r="Q299" i="1" s="1"/>
  <c r="K299" i="1"/>
  <c r="O298" i="1"/>
  <c r="P298" i="1" s="1"/>
  <c r="Q298" i="1" s="1"/>
  <c r="K298" i="1"/>
  <c r="O297" i="1"/>
  <c r="P297" i="1" s="1"/>
  <c r="K297" i="1"/>
  <c r="O296" i="1"/>
  <c r="P296" i="1" s="1"/>
  <c r="K296" i="1"/>
  <c r="O295" i="1"/>
  <c r="P295" i="1" s="1"/>
  <c r="Q295" i="1" s="1"/>
  <c r="K295" i="1"/>
  <c r="O294" i="1"/>
  <c r="P294" i="1" s="1"/>
  <c r="K294" i="1"/>
  <c r="O293" i="1"/>
  <c r="P293" i="1" s="1"/>
  <c r="K293" i="1"/>
  <c r="O292" i="1"/>
  <c r="P292" i="1" s="1"/>
  <c r="K292" i="1"/>
  <c r="O291" i="1"/>
  <c r="P291" i="1" s="1"/>
  <c r="Q291" i="1" s="1"/>
  <c r="K291" i="1"/>
  <c r="O290" i="1"/>
  <c r="P290" i="1" s="1"/>
  <c r="Q290" i="1" s="1"/>
  <c r="K290" i="1"/>
  <c r="O289" i="1"/>
  <c r="P289" i="1" s="1"/>
  <c r="K289" i="1"/>
  <c r="O288" i="1"/>
  <c r="P288" i="1" s="1"/>
  <c r="Q288" i="1" s="1"/>
  <c r="K288" i="1"/>
  <c r="O287" i="1"/>
  <c r="P287" i="1" s="1"/>
  <c r="Q287" i="1" s="1"/>
  <c r="K287" i="1"/>
  <c r="Q286" i="1"/>
  <c r="O286" i="1"/>
  <c r="P286" i="1" s="1"/>
  <c r="K286" i="1"/>
  <c r="P285" i="1"/>
  <c r="Q285" i="1" s="1"/>
  <c r="O285" i="1"/>
  <c r="K285" i="1"/>
  <c r="O284" i="1"/>
  <c r="P284" i="1" s="1"/>
  <c r="Q284" i="1" s="1"/>
  <c r="K284" i="1"/>
  <c r="O283" i="1"/>
  <c r="P283" i="1" s="1"/>
  <c r="Q283" i="1" s="1"/>
  <c r="K283" i="1"/>
  <c r="O282" i="1"/>
  <c r="P282" i="1" s="1"/>
  <c r="K282" i="1"/>
  <c r="O281" i="1"/>
  <c r="P281" i="1" s="1"/>
  <c r="Q281" i="1" s="1"/>
  <c r="K281" i="1"/>
  <c r="O280" i="1"/>
  <c r="P280" i="1" s="1"/>
  <c r="Q280" i="1" s="1"/>
  <c r="K280" i="1"/>
  <c r="O279" i="1"/>
  <c r="P279" i="1" s="1"/>
  <c r="Q279" i="1" s="1"/>
  <c r="K279" i="1"/>
  <c r="O278" i="1"/>
  <c r="P278" i="1" s="1"/>
  <c r="K278" i="1"/>
  <c r="O277" i="1"/>
  <c r="P277" i="1" s="1"/>
  <c r="Q277" i="1" s="1"/>
  <c r="K277" i="1"/>
  <c r="O276" i="1"/>
  <c r="P276" i="1" s="1"/>
  <c r="Q276" i="1" s="1"/>
  <c r="K276" i="1"/>
  <c r="O275" i="1"/>
  <c r="P275" i="1" s="1"/>
  <c r="K275" i="1"/>
  <c r="O274" i="1"/>
  <c r="P274" i="1" s="1"/>
  <c r="Q274" i="1" s="1"/>
  <c r="K274" i="1"/>
  <c r="O273" i="1"/>
  <c r="P273" i="1" s="1"/>
  <c r="Q273" i="1" s="1"/>
  <c r="K273" i="1"/>
  <c r="O272" i="1"/>
  <c r="P272" i="1" s="1"/>
  <c r="Q272" i="1" s="1"/>
  <c r="K272" i="1"/>
  <c r="O271" i="1"/>
  <c r="P271" i="1" s="1"/>
  <c r="K271" i="1"/>
  <c r="O270" i="1"/>
  <c r="P270" i="1" s="1"/>
  <c r="K270" i="1"/>
  <c r="Q270" i="1" s="1"/>
  <c r="O269" i="1"/>
  <c r="P269" i="1" s="1"/>
  <c r="Q269" i="1" s="1"/>
  <c r="K269" i="1"/>
  <c r="O268" i="1"/>
  <c r="P268" i="1" s="1"/>
  <c r="K268" i="1"/>
  <c r="O267" i="1"/>
  <c r="P267" i="1" s="1"/>
  <c r="Q267" i="1" s="1"/>
  <c r="K267" i="1"/>
  <c r="O266" i="1"/>
  <c r="P266" i="1" s="1"/>
  <c r="Q266" i="1" s="1"/>
  <c r="K266" i="1"/>
  <c r="O265" i="1"/>
  <c r="P265" i="1" s="1"/>
  <c r="Q265" i="1" s="1"/>
  <c r="K265" i="1"/>
  <c r="O264" i="1"/>
  <c r="P264" i="1" s="1"/>
  <c r="K264" i="1"/>
  <c r="O263" i="1"/>
  <c r="P263" i="1" s="1"/>
  <c r="Q263" i="1" s="1"/>
  <c r="K263" i="1"/>
  <c r="Q262" i="1"/>
  <c r="O262" i="1"/>
  <c r="P262" i="1" s="1"/>
  <c r="K262" i="1"/>
  <c r="O261" i="1"/>
  <c r="P261" i="1" s="1"/>
  <c r="Q261" i="1" s="1"/>
  <c r="K261" i="1"/>
  <c r="O260" i="1"/>
  <c r="P260" i="1" s="1"/>
  <c r="Q260" i="1" s="1"/>
  <c r="K260" i="1"/>
  <c r="O259" i="1"/>
  <c r="P259" i="1" s="1"/>
  <c r="Q259" i="1" s="1"/>
  <c r="K259" i="1"/>
  <c r="O258" i="1"/>
  <c r="P258" i="1" s="1"/>
  <c r="K258" i="1"/>
  <c r="O253" i="1"/>
  <c r="P253" i="1" s="1"/>
  <c r="Q253" i="1" s="1"/>
  <c r="K253" i="1"/>
  <c r="O252" i="1"/>
  <c r="P252" i="1" s="1"/>
  <c r="K252" i="1"/>
  <c r="O251" i="1"/>
  <c r="P251" i="1" s="1"/>
  <c r="Q251" i="1" s="1"/>
  <c r="K251" i="1"/>
  <c r="O250" i="1"/>
  <c r="P250" i="1" s="1"/>
  <c r="K250" i="1"/>
  <c r="P249" i="1"/>
  <c r="Q249" i="1" s="1"/>
  <c r="O249" i="1"/>
  <c r="K249" i="1"/>
  <c r="O248" i="1"/>
  <c r="P248" i="1" s="1"/>
  <c r="Q248" i="1" s="1"/>
  <c r="K248" i="1"/>
  <c r="O247" i="1"/>
  <c r="P247" i="1" s="1"/>
  <c r="Q247" i="1" s="1"/>
  <c r="K247" i="1"/>
  <c r="O246" i="1"/>
  <c r="P246" i="1" s="1"/>
  <c r="K246" i="1"/>
  <c r="O245" i="1"/>
  <c r="P245" i="1" s="1"/>
  <c r="Q245" i="1" s="1"/>
  <c r="K245" i="1"/>
  <c r="O244" i="1"/>
  <c r="P244" i="1" s="1"/>
  <c r="K244" i="1"/>
  <c r="P242" i="1"/>
  <c r="Q242" i="1" s="1"/>
  <c r="O242" i="1"/>
  <c r="K242" i="1"/>
  <c r="O241" i="1"/>
  <c r="P241" i="1" s="1"/>
  <c r="K241" i="1"/>
  <c r="O240" i="1"/>
  <c r="P240" i="1" s="1"/>
  <c r="Q240" i="1" s="1"/>
  <c r="K240" i="1"/>
  <c r="O239" i="1"/>
  <c r="P239" i="1" s="1"/>
  <c r="K239" i="1"/>
  <c r="Q239" i="1" s="1"/>
  <c r="O238" i="1"/>
  <c r="P238" i="1" s="1"/>
  <c r="Q238" i="1" s="1"/>
  <c r="K238" i="1"/>
  <c r="O237" i="1"/>
  <c r="P237" i="1" s="1"/>
  <c r="K237" i="1"/>
  <c r="P234" i="1"/>
  <c r="O234" i="1"/>
  <c r="K234" i="1"/>
  <c r="O233" i="1"/>
  <c r="P233" i="1" s="1"/>
  <c r="K233" i="1"/>
  <c r="O232" i="1"/>
  <c r="P232" i="1" s="1"/>
  <c r="Q232" i="1" s="1"/>
  <c r="K232" i="1"/>
  <c r="O231" i="1"/>
  <c r="P231" i="1" s="1"/>
  <c r="Q231" i="1" s="1"/>
  <c r="K231" i="1"/>
  <c r="P230" i="1"/>
  <c r="O230" i="1"/>
  <c r="K230" i="1"/>
  <c r="O228" i="1"/>
  <c r="P228" i="1" s="1"/>
  <c r="K228" i="1"/>
  <c r="P227" i="1"/>
  <c r="O227" i="1"/>
  <c r="K227" i="1"/>
  <c r="O226" i="1"/>
  <c r="P226" i="1" s="1"/>
  <c r="K226" i="1"/>
  <c r="K254" i="1" s="1"/>
  <c r="O225" i="1"/>
  <c r="P225" i="1" s="1"/>
  <c r="K225" i="1"/>
  <c r="O224" i="1"/>
  <c r="P224" i="1" s="1"/>
  <c r="Q224" i="1" s="1"/>
  <c r="K224" i="1"/>
  <c r="P222" i="1"/>
  <c r="Q222" i="1" s="1"/>
  <c r="O222" i="1"/>
  <c r="K222" i="1"/>
  <c r="O221" i="1"/>
  <c r="P221" i="1" s="1"/>
  <c r="K221" i="1"/>
  <c r="O220" i="1"/>
  <c r="P220" i="1" s="1"/>
  <c r="K220" i="1"/>
  <c r="O216" i="1"/>
  <c r="P216" i="1" s="1"/>
  <c r="Q216" i="1" s="1"/>
  <c r="K216" i="1"/>
  <c r="P214" i="1"/>
  <c r="Q214" i="1" s="1"/>
  <c r="O214" i="1"/>
  <c r="K214" i="1"/>
  <c r="O213" i="1"/>
  <c r="P213" i="1" s="1"/>
  <c r="K213" i="1"/>
  <c r="O212" i="1"/>
  <c r="P212" i="1" s="1"/>
  <c r="Q212" i="1" s="1"/>
  <c r="K212" i="1"/>
  <c r="Q211" i="1"/>
  <c r="O211" i="1"/>
  <c r="P211" i="1" s="1"/>
  <c r="K211" i="1"/>
  <c r="Q210" i="1"/>
  <c r="P210" i="1"/>
  <c r="O210" i="1"/>
  <c r="K210" i="1"/>
  <c r="O209" i="1"/>
  <c r="P209" i="1" s="1"/>
  <c r="K209" i="1"/>
  <c r="O208" i="1"/>
  <c r="P208" i="1" s="1"/>
  <c r="K208" i="1"/>
  <c r="O207" i="1"/>
  <c r="P207" i="1" s="1"/>
  <c r="Q207" i="1" s="1"/>
  <c r="K207" i="1"/>
  <c r="P206" i="1"/>
  <c r="Q206" i="1" s="1"/>
  <c r="O206" i="1"/>
  <c r="K206" i="1"/>
  <c r="O205" i="1"/>
  <c r="P205" i="1" s="1"/>
  <c r="K205" i="1"/>
  <c r="Q204" i="1"/>
  <c r="P204" i="1"/>
  <c r="O204" i="1"/>
  <c r="K204" i="1"/>
  <c r="O203" i="1"/>
  <c r="P203" i="1" s="1"/>
  <c r="K203" i="1"/>
  <c r="O202" i="1"/>
  <c r="P202" i="1" s="1"/>
  <c r="K202" i="1"/>
  <c r="Q201" i="1"/>
  <c r="O201" i="1"/>
  <c r="P201" i="1" s="1"/>
  <c r="K201" i="1"/>
  <c r="O200" i="1"/>
  <c r="P200" i="1" s="1"/>
  <c r="Q200" i="1" s="1"/>
  <c r="K200" i="1"/>
  <c r="O199" i="1"/>
  <c r="P199" i="1" s="1"/>
  <c r="K199" i="1"/>
  <c r="P198" i="1"/>
  <c r="O198" i="1"/>
  <c r="K198" i="1"/>
  <c r="O197" i="1"/>
  <c r="P197" i="1" s="1"/>
  <c r="K197" i="1"/>
  <c r="O195" i="1"/>
  <c r="P195" i="1" s="1"/>
  <c r="K195" i="1"/>
  <c r="O194" i="1"/>
  <c r="P194" i="1" s="1"/>
  <c r="K194" i="1"/>
  <c r="Q194" i="1" s="1"/>
  <c r="P193" i="1"/>
  <c r="Q193" i="1" s="1"/>
  <c r="O193" i="1"/>
  <c r="K193" i="1"/>
  <c r="O192" i="1"/>
  <c r="P192" i="1" s="1"/>
  <c r="K192" i="1"/>
  <c r="O191" i="1"/>
  <c r="P191" i="1" s="1"/>
  <c r="Q191" i="1" s="1"/>
  <c r="K191" i="1"/>
  <c r="O190" i="1"/>
  <c r="P190" i="1" s="1"/>
  <c r="Q190" i="1" s="1"/>
  <c r="K190" i="1"/>
  <c r="O189" i="1"/>
  <c r="P189" i="1" s="1"/>
  <c r="K189" i="1"/>
  <c r="O188" i="1"/>
  <c r="P188" i="1" s="1"/>
  <c r="K188" i="1"/>
  <c r="P187" i="1"/>
  <c r="Q187" i="1" s="1"/>
  <c r="O187" i="1"/>
  <c r="K187" i="1"/>
  <c r="O185" i="1"/>
  <c r="P185" i="1" s="1"/>
  <c r="Q185" i="1" s="1"/>
  <c r="K185" i="1"/>
  <c r="O184" i="1"/>
  <c r="P184" i="1" s="1"/>
  <c r="Q184" i="1" s="1"/>
  <c r="K184" i="1"/>
  <c r="Q183" i="1"/>
  <c r="O183" i="1"/>
  <c r="P183" i="1" s="1"/>
  <c r="K183" i="1"/>
  <c r="P182" i="1"/>
  <c r="Q182" i="1" s="1"/>
  <c r="O182" i="1"/>
  <c r="K182" i="1"/>
  <c r="O180" i="1"/>
  <c r="P180" i="1" s="1"/>
  <c r="Q180" i="1" s="1"/>
  <c r="K180" i="1"/>
  <c r="P178" i="1"/>
  <c r="Q178" i="1" s="1"/>
  <c r="O178" i="1"/>
  <c r="K178" i="1"/>
  <c r="O177" i="1"/>
  <c r="P177" i="1" s="1"/>
  <c r="Q177" i="1" s="1"/>
  <c r="K177" i="1"/>
  <c r="O176" i="1"/>
  <c r="P176" i="1" s="1"/>
  <c r="Q176" i="1" s="1"/>
  <c r="K176" i="1"/>
  <c r="Q175" i="1"/>
  <c r="O175" i="1"/>
  <c r="P175" i="1" s="1"/>
  <c r="K175" i="1"/>
  <c r="P174" i="1"/>
  <c r="Q174" i="1" s="1"/>
  <c r="O174" i="1"/>
  <c r="K174" i="1"/>
  <c r="O173" i="1"/>
  <c r="P173" i="1" s="1"/>
  <c r="K173" i="1"/>
  <c r="O172" i="1"/>
  <c r="P172" i="1" s="1"/>
  <c r="Q172" i="1" s="1"/>
  <c r="K172" i="1"/>
  <c r="O170" i="1"/>
  <c r="P170" i="1" s="1"/>
  <c r="Q170" i="1" s="1"/>
  <c r="K170" i="1"/>
  <c r="P169" i="1"/>
  <c r="O169" i="1"/>
  <c r="K169" i="1"/>
  <c r="O168" i="1"/>
  <c r="P168" i="1" s="1"/>
  <c r="K168" i="1"/>
  <c r="P167" i="1"/>
  <c r="Q167" i="1" s="1"/>
  <c r="O167" i="1"/>
  <c r="K167" i="1"/>
  <c r="O166" i="1"/>
  <c r="P166" i="1" s="1"/>
  <c r="K166" i="1"/>
  <c r="O165" i="1"/>
  <c r="P165" i="1" s="1"/>
  <c r="K165" i="1"/>
  <c r="O163" i="1"/>
  <c r="P163" i="1" s="1"/>
  <c r="K163" i="1"/>
  <c r="Q163" i="1" s="1"/>
  <c r="O162" i="1"/>
  <c r="P162" i="1" s="1"/>
  <c r="Q162" i="1" s="1"/>
  <c r="K162" i="1"/>
  <c r="O161" i="1"/>
  <c r="P161" i="1" s="1"/>
  <c r="K161" i="1"/>
  <c r="P160" i="1"/>
  <c r="Q160" i="1" s="1"/>
  <c r="O160" i="1"/>
  <c r="K160" i="1"/>
  <c r="O159" i="1"/>
  <c r="P159" i="1" s="1"/>
  <c r="K159" i="1"/>
  <c r="O158" i="1"/>
  <c r="P158" i="1" s="1"/>
  <c r="K158" i="1"/>
  <c r="O157" i="1"/>
  <c r="P157" i="1" s="1"/>
  <c r="K157" i="1"/>
  <c r="Q157" i="1" s="1"/>
  <c r="P155" i="1"/>
  <c r="Q155" i="1" s="1"/>
  <c r="O155" i="1"/>
  <c r="K155" i="1"/>
  <c r="O154" i="1"/>
  <c r="P154" i="1" s="1"/>
  <c r="K154" i="1"/>
  <c r="O153" i="1"/>
  <c r="P153" i="1" s="1"/>
  <c r="Q153" i="1" s="1"/>
  <c r="K153" i="1"/>
  <c r="O151" i="1"/>
  <c r="P151" i="1" s="1"/>
  <c r="Q151" i="1" s="1"/>
  <c r="K151" i="1"/>
  <c r="O150" i="1"/>
  <c r="P150" i="1" s="1"/>
  <c r="Q150" i="1" s="1"/>
  <c r="K150" i="1"/>
  <c r="O146" i="1"/>
  <c r="P146" i="1" s="1"/>
  <c r="K146" i="1"/>
  <c r="O145" i="1"/>
  <c r="P145" i="1" s="1"/>
  <c r="Q145" i="1" s="1"/>
  <c r="K145" i="1"/>
  <c r="O144" i="1"/>
  <c r="P144" i="1" s="1"/>
  <c r="K144" i="1"/>
  <c r="P143" i="1"/>
  <c r="Q143" i="1" s="1"/>
  <c r="O143" i="1"/>
  <c r="K143" i="1"/>
  <c r="O142" i="1"/>
  <c r="P142" i="1" s="1"/>
  <c r="K142" i="1"/>
  <c r="O140" i="1"/>
  <c r="P140" i="1" s="1"/>
  <c r="Q140" i="1" s="1"/>
  <c r="K140" i="1"/>
  <c r="O139" i="1"/>
  <c r="P139" i="1" s="1"/>
  <c r="K139" i="1"/>
  <c r="O138" i="1"/>
  <c r="P138" i="1" s="1"/>
  <c r="Q138" i="1" s="1"/>
  <c r="K138" i="1"/>
  <c r="O137" i="1"/>
  <c r="P137" i="1" s="1"/>
  <c r="Q137" i="1" s="1"/>
  <c r="K137" i="1"/>
  <c r="P136" i="1"/>
  <c r="Q136" i="1" s="1"/>
  <c r="O136" i="1"/>
  <c r="K136" i="1"/>
  <c r="O135" i="1"/>
  <c r="P135" i="1" s="1"/>
  <c r="Q135" i="1" s="1"/>
  <c r="K135" i="1"/>
  <c r="O134" i="1"/>
  <c r="P134" i="1" s="1"/>
  <c r="K134" i="1"/>
  <c r="O133" i="1"/>
  <c r="P133" i="1" s="1"/>
  <c r="K133" i="1"/>
  <c r="O132" i="1"/>
  <c r="P132" i="1" s="1"/>
  <c r="Q132" i="1" s="1"/>
  <c r="K132" i="1"/>
  <c r="O131" i="1"/>
  <c r="P131" i="1" s="1"/>
  <c r="Q131" i="1" s="1"/>
  <c r="K131" i="1"/>
  <c r="P130" i="1"/>
  <c r="Q130" i="1" s="1"/>
  <c r="O130" i="1"/>
  <c r="K130" i="1"/>
  <c r="O129" i="1"/>
  <c r="P129" i="1" s="1"/>
  <c r="K129" i="1"/>
  <c r="P128" i="1"/>
  <c r="Q128" i="1" s="1"/>
  <c r="O128" i="1"/>
  <c r="K128" i="1"/>
  <c r="O127" i="1"/>
  <c r="P127" i="1" s="1"/>
  <c r="Q127" i="1" s="1"/>
  <c r="K127" i="1"/>
  <c r="P126" i="1"/>
  <c r="Q126" i="1" s="1"/>
  <c r="O126" i="1"/>
  <c r="K126" i="1"/>
  <c r="O125" i="1"/>
  <c r="P125" i="1" s="1"/>
  <c r="Q125" i="1" s="1"/>
  <c r="K125" i="1"/>
  <c r="P124" i="1"/>
  <c r="Q124" i="1" s="1"/>
  <c r="O124" i="1"/>
  <c r="K124" i="1"/>
  <c r="O123" i="1"/>
  <c r="P123" i="1" s="1"/>
  <c r="K123" i="1"/>
  <c r="P122" i="1"/>
  <c r="Q122" i="1" s="1"/>
  <c r="O122" i="1"/>
  <c r="K122" i="1"/>
  <c r="P121" i="1"/>
  <c r="Q121" i="1" s="1"/>
  <c r="O121" i="1"/>
  <c r="K121" i="1"/>
  <c r="O120" i="1"/>
  <c r="P120" i="1" s="1"/>
  <c r="K120" i="1"/>
  <c r="O119" i="1"/>
  <c r="P119" i="1" s="1"/>
  <c r="Q119" i="1" s="1"/>
  <c r="K119" i="1"/>
  <c r="O118" i="1"/>
  <c r="P118" i="1" s="1"/>
  <c r="Q118" i="1" s="1"/>
  <c r="K118" i="1"/>
  <c r="O117" i="1"/>
  <c r="P117" i="1" s="1"/>
  <c r="Q117" i="1" s="1"/>
  <c r="K117" i="1"/>
  <c r="O116" i="1"/>
  <c r="P116" i="1" s="1"/>
  <c r="Q116" i="1" s="1"/>
  <c r="K116" i="1"/>
  <c r="O115" i="1"/>
  <c r="P115" i="1" s="1"/>
  <c r="Q115" i="1" s="1"/>
  <c r="K115" i="1"/>
  <c r="O114" i="1"/>
  <c r="P114" i="1" s="1"/>
  <c r="Q114" i="1" s="1"/>
  <c r="K114" i="1"/>
  <c r="O113" i="1"/>
  <c r="P113" i="1" s="1"/>
  <c r="K113" i="1"/>
  <c r="P112" i="1"/>
  <c r="Q112" i="1" s="1"/>
  <c r="O112" i="1"/>
  <c r="K112" i="1"/>
  <c r="O111" i="1"/>
  <c r="P111" i="1" s="1"/>
  <c r="K111" i="1"/>
  <c r="O110" i="1"/>
  <c r="P110" i="1" s="1"/>
  <c r="Q110" i="1" s="1"/>
  <c r="K110" i="1"/>
  <c r="O109" i="1"/>
  <c r="P109" i="1" s="1"/>
  <c r="Q109" i="1" s="1"/>
  <c r="K109" i="1"/>
  <c r="O108" i="1"/>
  <c r="P108" i="1" s="1"/>
  <c r="Q108" i="1" s="1"/>
  <c r="K108" i="1"/>
  <c r="O107" i="1"/>
  <c r="P107" i="1" s="1"/>
  <c r="Q107" i="1" s="1"/>
  <c r="K107" i="1"/>
  <c r="O106" i="1"/>
  <c r="P106" i="1" s="1"/>
  <c r="Q106" i="1" s="1"/>
  <c r="K106" i="1"/>
  <c r="O105" i="1"/>
  <c r="P105" i="1" s="1"/>
  <c r="K105" i="1"/>
  <c r="O104" i="1"/>
  <c r="P104" i="1" s="1"/>
  <c r="K104" i="1"/>
  <c r="O103" i="1"/>
  <c r="P103" i="1" s="1"/>
  <c r="K103" i="1"/>
  <c r="O102" i="1"/>
  <c r="P102" i="1" s="1"/>
  <c r="Q102" i="1" s="1"/>
  <c r="K102" i="1"/>
  <c r="O101" i="1"/>
  <c r="P101" i="1" s="1"/>
  <c r="K101" i="1"/>
  <c r="O100" i="1"/>
  <c r="P100" i="1" s="1"/>
  <c r="K100" i="1"/>
  <c r="O99" i="1"/>
  <c r="P99" i="1" s="1"/>
  <c r="K99" i="1"/>
  <c r="O96" i="1"/>
  <c r="P96" i="1" s="1"/>
  <c r="K96" i="1"/>
  <c r="O95" i="1"/>
  <c r="P95" i="1" s="1"/>
  <c r="Q95" i="1" s="1"/>
  <c r="K95" i="1"/>
  <c r="O94" i="1"/>
  <c r="P94" i="1" s="1"/>
  <c r="Q94" i="1" s="1"/>
  <c r="K94" i="1"/>
  <c r="O93" i="1"/>
  <c r="P93" i="1" s="1"/>
  <c r="Q93" i="1" s="1"/>
  <c r="K93" i="1"/>
  <c r="O92" i="1"/>
  <c r="P92" i="1" s="1"/>
  <c r="K92" i="1"/>
  <c r="P91" i="1"/>
  <c r="Q91" i="1" s="1"/>
  <c r="O91" i="1"/>
  <c r="K91" i="1"/>
  <c r="O90" i="1"/>
  <c r="P90" i="1" s="1"/>
  <c r="Q90" i="1" s="1"/>
  <c r="K90" i="1"/>
  <c r="O89" i="1"/>
  <c r="P89" i="1" s="1"/>
  <c r="K89" i="1"/>
  <c r="O88" i="1"/>
  <c r="P88" i="1" s="1"/>
  <c r="Q88" i="1" s="1"/>
  <c r="K88" i="1"/>
  <c r="O87" i="1"/>
  <c r="P87" i="1" s="1"/>
  <c r="Q87" i="1" s="1"/>
  <c r="K87" i="1"/>
  <c r="O86" i="1"/>
  <c r="P86" i="1" s="1"/>
  <c r="Q86" i="1" s="1"/>
  <c r="K86" i="1"/>
  <c r="O85" i="1"/>
  <c r="P85" i="1" s="1"/>
  <c r="Q85" i="1" s="1"/>
  <c r="K85" i="1"/>
  <c r="Q84" i="1"/>
  <c r="O84" i="1"/>
  <c r="P84" i="1" s="1"/>
  <c r="K84" i="1"/>
  <c r="O83" i="1"/>
  <c r="P83" i="1" s="1"/>
  <c r="K83" i="1"/>
  <c r="O82" i="1"/>
  <c r="P82" i="1" s="1"/>
  <c r="Q82" i="1" s="1"/>
  <c r="K82" i="1"/>
  <c r="O81" i="1"/>
  <c r="P81" i="1" s="1"/>
  <c r="Q81" i="1" s="1"/>
  <c r="K81" i="1"/>
  <c r="O80" i="1"/>
  <c r="P80" i="1" s="1"/>
  <c r="Q80" i="1" s="1"/>
  <c r="K80" i="1"/>
  <c r="O79" i="1"/>
  <c r="P79" i="1" s="1"/>
  <c r="K79" i="1"/>
  <c r="O78" i="1"/>
  <c r="P78" i="1" s="1"/>
  <c r="Q78" i="1" s="1"/>
  <c r="K78" i="1"/>
  <c r="O77" i="1"/>
  <c r="P77" i="1" s="1"/>
  <c r="Q77" i="1" s="1"/>
  <c r="K77" i="1"/>
  <c r="O76" i="1"/>
  <c r="P76" i="1" s="1"/>
  <c r="Q76" i="1" s="1"/>
  <c r="K76" i="1"/>
  <c r="O75" i="1"/>
  <c r="P75" i="1" s="1"/>
  <c r="Q75" i="1" s="1"/>
  <c r="K75" i="1"/>
  <c r="O74" i="1"/>
  <c r="P74" i="1" s="1"/>
  <c r="Q74" i="1" s="1"/>
  <c r="K74" i="1"/>
  <c r="O73" i="1"/>
  <c r="P73" i="1" s="1"/>
  <c r="Q73" i="1" s="1"/>
  <c r="K73" i="1"/>
  <c r="O72" i="1"/>
  <c r="P72" i="1" s="1"/>
  <c r="Q72" i="1" s="1"/>
  <c r="K72" i="1"/>
  <c r="O71" i="1"/>
  <c r="P71" i="1" s="1"/>
  <c r="K71" i="1"/>
  <c r="O69" i="1"/>
  <c r="P69" i="1" s="1"/>
  <c r="Q69" i="1" s="1"/>
  <c r="K69" i="1"/>
  <c r="O68" i="1"/>
  <c r="P68" i="1" s="1"/>
  <c r="K68" i="1"/>
  <c r="P67" i="1"/>
  <c r="O67" i="1"/>
  <c r="K67" i="1"/>
  <c r="O66" i="1"/>
  <c r="P66" i="1" s="1"/>
  <c r="K66" i="1"/>
  <c r="O65" i="1"/>
  <c r="P65" i="1" s="1"/>
  <c r="Q65" i="1" s="1"/>
  <c r="K65" i="1"/>
  <c r="O64" i="1"/>
  <c r="P64" i="1" s="1"/>
  <c r="Q64" i="1" s="1"/>
  <c r="K64" i="1"/>
  <c r="P63" i="1"/>
  <c r="Q63" i="1" s="1"/>
  <c r="O63" i="1"/>
  <c r="K63" i="1"/>
  <c r="O62" i="1"/>
  <c r="P62" i="1" s="1"/>
  <c r="K62" i="1"/>
  <c r="P60" i="1"/>
  <c r="Q60" i="1" s="1"/>
  <c r="O60" i="1"/>
  <c r="K60" i="1"/>
  <c r="O59" i="1"/>
  <c r="P59" i="1" s="1"/>
  <c r="Q59" i="1" s="1"/>
  <c r="K59" i="1"/>
  <c r="P58" i="1"/>
  <c r="Q58" i="1" s="1"/>
  <c r="O58" i="1"/>
  <c r="K58" i="1"/>
  <c r="O57" i="1"/>
  <c r="P57" i="1" s="1"/>
  <c r="Q57" i="1" s="1"/>
  <c r="K57" i="1"/>
  <c r="O56" i="1"/>
  <c r="P56" i="1" s="1"/>
  <c r="Q56" i="1" s="1"/>
  <c r="K56" i="1"/>
  <c r="O55" i="1"/>
  <c r="P55" i="1" s="1"/>
  <c r="Q55" i="1" s="1"/>
  <c r="K55" i="1"/>
  <c r="O54" i="1"/>
  <c r="P54" i="1" s="1"/>
  <c r="Q54" i="1" s="1"/>
  <c r="K54" i="1"/>
  <c r="O53" i="1"/>
  <c r="P53" i="1" s="1"/>
  <c r="K53" i="1"/>
  <c r="O52" i="1"/>
  <c r="P52" i="1" s="1"/>
  <c r="Q52" i="1" s="1"/>
  <c r="K52" i="1"/>
  <c r="O51" i="1"/>
  <c r="P51" i="1" s="1"/>
  <c r="K51" i="1"/>
  <c r="P50" i="1"/>
  <c r="O50" i="1"/>
  <c r="K50" i="1"/>
  <c r="O49" i="1"/>
  <c r="P49" i="1" s="1"/>
  <c r="K49" i="1"/>
  <c r="O47" i="1"/>
  <c r="P47" i="1" s="1"/>
  <c r="Q47" i="1" s="1"/>
  <c r="K47" i="1"/>
  <c r="O46" i="1"/>
  <c r="P46" i="1" s="1"/>
  <c r="Q46" i="1" s="1"/>
  <c r="K46" i="1"/>
  <c r="P45" i="1"/>
  <c r="Q45" i="1" s="1"/>
  <c r="O45" i="1"/>
  <c r="K45" i="1"/>
  <c r="O44" i="1"/>
  <c r="P44" i="1" s="1"/>
  <c r="K44" i="1"/>
  <c r="P43" i="1"/>
  <c r="Q43" i="1" s="1"/>
  <c r="O43" i="1"/>
  <c r="K43" i="1"/>
  <c r="O42" i="1"/>
  <c r="P42" i="1" s="1"/>
  <c r="Q42" i="1" s="1"/>
  <c r="K42" i="1"/>
  <c r="P41" i="1"/>
  <c r="Q41" i="1" s="1"/>
  <c r="O41" i="1"/>
  <c r="K41" i="1"/>
  <c r="O40" i="1"/>
  <c r="P40" i="1" s="1"/>
  <c r="Q40" i="1" s="1"/>
  <c r="K40" i="1"/>
  <c r="O39" i="1"/>
  <c r="P39" i="1" s="1"/>
  <c r="Q39" i="1" s="1"/>
  <c r="K39" i="1"/>
  <c r="O38" i="1"/>
  <c r="P38" i="1" s="1"/>
  <c r="Q38" i="1" s="1"/>
  <c r="K38" i="1"/>
  <c r="O37" i="1"/>
  <c r="P37" i="1" s="1"/>
  <c r="Q37" i="1" s="1"/>
  <c r="K37" i="1"/>
  <c r="O36" i="1"/>
  <c r="P36" i="1" s="1"/>
  <c r="K36" i="1"/>
  <c r="O35" i="1"/>
  <c r="P35" i="1" s="1"/>
  <c r="Q35" i="1" s="1"/>
  <c r="K35" i="1"/>
  <c r="O34" i="1"/>
  <c r="P34" i="1" s="1"/>
  <c r="K34" i="1"/>
  <c r="P33" i="1"/>
  <c r="O33" i="1"/>
  <c r="K33" i="1"/>
  <c r="O32" i="1"/>
  <c r="P32" i="1" s="1"/>
  <c r="K32" i="1"/>
  <c r="O31" i="1"/>
  <c r="P31" i="1" s="1"/>
  <c r="Q31" i="1" s="1"/>
  <c r="K31" i="1"/>
  <c r="O30" i="1"/>
  <c r="P30" i="1" s="1"/>
  <c r="Q30" i="1" s="1"/>
  <c r="K30" i="1"/>
  <c r="P29" i="1"/>
  <c r="Q29" i="1" s="1"/>
  <c r="O29" i="1"/>
  <c r="K29" i="1"/>
  <c r="O28" i="1"/>
  <c r="P28" i="1" s="1"/>
  <c r="K28" i="1"/>
  <c r="P27" i="1"/>
  <c r="Q27" i="1" s="1"/>
  <c r="O27" i="1"/>
  <c r="K27" i="1"/>
  <c r="O26" i="1"/>
  <c r="P26" i="1" s="1"/>
  <c r="K26" i="1"/>
  <c r="O22" i="1"/>
  <c r="P22" i="1" s="1"/>
  <c r="Q22" i="1" s="1"/>
  <c r="K22" i="1"/>
  <c r="O21" i="1"/>
  <c r="P21" i="1" s="1"/>
  <c r="K21" i="1"/>
  <c r="O20" i="1"/>
  <c r="P20" i="1" s="1"/>
  <c r="Q20" i="1" s="1"/>
  <c r="K20" i="1"/>
  <c r="O19" i="1"/>
  <c r="P19" i="1" s="1"/>
  <c r="K19" i="1"/>
  <c r="O16" i="1"/>
  <c r="P16" i="1" s="1"/>
  <c r="Q16" i="1" s="1"/>
  <c r="K16" i="1"/>
  <c r="O15" i="1"/>
  <c r="P15" i="1" s="1"/>
  <c r="K15" i="1"/>
  <c r="O14" i="1"/>
  <c r="P14" i="1" s="1"/>
  <c r="Q14" i="1" s="1"/>
  <c r="K14" i="1"/>
  <c r="O13" i="1"/>
  <c r="P13" i="1" s="1"/>
  <c r="Q13" i="1" s="1"/>
  <c r="K13" i="1"/>
  <c r="O12" i="1"/>
  <c r="P12" i="1" s="1"/>
  <c r="Q12" i="1" s="1"/>
  <c r="K12" i="1"/>
  <c r="O11" i="1"/>
  <c r="P11" i="1" s="1"/>
  <c r="K11" i="1"/>
  <c r="O10" i="1"/>
  <c r="P10" i="1" s="1"/>
  <c r="Q10" i="1" s="1"/>
  <c r="K10" i="1"/>
  <c r="O9" i="1"/>
  <c r="P9" i="1" s="1"/>
  <c r="Q9" i="1" s="1"/>
  <c r="K9" i="1"/>
  <c r="O8" i="1"/>
  <c r="P8" i="1" s="1"/>
  <c r="K8" i="1"/>
  <c r="Q33" i="1" l="1"/>
  <c r="Q50" i="1"/>
  <c r="Q67" i="1"/>
  <c r="K217" i="1"/>
  <c r="Q169" i="1"/>
  <c r="P697" i="1"/>
  <c r="Q671" i="1"/>
  <c r="Q11" i="1"/>
  <c r="Q21" i="1"/>
  <c r="Q34" i="1"/>
  <c r="Q51" i="1"/>
  <c r="Q68" i="1"/>
  <c r="Q79" i="1"/>
  <c r="Q113" i="1"/>
  <c r="Q139" i="1"/>
  <c r="Q198" i="1"/>
  <c r="Q208" i="1"/>
  <c r="Q278" i="1"/>
  <c r="Q376" i="1"/>
  <c r="Q414" i="1"/>
  <c r="Q15" i="1"/>
  <c r="K17" i="1"/>
  <c r="Q28" i="1"/>
  <c r="Q44" i="1"/>
  <c r="Q62" i="1"/>
  <c r="Q83" i="1"/>
  <c r="Q103" i="1"/>
  <c r="Q120" i="1"/>
  <c r="Q202" i="1"/>
  <c r="Q234" i="1"/>
  <c r="Q322" i="1"/>
  <c r="Q369" i="1"/>
  <c r="Q408" i="1"/>
  <c r="Q431" i="1"/>
  <c r="K23" i="1"/>
  <c r="K97" i="1"/>
  <c r="Q32" i="1"/>
  <c r="Q49" i="1"/>
  <c r="Q66" i="1"/>
  <c r="Q100" i="1"/>
  <c r="Q104" i="1"/>
  <c r="Q133" i="1"/>
  <c r="Q165" i="1"/>
  <c r="Q192" i="1"/>
  <c r="Q195" i="1"/>
  <c r="Q227" i="1"/>
  <c r="Q313" i="1"/>
  <c r="Q391" i="1"/>
  <c r="Q394" i="1"/>
  <c r="Q36" i="1"/>
  <c r="Q53" i="1"/>
  <c r="Q71" i="1"/>
  <c r="Q101" i="1"/>
  <c r="Q105" i="1"/>
  <c r="Q134" i="1"/>
  <c r="Q154" i="1"/>
  <c r="Q158" i="1"/>
  <c r="Q189" i="1"/>
  <c r="Q213" i="1"/>
  <c r="Q228" i="1"/>
  <c r="Q306" i="1"/>
  <c r="Q310" i="1"/>
  <c r="Q341" i="1"/>
  <c r="Q89" i="1"/>
  <c r="Q92" i="1"/>
  <c r="Q96" i="1"/>
  <c r="Q111" i="1"/>
  <c r="Q144" i="1"/>
  <c r="Q161" i="1"/>
  <c r="Q199" i="1"/>
  <c r="Q237" i="1"/>
  <c r="Q244" i="1"/>
  <c r="Q250" i="1"/>
  <c r="Q264" i="1"/>
  <c r="Q268" i="1"/>
  <c r="Q271" i="1"/>
  <c r="Q275" i="1"/>
  <c r="Q282" i="1"/>
  <c r="Q289" i="1"/>
  <c r="Q293" i="1"/>
  <c r="Q297" i="1"/>
  <c r="Q304" i="1"/>
  <c r="Q307" i="1"/>
  <c r="Q320" i="1"/>
  <c r="Q323" i="1"/>
  <c r="Q326" i="1"/>
  <c r="Q329" i="1"/>
  <c r="Q406" i="1"/>
  <c r="Q467" i="1"/>
  <c r="Q477" i="1"/>
  <c r="Q495" i="1"/>
  <c r="Q515" i="1"/>
  <c r="Q534" i="1"/>
  <c r="Q546" i="1"/>
  <c r="Q687" i="1"/>
  <c r="K147" i="1"/>
  <c r="Q123" i="1"/>
  <c r="Q129" i="1"/>
  <c r="Q168" i="1"/>
  <c r="Q205" i="1"/>
  <c r="Q221" i="1"/>
  <c r="Q301" i="1"/>
  <c r="Q342" i="1"/>
  <c r="Q348" i="1"/>
  <c r="Q367" i="1"/>
  <c r="Q370" i="1"/>
  <c r="Q403" i="1"/>
  <c r="Q417" i="1"/>
  <c r="Q434" i="1"/>
  <c r="Q450" i="1"/>
  <c r="Q618" i="1"/>
  <c r="Q634" i="1"/>
  <c r="Q652" i="1"/>
  <c r="Q685" i="1"/>
  <c r="Q683" i="1"/>
  <c r="Q142" i="1"/>
  <c r="Q159" i="1"/>
  <c r="Q166" i="1"/>
  <c r="Q173" i="1"/>
  <c r="Q197" i="1"/>
  <c r="Q203" i="1"/>
  <c r="Q209" i="1"/>
  <c r="Q226" i="1"/>
  <c r="Q233" i="1"/>
  <c r="Q241" i="1"/>
  <c r="Q318" i="1"/>
  <c r="Q340" i="1"/>
  <c r="Q346" i="1"/>
  <c r="Q349" i="1"/>
  <c r="Q368" i="1"/>
  <c r="Q371" i="1"/>
  <c r="Q377" i="1"/>
  <c r="Q680" i="1"/>
  <c r="Q678" i="1"/>
  <c r="Q695" i="1"/>
  <c r="Q146" i="1"/>
  <c r="Q188" i="1"/>
  <c r="Q246" i="1"/>
  <c r="Q252" i="1"/>
  <c r="Q372" i="1"/>
  <c r="Q378" i="1"/>
  <c r="Q381" i="1"/>
  <c r="Q393" i="1"/>
  <c r="Q471" i="1"/>
  <c r="Q489" i="1"/>
  <c r="Q539" i="1"/>
  <c r="Q676" i="1"/>
  <c r="Q693" i="1"/>
  <c r="Q674" i="1"/>
  <c r="Q691" i="1"/>
  <c r="Q487" i="1"/>
  <c r="Q506" i="1"/>
  <c r="K697" i="1"/>
  <c r="Q689" i="1"/>
  <c r="Q8" i="1"/>
  <c r="P17" i="1"/>
  <c r="Q17" i="1" s="1"/>
  <c r="P23" i="1"/>
  <c r="Q19" i="1"/>
  <c r="P97" i="1"/>
  <c r="Q97" i="1" s="1"/>
  <c r="Q26" i="1"/>
  <c r="Q225" i="1"/>
  <c r="Q334" i="1"/>
  <c r="Q343" i="1"/>
  <c r="Q409" i="1"/>
  <c r="Q426" i="1"/>
  <c r="Q442" i="1"/>
  <c r="Q459" i="1"/>
  <c r="Q292" i="1"/>
  <c r="Q359" i="1"/>
  <c r="P254" i="1"/>
  <c r="K463" i="1"/>
  <c r="K706" i="1" s="1"/>
  <c r="K714" i="1" s="1"/>
  <c r="K726" i="1" s="1"/>
  <c r="Q302" i="1"/>
  <c r="Q311" i="1"/>
  <c r="Q338" i="1"/>
  <c r="Q347" i="1"/>
  <c r="Q220" i="1"/>
  <c r="Q230" i="1"/>
  <c r="P463" i="1"/>
  <c r="Q296" i="1"/>
  <c r="Q317" i="1"/>
  <c r="Q366" i="1"/>
  <c r="Q375" i="1"/>
  <c r="P147" i="1"/>
  <c r="Q147" i="1" s="1"/>
  <c r="Q99" i="1"/>
  <c r="Q350" i="1"/>
  <c r="Q258" i="1"/>
  <c r="Q354" i="1"/>
  <c r="Q363" i="1"/>
  <c r="P217" i="1"/>
  <c r="Q217" i="1" s="1"/>
  <c r="Q294" i="1"/>
  <c r="K668" i="1"/>
  <c r="P668" i="1"/>
  <c r="Q702" i="1"/>
  <c r="P704" i="1"/>
  <c r="Q704" i="1" s="1"/>
  <c r="Q700" i="1"/>
  <c r="Q672" i="1"/>
  <c r="Q668" i="1" l="1"/>
  <c r="Q697" i="1"/>
  <c r="Q23" i="1"/>
  <c r="Q463" i="1"/>
  <c r="P706" i="1"/>
  <c r="Q254" i="1"/>
  <c r="Q706" i="1" l="1"/>
  <c r="P714" i="1"/>
  <c r="Q714" i="1" l="1"/>
  <c r="P726" i="1"/>
  <c r="Q726" i="1" s="1"/>
</calcChain>
</file>

<file path=xl/sharedStrings.xml><?xml version="1.0" encoding="utf-8"?>
<sst xmlns="http://schemas.openxmlformats.org/spreadsheetml/2006/main" count="1400" uniqueCount="602">
  <si>
    <t>Código</t>
  </si>
  <si>
    <t>CCE-EICP-FM-14</t>
  </si>
  <si>
    <t>Versión</t>
  </si>
  <si>
    <t xml:space="preserve">
IDU-LP-SGI-021-2020
FORMULARIO 1
</t>
  </si>
  <si>
    <t>PRESUPUESTO OFICIAL</t>
  </si>
  <si>
    <t>Nº</t>
  </si>
  <si>
    <t>ÍTEM DE PAGO</t>
  </si>
  <si>
    <t xml:space="preserve">ESPECIFICACIONES </t>
  </si>
  <si>
    <t>DESCRIPCIÓN</t>
  </si>
  <si>
    <t>UND.</t>
  </si>
  <si>
    <t>CANTIDAD</t>
  </si>
  <si>
    <t>VALOR UNITARIO</t>
  </si>
  <si>
    <t xml:space="preserve">VALOR TOTAL                                </t>
  </si>
  <si>
    <t>VALOR UNITARIO CON AIU
OFERTADO</t>
  </si>
  <si>
    <t>VALOR UNITARIO CON AIU
CORREGIDO</t>
  </si>
  <si>
    <t>VALOR PARCIAL
CORREGIDO</t>
  </si>
  <si>
    <t>VERIFICACIÓN</t>
  </si>
  <si>
    <t>PRELIMINARES</t>
  </si>
  <si>
    <t>REPLANTEO GENERAL</t>
  </si>
  <si>
    <t>M2</t>
  </si>
  <si>
    <t>DESCAPOTE A MAQUINA EN MATERIAL COMUN (e=0.1m. Incluye Cargue). INCLUYE DISPOSICION FINAL DE ESCOMBROS</t>
  </si>
  <si>
    <t>EXCAVACIÓN MECÁNICA EN MATERIAL COMÚN (Incluye Cargue)</t>
  </si>
  <si>
    <t>M3</t>
  </si>
  <si>
    <t>EXCAVACION MECANICA EN ROCA (Incluye Cargue)</t>
  </si>
  <si>
    <t>DEMOLICION MANUAL SARDINEL EXISTENTE (Incluye Cargue). No incluye transporte y disposición final de sobrantes.</t>
  </si>
  <si>
    <t>ML</t>
  </si>
  <si>
    <t>DEMOLICIÓN PISOS DE CONCRETO (incluye cargue). No incluye transporte y disposición final de sobrantes.</t>
  </si>
  <si>
    <t>DEMOLICION SUMIDERO EXISTENTE (Incluye Cargue)</t>
  </si>
  <si>
    <t>UN</t>
  </si>
  <si>
    <t>DEMOLICION DE POZOS, CAJAS Y CAMARAS DE EMPRESAS DE SERVICIOS PÚBLICOS (INCLUYE MARTILLO NEUMÁTICO DE 60 LB, COMPRESOR Y CARGUE).</t>
  </si>
  <si>
    <t>TRANSPORTE Y DISPOSICIÓN FINAL DE ESCOMBROS EN SITIO AUTORIZADO (distancia de transporte 21 Km). A distancia mayor del acarreo libre (90 m) en sitio autorizado por la entidad Ambiental competente.</t>
  </si>
  <si>
    <t>Subtotal</t>
  </si>
  <si>
    <t>RELLENOS</t>
  </si>
  <si>
    <t>MATERIAL SELECCIONADO. SUMINISTRO, EXTENDIDO MANUAL, NIVELACIÓN, HUMEDECIMIENTO Y COMPACTACIÓN.</t>
  </si>
  <si>
    <t>SUBBASE GRANULAR PEATONAL SBG_PEA. Suministro, extendido manual, nivelación, humedecimiento y compactación con vibrocompactador benitín de 1 tonelada incluye operario y combustible.</t>
  </si>
  <si>
    <t>ESTABILIZACIÓN CON RCD. Incluye trasiego interno, nivelación y compactación.</t>
  </si>
  <si>
    <t>SUBBASE GRANULAR CLASE C (SBG_C) (Suministro, Extendido, Nivelación, Humedecimiento y Compactación con vibrocompactador)</t>
  </si>
  <si>
    <t>URBANISMO Y PAISAJISMO</t>
  </si>
  <si>
    <t>ESPACIO PÚBLICO EXTERIOR PATIO</t>
  </si>
  <si>
    <t>ESTABILIZACIÓN DE SUBRASANTE CON RAJÓN, INCLUYE EQUIPO DE COMPACTACIÓN (SUMINISTRO, EXTENDIDO, NIVELACIÓN Y COMPACTACIÓN CON EQUIPO MECÁNICO)</t>
  </si>
  <si>
    <t>GEOTEXTIL NT 1600 PARA SEPARACION SUBRASANTE/CAPAS GRANULARES (Incluye Suministro e Instalación)</t>
  </si>
  <si>
    <t>SUBBASE GRANULAR CLASE C (SBG_C) CON RECICLADO DE CONCRETO HIDRAULICO (Suministro, Extendido, Nivelación, Humedecimiento y Compactación con vibrocompactador)</t>
  </si>
  <si>
    <t>ADOQUIN DE CONCRETO COLOR 20x10x8cm (Suministro e Instalación. Incluye Base 4cm Arena Nivelación y Arena de Sello)</t>
  </si>
  <si>
    <t>ADOQUIN EN CONCRETO COLOR OCRE 200 X 100 A25 (Suministro e instalación. Incluye base 4cm mortero 2000PSI y arena de sello)</t>
  </si>
  <si>
    <t>PISO EN ADOQUIN DE CONCRETO A25 20x10x6cm (Suministro e Instalación. Incluye Base 3cm Arena Nivelación y Arena de Sello)</t>
  </si>
  <si>
    <t>CONTENEDOR DE RAICES TIPO B22 (TIPO C) (1.60m x 1.60m x 1.60m) INCLUYE MUROS EN CONCRETO GRAVA COMÚN 3000 PSI (210 Kg/Cm2), SUMINISTRO CONSTRUCCIÓN Y FILTRO EN GRAVILLA 1/2", FORMALETA Y REFUERZO. NO INCLUYE TIERRA NEGRA.</t>
  </si>
  <si>
    <t>SARDINEL TIPO A10 (Suministro e Instalación. Incluye 3cm Mortero 2000 PSI)</t>
  </si>
  <si>
    <t>BORDILLO PREFABRICADO A80 (Suministro e Instalación. Incluye 3cm Mortero de Nivelación 2000 PSI)</t>
  </si>
  <si>
    <t>PISOS EN LOSETA PREFABRICADA A55 TÁCTIL ALERTA O A56 GUIA 40x40x6 cm. SUMINISTRO E INSTALACIÓN. (INCLUYE 4cm DE MORTERO 1:5 HECHO EN OBRA PARA BASE Y ARENA DE PEÑA PARA SELLO).</t>
  </si>
  <si>
    <t>CENEFA LINEAL EN LOSETA PREFABRICADA TÁCTIL ALERTA Y GUÍA A55 / A56 ANCHO 0.40m (SUMINISTRO E INSTALACIÓN. INCLUYE BASE EN ARENA DE NIVELACIÓN e= 4 cm Y ARENA DE SELLO).</t>
  </si>
  <si>
    <t>CERRAMIENTO METÁLICO h= 2.00m SEGÚN DETALLE PLANO G-912: PARAL TUBULAR METÁLICO CUADRADO DE 4"x4", MARCO EN TUBULAR METÁLICO RECTANGULAR DE 4"x2" Y TUBOS CUADRADOS DE 1"x1", CON PINTURA ANTICORROSIVA Y ESMALTE SINTÉTICO  RAL 70-10. SUMINISTRO, FABRICACIÓN E INSTALACIÓN. CONSTRUCCIÓN DEL PATIO LA REFORMA Y OBRAS COMPLEMENTARIAS EN LA CIUDAD DE BOGOTÁ D.C.</t>
  </si>
  <si>
    <t>SARDINEL BAJO A85 PARA RAMPAS (Suministro e Instalación. Incluye 3cm Mortero 2000 PSI)</t>
  </si>
  <si>
    <t>PIEZA REMATE A105 PARA RAMPA TIPO A (Suministro e Instalación. Incluye 3cm Mortero 2000 PSI)</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</si>
  <si>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</si>
  <si>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BOLARDO EN HIERRO TIPO M62 (Suministro e Instalación. Incluye base en Concreto 3000 PSI, hecho en obra)</t>
  </si>
  <si>
    <t>CANECA DE ACERO INOXIDABLE M121 TIPO BARCELONA (SUMINISTRO E INSTALACIÓN. INCLUYE CONCRETO PARA ANCLAJE DE 3000 PSI PREMEZCLADO GRAVA COMÚN.</t>
  </si>
  <si>
    <t>CONTENEDOR DE RAICES TIPO B20 (TIPO A) (1.2x1.2x1.40m. Inc. Suministro, Construcción y filtro en gravilla. No Inc. Tierra)</t>
  </si>
  <si>
    <t>PAISAJISMO</t>
  </si>
  <si>
    <t>PLANTACIÓN DE LIRIOPE (Incluye 16 unidades por M2) (Incluye transporte y disposición final de escombros en sitio autorizado (Distancia de transporte 28 Km). SUMINISTRO Y PLANTACIÓN</t>
  </si>
  <si>
    <t>PLANTACIÓN DE CLAVEL CHINO (Incluye 16 unidades por M2) (Incluye transporte y disposición final de escombros en sitio autorizado (Distancia de transporte 28 Km). SUMINISTRO Y PLANTACIÓN</t>
  </si>
  <si>
    <t>EUCALIPTO POMARROSO H=1.5mt (Incluye siembra, caja, tierra, abono, tutor, transporte y disposición fina de escombros a 21 Km). SUMINISTRO Y PLANTACION.</t>
  </si>
  <si>
    <t>PALMA PHOENIX H=3.5m (Incluye excavación manual, siembra, caja, tierra, abono, tutor, transporte y disposición final de escombros en sitio autorizado a 28 Km). SUMINISTRO Y PLANTACION.</t>
  </si>
  <si>
    <t>GREVILEA H=2.5m (Incluye excavación manual, siembra, caja, tierra, abono, tutor, transporte y disposición final de escombros en sitio autorizado a 28 Km). SUMINISTRO Y PLANTACION.</t>
  </si>
  <si>
    <t>HIEDRA MIAMI (Incluye 12 unidades por m2 y transporte y disposición final de escombros a 28 km). SUMINISTRO Y PLANTACIÓN.</t>
  </si>
  <si>
    <t>PASTO KYKUYO CORTADO A MÁQUINA (Incluye suministro y riego de tierra fértil de 10CM de espesor e instalación y siembra de pasto y salado y nivelación. SUMINISTRO Y PLANTACION.</t>
  </si>
  <si>
    <t>PLANTACIÓN DE PENNISETUM (Incluye 16 unidades por M2) (Incluye transporte y disposición final de escombros en sitio autorizado (Distancia de transporte 28 Km). SUMINISTRO Y PLANTACIÓN</t>
  </si>
  <si>
    <t>TALA DE ARBOLES CLASE I (H&lt;5m. Incluye Desenraíce, Retiro y Disposición Final)</t>
  </si>
  <si>
    <t>TALA DE ARBOLES CLASE II (5m &lt; H &lt; 10m. Incluye Desenraíce, Retiro y Disposición Final)</t>
  </si>
  <si>
    <t>TALA DE ARBOLES CLASE III (10m &lt; H &lt;  20 m. Incluye Desenraíce, Retiro y Disposición Final)</t>
  </si>
  <si>
    <t>TALA DE ARBOLES CLASE IV (20m&lt;H&lt;30m. Incluye Desenraíce, Retiro y Disposición Final)</t>
  </si>
  <si>
    <t>CICLORUTA</t>
  </si>
  <si>
    <t>EXCAVACION MANUAL EN MATERIAL COMUN. Incluye cargue.</t>
  </si>
  <si>
    <t>SUBBASE GRANULAR PEATONAL SBG_PEA. SUMINISTRO, EXTENDIDO MANUAL, NIVELACIÓN, HUMEDECIMIENTO Y COMPACTACIÓN</t>
  </si>
  <si>
    <t>GEOTEXTIL NT 2500 PARA SUBDRENES/FILTROS (Incluye Suministro e Instalación)</t>
  </si>
  <si>
    <t>MEZCLA ASFÁLTICA EN CALIENTE TIPO DENSO MD12 ASFALTO CONVENCIONAL 80-100  (cemento asfáltico 80-100) (Suministro, Extendido, Nivelación y Compactación mecánica con Vibrocompactador y compactador de llantas)</t>
  </si>
  <si>
    <t>IMPRIMACIÓN CON EMULSIÓN ASFÁLTICA CRL-1 (INCLUYE SUMINISTRO, BARRIDO DE SUPERFICIE Y RIEGO MECÁNICO).</t>
  </si>
  <si>
    <t>ANDENES INTERIOR PATIO</t>
  </si>
  <si>
    <t>RELLENO PARA REDES EN ARENA DE PEÑA (Suministro, Extendido, Humedecimiento y Compactación)</t>
  </si>
  <si>
    <t>SARDINEL TIPO A10 (Suministro e Instalación. Incluye 3cm Mortero 1:5)</t>
  </si>
  <si>
    <t>ANDEN CONCRETO 3000 PSI (210 Kg/cm2) HECHO EN OBRA e=0.10m (Incluye Mezcla, Formaleteo, Fundida y Curado)</t>
  </si>
  <si>
    <t>ANDEN CONCRETO GRAVA COMÚN DE 3000 PSI (210 Kg/cm2) PREMEZCLADO e=0.10m (Incluye Suministro, Formaleteo, Fundida y Curado)</t>
  </si>
  <si>
    <t>ADOQUIN EN CONCRETO 200x100x60mm  A25 (SUMINISTRO E INSTALACIÓN. INCLUYE BASE 4cm MORTERO 2000 PSI Y ARENA DE SELLO).</t>
  </si>
  <si>
    <t>ADOQUIN ECOLOGICO EN CONCRETO DE 40 X 40 X 8cm. SUMINISTRO E INSTALACION. (Incluye suministro, extendido, nivelación y compactación de recebo e=0,15m, 0,02m de tierra, grama y mano de obra)</t>
  </si>
  <si>
    <t>DEMARCACIÓN LINEA CONTINUA BLANCA O AMARILLA A=0.12 m (e=2.3 mm, Termoplástica. Incluye Suministro y Aplicación con Equipo. Incluye Microesferas)</t>
  </si>
  <si>
    <t>DEMARCACION METROS CUADRADO EN PINTURA  TIPO TRAFICO BASE SOLVENTE COLOR AZUL 16 Mils PARA PRIMERA CAPA. (PARADEROS) (INCLUYE SUMINISTRO Y APLICACION CON EQUIPO. INCLUYE MICROESFERAS).</t>
  </si>
  <si>
    <t>DEMARCACION METROS CUADRADO EN PINTURA  TIPO TRAFICO BASE SOLVENTE COLOR AZUL 16 Mils Y 18 Mils (PARADEROS) (INCLUYE SUMINISTRO Y APLICACION CON EQUIPO. INCLUYE MICROESFERAS).</t>
  </si>
  <si>
    <t>ADOQUIN EN CONCRETO COLOR OCRE 200 X 100 X 60  A-25 (Suministro e instalación. Incluye base 4cm mortero 2500PSI y arena de sello)</t>
  </si>
  <si>
    <t>BANCA EN CONCRETO TIPO M31 (Suministro e Instalación)</t>
  </si>
  <si>
    <t>PUERTAS: PARAL TUBULAR METÁLICO RECTANGULAR DE 6"x4", MARCO EN TUBULAR METÁLICO CUADRADO DE 4"x4", PERFIL RECTANGULAR DE 4"x2" Y TUBOS CUADRADOR DE 1"x1", CON PINTURA ANTICORROSIVA Y ESMALTE SINTÉTICO RAL 70-10. SUMINISTRO, FABRICACIÓN E INSTALACIÓN. CONSTRUCCIÓN DEL PATIO LA REFORMA Y OBRAS COMPLEMENTARIAS EN LA CIUDAD DE BOGOTÁ D.C.</t>
  </si>
  <si>
    <t>PUERTA METÁLICA ENTAMBORADA CAL 18 DE 4" INCLUYE PINTURA ELECTROSTÁTICA COLOR GRIS 7014 INCLUYE MARCO BISAGRAS REDONDAS Y CERRADURA. SUMINISTRO E INSTALACIÓN.</t>
  </si>
  <si>
    <t>BARANDA METÁLICA M81 (instalado y pintado)</t>
  </si>
  <si>
    <t>ESTRUCTURAS</t>
  </si>
  <si>
    <t>EXCAVACIÓN PARA PANTALLAS DE CONCRETO PRE EXCAVADAS (Incluye equipos, polímero para estabilizar el suelo y todos los elementos necesarios para realizar la actividad). Incluye concreto grava común 3000 PSI, acero figurado No.3 (Ø 3/8"). CONSTRUCCIÓN DEL PATIO LA REFORMA Y OBRAS COMPLEMENTARIAS EN LA CIUDAD DE BOGOTÁ D.C.</t>
  </si>
  <si>
    <t>RELLENO EN MATERIAL SELECCIONADO PROVENIENTE DE LA EXCAVACIÓN (Extendido manual, Humedecimiento y Compactación)</t>
  </si>
  <si>
    <t>BASE GRANULAR CLASE C (BG_C) (Suministro, Extendido Manual, Humedecimiento y Compactación)</t>
  </si>
  <si>
    <t>SUBBASE GRANULAR CLASE C (SBG_C) (Suministro, Extendido Manual, Humedecimiento y Compactación)</t>
  </si>
  <si>
    <t>CONCRETO 3000 PSI GRAVA COMÚN PARA ZAPATA (Premezclado. Incluye bombeo, Sumin., Formaleteo y Colocación. No incl. Refuerzo, Curado).</t>
  </si>
  <si>
    <t>PATIO LA REFORMA - CONCRETO 5000 PSI GRAVA COMÚN PARA TANQUE DE BOMBEO PCI - CUARTO BOMBAS, CÁMARAS Y/O POZOS E INSPECCIÓN (Premezclado. Incluye suministro, formaleteo, colocación y curado. No incluye refuerzo, incluye impermeabilizante).</t>
  </si>
  <si>
    <t>PATIO LA REFORMA - CONCRETO 6000 PSI  GRAVA COMÚN PARA TANQUE DE BOMBEO PCI - CUARTO BOMBAS, CÁMARAS Y/O POZOS E INSPECCIÓN (Premezclado. Incluye suministro, formaleteo, colocación y curado. No incluye refuerzo, incluye impermeabilizante).</t>
  </si>
  <si>
    <t>CONCRETO 4000 PSI GRAVA COMÚN PARA DADOS (Premezclado. Incluye Sumin., bombeo con autobomba, Formaleteo y Colocación. No incl. Refuerzo, Curado)</t>
  </si>
  <si>
    <t>CONCRETO 4000 PSI GRAVA COMÚN PARA MURO ESTRUCTURAL (Premezclado. Incl. Sumin, Formaleteo, bombeo y Colocación. No incl. Refuerzo, Curado).</t>
  </si>
  <si>
    <t>CONCRETO TREMIE 4000 PSI (28 MPa) PARA PANTALLAS PRE EXCAVADAS REFORZADA (Incluye concreto premezclado, suministro, formaleteo, colocación y curado. No incluye refuerzo. CONSTRUCCIÓN DEL PATIO LA REFORMA Y OBRAS COMPLEMENTARIAS EN LA CIUDAD DE BOGOTÁ D.C.</t>
  </si>
  <si>
    <t>CONCRETO 4000 PSI GRAVA COMÚN PARA COLUMNAS. (Premezclado. Incluye Suministro, Formaleteo y Colocación. No incl. Refuerzo, Curado).</t>
  </si>
  <si>
    <t>CONCRETO 3000 PSI (21 MPa) GRAVA COMÚN PARA COLUMNAS (Incluye Concreto Premezclado, Grúa Telescópica, bombeo, Suministro, Formaleteo, Colocación y Curado. No incluye Refuerzo)</t>
  </si>
  <si>
    <t>CONCRETO 3000 PSI GRAVA COMÚN PARA PLACAS DE CONTRAPISO (Premezclado. Incluye suministro, formaleteo y colocación. No incluye refuerzo, curado).</t>
  </si>
  <si>
    <t>CONCRETO 3000 PSI GRAVA COMÚN PARA VIGAS DE CIMENTACIÓN (Premezclado. Incluye Sumin., Formaleteo y Colocación. No incl. Refuerzo, Curado).</t>
  </si>
  <si>
    <t>PILOTE PREEXCAVADO DE DIÁMETRO 30 cm CONCRETO TREMIE DE 4000 PSI (280 Kg/Cm2) ACELERADO A 2 DÍAS. INCLUYE ACELERANTE, ALQUILER DE EQUIPO DE PERFORACIÓN CON OPERARIO, MOTOBOMBA, BENTONITA, MANO DE OBRA, TRANSPORTE Y DISPOSICIÓN FINAL DE ESCOMBROS EN SITIO AUTORIZADO. DISTANCIA DE TRANSPORTE 21 Km.</t>
  </si>
  <si>
    <t>CONCRETO 3000 GRAVA COMÚN PSI PARA VIGAS Y PLACAS AÉREAS (Premezclado. Incluye Suministro, Formaleteo y Colocación. No incluye Refuerzo, Curado).</t>
  </si>
  <si>
    <t>CONCRETO 2000 PSI GRAVA COMUN 1" (Suministro y colocación. Incluye suministro de concreto, formaleteado, fundida y curado.)</t>
  </si>
  <si>
    <t>CONCRETO 1500 PSI GRAVA COMÚN PARA SOLADOS (Premezclado. Incluye Suministro y Colocación)</t>
  </si>
  <si>
    <t>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Y ANDAMIO TUBULAR</t>
  </si>
  <si>
    <t>CM.PER</t>
  </si>
  <si>
    <t>ANCLAJE EPÓXICO DE VARILLA DE 3/8"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</si>
  <si>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ANCLAJE EPÓXICO DE VARILLA DE 5/8" SUMINISTRO E INSTALACIÓN . INCLUYE LA DETECCIÓN DE REFUERZO PARA PERFORACIÓN, LA PERFORACIÓN, LIMPIEZA DE LA PERFORACIÓN CON CHORRO DE AIRE, SUMINISTRO DE MATERIALES (RELLENO EPÓXICO ET O EQUIVALENTE, BROCAS), EQUIPOS, TRANSPORTES, MANEJO, ALMACENAMIENTO, MANEJO DE DESPERDICIOS, MANO DE OBRA.</t>
  </si>
  <si>
    <t>ANCLAJE TIPO DYWIDAG (F=36mm) Fy=950MPa, (Incluye suministro e instalación).</t>
  </si>
  <si>
    <t>ACERO DE REFUERZO DE FY=60000 PSI. SUMINISTRO E INSTALACIÓN. ACERO SEGÚN ESPECIFICACIONES PARTICULARES Y DE ACUERDO A LO ESTIPULADO POR LA NSR-10, NORMA ASTM A-706, ICONTEC 2289 PARA EL ACERO PDR-60. INCLUYE TODOS LOS COSTOS DE SUMINISTRO DE MATERIALES (REFUERZO (G60) FIGURADO, CORRUGADO, INCLUYE EL ALAMBRE DE AMARRE), EQUIPOS (HERRAMIENTA MENOR), TRANSPORTES, MANEJO, ALMACENAMIENTO, DESPERDICIOS Y MANO DE OBRA. INCLUYE SEPARADORES QUE GARANTICEN EL RECUBRIMIENTO MÍNIMO ESPECIFICADO.</t>
  </si>
  <si>
    <t>KG</t>
  </si>
  <si>
    <t>ACERO ESTRUCTURAL A572 GRADO 50 INCLUYE TRANSPORTE Y MONTAJE CON ANTICORROSIVO Y PINTURA EPOXICA. (Incluye materiales, insumos, herramientas y equipos, andamios, mano de obra calificada y todo lo necesario para desarrollar la obra.</t>
  </si>
  <si>
    <t>MALLA ESLABONADA CALIBRE 10.5   2" ALTURA MAYOR A 2.20m. SUMINISTRO E INSTALACION.</t>
  </si>
  <si>
    <t>DEMARCACIÓN DE DILATACIÓN MEDIANTE CORTE DEL CONCRETO Y RELLENO CON CINTA O  FONDO DE JUNTA EN ESPUMA DE POLIETILENO DE BAJA DENSIDAD DE CELDA CERRADA PREFORMADO, PARA APLICAR MASILLAS EN FRÍO. De Ø1/4" (6mm).</t>
  </si>
  <si>
    <t>GEOTEXTIL NT 2000 PARA SEPARACION SUBRASANTE/CAPAS GRANULARES (Incluye Suministro e Instalación)</t>
  </si>
  <si>
    <t>GEOTEXTIL NT 2500 PARA SEPARACION SUBRASANTE/CAPAS GRANULARES (Incluye Suministro e Instalación)</t>
  </si>
  <si>
    <t>TUBERIA PVC D=4" TIPO U.M. RDE 21 (Suministro e Instalación)</t>
  </si>
  <si>
    <t>MAMPOSTERÍA EN BLOQUE 4 e= 0.10m (Incluye suministro, insumos y construcción)</t>
  </si>
  <si>
    <t>MORTERO 1:2 (Hecho en Obra)</t>
  </si>
  <si>
    <t>CINTA FLEXIBLE PARA SELLO DE JUNTAS A=15CM (Suministro e instalación).</t>
  </si>
  <si>
    <t>ESCALERA ACCESO ASTM A-36 - 3.00m&lt;H&lt;= 4.00m. (Incluye suministro e instalación)</t>
  </si>
  <si>
    <t xml:space="preserve">CORREA METÁLICA PT 150X100X4 + ELEMENTOS INFERIORES DE SECCIÓN VARIABLE QUE CONFORMAN LA GEOMETRÍA DE LA CUBIERTA, SOLDADO A VIGA TRANSVERSAL. ACERO ESTRUCTURAL PARA ESTACIÓN.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t>
  </si>
  <si>
    <t>CONCRETO 4000 PSI GRAVA COMÚN PARA ZAPATA (Premezclado. Incluye bombeo, suministro, formaleteo y colocación. No incluye refuerzo, curado).</t>
  </si>
  <si>
    <t>CONCRETO 4000 PSI GRAVA COMÚN PARA VIGAS DE CIMENTACIÓN (Premezclado. Incluye Sumin., Formaleteo y Colocación. No incl. Refuerzo, Curado).</t>
  </si>
  <si>
    <t>RECUBRIMIENTO EPÓXICO DE DOS COMPONENTES, CON ALTA RESISTENCIA AL ATAQUE QUÍMICO Y MECÁNICO EN LOS MUROS INTERNOS DE LOS CÁRCAMOS. Suministro e instalación. Dos manos</t>
  </si>
  <si>
    <t>RELLENO EN RECEBO COMUN (Suministro e instalación  Extendido manual, Humedecimiento y Compactación TRANSPORTE A 28 KM).</t>
  </si>
  <si>
    <t>MURO MECÁNICAMENTE ESTABILIZADO</t>
  </si>
  <si>
    <t>GEOTEXTIL T, RESIST. ULTIMA (TIRA ANCHA)=60 kN/m PARA ESTABILIZACION SUBRASANTE/CAPAS GRANULARES (Inc. Sumin. e Inst.)</t>
  </si>
  <si>
    <t>GEODREN PLANAR H=1.0 M. SUMINISTRO E INSTALACION.</t>
  </si>
  <si>
    <t>HIDROSIEMBRA (Incluye Geotextil NT 1600 y Manto permanente de control de erosión). CONSTRUCCIÓN DEL PATIO LA REFORMA Y OBRAS COMPLEMENTARIAS EN LA CIUDAD DE BOGOTÁ D.C.</t>
  </si>
  <si>
    <t>ARQUITECTURA</t>
  </si>
  <si>
    <t>MAMPOSTERIA</t>
  </si>
  <si>
    <t>MAMPOSTERÍA EN BLOQUE  3 e= 0.07 m (Incluye suministro, insumos y construcción)</t>
  </si>
  <si>
    <t xml:space="preserve">ACABADO DE MURO Y PINTURA </t>
  </si>
  <si>
    <t>PAÑETE LISO O RÚSTICO 1:4 IMPERMEABILIZADO.  (Incluye suministro e instalación hecho en obra)</t>
  </si>
  <si>
    <t>PINTURA BASE AGUA SOBRE MUROS 3 MANOS (Incluye suministro y colocación de pintura base en agua para exteriores)</t>
  </si>
  <si>
    <t>REVESTIMIENTO PANEL SOFTWAVE 50 ALUMINIO PINTURA UNA CARA LISO. (Suministro e Instalación). CONSTRUCCIÓN DEL PATIO LA REFORMA Y OBRAS COMPLEMENTARIAS EN LA CIUDAD DE BOGOTÁ D.C.</t>
  </si>
  <si>
    <t>PLACA Y ACABADO DE PISO</t>
  </si>
  <si>
    <t>AFINADO PISOS CON MORTERO 3000 PSI e=3cm. (Suministro e instalación)</t>
  </si>
  <si>
    <t>ENCHAPE DE PISO Y PARED EN CERAMICA 30X30 CM COLOR BLANCO, H=2,10 (Incluye suministro e instalación).</t>
  </si>
  <si>
    <t>PISO EN CONCRETO 3000 PSI PREMEZCLADO, ENDURECIDO Y ESMALTADO MAS VARILLAS EN ALUMINIO O PLÁSTICAS DE DILATACIÓN COLOR GRIS CADA 1,00m EN DOS DIRECCIONES. (SUMINISTRO E INSTALACION. NO INCL CURADO.</t>
  </si>
  <si>
    <t>ALFOMBRA MODULAR STRIPES MODULAR. Suministro e instalación</t>
  </si>
  <si>
    <t>PISOS EN TABLILLA DE MADERA TECA TIPO DECK. SUMINISTRO E INSTALACIÓN. (iNCLUYE HERRAMIENTA MENOR, TRANSPORTE, MANO DE OBRA).</t>
  </si>
  <si>
    <t>ENCHAPE EN PORCELANATO BEIGE 60 x 60CM2 (Incluye suministro y colocación de 3cm de adhesivo premezclado, lechada de cemento, boquilla)</t>
  </si>
  <si>
    <t>GRANITO NATURAL  DE LARGOS VARIABLES ENTRE 50 A 80 CM Y ANCHO 40 CM, ESPESOR 1.5 CM, ACABADO PULIDO O SEMIBRILLADO, PARA PISOS DE ACCESO AL PORTAL. (Incluye suministro e instalación y cortes).</t>
  </si>
  <si>
    <t>ACABADOS</t>
  </si>
  <si>
    <t>GUARDA ESCOBA EN PORCELANATO H=10CM (Incluye suministro y colocación de 3cm de adhesivo premezclado, lechada de cemento y boquilla)</t>
  </si>
  <si>
    <t>MURO EN LADRILLO PRENSADO LIVIANO DE 24x12x6cm A LA VISTA PARA CULATAS (Suministro e instalación. incluye mortero 2500 psi, impermeabilizante. No incluye estructura)</t>
  </si>
  <si>
    <t>CUBIERTA EN LAMINA ALVEOLAR EN POLICARBONATO. SUMINISTRO E INSTALACION. INCLUYE MANO DE OBRA Y ACCESORIOS</t>
  </si>
  <si>
    <t>CIELO RASO RETICULAR PERFILERÍA EN ALUMINIO Y PANELES EN FIBRA MINERAL. Suministro e instalación.</t>
  </si>
  <si>
    <t>CIELO RASO BAFFLE EN ALUZINC LISO COLOR ALUMINIO MEDIO. SUMINISTRO E INSTALACION. INCL FIJACION CON SISTEMA DE TRABA DE PRESION A UN RIEL PORTAPANEL. SECCION 25mm CON DISTANCIA CADA 100mm Y ALTURA 100mm.</t>
  </si>
  <si>
    <t>CIELO RASO EN BANDEJA TILE DE 610 mm x 610mm EN ALUZINC PERFORADO PERFIL CLP INCLUYE PERFILES DE FIJACIÓN SISTEMA DE SUSPENSIÓN Y ESPACIO PARA LAMPARAS. SUMINISTRO E INSTALACIÓN.</t>
  </si>
  <si>
    <t>CARPINTERIA METALICA</t>
  </si>
  <si>
    <t>PERSIANA EN ALUMINIO EXTRUIDO NATURAL MATE O ACERO GALVANIZADO (Incluye Suministro e instalación)</t>
  </si>
  <si>
    <t>VENTANAS FIJAS, BASCULANTES O CORREDIZAS EN ALUMINIO ANODIZADO MATE NATURAL Y VIDRIO LAMINADO DE 3+3mm, PLANO ESMERILADO O SANDBLASTEADOS SEGÚN CORRESPONDA. INCLUYE PERSIANA EN ALUMINIO EXTRUIDO NATURAL MATE O ACERO GALVANIZADO. (Suministro e instalación)</t>
  </si>
  <si>
    <t>PUERTA METÁLICA CON REJILLA</t>
  </si>
  <si>
    <t>PUERTA EN VIDRIO TEMPLADO DE 10mm Y CONECTORES EN ACERO INOXIDABLE (Suministro e instalación).</t>
  </si>
  <si>
    <t>PUERTA METALICA ENRROLLABLE, EN LAMINA DE ACERO GALVANIZADO CALIBRE 18, CON MARCO METALICO. ACABADO EN PINTURA ELECTROSTATICA Y CON SISTEMA ELECTROMECANICO DE FUNCIONAMIENTO (Incluye suministro e instalación).</t>
  </si>
  <si>
    <t>PUERTA METALICA CON TABLEROS DE CELOSIA EN ALUMINIO CONFORMADOS POR PERFILES TUBULARES EN ALUMINIO ANODIZADO MATE NATURAL DE 12X3 CM. (Suministro e instalación). CONSTRUCCIÓN DEL PATIO LA REFORMA Y OBRAS COMPLEMENTARIAS EN LA CIUDAD DE BOGOTÁ D.C.</t>
  </si>
  <si>
    <t>PUERTA PRACTICABLE DE MADERA 2 HOJAS CON HERRAJE ANTI-PÁNICO. (suministro e instalación.</t>
  </si>
  <si>
    <t>PERGOLA</t>
  </si>
  <si>
    <t>LUCERNARIO EN POLICARBONATO MACIZO DE 3 MM DE ESPESOR COLOR CRISTAL CON SOPORTES EN PERFIL TUBULAR DE 0,25m x 0,25m CADA 1,20m POR ENCIMA Y POR DEBAJO  Y CON CONECTOR TIPO OMEGA O EQUIVALENTE CADA 2,05m  INCLUYE FLANCHES LATERALES INTERNOS DE POLICARBONATO. SUMINISTRO E INSTALACIÓN.</t>
  </si>
  <si>
    <t>OTROS</t>
  </si>
  <si>
    <t>PASAMANOS EXTERIOR EN PLATINAS VERTICALES 2" X 5/8" + TOPE, PIE EN LONGITUDINAL, EN TUBULAR DE ACERO D=2" SOLDADO A PLATINAS (Suministro e instalación)</t>
  </si>
  <si>
    <t>BARANDA ESCALERAS: PASAMANOS TUBULAR CILINDRICO EN ACERO INOXIDABLE MATE D=2" + VARILLAS DE SECCION CIRCULAR EN ACERO INOXIDABLE D=1/2" + PARAL EN DOBLE PLATINA DE ACERO INOXIDABLE MATE DE 2"X1/4", PERFORACIONES DE 5/8", TORNILLOS GALVANIZADOS DE ANCLAJE AL PISO DE 1/2"X3" ROSCA ORDINARIA TORNILLO EXPANSIVO. (Incluye suministro e instalación).</t>
  </si>
  <si>
    <t xml:space="preserve">PANEL DE FIBROCEMENTO e=10mm. SOBRE CARA INTERIOR Y EXTERIOR DE LA SUBESTRUCTURA METÁLICA CUBIERTA.  (Suministro e instalación). CONSTRUCCIÓN DEL PATIO LA REFORMA Y OBRAS COMPLEMENTARIAS EN LA CIUDAD DE BOGOTÁ D.C. </t>
  </si>
  <si>
    <t>MESON LAVAMANOS EN GRANITO NATURAL JASPE. CON DIMENSIONES ANCHO=60cm, FALDÓN 10cm Y SALPICADERO 10cm. (Suministro e Instalación). CONSTRUCCIÓN DEL PATIO LA REFORMA Y OBRAS COMPLEMENTARIAS EN LA CIUDAD DE BOGOTÁ D.C.</t>
  </si>
  <si>
    <t>CUBIERTA</t>
  </si>
  <si>
    <t>PERFIL METÁLICO TIPO "C" DE SECCIÓN VARIABLE + ATIEZADORES, COMO REMATE, CONSERVANDO LA GEOMETRÍA DE LA CUBIERTA Y SOLDADA A LOS PERFILES LONGITUDINALES EN "H". COLOR RAL 7039 (Suministro e instalación)</t>
  </si>
  <si>
    <t>CUBIERTA EN TEJA CON AISLAMIENTO EN FIBRA TIPO "SANDWICH DECK" EN ALUZINC 0.5mm, LISO COLOR GRIS UNA CARA EN PANELES 525C, INCLUYE AISLAMIENTO EN POLIURETANO PUR INYECTADO ESPESOR 30mm, CLIPS DE FIJACIÓN Y TODO LO NECESARIO PARA INSTALACIÓN. (Suministro e instalación)</t>
  </si>
  <si>
    <t>CANAL Y FLANCHE EN LAMINA GALVANIZADA. (Incluye suministro e instalación)</t>
  </si>
  <si>
    <t>FLANCHE LATERAL REMATE DE CUBIERTA EN LAMINA GALVANIZADA Y PINTADA DESARROLLO DE 20 CM. SUMINISTRO E INSTALACIÓN.</t>
  </si>
  <si>
    <t>PASO ESCALERA DE GATO EN POLIPROPILENO DE ALTO IMPACTO CON ALMA DE ACERO S/NS-07. Suministro e instalación.</t>
  </si>
  <si>
    <t>BAJANTE GALVANIZADA TIPO PESADO CONDUIT L=6m, Ø=2". (Suministro e instalación)</t>
  </si>
  <si>
    <t>CUBIERTA 333C SENCILLA EN ALUZINC CAL. 24. SUM E INSTAL. PANEL SIN TRASLAPOS LONGITUDINALES. PINTURA PLASTISOL/DURANAR POR 1 CARA. COLOR A  ESCOGER (e= 24 micrones). CLIPS METALICOS OCULTOS AISLANTE EN FIBRA DE VIDRIO DE 38mm.</t>
  </si>
  <si>
    <t>CANAL EN LÁMINA GALVANIZADA EN LAMINA GALVANIZADA CAL. 16 DESARROLLO 68 cm CON WASH PRIMER, ANTICORROSIVO Y ACABADO EN PINTURA. INCLUYE ÁNGULO, PLATINA Y SOLDADURA PARA FIJACIÓN. SUMINISTRO E INSTALACIÓN.</t>
  </si>
  <si>
    <t xml:space="preserve">MUEBLES FIJOS </t>
  </si>
  <si>
    <t>ESPEJO CRISTAL BAÑOS H=1.00m. (Suministro e instalación)</t>
  </si>
  <si>
    <t>MESON EN CONCRETO f´c=3000 psi, de 60cm x 7cm, PARA LAVAMANOS. INCLUYE SOPORTE METÁLICO ANCLADO A MURO. (Suministro, formaleteo e instalación).</t>
  </si>
  <si>
    <t>MESON EN CONCRETO f´c=3000 psi, de 60cm x 7cm, PARA COCINETAS. INCLUYE SOPORTE METÁLICO ANCLADO A MURO. (Suministro, formaleteo e instalación).</t>
  </si>
  <si>
    <t>RECUBRIMIENTO PARA MESÓN LAVADO PIEZAS EN GRANITO BLANCO  GRANO No.1 FUNDIDO Y PULIDO, ESPESOR 2cm CON DIMENSIONES ANCHO 80cm, ALTO 40cm, SALPICADERO 10cm CON POCETA CONFORMADA Y DILATACIONES EN ALUMINIO. (Suministro e instalación)</t>
  </si>
  <si>
    <t>LAVAMANOS INSTITUCIONAL DE EMPOTRAR. (SUMINISTRO E INSTALACIÓN. INCLUYE GRIFERÍA TIPO PUSH O SIMILAR Y TUBERÍA DE CONEXIÓN).</t>
  </si>
  <si>
    <t>LAVAPLATOS EN ACERO INOXIDABLE DE SOBREPONER CON ALETA Cr DE 1.0 x 0.50 MTS. SUMINISTRO E INSTALACION.</t>
  </si>
  <si>
    <t>SANITARIO LINEA INSTITUCIONAL COLOR BLANCO (VALVULA ANTIVANDALICA TIPO PUSH METALICO, CROMADO) SUMINISTRO E INSTALACION</t>
  </si>
  <si>
    <t>ORINAL MEDIANO DE COLGAR TIPO INSTITUCIONAL COLOR BLANCO (VALVULA ANTIVANDALICA TIPO PUSH METALICO, CROMADO) SUMINISTRO E INSTALACION</t>
  </si>
  <si>
    <t>GRIFERIA DUCHA ANTIVANDÁLICA CON REGADERA TUBULAR. (Suministro e instalación)</t>
  </si>
  <si>
    <t>GRIFERIA LAVAMANOS TIPO PUSCH. (Suministro e instalación)</t>
  </si>
  <si>
    <t>DIVISIONES CANTILIVER ANCLADAS A MURO Y PUERTAS SANITARIOS EN ACERO INOXIDABLE, LÍNEA INSTITUCIONAL. (PUERTAS INCLUYEN CERROJO Y GANCHO ROPA). Suministro e instalación</t>
  </si>
  <si>
    <t>PANEL SEPARADOR DE ORINALES 0.50m x 1.50m ANCLADO A MURO EN LÁMINA DE ACERO INOXIDABLE MATE CAL, 18. CONSTRUCCIÓN DEL PATIO LA REFORMA Y OBRAS COMPLEMENTARIAS EN LA CIUDAD DE BOGOTÁ D.C.</t>
  </si>
  <si>
    <t>DISPENSADOR PARA PAPEL HIGIENICO DE SOBREPONER EN LA PARED PARA ROLLO DE 200m Y 400m EN ACERO INOXIDABLE 304 SATINADO CON LLAVE. SUMINISTRO E INSTALACION.</t>
  </si>
  <si>
    <t>SECADOR ELECTRICO PARA MANOS TIPO MANOS LIBRES, CARCAZA OVALADA METALICA ACERO INOXIDABLE 304 SATINADO CAL. 1.2mm MOTOR SIN ESCOBILLAS, RANGO DE DETECCION DEL SENSOR AJUSTABLE, DE 10 cm A 30 cm. SUMINISTRO E INSTALACION.</t>
  </si>
  <si>
    <t>DISPENSADOR METALICO PARA JABON LIQUIDO PARA INSTALAR EN MESON RECARGA DE JABON INFERIOR PUSH SUPERIOR DOCOL O SIMILAR. SUMINISTRO E INSTALACION.</t>
  </si>
  <si>
    <t>GRIFERIA  PARA LAVAMANOS DE MESON TIPO PUSH METALICO CROMADO. SUMINISTRO E INSTALACION.</t>
  </si>
  <si>
    <t>SHUT DE BASURAS</t>
  </si>
  <si>
    <t>CANAL EN LÁMINA GALVANIZADA EN LAMINA GALVANIZADA CAL. 16 DESARROLLO 44 cm CON WASH PRIMER, ANTICORROSIVO Y ACABADO EN PINTURA. INCLUYE ÁNGULO, PLATINA Y SOLDADURA PARA FIJACIÓN. SUMINISTRO E INSTALACIÓN.</t>
  </si>
  <si>
    <t>PAVIMENTOS</t>
  </si>
  <si>
    <t>PAVIMENTO FLEXIBLE</t>
  </si>
  <si>
    <t>FRESADO PAVIMENTO ASFÁLTICO (Incluye Cargue) Incluye agua, puntas. No incluye transporte de maquinaria, transporte del fresado ni disposición final).</t>
  </si>
  <si>
    <t>CAPAS GRANULARES DE SUBBASE CLASE A (SBG_A) PRODUCIDAS CON RCD. (suministro, extendido, nivelación, humedecimiento y compactación con vibrocompactador) IDU ET-400-11, Tráfico T4 - T5. Transporte petreos 28Km.</t>
  </si>
  <si>
    <t>SUBBASE GRANULAR CLASE A (SBG_A) (Suministro, Extendido Manual, Humedecimiento y Compactación)</t>
  </si>
  <si>
    <t>BASE GRANULAR CLASE A (BG_A) (Suministro, Extendido, Nivelación, Humedecimiento y Compactación con vibrocompactador)</t>
  </si>
  <si>
    <t>CAPAS PAVIMENTO FLEXIBLE</t>
  </si>
  <si>
    <t>RIEGO DE LIGA CON EMULSIÓN ASFÁLTICA CRR-1 (Suministro, Barrido Superficie y Riego mecánico)</t>
  </si>
  <si>
    <t>MEZCLA ASFÁLTICA CON ASFALTO CAUCHO (Suministro, Extendido, Nivelación y Compactación mecánica)</t>
  </si>
  <si>
    <t>MEZCLA ASFÁLTICA EN CALIENTE TIPO DENSO MD20 ASFALTO CONVENCIONAL 60-70 (Suministro, Extendido, Nivelación y Compactación mecánica con vibrocompactador y compactador de llantas)</t>
  </si>
  <si>
    <t>MEZCLA ASFÁLTICA DENSA EN CALIENTE MD12 con Cemento Asfáltico 60-70 (Suministro, Extendido, Nivelación y Compactación mecánica con vibrocompactador y compactador de llantas)</t>
  </si>
  <si>
    <t>PAVIMENTO RIGIDO</t>
  </si>
  <si>
    <t>CAPAS PAVIMENTO RÍGIDO</t>
  </si>
  <si>
    <t>LOSA DE CONCRETO MR45 (Suministro, Formaleteado, Colocación y Acabado. No Incluye Acero, Curado, Juntas)</t>
  </si>
  <si>
    <t>CANASTILLA PASAJUNTAS (Incluye suministro y fijación)</t>
  </si>
  <si>
    <t>(DOVELAS) ACERO LISO PARA TRANSFERENCIA DE LOSAS D= 1" (NO INCLUYE CANASTILLA). SUMINISTRO E INSTALACIÓN.</t>
  </si>
  <si>
    <t>CORTE DE PAVIMENTO - INCLUYE EQUIPO: CORTADORA DE CONCRETO INCLUYE OPERARIO Y COMBUSTIBLE.  INCLUYE DISCO DIAMANTADO ASFALTO-CONCRETO 350 mm, AGUA Y MANO DE OBRA</t>
  </si>
  <si>
    <t>SELLADO DE JUNTAS EN PAVIMENTO DE CONCRETO HIDRAULICO (Incluye Limpieza, Suministro e Instalación de Fondo y Sellante)</t>
  </si>
  <si>
    <t>MALLA ELECTROSOLDADA 0.20x0.20m, D=4mm, 4mm (Incluye Suministro, Fijación e Instalación)</t>
  </si>
  <si>
    <t>CURADO DE LOSAS DE CONCRETO (Suministro y Aplicación)</t>
  </si>
  <si>
    <t>ACERO DE REFUERZO (Incluye Suministro, Figurado y Fijación)</t>
  </si>
  <si>
    <t>REDES HIDROSANITARIAS</t>
  </si>
  <si>
    <t>REDES INTERNAS</t>
  </si>
  <si>
    <t>RED GENERAL DE SUMINISTRO</t>
  </si>
  <si>
    <t>TEE HD EXTREMO LISO 8"x3" (Suministro e Instalación)</t>
  </si>
  <si>
    <t>UNION PVC TIPO U.M. D= 8" (Suministro e Instalación)</t>
  </si>
  <si>
    <t>UNION PVC TIPO U.M. D= 3" (Suministro e Instalación)</t>
  </si>
  <si>
    <t>UNION DE REPARACION PVC TIPO U.M. D=8" (Suministro e Instalación)</t>
  </si>
  <si>
    <t>UNION DE REPARACION PVC TIPO U.M. D=3"  (Suministro e Instalación)</t>
  </si>
  <si>
    <t>CONCRETO 2500 PSI PARA ANCLAJE TUBERIA (Hecho en Obra. Incluye Suministro, Formaleteo y Colocación)</t>
  </si>
  <si>
    <t>TUBERIA PVC D=3" TIPO U.M. RDE 21 (Suministro e Instalación)</t>
  </si>
  <si>
    <t>MACROMEDIDOR DE ACUEDUCTO TIPO WOLTMAN HOMOLOGADO DE 2" (Incluye Suministro e instalación). CONSTRUCCIÓN DEL PATIO LA REFORMA Y OBRAS COMPLEMENTARIAS EN LA CIUDAD DE BOGOTÁ D.C.</t>
  </si>
  <si>
    <t>REDUCCION PVC TIPO U.M. 3"x2" (Suministro e Instalación)</t>
  </si>
  <si>
    <t>REDUCCIÓN CONCÉNTRICA PVC DE 3" x 1 1/2"(Suministro e Instalación)</t>
  </si>
  <si>
    <t>BUJE SOLDADO PRESIÓN PVC DE 3" x 1 1/2" (Suministro e Instalación)</t>
  </si>
  <si>
    <t>REDUCCIÓN CONCÉNTRICA PVC DE 3" x 3/4" (Suministro e Instalación)</t>
  </si>
  <si>
    <t>REGISTRO BOLA 3" TIPO PESADO (Incluye suministro e instalación, soldadura y cinta teflon)</t>
  </si>
  <si>
    <t>CODO G.RAD. PVC 90º TIPO U.M. D=3" (Suministro e Instalación)</t>
  </si>
  <si>
    <t>CODO G.RAD. PVC 45º TIPO U.M. D=3" (Suministro e Instalación)</t>
  </si>
  <si>
    <t>TEE PVC U.M. Ø 3" SCH 80 (Suministro e instalación). CONSTRUCCIÓN DEL PATIO LA REFORMA Y OBRAS COMPLEMENTARIAS EN LA CIUDAD DE BOGOTÁ D.C.</t>
  </si>
  <si>
    <t>TEE PVC REDUCIDA UM DE 3" x 2" (Incluye suministro e instalación)</t>
  </si>
  <si>
    <t>TUBERIA PVC D=2" TIPO U.M. RDE 21 (Suministro e Instalación)</t>
  </si>
  <si>
    <t>UNION PVC TIPO U.M. D= 2" (Suministro e Instalación)</t>
  </si>
  <si>
    <t>CODO G.RAD. PVC 90º TIPO U.M. D=2" (Suministro e Instalación)</t>
  </si>
  <si>
    <t>CODO G.RAD. PVC 45º TIPO U.M. D=2" (Suministro e Instalación)</t>
  </si>
  <si>
    <t>TUBERIA EN ACERO GALVANIZADA D= 2" (No incluye rellenos). SUMINISTRO E INSTALACIÓN.</t>
  </si>
  <si>
    <t>UNIÓN UNIVERSAL PVC SOLDAR Ø 2". Suministro e instalación.</t>
  </si>
  <si>
    <t>TEE EXTREMO LISO HD 2"x2" (Suministro e instalación)</t>
  </si>
  <si>
    <t>COPA REDUCIDA GALVANIZADA HD 2" x  3/4". (SUMINISTRO E INSTALACIÓN).</t>
  </si>
  <si>
    <t>TUBERÍA DE ACERO GALVANIZADO, LIVIANA TIPO EMT, D=1". (SUMINISTRO E INSTALACIÓN).</t>
  </si>
  <si>
    <t>REGISTRO DE CORTE 1". Suministro en instalación. CONSTRUCCIÓN DEL PATIO LA REFORMA Y OBRAS COMPLEMENTARIAS EN LA CIUDAD DE BOGOTÁ D.C.</t>
  </si>
  <si>
    <t>FLOTADOR MECÁNICO 1" (Incluye suministro e instalación)</t>
  </si>
  <si>
    <t>VÁLVULA DE PIE ANTIGOLPE DE ARIETE - BRONCE D= 3". SUMINISTRO E INSTALACIÓN</t>
  </si>
  <si>
    <t>TUBERÍA HD 3", ACUEDUCTO - (Suministro e instalación)</t>
  </si>
  <si>
    <t>CODO HD 90° EXTREMO LISO PARA PVC D=3" (Suministro e Instalación)</t>
  </si>
  <si>
    <t>UNIÓN BRIDA x ACOPLE UNIVERSAL 3"(SUMINISTRO E INSTALACIÓN).</t>
  </si>
  <si>
    <t>BRIDA EXP. ANTIVIBRATORIA FLANGE SLIP ON D=3" CON EMPAQUE DE NEOPRENO Y JUEGO DE PERNOS (Suministro e Instalación)</t>
  </si>
  <si>
    <t>UNIÓN BRIDA x ACOPLE UNIVERSAL 4"(SUMINISTRO E INSTALACIÓN).</t>
  </si>
  <si>
    <t xml:space="preserve">JUNTA ANTIVIBRATORIA D=  4" CON EMPAQUE DE NEOPRENO Y JUEGO DE PERNOS (SUMINISTRO E INSTALACIÓN). </t>
  </si>
  <si>
    <t>VÁLVULA  DE CHEQUE 4" (A) (150PSI) (Suministro e instalación). CONSTRUCCIÓN DEL PATIO LA REFORMA Y OBRAS COMPLEMENTARIAS EN LA CIUDAD DE BOGOTÁ D.C.</t>
  </si>
  <si>
    <t>BOMBA SUMERGIBLE PARA SUMINISTRO Q=2,18 L/S - H= 6.18m. (Incluye suministro y montaje).BOMBA CON MOTOR ELÉCTRICO - Incluye: Bomba Centrífuga, sumergible con motor eléctrico (60Hz), 3 fases, 200V), Q= 2.16 l/s (34.24 gpm), P= 6.16 m, (8.76 psi) con salida bridada ANSI B16,42 NPS 3".EL VALOR DE LOS EQUIPOS INCLUYE:El alcance de cada una de las entregas es el siguiente:- Ingeniería, diseño básico y detallado de los sistemas.- Fabricación, ensamble, prueba y pintura en fabrica y embalaje.- Suministro de información detallado y documentos solicitados en original, los cuales serán previamente presentados a la Entidad contratante para estudio y aprobación, entre los cuales se pueden mencionar:- Programas de trabajo y entrega.- Lista y planos generales de fabricación y lista de materiales.- Manuales de instalación, operación y mantenimiento de los equipos.- Aviso oportuno del desarrollo de cada una de las actividades de suministro.-Transporte, seguro, carga y descarga desde la bodega del fabricante hasta el puerto de destino.-Realización de los pagos del manejo en puerto, agente de aduana, arancel, impuestos y demás gastos de nacionalización.- Transporte, seguro, carga y descarga desde puerto colombiano (Cartagena o Barranquilla) hasta el sitio de entrega.</t>
  </si>
  <si>
    <t>PASAMUROS ACERO INOXIDABLE D= 1 1/2" x 50 cm PARA TUBO DE 1" (INCLUYE SUMINISTRO E INSTALACIÓN).</t>
  </si>
  <si>
    <t>PASAMUROS ACERO INOXIDABLE D= 2 1/2" x 50 cm PARA TUBO DE 2" (INCLUYE SUMINISTRO E INSTALACIÓN).</t>
  </si>
  <si>
    <t>PASAMUROS ACERO INOXIDABLE D= 4" x 50 cm PARA TUBO DE 3" (INCLUYE SUMINISTRO E INSTALACIÓN).</t>
  </si>
  <si>
    <t>MANÓMETRO DE PRESIÓN 0-200 PSI. (INCLUYE SUMINISTRO E INSTALACIÓN).</t>
  </si>
  <si>
    <t>REGISTRO BOLA 4" TIPO PESADO (Incluye suministro e instalación, soldadura y cinta teflon)</t>
  </si>
  <si>
    <t>TUBERIA DE ACERO AL CARBON SIN COSTURA SCH40 D=4". SUMINISTRO E INSTALACION.</t>
  </si>
  <si>
    <t>TEE PVC U.M. 4" X 4" (Suministro e instalación)</t>
  </si>
  <si>
    <t>CODO HD 90° EXTREMO LISO PARA PVC D=4" (Suministro e Instalación)</t>
  </si>
  <si>
    <t>ACOPLE UNIVERSAL, UNION ALFA O MULTIUSOS D=4" (Suministro e Instalación)</t>
  </si>
  <si>
    <t>TEE REDUCIDA PVC U.M. 4" x 3" (INCLUYE SUMINISTRO E INSTALACIÓN).</t>
  </si>
  <si>
    <t>TEE PVC SOLDAR DE 2". (Suministro en instalación)</t>
  </si>
  <si>
    <t>REDUCCIÓN CONCÉNTRICA PVC DE 2" x 1"(Suministro e Instalación)</t>
  </si>
  <si>
    <t>TUBERÍA PVC D=1" TIPO U.M. RDE 21 (SUMINISTRO E INSTALACIÓN).</t>
  </si>
  <si>
    <t>UNIÓN PVC TIPO U.M. D= 1" (Suministro e Instalación)</t>
  </si>
  <si>
    <t>CODO 90° PVC E.L. D= 1" (Incluye suministro e instalación, soldadura).</t>
  </si>
  <si>
    <t>TUBERÍA PVC D=3/4" RDE 21 (Suministro e instalación)</t>
  </si>
  <si>
    <t>UNIÓN PVC TIPO U.M. D= 3/4" (Suministro e Instalación)</t>
  </si>
  <si>
    <t>CODO 90° PVC E.L. D= 3/4" (Incluye suministro e instalación, soldadura)</t>
  </si>
  <si>
    <t>CODO 45° PVC SOLDAR DE 3/4". (Suministro e instalación, soldadura)</t>
  </si>
  <si>
    <t>REGISTRO BOLA 3/4" TIPO PESADO (Incluye suministro e instalación, soldadura y cinta teflon)</t>
  </si>
  <si>
    <t>TUBERIA PVC PRESION E.L. D=1 1/2" RDE 21 PSI 200 (Incluye limpieza y soldadura). SUMINISTRO E INSTALACION.</t>
  </si>
  <si>
    <t>UNIÓN PVC TIPO U.M. D= 1 1/2" (Suministro e Instalación)</t>
  </si>
  <si>
    <t>CODO 90° PVC E.L. D= 1 1/2" (Incluye suministro e instalación, soldadura).</t>
  </si>
  <si>
    <t>CODO PVC  45° D=1 1/2" (Suministro e Instalación)</t>
  </si>
  <si>
    <t>MEDIDOR DE ACUEDUCTO D= 3/4" NPT, 20mm DN</t>
  </si>
  <si>
    <t>REDUCCIÓN PVC SOLDAR DE 1 1/2" x 3/4"(Suministro e Instalación). CONSTRUCCIÓN DEL PATIO LA REFORMA Y OBRAS COMPLEMENTARIAS EN LA CIUDAD DE BOGOTÁ D.C.</t>
  </si>
  <si>
    <t>REGISTRO DE BOLA EN BRONCE AMARILLO Ø2" ROSCA NPT. (Incluye suministro e instalación)</t>
  </si>
  <si>
    <t>REDUCCION PVC E.L. D= 1" A 3/4" (Incluye suministro e instalación, soldadura).</t>
  </si>
  <si>
    <t>TUBERIA PVC E.L. D= 1/2`` RDE 13.5 - 315 PSI (INCLUYE SUMINISTRO E INSTALACIÓN, SOLDADURA).</t>
  </si>
  <si>
    <t>TUBERÍA PVC PRESIÓN E.L. D= 3/4` RDE 21 - 200 PSI (INCLUYE LIMPIEZA Y SOLDADURA ) SUMINISTRO E INSTALACIÓN</t>
  </si>
  <si>
    <t>TUBERÍA CPVC Ø 1/2". Suministro e instalación, soldadura.</t>
  </si>
  <si>
    <t>TUBERÍA CPVC Ø 3/4". Suministro e instalación</t>
  </si>
  <si>
    <t>UNION PVC D=1/2" TIPO U.S. (Suministro e Instalación)</t>
  </si>
  <si>
    <t>UNIÓN CPVC TIPO U.S.Ø 1/2". Suministro e instalación.</t>
  </si>
  <si>
    <t>UNIÓN CPVC TIPO U.S. Ø 3/4". Suministro e instalación.</t>
  </si>
  <si>
    <t>BUJE SOLDADO PRESIÓN CPVC D=3/4" A 1/2" (Incluye suministro e instalación).</t>
  </si>
  <si>
    <t>CODO 90° CPVC TIPO E.L. Ø 1/2". Suministro e instalación.</t>
  </si>
  <si>
    <t>TEE CPVC TIPO E.L. Ø 1/2". Suministro e instalación.</t>
  </si>
  <si>
    <t>TEE CPVC TIPO E.L. Ø 3/4". Suministro e instalación.</t>
  </si>
  <si>
    <t>REDUCCION PVC E.L.  D= 1 1/2" x 1" (Suministro e Instalación)</t>
  </si>
  <si>
    <t>REDUCCION PVC E.L. D= 1 1/2" X 1/2" (Incluye suministro e instalación, soldadura).</t>
  </si>
  <si>
    <t>REDUCCION PVC E.L. D= 1 1/4" A 1" (Incluye suministro e instalación, soldadura).</t>
  </si>
  <si>
    <t>BUJE SOLDADO PRESIÓN PVC E.L. DE 1 1/4" x 1/2"(Suministro e Instalación)</t>
  </si>
  <si>
    <t>REDUCCION PVC E.L. D=1"  A 1/2" (Incluye suministro e instalación).</t>
  </si>
  <si>
    <t>REDUCCIÓN PVC SOLDAR DE 2" x 1/2"(Suministro e Instalación). CONSTRUCCIÓN DEL PATIO LA REFORMA Y OBRAS COMPLEMENTARIAS EN LA CIUDAD DE BOGOTÁ D.C.</t>
  </si>
  <si>
    <t>BUJE SOLDADO PRESIÓN PVC E.L. DE 2" x 1 1/4" (Suministro e Instalación)</t>
  </si>
  <si>
    <t>BUJE SOLDADO PRESIÓN PVC E.L. DE 2" x 1"(Suministro e Instalación)</t>
  </si>
  <si>
    <t>BUJE SOLDADO PRESIÓN PVC E.L. DE 2" x 3/4"(Suministro e Instalación)</t>
  </si>
  <si>
    <t>REDUCCION PVC E.L. D=3/4"  A 1/2" (Incluye suministro e instalación, soldadura).</t>
  </si>
  <si>
    <t>CODO 90° PVC SOLDAR DE 1/2". Suministro en instalación.</t>
  </si>
  <si>
    <t>TEE PVC E.L. D= 1 1/2" (Incluye suministro e instalación, soldadura).</t>
  </si>
  <si>
    <t>TEE PVC E.L. D= 1 1/4" (Incluye suministro e instalación, soldadura).</t>
  </si>
  <si>
    <t>TEE PVC E.L. D= 1" (Incluye suministro e instalación, soldadura).</t>
  </si>
  <si>
    <t>TEE PVC SOLDAR DE 1/2". Suministro en instalación</t>
  </si>
  <si>
    <t>TEE PVC SOLDAR DE 3/4". (Suministro en instalación)</t>
  </si>
  <si>
    <t>SOPORTE PARA TUBERÍA DIÁMETRO 3"  (Incluye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</si>
  <si>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</si>
  <si>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</si>
  <si>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</si>
  <si>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</si>
  <si>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LLAVE MANGUERA. Incluye suministro e instalación, incluye accesorios, tubería, soldadura y cinta teflón.</t>
  </si>
  <si>
    <t>PUNTO HIDRÁULICO AGUA FRÍA PVC 1/2" DUCHA. (INCLUYE SUMINISTRO E INSTALACIÓN, INCLUYE ACCESORIOS, TUBERÍA, SOLDADURA Y CINTA TEFLÓN).</t>
  </si>
  <si>
    <t>PUNTO HIDRÁULICO PARA LAVAMANOS D=1/2". (Incluye Suministro e Instalación).</t>
  </si>
  <si>
    <t>PUNTO HIDRÁULICO AGUA FRÍA PVCP Ø 1/2" LAVAPLATOS. Incluye suministro e instalación, incluye accesorios, tubería, soldadura y cinta teflón.</t>
  </si>
  <si>
    <t>PUNTO HIDRAULICO D=1" PARA SANITARIO FLUXOMETRO (Incluye suministro e instalación, incluye codo 45°, tuberia PVC E.L., tee PVC E.L., soldadura y cinta teflon)</t>
  </si>
  <si>
    <t>LLAVE MANGUERA 1/2". SUMINISTRO E INSTALACIÓN</t>
  </si>
  <si>
    <t>REGISTRO DE CIERRE 1 1/2" EN PVC. Suministro en instalación.</t>
  </si>
  <si>
    <t>REGISTRO BOLA 1/2" TIPO PESADO (Incluye suministro e instalación, soldadura y cinta teflon)</t>
  </si>
  <si>
    <t>REDES EXTERNAS</t>
  </si>
  <si>
    <t>RED DE AGUAS LLUVIAS</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</si>
  <si>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</si>
  <si>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</si>
  <si>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</si>
  <si>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</si>
  <si>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</si>
  <si>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</si>
  <si>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</si>
  <si>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SUMIDERO PARA CANAL DE DRENAJE PREFABRICADO EN POLYCONCRETO,  RD-200V, CLASE DE CARGA F900, INCLUYE REJILLA, Long=660 mm, H= 925 mm, Ancho= 260 mm, en color natural,  (No incluye: excavación, concreto, drenaje, rellenos, tapas o accesorios)</t>
  </si>
  <si>
    <t>CAJA DE INSPECCIÓN DE 0.6x0.6m (H=0.6m. Incluye Suministro y Construcción. Incluye Marco y Tapa. No Inc. Base y Cañuela)</t>
  </si>
  <si>
    <t>CILINDRO POZO INSPECCION PREFABRICADO D=1.2m, H=1m, e=0.10m (Incluye Suministro e Instalación. No inc. Aro de Ajuste)</t>
  </si>
  <si>
    <t>POZO EYECTOR EN CONCRETO 4000 PSI (28 MPA) GRAVA COMÚN - AGUAS LLUVIAS D 1.2m (Premezclado. Incluye suministro, formaleteo, colocación y curado y refuerzo).</t>
  </si>
  <si>
    <t xml:space="preserve">TRAMPA DE GRASAS EN CONCRETO IMPERMEABILIZADO 3000 PSI. (SUMINISTRO E INSTALACIÓN, INCLUYE REFUERZO, TAPA EN LÁMINA, ESCALERAS DE ACCESO). </t>
  </si>
  <si>
    <t>BOMBA SUMERGIBLE AGUAS LLUVIAS 2" - 1.0 HP  110V 12 m ca 416 LPM (INCLUYE SUMINISTRO Y MONTAJE).</t>
  </si>
  <si>
    <t>TUBERIA PVC SANITARIA D=2" (Incluye suministro e instalación)</t>
  </si>
  <si>
    <t>TUBERIA PVC SANITARIA D=4" TIPO U.S. (Incluye Suministro e Instalación)</t>
  </si>
  <si>
    <t>TUBERIA PVC SANITARIA D=6" TIPO U.S. (Incluye Suministro e Instalación)</t>
  </si>
  <si>
    <t>CODO 45° PVC SANITARIA D=4" (Incluye suministro e instalación).</t>
  </si>
  <si>
    <t>CODO 90° CXE PVC SANITARIA D=4" (Incluye suministro e instalación).</t>
  </si>
  <si>
    <t>YEE REDUCIDA PVC SANITARIA 4" x 2" (Incluye suministro e instalación)</t>
  </si>
  <si>
    <t>YEE PVC SANITARIA D=4" (Incluye suministro e instalación).</t>
  </si>
  <si>
    <t>TRAGANTE CÚPULA DE 4" x 3" PLÁSTICA. (Incluye suministro e instalación).</t>
  </si>
  <si>
    <t>REDES DE DESAGÜES DE AGUAS RESIDUALES</t>
  </si>
  <si>
    <t>TUBERIA PVC SANITARIA D=8`` TIPO U.S. (INCLUYE SUMINISTRO E INSTALACIÓN).</t>
  </si>
  <si>
    <t>CAMARA DE INSPECCIÓN T-13 ETB (H=2.3m. Incluye Base, Muros, Cubierta, Aro-Base y Aro-Tapa)</t>
  </si>
  <si>
    <t>BUJE SOLDADO SANITARIA PVCS TIPO U.M. Ø4" x Ø2". Incluye suministro e instalación.</t>
  </si>
  <si>
    <t>BUJE SOLDADO SANITARIA PVCS TIPO U.M. Ø6" x Ø4". Incluye suministro e instalación.</t>
  </si>
  <si>
    <t>CODO 45°CXE  PVC SANITARIA D=2" (Incluye suministro e instalación).</t>
  </si>
  <si>
    <t>CODO 45° CXE PVC SANITARIA D=6" (Incluye suministro e instalación).</t>
  </si>
  <si>
    <t>YEE PVC SANITARIA D=2" (Incluye suministro e instalación).</t>
  </si>
  <si>
    <t>YEE SANITARIA REDUCIDA PVCS TIPO U.M. Ø6" x Ø4".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</si>
  <si>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</si>
  <si>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</si>
  <si>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CODO 90° CXC PVC SANITARIA D=2" (Incluye suministro e instalación)</t>
  </si>
  <si>
    <t>REDES CONTRA INCENDIOS</t>
  </si>
  <si>
    <t>PATIO LA REFORMA - RED CONTRA INCENDIO GENERAL  (Suministro e instalación) , PATIO PORTAL TRONCAL CARACAS</t>
  </si>
  <si>
    <t>Gl</t>
  </si>
  <si>
    <t>PATIO LA REFORMA - RED CONTRA INCENDIO ED. ADMINISTRATIVO Y PAOR. BICICLETEROS (Suministro e instalación) , PATIO PORTAL TRONCAL CARACAS</t>
  </si>
  <si>
    <t>PATIO LA REFORMA - RED CONTRA INCENDIO ED. AMBIENTAL  (Suministro e instalación) , PATIO PORTAL TRONCAL CARACAS</t>
  </si>
  <si>
    <t>PATIO LA REFORMA - RED CONTRA INCENDIO PORTERÍA DE SERVICIOS (Suministro e instalación) , PATIO PORTAL TRONCAL CARACAS</t>
  </si>
  <si>
    <t>PATIO LA REFORMA - RED CONTRA INCENDIO ED. LAVADO,  PATIO PORTAL TRONCAL CARACAS</t>
  </si>
  <si>
    <t>PATIO LA REFORMA - RED CONTRA INCENDIO ED. CARCAMOS , PATIO PORTAL, TRONCAL CARACAS</t>
  </si>
  <si>
    <t>PATIO LA REFORMA - CUARTO DE BOMBEO RCI, PATIO PORTAL, TRONCAL CARACAS</t>
  </si>
  <si>
    <t>PATIO LA REFORMA - SISTEMA DE BOMBEO DE RED CONTRA INCENDIO (RCI) PARA PATIO LA REFORMA CORRESPONDIENTE A ED. ADMINISTRATIVO; PARQ. BICICLETEROS; ED. AMBIENTAL; PORTERIA DE SERVICIOS; ED. LAVADO; ED CARCAMOS Y CUARTO DE BOMBEO</t>
  </si>
  <si>
    <t>GLB</t>
  </si>
  <si>
    <t>REDES SECAS</t>
  </si>
  <si>
    <t>CODENSA</t>
  </si>
  <si>
    <t>SALIDA PARA ILUMINACIÓN (Suministro e instalación)</t>
  </si>
  <si>
    <t>TUBERIA METALICA EMT DE D= 1". SUMINISTRO E INSTALACION. (Incluye accesorios de instalacion y fijacion).</t>
  </si>
  <si>
    <t>LUMINARIA PANEL LED REDONDO INSTALADA EN EL TECHO. INCLUYE SUMINISTRO E INSTALACIÓN, 12W 120V C.A 710LM</t>
  </si>
  <si>
    <t>LUMINARIA PANEL LED 1.20 X 0.30MT. INSTALADA EN EL TECHO. INCLUYE SUMINISTRO E INSTALACIÓN, 42W 120V C.A 4396LM</t>
  </si>
  <si>
    <t>LUMINARIA PANEL LED 60 X 60CM. INSTALADA EN EL TECHO. INCLUYE SUMINISTRO E INSTALACIÓN, 33W 120V C.A 3520LM</t>
  </si>
  <si>
    <t>LUMINARIA DE EMERGENCIA 27 W,32 LEDS, 500MA, 120-277V, CLASE II, BLANCO NEUTRO. (Incluye Suministro e instalación). No incluye tubería ni cableado. CONSTRUCCIÓN DEL PATIO LA REFORMA Y OBRAS COMPLEMENTARIAS EN LA CIUDAD DE BOGOTÁ D.C.</t>
  </si>
  <si>
    <t>INTERRUPTOR SENCILLO PARA CONTROL DE ALUMBRADO INTERIOR. Incluye accesorios de instalación.</t>
  </si>
  <si>
    <t>INTERRUPTOR DOBLE PARA ENCENDIDO/APAGADO DE ILUMINACION DE 20 A.  (Incluye accesorios de instalación, fijación, caja de salida y elementos de conexión). NO incluye tubería ni cableado</t>
  </si>
  <si>
    <t>SENSOR DE MOVIMIENTO 360° PARA LUMINARIA - FOTOCONTROL (Suministro e Instalación)</t>
  </si>
  <si>
    <t>SEÑAL DOBLE DE 60 CM, REFLECTIVO ALTA DENSIDAD TIPO IV EN LAMINA GALVANIZADA, PEDESTAL EN ANGULO SP/SR/SI. (Incluye suministro e instalación)</t>
  </si>
  <si>
    <t>INTERRUPTOR SENCILLO CONMUTABLE PARA ENCENDIDO/APAGADO DE ILUMINACIÓN DE 20 A. Incluye accesorios de instalación, fijación, caja de salida y elementos de conexión. No incluye tubería ni cableado.</t>
  </si>
  <si>
    <t>INTERRUPTOR TRIPLE CONMUTABLE PARA ENCENDIDO/APAGADO DE ILUMINACIÓN. Incluye accesorios de instalación, fijación, caja de salida y elementos de conexión. No incluye tubería ni cableado.</t>
  </si>
  <si>
    <t>DEMOLICIÓN MANUAL DE CAJA SENCILLA CS 275 (INCLUYE DEMOLICIÓN DE PLACA PISO, TAPA, MUROS Y CAÑUELAS Y CARGUE).</t>
  </si>
  <si>
    <t>DEMOLICIÓN MANUAL DE CAJA DOBLE CS 276 (INCLUYE DEMOLICIÓN DE PLACA PISO, TAPA, MUROS Y CAÑUELAS Y CARGUE).</t>
  </si>
  <si>
    <t>DEMOLICIÓN MANUAL DE CAJA DE INSPECCIÓN TRIPLE PARA CANALIZACIÓN NORMA CODENSA CS 277  (Incluye Demolición de Placa piso, Tapa, Muros, Cañuelas y Cargue).</t>
  </si>
  <si>
    <t>DEMOLICION MANUAL DE CAJA SENCILLA CS 274 (Incluye demolición de placa piso, tapa, muros y cañuelas y cargue)</t>
  </si>
  <si>
    <t>DEMOLICION MANUAL DE CAJA SENCILLA CS 280  (Incluye demolición de placa piso, tapa, muros y cañuela y cargue).</t>
  </si>
  <si>
    <t>NIVELACION DE CAJA CS276 EN ANDEN H= 0.42m (INCLUYE CONCRETO 2500 PSI HECHO EN OBRA, LADRILLO TOLETE RECOCIDO 24x12x6. MORTERO 1:5 HECHO EN OBRA. INCL. REPOSICION DE MARCO Y TAPA PREFABRICADA</t>
  </si>
  <si>
    <t>NIVELACIÓN DE CAJA CS 275 EN ANDEN H= 0.40m (INCLUYE CONCRETO 2500 PSI HECHO EN OBRA, LADRILLO TOLETE RECOCIDO 24x12x6. MORTERO 1:5 HECHO EN OBRA. INCLUYE REPOSICIÓN DE MARCO Y TAPA PREFABRICADA).</t>
  </si>
  <si>
    <t>EXCAVACION MANUAL PARA REDES PROFUNDIDAD 0m - 2m (Incluye Cargue)</t>
  </si>
  <si>
    <t>CANALIZACION 9 DUCTOS D=6" + 2 DUCTOS DE 3" - PVC-TDP EN CERCHA METALICA CUBIERTA CON LAMINA GALVANIZADA CALIBRE 18 EN CRUCE DE PUENTE PARA RED ELECTRICA. (Incluye suministro, fabricación e instalación).</t>
  </si>
  <si>
    <t>4 DUCTOS D=6" PVC-TDP (Incluye Suministro e Instalación. No Incluye Rellenos). NORMA CS217.</t>
  </si>
  <si>
    <t>6 DUCTOS D=6" + 2 DUCTOS D=3" PVC TDP. SUMINISTRO E INSTALACION. (No incluye rellenos).</t>
  </si>
  <si>
    <t>CAJA DE INSPECCIÓN TIPO VEHICULAR NORMA CODENSA CS 280  (Incluye Base, Muros, Pasos, Pañete, Cubierta, Aro y Tapa)</t>
  </si>
  <si>
    <t>CAJA DE INSPECCIÓN DOBLE PARA CANALIZACIÓN NORMA CODENSA CS 276  (ZVerde. Incluye Base, Muros, Pañete, Marco y Tapas). Medidas Externas: 1.79 x 1.49m. Medidas Internas: 1.49 x 1.19m. Altura: 1.22m.</t>
  </si>
  <si>
    <t>ACOMETIDA TRIFASICA (4N8 AWG-THW-600V-CU)</t>
  </si>
  <si>
    <t>CABLE ELÉCTRICO 2x8 AWG PARA ACOMETIDA TIPO ST CU 600V 75°C. SUMINISTRO E INSTALACIÓN.</t>
  </si>
  <si>
    <t>ALUMBRADO PUBLICO</t>
  </si>
  <si>
    <t>2 DUCTOS D=3" PVC-TDP (Incluye Suministro e Instalación. No Incluye Rellenos)</t>
  </si>
  <si>
    <t>CAJA DE INSPECCIÓN PARA ALUMBRADO PÚBLICO NORMA CODENSA CS 274  (Anden. Incluye Base, Muros, Pañete, Marco y Tapa). Medidas Externas: 0.90 x 0.90m. Medidas Internas: 0.60 x 0.60m. Altura: 0.93m.</t>
  </si>
  <si>
    <t>MALLA DE PUESTA A TIERRA PARA CENTRO DE TRANSFORMACIÓN SUBTERRÁNEO RED DISTRIBUCIÓN O ALUMBRADO PUBLICO, RESISTIVIDAD DE TERRENO DE 42.42 O-m. (Incluye sistema de puesta a tierra, pozos capacitivos, tratamiento de suelo tipo hidrosolta, cable 2/0 Cu desnudo, conectores certificados.) (Incluye suministro e instalación).</t>
  </si>
  <si>
    <t>ADAPTADOR TERMINAL CAMPANA PVC D=3" (Suministro e Instalación)</t>
  </si>
  <si>
    <t>PATIO LA REFORMA - LUMINARIA LED 59W, 16 LED. 120-227 V. (Incluye luminaria, cables y elementos de conexión, obras complementarias y accesorios. Incluye suministro, instalación, pruebas y puesta en funcionamiento).</t>
  </si>
  <si>
    <t>PATIO LA REFORMA - LUMINARIA LED 104W, 48 LED. 120-227 V. (Incluye luminaria, cables y elementos de conexión, obras complementarias y accesorios. Incluye suministro, instalación, pruebas y puesta en funcionamiento).</t>
  </si>
  <si>
    <t>PATIO LA REFORMA - LUMINARIA LED 173W, 80 LED. 120-227 V. (Incluye luminaria, cables y elementos de conexión, obras complementarias y accesorios. Incluye suministro, instalación, pruebas y puesta en funcionamiento).</t>
  </si>
  <si>
    <t>POSTE METALICO AP, H=9m (Inc. Suministro, Izaje, Aplomado e Instalación. Inc. Brazo Sencillo y Base según Norma AP802)</t>
  </si>
  <si>
    <t>BASE EN CONCRETO 3000 PSI HECHO EN OBRA PARA POSTE METÁLICO H=14m (Incluye Suministro y Construcción. Incluye Refuerzo) NORMA AP802.</t>
  </si>
  <si>
    <t>SALIDAS ELÉCTRICAS</t>
  </si>
  <si>
    <t>SALIDA PARA TOMACORRIENTE DOBLE REGULADA MONOFÁSICO CON POLO A TIERRA, 15 A, 120 V  TIPO NEMA 5-15R, IP 43. (Incluye caja de paso 5800, conduit PVC 3/4", conductor 3X12 AWG-HFFR).</t>
  </si>
  <si>
    <t>SALIDA PARA TOMA REGULADA. SUMINISTRO E INSTALACIÓN. SALIDA EN PISO DE LA TAQUILLA O TORNIQUETE O CCTV.(Incluye accesorios de instalacion y fijacion. No incluye tuberia ni cableado).</t>
  </si>
  <si>
    <t>TOMACORRIENTES CON CONEXIÓN A TIERRA, MONOFÁSICO DOBLE, 15 A, 125 VC.A. (LÍNEA NEMA 5), PARA TRABAJO PESADO. (INCLUYE INSTALACIÓN, CAJA DE SALIDA, ELEMENTOS DE CONEXIÓN, DE EMPALME Y DE MONTAJE).</t>
  </si>
  <si>
    <t>SALIDA PARA TOMA MONOFASICA DOBLE (Toma de servicio vagones) ES LA SALIDA DESDE LA CAJA METALICA MAS CERCANA EN EL PISO DEL VAGON HASTA LA TOMA EN LA COLUMNA INTERIOR DEL VAGON.</t>
  </si>
  <si>
    <t>TOMACORRIENTES CON PROTECCIÓN DE FALLA A TIERRA (GFCI), MONOFÁSICO DOBLE, 20 A, 125 VC.A. (LÍNEA NEMA 5), PARA TRABAJO LIVIANO. (INCLUYE INSTALACIÓN, CAJA DE SALIDA, ELEMENTOS DE CONEXIÓN, DE EMPALME Y DE MONTAJE).</t>
  </si>
  <si>
    <t>SALIDA PARA TOMA TRIFASICA DE SEGURIDAD 1" EMT ES LA SALIDA DESDE LA CAJA METALICA MAS CERCANA EN EL PISO DEL VAGON (CORRESPONDIENTE A LA ACOMETIDA DE TOMA DE SERV) HASTA LA TOMA EN LA COLUMNA INTERIOR DEL VAGON.</t>
  </si>
  <si>
    <t>SALIDA PARA DATOS EMT 3/4" (EN TAQUILLAS Y TORNIQUETES) DESDE EL RACK DE COMUNICACIONES HASTA EL SITIO DE LA SALIDA EN EL PISO DEL TORNIQUETE O HASTA EL PUESTO EN LA TAQUILLA. INCL. PONCHADO DE LOS JACKS EN LOS EXTREMOS .</t>
  </si>
  <si>
    <t>LOSETA DE CONCRETO A20 TR. LIVIANO 20x20x6cm color gris (Suministro e Instalación. Incluye Base 4cm Arena Nivelación y Arena de Sello)</t>
  </si>
  <si>
    <t>ALUMBRADO EDIFICACIONES</t>
  </si>
  <si>
    <t>BAJANTE ALL PVC SANITARIA D=4" (Incluye suministro e instalación, incluye unión proporcional cada 6mt, incluye soporte y dos tornillos inoxidables proporcionales cada 3mt, soldadura y cita teflon).</t>
  </si>
  <si>
    <t xml:space="preserve">SISTEMA ELECTRICO RED CONTRA INCENDIOS </t>
  </si>
  <si>
    <t>SALIDA PARA DISPOSITIVOS DE DETECCIÓN, ALARMA Y SUPERVISIÓN DE EXTINCIÓN DE INCENDIOS HASTA EL PANEL DE CONTROL. Incluye tubería de 3/4" EMT, unión y curva conduit EMT de 3/4", equipos, accesorios de instalación y cableado FPLP.</t>
  </si>
  <si>
    <t>PANEL DE CONTROL DE ALARMA CONTRA INCENDIOS. Incluye Suministro e Instalación, tubería de 3/4" EMT, unión y curva conduit EMT de 3/4", equipos, accesorios de instalación y cableado FPLP.</t>
  </si>
  <si>
    <t>TUBERIA CONDUIT GALVANIZADA IMC D=1" (Incluye suministro e Instalación).</t>
  </si>
  <si>
    <t>DETECTOR DE HUMO DIRECCIONABLE FOTOELÉCTRICO DEL SISTEMA DE DETECCIÓN Y ALARMA DE INCENDIO</t>
  </si>
  <si>
    <t>PATIO LA REFORMA - TRANSFERENCIA AUTOMATICA GENERAL 400A; CON INTERRUPTORES MOTORIZADOS Y CONTROLADOR AUTOMATICO (suministro e instalacion)</t>
  </si>
  <si>
    <t>PATIO LA REFORMA - ALIMENTADOR DESDE TRANSFERENCIA AUTOMATICA GENERAL EN CALIBRE HASTA TABLERO GENERAL DE DISTRIBUCIÓN (TGD) 5x(3-500+1-500)+1-4/0T AWG Cu HF FR LS POR CARCAMO suministro e instalacion</t>
  </si>
  <si>
    <t>PATIO LA REFORMA - PLANTA DE EMERGENCIA 525kVA incluye suministro e instalacion</t>
  </si>
  <si>
    <t>SUBESTACIONES</t>
  </si>
  <si>
    <t>MALLA PUESTA A TIERRA SUBESTACIONES (INCLUYE SUMINISTRO E INSTALACION).</t>
  </si>
  <si>
    <t>PATIO LA REFORMA - SUBESTACIÓN SUMERGIBLE NORMA CTS594 PROYECTO TRONCAL CARACAS EDIFICIO ADMINISTRATIVO  (Incluye suministro, instalación, pruebas y puesta en funcionamiento).EXCLUSIVA PARA ESPACIO PUBLICO. INCLUYE TRANSFORMADOR 112,5 KVA TRIFASICO, 11,4kV/208/120V. INCLUYE CELDAS ENTRADA Y SALIDA EN SF6 CON SECCIONADOR MOTORIZADO Y CELDA DE PROTECCIÓN SF6 PARA TRANSFORMADOR CON FUSIBLE HH, UNIDAD O MODULO DE CONTROL REMOTO RMU, NO INCLUYE OBRAS CIVILES. INCLUYE TRANSPORTE , EXCAVACIÓN , PRUEBAS , MANO DE OBRA PARA CONEXIÓN DE LA SUBESTACIÓN , MANO DE OBRA PARA DESCONEXIÓN SUBESTACIÓN EXISTENTE , INTERCONEXIÓN ENTRE CELDA DE PROTECCIÓN Y TRANSFORMADOR , TRANSFORMADOR HERMÉTICO Y CENTRO DE TRANSFORMACIÓN SUBTERRÁNEO</t>
  </si>
  <si>
    <t>PATIO LA REFORMA - SUBESTACIÓN SUMERGIBLE NORMA CTS594 PROYECTO TRONCAL CARACAS EDIFICIO ELECTRICO  (Incluye suministro, instalación, pruebas y puesta en funcionamiento).EXCLUSIVA PARA ESPACIO PUBLICO. INCLUYE TRANSFORMADOR TRIFASICO 400kVA 11,4kV/208/120V , INCLUYE CELDAS ENTRADA Y SALIDA EN SF6 CON SECCIONADOR MOTORIZADO Y CELDA DE PROTECCIÓN SF6 PARA TRANSFORMADOR CON FUSIBLE HH, UNIDAD O MODULO DE CONTROL REMOTO RMU, NO INCLUYE OBRAS CIVILES. INCLUYE TRANSPORTE , EXCAVACIÓN , PRUEBAS , MANO DE OBRA PARA CONEXIÓN DE LA SUBESTACIÓN , MANO DE OBRA PARA DESCONEXIÓN SUBESTACIÓN EXISTENTE , INTERCONEXIÓN ENTRE CELDA DE PROTECCIÓN Y TRANSFORMADOR , TRANSFORMADOR HERMÉTICO Y CENTRO DE TRANSFORMACIÓN SUBTERRÁNEO</t>
  </si>
  <si>
    <t>TABLEROS ELECTRICOS BT</t>
  </si>
  <si>
    <t>PATIO LA REFORMA - TABLERO ALUMBRADO DEPRIMIDO; FABRICACIÓN ESPECIAL; INCLUYE: CELDA AUTOSOPORTADA, TOTALIZADOR 3X20A, PROTECCIONES 5 DE 2x10A,  DEBE INCLUIR CONTROL HORARIO POR MEDIO DE RELEVOS O CONTACTORES CON SU RESPECTIVO CONTROL EN LA PUERTA DEL TABLERO; BARRAJES, RESERVAS PROGRAMACIÓN Y PUESTA EN MARCHA, IDENTIFICACIÓN Y DEMAS ACCESORIOS PARA SU CORRECTA OPERACIÓN suministro e instalacion</t>
  </si>
  <si>
    <t>PATIO LA REFORMA - TABLERO FABRICACIÓN COMERCIAL, CON PUERTA Y CHAPA 12 CIRCUITOS CON ESPACIO PARA TOTALIZADOR PARA SALIDAS ELÉCTRICAS ILUMINACIÓN AUDITORIO (TIAU); INCLUYE: TOTALIZADOR 3x40A; BREAKERS DE ENCHUFAR 6 DE 1X20A suministro instalacion</t>
  </si>
  <si>
    <t>PATIO LA REFORMA - TABLERO FABRICACIÓN COMERCIAL, CON PUERTA Y CHAPA 12 CIRCUITOS CON ESPACIO PARA TOTALIZADOR PARA SALIDAS ELÉCTRICAS PLANTA EMERGENCIA (TPE); INCLUYE: TOTALIZADOR 3x40A; BREAKERS DE ENCHUFAR 2 DE 1X20A Y DE 3x20A suministro e instalacion</t>
  </si>
  <si>
    <t>PATIO LA REFORMA - TABLERO FABRICACIÓN COMERCIAL, CON PUERTA Y CHAPA 12 CIRCUITOS CON ESPACIO PARA TOTALIZADOR PARA SALIDAS ELÉCTRICAS REGULADAS TOMACORRIENTES NIVEL 2 (TR2); INCLUYE: TOTALIZADOR 3x20A; BREAKERS DE ENCHUFAR 5 DE 1X20A suministro instalacion</t>
  </si>
  <si>
    <t>PATIO LA REFORMA - TABLERO FABRICACIÓN COMERCIAL, CON PUERTA Y CHAPA 12 CIRCUITOS CON ESPACIO PARA TOTALIZADOR PARA SALIDAS ELÉCTRICAS TOMACORRIENTES AUDITORIO (TTAU); INCLUYE: TOTALIZADOR 3x80A; BREAKERS DE ENCHUFAR 4 DE 1X20A Y 1 DE 3X70A suministro e instalacion</t>
  </si>
  <si>
    <t>PATIO LA REFORMA - TABLERO FABRICACIÓN COMERCIAL, CON PUERTA Y CHAPA 12 CIRCUITOS CON ESPACIO PARA TOTALIZADOR PARA SALIDAS ELÉCTRICAS TOMACORRIENTES NIVEL 3 (TT3); INCLUYE: TOTALIZADOR 3x40A; BREAKERS DE ENCHUFAR 6 DE 1X20A suministro instalacion</t>
  </si>
  <si>
    <t>PATIO LA REFORMA - TABLERO FABRICACIÓN COMERCIAL, CON PUERTA Y CHAPA 18 CIRCUITOS CON ESPACIO PARA TOTALIZADOR PARA SALIDAS ELÉCTRICAS TOMACORRIENTES NIVEL 1 (TT1); INCLUYE: TOTALIZADOR 3x40A; BREAKERS DE ENCHUFAR 12 DE 1X20A suministro instalacion</t>
  </si>
  <si>
    <t>PATIO LA REFORMA - TABLERO FABRICACIÓN COMERCIAL, CON PUERTA Y CHAPA 18 CIRCUITOS CON ESPACIO PARA TOTALIZADOR PARA SALIDAS ELÉCTRICAS TOMACORRIENTES NIVEL 2 (TT2); INCLUYE: TOTALIZADOR 3x40A; BREAKERS DE ENCHUFAR 13 DE 1X20A suministro instalacion</t>
  </si>
  <si>
    <t>PATIO LA REFORMA - TABLERO FABRICACIÓN COMERCIAL, CON PUERTA Y CHAPA 24 CIRCUITOS CON ESPACIO PARA TOTALIZADOR PARA SALIDAS ELÉCTRICAS COCINA NIVEL 3 (TC3); INCLUYE: TOTALIZADOR 3x40A; BREAKERS DE ENCHUFAR 12 DE 1X20A, 2 DE 2x20A suministro e instalacion</t>
  </si>
  <si>
    <t>PATIO LA REFORMA - TABLERO FABRICACIÓN COMERCIAL, CON PUERTA Y CHAPA 24 CIRCUITOS CON ESPACIO PARA TOTALIZADOR PARA SALIDAS ELÉCTRICAS ILUMINACIÓN NIVEL 2 (TI2); INCLUYE: TOTALIZADOR 3x40A; BREAKERS DE ENCHUFAR 15 DE 1X20A suministro instalacion</t>
  </si>
  <si>
    <t>PATIO LA REFORMA - TABLERO FABRICACIÓN COMERCIAL, CON PUERTA Y CHAPA 30 CIRCUITOS CON ESPACIO PARA TOTALIZADOR PARA SALIDAS ELÉCTRICAS ILUMINACIÓN NIVEL 1 (TI1); INCLUYE: TOTALIZADOR 3x40A; BREAKERS DE ENCHUFAR 22 DE 1X20A suministro instalacion</t>
  </si>
  <si>
    <t>PATIO LA REFORMA - TABLERO FABRICACIÓN COMERCIAL, CON PUERTA Y CHAPA 6 CIRCUITOS CON ESPACIO PARA TOTALIZADOR PARA SALIDAS ELÉCTRICAS REGULADAS TOMACORRIENTES AUDITORIO NIVEL 3 (TTRAU); INCLUYE: TOTALIZADOR 3x20A; BREAKERS DE ENCHUFAR 3 DE 1X20A</t>
  </si>
  <si>
    <t>PATIO LA REFORMA - TABLERO FABRICACIÓN COMERCIAL, CON PUERTA Y CHAPA 6 CIRCUITOS CON ESPACIO PARA TOTALIZADOR PARA SALIDAS ELÉCTRICAS REGULADAS TOMACORRIENTES NIVEL 1 (TR1); INCLUYE: TOTALIZADOR 3x20A; BREAKERS DE ENCHUFAR 2 DE 1X20A suministro e instalacion</t>
  </si>
  <si>
    <t>PATIO LA REFORMA - TABLERO FABRICACIÓN COMERCIAL, CON PUERTA Y CHAPA 6 CIRCUITOS CON ESPACIO PARA TOTALIZADOR PARA SALIDAS ELÉCTRICAS REGULADAS TOMACORRIENTES NIVEL 3 (TR3); INCLUYE: TOTALIZADOR 3x20A; BREAKERS DE ENCHUFAR 2 DE 1X20A suministro instalacion</t>
  </si>
  <si>
    <t>PATIO LA REFORMA - TABLERO GENERAL REGULADO EDIFICIO ADMINISTRATIVO; FABRICACIÓN ESPECIAL (TRA); INCLUYE: CELDA AUTOSOPORTADA, LLAVE SELECTORA TETRAPOLAR 60A,  TOTALIZADOR 3X40A, PROTECCIONES INDUSTRIALES 1 DE 3x50A, 1 DE 3x30A, 3 DE 3x20A DPS 80kA 3F+N+PE; BARRAJES, VISUALIZADOR DE PARAMETROS ELÉCTRICOS, IDENTIFICACIÒN Y DEMAS ACCESORIOS PARA SU CORRECTA OPERACIÓN (suministro e instalacion)</t>
  </si>
  <si>
    <t>PATIO LA REFORMA - TABLERO FABRICACIÓN COMERCIAL, CON PUERTA Y CHAPA 18 CIRCUITOS CON ESPACIO PARA TOTALIZADOR PARA SALIDAS ELÉCTRICAS EDIFICIO DE BIENESTAR (TB); INCLUYE: TOTALIZADOR 3x40A; BREAKERS DE ENCHUFAR 9 DE 1X20A suministro instalacion</t>
  </si>
  <si>
    <t>PATIO LA REFORMA - TABLERO FABRICACIÓN ESPECIAL PARA SALIDAS ELÉCTRICAS CARCAMOS (TC); INCLUYE: TOTALIZADOR 3x1000A; BREAKER EN CAJA MOLDEADA DE 3X1000A AJUSTABLES, 1 DE 3X70A, 11 DE 3X100A, BREAKERS 16 DE 2X10A, BARRAJES, MEDIDOR DE PARAMETROS Y DEMAS ELEMENTOS REQUERIDOS PARA SU CORRECTO FUNCIONAMIENTO (suministro e instalacion)</t>
  </si>
  <si>
    <t>PATIO LA REFORMA - TABLERO FABRICACIÓN ESPECIAL PARA SALIDAS ELÉCTRICAS EDIFICIO DE LAVADO (TL); INCLUYE: TOTALIZADOR 3x150A; TOTALIZADOR EN CAJA MOLDEADA 1 DE 3x70A, 1 DE 3x80A; PROTECCIONES 6 DE 3x30A, 1 DE 3x20A, 15 DE 1X20A suministro e instalacion</t>
  </si>
  <si>
    <t>PATIO LA REFORMA -TABLERO FABRICACIÓN ESPECIAL PARA SALIDAS ELÉCTRICAS EDIFICIO DE MANTENIMIENTO (TM); INCLUYE: TOTALIZADOR 3x1250A AJUSTABLE; TOTALIZADORES EN CAJA MOLDEADA 1 DE 3x1000A, 1 DE 3x150A;  1 DE 3X20A, PROTECCIONES 6 DE 1x20A (suminsitro e instalacion)</t>
  </si>
  <si>
    <t>PATIO LA REFORMA -TABLERO FABRICACIÓN ESPECIAL, PARA CARCAMOS DE PINTURA 40kVA (TAPE) DIVISION 1, CLASE 1 PARA 8 SALIDAS TRIFASICAS, 8 SALIDAS BIFASICAS, 16 SALIDAS MONOFASICAS, TODAS CON CIRCUITO EXCLUSIVO; INCLUYE PROTECCIONES, Y TODOS LOS ELEMENTOS NECESARIOS PARA SU CORRECTO FUNCIONAMIENTO suministro e instalacion)</t>
  </si>
  <si>
    <t>PATIO LA REFORMA - TABLERO FABRICACIÓN COMERCIAL, CON PUERTA Y CHAPA 18 CIRCUITOS CON ESPACIO PARA TOTALIZADOR PARA SALIDAS ELÉCTRICAS PORTERIA 1 (TP1); INCLUYE: TOTALIZADOR 3x40A; BREAKERS DE ENCHUFAR 11 DE 1X20A suministro instalacion</t>
  </si>
  <si>
    <t>PATIO LA REFORMA - TABLERO FABRICACIÓN COMERCIAL, CON PUERTA Y CHAPA 6 CIRCUITOS PARA EL TABLERO REGULADO DE LA PORTERIA 1 (TRP1); INCLUYE: BREAKERS DE ENCHUFAR 2 DE 1X20A suministro e instalacion</t>
  </si>
  <si>
    <t>PATIO LA REFORMA - TABLERO FABRICACIÓN COMERCIAL, CON PUERTA Y CHAPA 18 CIRCUITOS CON ESPACIO PARA TOTALIZADOR PARA SALIDAS ELÉCTRICAS PORTERIA 2 (TP2); INCLUYE: TOTALIZADOR 3x40A; BREAKERS DE ENCHUFAR 11 DE 1X20A suministro instalacion</t>
  </si>
  <si>
    <t>PATIO LA REFORMA - TABLERO FABRICACIÓN COMERCIAL, CON PUERTA Y CHAPA 6 CIRCUITOS PARA EL TABLERO REGULADO DE LA PORTERIA 1 (TRP1); INCLUYE: BREAKERS DE ENCHUFAR 1 DE 1X20A suministro instalacion</t>
  </si>
  <si>
    <t>PATIO LA REFORMA - CABLE XLPE 3X70mm2 Al DESDE CELDA DE SALIDA HASTA TRANSFORMADOR 112,5kVA suministro instalacion</t>
  </si>
  <si>
    <t>PATIO LA REFORMA - CELDA DE ENTRADA Y/O SALIDA EN SF6 15kV suministro instalacion</t>
  </si>
  <si>
    <t>PATIO LA REFORMA - CELDA DE MEDIDA EN MEDIA TENSION SF6 15kV, INCLUYE: EQUIPOS DE MEDIDA, TRANSFORMADORES DE CORRIENTE Y DE POTENCIA, BLOQUE DE CONEXIONES, BANDEJA PARA EL MEDIDOR, MEDIDOR MULTIFUNCIONAL suministro instalacion</t>
  </si>
  <si>
    <t>PATIO LA REFORMA - UPS 10kVA DOBLE CONVERSION ONLINE CON BY PASS INTERNO (Suministro e instalacion)</t>
  </si>
  <si>
    <t>PATIO LA REFORMA - CELDA PARA TRANSFORMADOR SECO 112,5kVA ( suministro e instalacion)</t>
  </si>
  <si>
    <t>PATIO LA REFORMA - CELDA DE PROTECCIÓN EN SF6, CON FLC 25A ( suministro e instalacion)</t>
  </si>
  <si>
    <t>PATIO LA REFORMA -TRANSFORMADOR REDUCTOR (TR-06) 15kVA 440/208V suministro instalacion</t>
  </si>
  <si>
    <t>PATIO LA REFORMA - TABLERO ALUMBRADO PATIO (TAP); FABRICACIÓN ESPECIAL; INCLUYE: CELDA AUTOSOPORTADA, TOTALIZADOR 3X60A, PROTECCIONES INDUSTRIALES 2 DE 3x30A, 2 DE 3x20A,  DEBE INCLUIR CONTROL HORARIO POR MEDIO DE RELEVOS O CONTACTORES CON SU RESPECTIVO CONTROL EN LA PUERTA DEL TABLERO; BARRAJES, RESERVAS PROGRAMACIÓN Y PUESTA EN MARCHA, IDENTIFICACIÓN Y DEMAS ACCESORIOS PARA SU CORRECTA OPERACIÓN (suministro e instalacion)</t>
  </si>
  <si>
    <t>PATIO LA REFORMA - CABLE XLPE 3X240mm2 Al DESDE ARRANQUE HASTA CELDA DE ENTRADA EN SF6</t>
  </si>
  <si>
    <t>PATIO LA REFORMA -ALIMENTADOR DESDE BORNES DEL TRANSFORMADOR HASTA LA TRANSFERENCIA DE LA BOMBA DE LA RED CONTRA INCENDIOS EN CALIBRE 3-1/0+1-1/0+1-6T POR DUCTO PVC 3" suministro e instalacion</t>
  </si>
  <si>
    <t>PATIO LA REFORMA -ALIMENTADOR DESDE LA CONTROLADORA DE LA RED CONTRA INCENDIOS HASTA LA BOMBA DE LA RED CONTRA INCENDIOS EN CALIBRE 3-1/0+1-1/0+1-6T POR DUCTO IMC 3" suministro e instalacion</t>
  </si>
  <si>
    <t>PATIO LA REFORMA -ALIMENTADOR DESDE LA TRANSFERENCIA DE LA RED CONTRA INCENDIOS HASTA LA  CONTROLADORA DE LA RED CONTRA INCENDIOS EN CALIBRE 3-1/0+1-1/0+1-6T POR DUCTO PVC 3" suministro e instalacion</t>
  </si>
  <si>
    <t>PATIO LA REFORMA -ALIMENTADOR DESDE LA TRANSFERENCIA DE LA RED CONTRA INCENDIOS HASTA LA BOMBA AUXILIAR EN CALIBRE 2-10+1-10+1-12T EN DUCTO IMC 3/4" (suministro e instalacion)</t>
  </si>
  <si>
    <t>PATIO LA REFORMA - CELDA PARA TRANSFORMADOR SECO 400kVA (suministro e instalacion)</t>
  </si>
  <si>
    <t>PATIO LA REFORMA - TRANSFERENCIA AUTOMATICA GENERAL 1600A; CON INTERRUPTORES MOTORIZADOS Y CONTROLADOR AUTOMATICO (suministro e instalacion)</t>
  </si>
  <si>
    <t>PATIO LA REFORMA - CELDA DE PROTECCIÓN EN SF6, CON FLC 40A (suministro e instalacion)</t>
  </si>
  <si>
    <t>ALIMENTADORES Y ACOMETIDAS  BT  MT</t>
  </si>
  <si>
    <t>PATIO LA REFORMA - ALIMENTADOR CARGADOR DE BATERIAS Y PRECALENTADOR  EN CALIBRE 1-10+1-10+1-12T AWG CU HF FR LS EN DUCTO PVC 3" suministro instalacion</t>
  </si>
  <si>
    <t>PATIO LA REFORMA - ALIMENTADOR CONTROL PLANTA DE EMERGENCIA DESDE TABLERO PLANTA DE EMERGENCIA (TPE) EN CALIBRE 3-12+1-12+1-12T EN DUCTO PVC 3"m suministro instalacion</t>
  </si>
  <si>
    <t>PATIO LA REFORMA - ALIMENTADOR DESDE PLANTA DE EMERGENCIA HASTA TRANSFERENCIA AUTOMATICA GENERAL EN CALIBRE 2x(3-4/0+1-4/0)+1-2T AWG Cu HF FR LS POR CARCAMO suministro e instalacion</t>
  </si>
  <si>
    <t>PATIO LA REFORMA - ALIMENTADOR DESDE SALIDA UPS 10kVA HASTA EL TABLERO GENERAL ADMINISTRACIÓN (TGA) EN CALIBRE 3-4+1-4+1-8T AWG Cu HF FR LS EN CORAZA 1 1/4" LT suministro instalacion</t>
  </si>
  <si>
    <t>PATIO LA REFORMA - ALIMENTADOR DESDE TABLERO GENERAL EDIFICIO ADMINISTRATIVO (TGA) HASTA EL TABLERO DE ALUMBRADO DEPRIMIDO (TAD) EN CALIBRE 3-8+1-8+1-8T AWG Cu HF FR LS EN DUCTO 1 1/4" EMT suministro instalacion</t>
  </si>
  <si>
    <t>PATIO LA REFORMA - ALIMENTADOR DESDE TABLERO GENERAL EDIFICIO ADMINISTRATIVO (TGA) HASTA EL TABLERO DE COCINA (TC3) EN CALIBRE 3-1/0+1-1/0+1-8T AWG Cu HF FR LS EN DUCTO 2" EMT suministro instalacion</t>
  </si>
  <si>
    <t>PATIO LA REFORMA - ALIMENTADOR DESDE TABLERO GENERAL EDIFICIO ADMINISTRATIVO (TGA) HASTA EL TABLERO DE PLANTA DE EMERGENCIA (TPE) EN CALIBRE 3-6+1-6+1-8T AWG Cu HF FR LS EN DUCTO 1 1/4" EMT suministro instalacion</t>
  </si>
  <si>
    <t>PATIO LA REFORMA - ALIMENTADOR DESDE TABLERO GENERAL EDIFICIO ADMINISTRATIVO (TGA) HASTA EL TABLERO DE PORTERIA 1 (TP1) EN CALIBRE 3-4+1-4+1-8T AWG Cu HF FR LS EN DUCTO 3" PVC suministro instalacion</t>
  </si>
  <si>
    <t>PATIO LA REFORMA - ALIMENTADOR DESDE TABLERO GENERAL EDIFICIO ADMINISTRATIVO (TGA) HASTA EL TABLERO DE PORTERIA 2 (TP2) EN CALIBRE 3-4+1-4+1-8T AWG Cu HF FR LS EN DUCTO 3" PVC suministro instalacion</t>
  </si>
  <si>
    <t>PATIO LA REFORMA - ALIMENTADOR DESDE TABLERO GENERAL EDIFICIO ADMINISTRATIVO (TGA) HASTA EL TABLERO DE SALIDAS ELÉCTRICAS AUDITORIO (TTAU) EN CALIBRE 3-2/0+1-2/0+1-8T AWG Cu HF FR LS EN DUCTO 2" EMT suministro e instalacion</t>
  </si>
  <si>
    <t>PATIO LA REFORMA - ALIMENTADOR DESDE TABLERO GENERAL EDIFICIO ADMINISTRATIVO (TGA) HASTA EL TABLERO DE SALIDAS ELÉCTRICAS NIVEL 2 (TT2) EN CALIBRE 3-2+1-2+1-8T AWG Cu HF FR LS EN DUCTO 1 1/2" EMT suministro instalacion</t>
  </si>
  <si>
    <t>PATIO LA REFORMA - ALIMENTADOR DESDE TABLERO GENERAL EDIFICIO ADMINISTRATIVO (TGA) HASTA EL TABLERO DE SALIDAS ELÉCTRICAS NIVEL 3 (TT3) EN CALIBRE 3-4+1-4+1-8T AWG Cu HF FR LS EN DUCTO 1 1/4" EMT suministro instalacion</t>
  </si>
  <si>
    <t>PATIO LA REFORMA - ALIMENTADOR DESDE TABLERO GENERAL EDIFICIO ADMINISTRATIVO (TGA) HASTA EL TABLERO DE SALIDAS ILUMINACIÓN NIVEL 1 (TI1) EN CALIBRE 3-4+1-4+1-8T AWG Cu HF FR LS EN DUCTO 1 1/4" EMT suministro instalacion</t>
  </si>
  <si>
    <t>PATIO LA REFORMA - ALIMENTADOR DESDE TABLERO GENERAL EDIFICIO ADMINISTRATIVO (TGA) HASTA EL TABLERO DE SALIDAS ILUMINACIÓN NIVEL 2 (TI2) EN CALIBRE 3-4+1-4+1-8T AWG Cu HF FR LS EN DUCTO 1 1/4" EMT suministro instalacion</t>
  </si>
  <si>
    <t>PATIO LA REFORMA - ALIMENTADOR DESDE TABLERO GENERAL EDIFICIO ADMINISTRATIVO (TGA) HASTA EL TABLERO DE SALIDAS ILUMINACIÓN NIVEL 3 (TI3) EN CALIBRE 3-4+1-4+1-8T AWG Cu HF FR LS EN DUCTO 1 1/4" EMT suministro instalacion</t>
  </si>
  <si>
    <t>PATIO LA REFORMA - ALIMENTADOR DESDE TABLERO GENERAL EDIFICIO ADMINISTRATIVO (TGA) HASTA EL TABLERO GENERAL REGULADO (BY PASS UPS) EN CALIBRE 3-4+1-4+1-8T AWG Cu HF FR LS EN DUCTO 1 1/4" EMT suministro instalacion</t>
  </si>
  <si>
    <t>PATIO LA REFORMA - ALIMENTADOR DESDE TABLERO GENERAL REGULADO (TRA) HASTA EL TABLERO REGULADO AUDITORIO NIVEL 3 (TTRAU) EN CALIBRE 3-8+1-8+1-8T AWG Cu HF FR LS EN DUCTO 1" EMT suministro instalacion</t>
  </si>
  <si>
    <t>PATIO LA REFORMA - ALIMENTADOR DESDE TABLERO GENERAL REGULADO (TRA) HASTA EL TABLERO REGULADO NIVEL 1 (TR1) EN CALIBRE 3-8+1-8+1-8T AWG Cu HF FR LS EN DUCTO 1" EMT suministro instalacion</t>
  </si>
  <si>
    <t>PATIO LA REFORMA - ALIMENTADOR DESDE TABLERO GENERAL REGULADO (TRA) HASTA EL TABLERO REGULADO NIVEL 2 (TR2) EN CALIBRE 3-6+1-6+1-8T AWG Cu HF FR LS EN DUCTO 1" EMT suministro instalacion</t>
  </si>
  <si>
    <t>PATIO LA REFORMA - ALIMENTADOR DESDE TABLERO GENERAL REGULADO (TRA) HASTA EL TABLERO REGULADO NIVEL 3 (TR3) EN CALIBRE 3-8+1-8+1-8T AWG Cu HF FR LS EN DUCTO 1" EMT suministro instalacion</t>
  </si>
  <si>
    <t>PATIO LA REFORMA - ALIMENTADOR DESDE TABLERO GENERAL REGULADO EDIFICIO ADMINISTRATIVO (TGA) HASTA LA ENTRADA DE LA UPS 10kVA EN CALIBRE 3-4+1-4+1-8T AWG Cu HF FR LS EN CORAZA 1 1/4" LT suministro instalacion</t>
  </si>
  <si>
    <t>PATIO LA REFORMA - ALIMENTADOR DESDE TRANSFERENCIA AUTOMATICA GENERAL EN CALIBRE HASTA TABLERO GENERAL EDIFICIO ADMINISTRATIVO (TGA) 2x(3-4/0+1-4/0)+1-2T AWG Cu HF FR LS POR CARCAMO suministro e instalacion</t>
  </si>
  <si>
    <t>PATIO LA REFORMA - ALIMENTADOR DESDE TRANSFORMADOR HASTA TRANSFERENCIA AUTOMATICA GENERAL EN CALIBRE 2x(3-4/0+1-4/0)+1-2T AWG Cu HF FR LS POR CARCAMO suministro e instalacion</t>
  </si>
  <si>
    <t>PATIO LA REFORMA - ALIMENTADOR EYECTORAS AGUAS RESIDUALES EN CALIBRE 1-12+1-12+1-12T; INCLUYE CONECTORES A SUMERGIBLES suministro instalacion</t>
  </si>
  <si>
    <t>PATIO LA REFORMA - ALIMENTADOR EYECTORAS POZO GENERAL EN CALIBRE 1-12+1-12+1-12T; INCLUYE CONECTORES A SUMERGIBLES suministro instalacion</t>
  </si>
  <si>
    <t>PATIO LA REFORMA - ALIMENTADOR PARA SALIDAS PEQUEÑOS ARTEFACTOS EN CALIBRE 1-12+1-12+1-12T EN DUCTO EMT 3/4" suministro instalacion</t>
  </si>
  <si>
    <t>PATIO LA REFORMA - ALIMENTADOR PARA SALIDAS SECAMANOS EN CALIBRE 1-10+1-10+1-12T EN DUCTO EMT 3/4" suministro instalacion</t>
  </si>
  <si>
    <t>PATIO LA REFORMA - ALIMENTOR PARA SALIDA EQUIPO DE AIRE ACONDICIONADO EN AUDITORIO EN CALIBRE 34+14+118T AWG Cu HF FR LS EN DUCTO EMT 1 1/4" suministro instalacion</t>
  </si>
  <si>
    <t>PATIO LA REFORMA - ALIMENTOR PARA SALIDAS BIFASICAS EN CALIBRE 210+110+112T AWG Cu HF FR LS EN DUCTO EMT 3/4" suministro instalacion</t>
  </si>
  <si>
    <t>PATIO LA REFORMA - ALIMENTADOR DESDE EL TRANSFORMADOR REDUCTOR (TR-06) HASTA EL TABLERO DEL EDIFICIO DEL EDIFICIO AMBIENTAL (TA) EN CALIBRE  3-2+1-2+1-6T EN DUCTO EMT 2" suministro instalacion</t>
  </si>
  <si>
    <t>PATIO LA REFORMA - ALIMENTADOR DESDE EL TABLERO GENERAL (TGD) HASTA EL TABLERO DEL EDIFICIO DE BIENESTAR EN CALIBRE  3-2+1-2+1-8T EN DUCTO PVC 3" suministro e instalacion</t>
  </si>
  <si>
    <t>PATIO LA REFORMA -ALIMENTADOR DESDE EL TABLERO DE MANTENIMIENTO (TM) HASTA EL TABLERO DE CARCAMOS (TC) EN CALIBRE  3(3-500+1-500+1-2/0T EN DUCTO  3 EMT 3" (suministro e instalacion)</t>
  </si>
  <si>
    <t>PATIO LA REFORMA - ALIMENTADOR DESDE EL TABLERO GENERAL (TGD) HASTA EL TRANSFORMADOR ELEVADOR (TR-03) EN CALIBRE 4x(3-500+1-500)+1-4/0T AWG Cu HF FR LS POR 3 DUCTOS DE 4" PVC suministro e instalacion</t>
  </si>
  <si>
    <t>PATIO LA REFORMA -ALIMENTADOR DESDE EL TRANSFORMADOR ELEVADOR (TR-03) HASTA EL TABLERO GENERAL DE DISTRIBUCIÓN 2 (TGD2) EN CALIBRE 6x(3-500+1-500)+1-2T POR CARCAMO suministro e instalacion</t>
  </si>
  <si>
    <t>PATIO LA REFORMA - ALIMENTADOR DESDE PLANTA DE EMERGENCIA HASTA TRANSFERENCIA AUTOMATICA GENERAL EN CALIBRE 5x(3-500+1-500)+1-4/0T AWG Cu HF FR LS 3 DUCTOS 4" PVC EMBEBIDOS suministro e instalacion</t>
  </si>
  <si>
    <t>PATIO LA REFORMA -ALIMENTADOR DESDE TABLERO GENERAL DE DISTRIBUCIÓN (TGD) HASTA EL TABLERO DE ALUMBRADO DEL PATIO (TAP) EN CALIBRE 3-2+1-2+1-6T AWG Cu HF FR LS EN 1 DUCTOS 1 1/2" EMT suministro e instalacion</t>
  </si>
  <si>
    <t>PATIO LA REFORMA -ALIMENTADOR DESDE TABLERO GENERAL DE DISTRIBUCIÓN (TGD) HASTA EL TABLERO DE CORRECCIÓN DEL FACTOR DE POTENCIA EN CALIBRE 3-400+1-400+1-4T AWG Cu HF FR LS EN 1 DUCTO DE  4" PVC suministro e instalacion</t>
  </si>
  <si>
    <t>PATIO LA REFORMA -ALIMENTADOR DESDE TABLERO GENERAL DE DISTRIBUCIÓN (TGD) HASTA EL TABLERO DEL EDIFICIO ELÉCTRICO (TE) EN CALIBRE 3-6+1-6+1-8T AWG Cu HF FR LS EN 1 DUCTO DE  1" EMT suministro e instalacion</t>
  </si>
  <si>
    <t>PATIO LA REFORMA - ALIMENTADOR DESDE TRANSFORMADOR HASTA TRANSFERENCIA AUTOMATICA GENERAL EN CALIBRE 5x(3-500+1-500)+1-4/0T AWG Cu HF FR LS POR CARCAMO suministro instalacion</t>
  </si>
  <si>
    <t>PATIO LA REFORMA - ALIMENTADOR DESDE EL TRANSFORMADOR REDUCTOR (TR-05) HASTA EL TABLERO EDIFICIO LAVADO (TL) EN CALIBRE  3-3/0+1-3/0+1-6T EN DUCTO EMT 3" suministro e instalacion</t>
  </si>
  <si>
    <t>PATIO LA REFORMA -ALIMENTADOR DESDE EL TABLERO DEL EDIFICIO DE MANTENIMIENTO (TM.) HASTA EL TABLERO ANTIEXPLOSIVOS PARA CARCAMOS DE PINTURAS (TAPE) EN CALIBRE  3-3/0+1-3/0+1-6T EN DUCTO EMT 3" (suministro e instalacion)</t>
  </si>
  <si>
    <t>PATIO LA REFORMA -ALIMENTADOR DESDE EL TRANSFORMADOR REDUCTOR (TR-04)HASTA EL TABLERO DEL EDIFICIO DE MANTENIMIENTO (TM) 4x(3-400+1-400)+1-2/0T EN 3 DUCTOS EMT 4" (suministro e instalacion)</t>
  </si>
  <si>
    <t>ACOMETIDA EN MEDIA TENSIÓN EN CONDUCTORES 3x120 mm^2, XLPE, 15KV,133%, +1 NO. 2 CU DESNUDO, CON CONOS DE ALIVIO, TERMINALES Y ACCESORIOS (Incluye suministro e instalación) DESDE CELDA DE MEDIDA A CELDA DE PROTECCION.</t>
  </si>
  <si>
    <t>DPS CON TENSIÓN NOMINAL 208/120 V  C.A. CORRIENTE NOMINAL DE DESCARGA PARA ONDA DE 10x350 US: 20 KA. CORRIENTE NOMINAL DE DESCARGA PARA ONDA DE 8x20 US: 100 KA. NIVEL DE PROTECCIÓN DE TENSIÓN: 1500 V MÁXIMO. (Incluye suministro e instalación)</t>
  </si>
  <si>
    <t xml:space="preserve">SALIDAS DATOS, CCTV </t>
  </si>
  <si>
    <t>FIBRA OPTICA 12 HILOS MONOMODO. (Incluye suministro e instalación). CONSTRUCCIÓN DEL PATIO LA REFORMA Y OBRAS COMPLEMENTARIAS EN LA CIUDAD DE BOGOTÁ D.C.</t>
  </si>
  <si>
    <t>CAJA DE EMPALME PARA FIBRA ÓPTICA (Incluye Suministro e instalación)</t>
  </si>
  <si>
    <t>RACK (Gabinete) CERRADO DE COMUNICACIONES DE PISO 20 RU. EN LÁMINA COLD ROLLED 20" (Dimensiones: Altura 1.30 cm, Ancho 72 cm, Profundidad 60 cm). CONSTRUCCIÓN DEL PATIO LA REFORMA Y OBRAS COMPLEMENTARIAS EN LA CIUDAD DE BOGOTÁ D.C.</t>
  </si>
  <si>
    <t>ETB EXTERNAS</t>
  </si>
  <si>
    <t>24 DUCTOS D=4" PVC-TDP (Incluye Suministro e Instalación. No incluye rellenos)</t>
  </si>
  <si>
    <t>RECONSTRUCCIÓN CÁMARA DE INSPECCIÓN T-13 ETB (H=2.3m. Incluye Base, Muros, Cubierta, Aro-Base y Aro-Tapa)</t>
  </si>
  <si>
    <t>RECONSTRUCCIÓN CÁMARA DE INSPECCIÓN T-13A ETB (H=2.3m. Incluye Base, Muros, Cubierta, Aro-Base y Aro-Tapa)</t>
  </si>
  <si>
    <t>RECONSTRUCCIÓN CÁMARA DE INSPECCIÓN T-14 ETB (H=2.3m. Incluye Base, Muros, Cubierta, Aro-Base y Aro-Tapa)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</si>
  <si>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</si>
  <si>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GAS NATURAL</t>
  </si>
  <si>
    <t>CÁRCAMO DE PROTECCIÓN RED DE ACERO D= 6" (GN EXTENSIÓN TRONCAL CARACAS). Las obras corresponden a traslado, protecciones o reubicación de tuberías y/o activos de la infraestructura de Gas Natural. CONSTRUCCIÓN DEL PATIO LA REFORMA Y OBRAS COMPLEMENTARIAS EN LA CIUDAD DE BOGOTÁ D.C.</t>
  </si>
  <si>
    <t>CÁRCAMO DE PROTECCIÓN RED DE ACERO D=4" (GN EXTENSIÓN TRONCAL CARACAS). Las obras corresponden a traslado, protecciones o reubicación de tuberías y/o activos de la infraestructura de Gas Natural. CONSTRUCCIÓN DEL PATIO LA REFORMA Y OBRAS COMPLEMENTARIAS EN LA CIUDAD DE BOGOTÁ D.C.</t>
  </si>
  <si>
    <t>CÁRCAMO DE PROTECCIÓN RED DE POLIETILENO D=3" (GN EXTENSIÓN TRONCAL CARACAS). Las obras corresponden a traslado, protecciones o reubicación de tuberías y/o activos de la infraestructura de Gas Natural. CONSTRUCCIÓN DEL PATIO LA REFORMA Y OBRAS COMPLEMENTARIAS EN LA CIUDAD DE BOGOTÁ D.C.</t>
  </si>
  <si>
    <t>CÁRCAMO DE PROTECCIÓN RED DE POLIETILENO D=4" (GN EXTENSIÓN TRONCAL CARACAS). Las obras corresponden a traslado, protecciones o reubicación de tuberías y/o activos de la infraestructura de Gas Natural. CONSTRUCCIÓN DEL PATIO LA REFORMA Y OBRAS COMPLEMENTARIAS EN LA CIUDAD DE BOGOTÁ D.C.</t>
  </si>
  <si>
    <t>SEÑALIZACION, DEMARCACION Y SEMAFORIZACION</t>
  </si>
  <si>
    <t>SEÑALIZACION VERTICAL</t>
  </si>
  <si>
    <t>SEÑAL VERTICAL GRUPO DE REGLAMENTARIAS TIPO CIRCULO D=75cm. INCLUYE SUMINISTRO E INSTALACION.</t>
  </si>
  <si>
    <t>SEÑAL VERTICAL GRUPO DE REGLAMENTARIAS SR-01 TIPO OCTAGONO CON ALTURA DE 75cm. INCLUYE SUMINISTRO E INSTALACION.</t>
  </si>
  <si>
    <t>SEÑAL DOBLE DE 0.45x0.45m REFLECTIVO ALTA DENSIDAD TIPO IV EN LÁMINA GALVANIZADA, PEDESTAL EN ÁNGULO SP/SR/SI. SUMINISTRO E INSTALACIÓN.</t>
  </si>
  <si>
    <t>SEÑAL VERTICAL GRUPO DE PREVENTIVAS TIPO CUADRADO (75cm x 75cm). INCLUYE SUMONISTRO E INSTALACION.</t>
  </si>
  <si>
    <t>SEÑAL VERTICAL UNA CARA PARA CICLORUTA PARAL 3m, ÁNGULO DE 2x1/4x3m LAMINA CAL. 16 PINTADA POR UNA CARA 0.60m x 0.60m o 0.75m x 0.75m (Incluye suministro e instalación)</t>
  </si>
  <si>
    <t>SEÑAL INFORMATIVA SI-05, TABLERO 1.401m x 0.512m REFLECTIVO ALTA INTENSIDAD, PEDESTAL EN ÁNGULO DE 2"x2"x1/4" H= 2.60m EN PINTURA ELECTROSTÁTICA.  INCLUYE SUMINISTRO E INSTALACIÓN</t>
  </si>
  <si>
    <t>SEÑAL ELEVADA BS, TABLERO 4,556m x 1,654m REFLECTIVO DIAMANTE, SOPORTE EN TUBO GALVANIZADO DE 12" x 7m CERCHA EN TUBO 4" DE 3mm Y 2" DE 2mm.  INCL. SUMINISTRO E INSTALACIÓN. CONSTRUCCIÓN DEL PATIO LA REFORMA Y OBRAS COMPLEMENTARIAS EN LA CIUDAD DE BOGOTÁ D.C.</t>
  </si>
  <si>
    <t>CHEVRON 90 cm x 40 cm, REFLECTIVO PRISMÁTICO TIPO VII O SUPERIOR, AMARILLO LIMÓN FLUORESCENTE EN LÁMINA GALVANIZADA, PEDESTAL EN ÁNGULO. Suministro e Instalación.</t>
  </si>
  <si>
    <t>SEÑAL VERTICAL GRUPO DE REGLAMENTARIAS SR-02 TIPO TRIANGULO EQUILATERO 75cm. DE LADO. INCLUYE SUMINISTRO E INSTALACION.</t>
  </si>
  <si>
    <t>SEÑAL VERTICAL INFORMATIVA SI-27C (70 cm x 100 cm). INCLUYE SUMINISTRO E INSTALACION.</t>
  </si>
  <si>
    <t>SEÑAL INFORMATIVA SI-05C, TABLERO 75.09cm x 82.50cm REFLECTIVO ALTA INTENSIDAD, PEDESTAL EN ÁNGULO DE 2"x2"x1/4" H= 2.60m EN PINTURA ELECTROSTÁTICA. INCLUYE SUMINISTRO E INSTALACIÓN</t>
  </si>
  <si>
    <t>SEÑALIZACION HORIZONTAL</t>
  </si>
  <si>
    <t>PINTURA EN PLÁSTICO EN FRÍO METILMETACRILATO PARA MARCAS VIALES, CON MICROESFERAS Y ESPESOR SECO SEGÚN NORMA NTC 4744. SUMINISTRO Y APLICACIÓN. (Cebras, Flechas, pictogramas, lineas de pare, senderos peatonales, achurados, etc).</t>
  </si>
  <si>
    <t>DEMARCACION PASO PEATONAL-CEBRA (e=2.3mm,Termoplástica. Inc. Suministro y Aplicación con Equipo. Inc Microesferas)</t>
  </si>
  <si>
    <t>DEMARCACION DE LINEA DE PARADERO DE BUSES. AREA: 5.5775 m2. (e= 2.3 mils, TERMOPLASTICA. SUMINISTRO Y APLICACION CON EQUIPO. INCLUYE MICROESFERAS.</t>
  </si>
  <si>
    <t>DEMARCACION PICTOGRAMA CICLORUTA  EN PINTURA TERMOPLASTICA (e=2.3mm incluye suministro y aplicación con equipo, incluye microesferas. Area =2mt2).</t>
  </si>
  <si>
    <t>FLECHA DE FRENTE PARA CICLORRUTA EN PINTURA TERMOPLASTICA. (INCLUYE SUMINISTRO, APLICACION CON MICROESFERA)</t>
  </si>
  <si>
    <t>FLECHA DIRECCIONAL "A LA IZQUIERDA" (e= 15 mils. TERMOPLASTICA. AREA: 1.5037 m2 SEGUN EL MANUAL DE SEÑALIZACION VIAL. SUMINISTRO Y APLICACION CON EQUIPO. INCLUYE MICROESFERAS.</t>
  </si>
  <si>
    <t>FLECHA DIRECCIONAL "DE FRENTE" (e=2.3mm,Termoplástica. Inc. Suministro y Aplicación con Equipo. Inc Microesferas). Marca Vial para velocidades menores o iguales a 60 Km/h Area de la Marca: 1.20 m2.</t>
  </si>
  <si>
    <t>DEMARCACION CON PINTURA TERMOPLASTICA PARA CICLORUTAS (INCLUYE SUMINISTRO, APLICACION CON MICROESFERA) A=10 CM</t>
  </si>
  <si>
    <t>DEMARCACION LINEA DISCONTINUA A=0.12m (e=15 mils, Acrílica Base Agua. Inc. Sumin. y Aplic. con Equipo. Inc Microesferas)</t>
  </si>
  <si>
    <t>DEMARCACION TEXTO VEL MAX 30 KM/H AREA: 4.80 M2. (E=2.3 MM, TERMOPLASTICA Incluye suministro y aplicación con equipo. Incluye microesferas).</t>
  </si>
  <si>
    <t>TACHA REFLECTIVA BIDIRECCIONAL (Incluye suministro e instalación).</t>
  </si>
  <si>
    <t>SEGREGADOR BICICLETA (TACHON PLASTICO O CAUCHO ALTA RESISTENCIA COMO POLIPROPILENO DE ALTO IMPACTO, CON ESTRUCTURA DE REFUERZO, ELEMENTOS REFLECTIVOS DE ALTA EFICIENCIA. TIPO TRANSMILENIO 40.5cmx15cmx8.5cm). SUMIN. E INSTAL.</t>
  </si>
  <si>
    <t>FLECHA DIRECCIONAL "DE FRENTE A LA DERECHA" (e=15 mils, Acrílica Base Agua. Inc. Sumin. y Aplic. con Equipo. Incl. Micr</t>
  </si>
  <si>
    <t>MONITOREO GEOTÉCNICO</t>
  </si>
  <si>
    <t>CONCRETO 2000 PSI GRAVA COMÚN PARA MOJONES O PUNTOS DE CONTROL TOPOGRÁFICO (0.21mx 0.21m x 0.21m) (Premezclado. Incluye Suministro e Instalación.</t>
  </si>
  <si>
    <t>PIEZÓMETROS (INCLUYE PERFORACIÓN, TUBERIA PVC RANURADA DE 3" LONG= 25 ML, DOS PIEZÓMETROS PARA PRESIÓN DE 0,30 MPA,CABLE;ARENA, BENTONITA). (INCLUYE SUMINISTRO E INSTALACIÓN).</t>
  </si>
  <si>
    <t>UNIDAD LECTORA DE PIEZÓMETRO. SUMINISTRO E INSTALACIÓN</t>
  </si>
  <si>
    <t>TUBERÍA PARA INCLINOMETRO, LONG = 25 ML  (INCLUYE PERFORACIÓN, TUBERÍA DE INCLINOMETRO, LECHADA DE MORTERO Y CAJA DE PROTECCIÓN). (INCLUYE SUMINISTRO E INSTALACIÓN).</t>
  </si>
  <si>
    <t>SISTEMA DIGITAL DE INCLINOMETRO COMPLETO PARA 50 MTS, COMPUESTO POR PROBETA, CARRETE, UNIDAD DE LECTURA INALAMBRICA, SOFTWARE DE TRANSFERENCIA DE DATOS, CARGADOR DE BATERIA, GRUAS PARA LA TUBERIA DE 70 MM Y 85 MM. (Incluye suministro e instalaicón).</t>
  </si>
  <si>
    <t>COSTO TOTAL OBRAS CON A.I.U. ( A )</t>
  </si>
  <si>
    <t>COSTO ACTIVIDADES AMBIENTALES Y SST ( B )</t>
  </si>
  <si>
    <t>VALOR FIJO</t>
  </si>
  <si>
    <t>COSTO DIÁLOGO CIUDADANO Y DE COMUNICACIÓN ESTRATÉGICA ( C )</t>
  </si>
  <si>
    <t>COSTO PLAN DE MANEJO DE TRÁNSITO ( D )</t>
  </si>
  <si>
    <t>SUBTOTAL OBRAS ( A+B+C+D)</t>
  </si>
  <si>
    <t>AJUSTES POR CAMBIO DE VIGENCIA PARA OBRAS-AIU-PMA-PMT-DIÁLOGO CIUDADANO ( F )</t>
  </si>
  <si>
    <t>COSTOS ESTIMADOS PARA PAGO DE COMPENSACIONES Y SEGUIMIENTO SDA (INCLUYE AJUSTES E IVA) ( G )</t>
  </si>
  <si>
    <t xml:space="preserve">COSTOS ESTIMADOS PARA  ENSAYOS DE LABORATORIO EN FASE DE EJECUCIÓN (INCLUYE AJUSTES E IVA) ( H ) </t>
  </si>
  <si>
    <t>COSTO ESTIMADO ETAPA DE PRELIMINARES ( I ) (INCLUYE IVA Y AJUSTES)</t>
  </si>
  <si>
    <t>VALOR MEDIDAS DE BIOSEGURIDAD ( J )</t>
  </si>
  <si>
    <t>COSTO TOTAL DEL PROYECTO (A+B+C+D+F+G+H+I+J)</t>
  </si>
  <si>
    <t>DESCRIPCION</t>
  </si>
  <si>
    <t>PORCENTAJE</t>
  </si>
  <si>
    <t>AIU OBRAS CIVILES Y REDES</t>
  </si>
  <si>
    <t>ADMINISTRACIÓN</t>
  </si>
  <si>
    <t>A=</t>
  </si>
  <si>
    <t>IMPREVISTO</t>
  </si>
  <si>
    <t>I=</t>
  </si>
  <si>
    <t>UTILIDAD</t>
  </si>
  <si>
    <t>U=</t>
  </si>
  <si>
    <t>TOTAL A.I.U</t>
  </si>
  <si>
    <t>A.I.U.=</t>
  </si>
  <si>
    <r>
      <rPr>
        <b/>
        <sz val="11"/>
        <rFont val="Arial"/>
        <family val="2"/>
      </rPr>
      <t>NOTA 1:</t>
    </r>
    <r>
      <rPr>
        <sz val="11"/>
        <rFont val="Arial"/>
        <family val="2"/>
      </rPr>
      <t xml:space="preserve">  Para el cálculo del presupuesto oficial, se formularon cantidades para cada uno de los ítems que conforman el mismo, aclarando que estas podrán aumentar, disminuir o suprimirse durante la ejecución del contrato, y esto no será objeto de futuras reclamaciones. </t>
    </r>
  </si>
  <si>
    <r>
      <rPr>
        <b/>
        <sz val="11"/>
        <rFont val="Arial"/>
        <family val="2"/>
      </rPr>
      <t>NOTA 3:</t>
    </r>
    <r>
      <rPr>
        <sz val="11"/>
        <rFont val="Arial"/>
        <family val="2"/>
      </rPr>
      <t xml:space="preserve"> Se debe tener en cuenta que el PRECIO UNITARIO incluye el valor de A.I.U. </t>
    </r>
  </si>
  <si>
    <r>
      <rPr>
        <b/>
        <sz val="11"/>
        <rFont val="Arial"/>
        <family val="2"/>
      </rPr>
      <t xml:space="preserve">NOTA 4: </t>
    </r>
    <r>
      <rPr>
        <sz val="11"/>
        <rFont val="Arial"/>
        <family val="2"/>
      </rPr>
      <t xml:space="preserve">Cuando la fracción decimal del peso sea  igual o superior a 5 se aproximara por exceso al número entero siguiente del peso y cuando la fracción decimal del peso sea inferior a 5 se aproximará por defecto al número entero del peso. </t>
    </r>
  </si>
  <si>
    <r>
      <rPr>
        <b/>
        <sz val="11"/>
        <rFont val="Arial"/>
        <family val="2"/>
      </rPr>
      <t>NOTA 5:</t>
    </r>
    <r>
      <rPr>
        <sz val="11"/>
        <rFont val="Arial"/>
        <family val="2"/>
      </rPr>
      <t xml:space="preserve">  El A.I.U y su discriminación deben estar en porcentaje (%). </t>
    </r>
  </si>
  <si>
    <r>
      <rPr>
        <b/>
        <sz val="11"/>
        <rFont val="Arial"/>
        <family val="2"/>
      </rPr>
      <t>NOTA 6:</t>
    </r>
    <r>
      <rPr>
        <sz val="11"/>
        <rFont val="Arial"/>
        <family val="2"/>
      </rPr>
      <t xml:space="preserve">  El reconocimiento económico de los requerimientos  ambientales exigidos  por las autoridades ambientales, y/o sociales que son de obligatorio cumplimiento, serán reconocidos a cargo de reembolso de gastos (afectados por un % de administracion).</t>
    </r>
  </si>
  <si>
    <t>Firma del Proponente o de su Representante Legal</t>
  </si>
  <si>
    <r>
      <rPr>
        <b/>
        <sz val="11"/>
        <rFont val="Arial"/>
        <family val="2"/>
      </rPr>
      <t xml:space="preserve">NOTA 7: </t>
    </r>
    <r>
      <rPr>
        <sz val="11"/>
        <rFont val="Arial"/>
        <family val="2"/>
      </rPr>
      <t>Los ensayos necesarios para que el contratista realice el control de recibo de obra y materiales establecidos en la Norma Técnica, los necesarios para verificar la calidad de los materiales adquiridos a sus proveedores y las pruebas y certificaciones necesarios para el recibo de las obras por parte de las empresas de servicios públicos como el de RETILAP, RETIE, o presión, desinfección, hermeticidad y estanqueidad, se incluyen en el porcentaje del AIU del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</si>
</sst>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quot;\ * #,##0.00_-;\-&quot;$&quot;\ * #,##0.00_-;_-&quot;$&quot;\ * &quot;-&quot;??_-;_-@_-"/>
    <numFmt numFmtId="164" formatCode="0.000"/>
    <numFmt numFmtId="165" formatCode="_ &quot;$&quot;\ * #,##0_ ;_ &quot;$&quot;\ * \-#,##0_ ;_ &quot;$&quot;\ * &quot;-&quot;_ ;_ @_ "/>
    <numFmt numFmtId="166" formatCode="&quot;$&quot;\ #,##0.00;[Red]&quot;$&quot;\ \-#,##0.00"/>
    <numFmt numFmtId="167" formatCode="&quot;$&quot;\ #,##0.00_);\(&quot;$&quot;\ #,##0.00\)"/>
    <numFmt numFmtId="168" formatCode="&quot;$&quot;\ #,##0.00"/>
    <numFmt numFmtId="169" formatCode="_-* #,##0.00\ &quot;Pts&quot;_-;\-* #,##0.00\ &quot;Pts&quot;_-;_-* &quot;-&quot;??\ &quot;Pts&quot;_-;_-@_-"/>
    <numFmt numFmtId="170" formatCode="_([$$-240A]\ * #,##0.00_);_([$$-240A]\ * \(#,##0.00\);_([$$-240A]\ * &quot;-&quot;??_);_(@_)"/>
    <numFmt numFmtId="171" formatCode="0#.00\ \L\t"/>
    <numFmt numFmtId="172" formatCode="_-[$$-240A]\ * #,##0.00_ ;_-[$$-240A]\ * \-#,##0.00\ ;_-[$$-240A]\ * &quot;-&quot;??_ ;_-@_ "/>
    <numFmt numFmtId="173" formatCode="_ [$$-240A]\ * #,##0.00_ ;_ [$$-240A]\ * \-#,##0.00_ ;_ [$$-240A]\ * &quot;-&quot;??_ ;_ @_ "/>
    <numFmt numFmtId="174" formatCode="0.000%"/>
    <numFmt numFmtId="175" formatCode="_ * #,##0.00_ ;_ * \-#,##0.00_ ;_ * &quot;-&quot;??_ ;_ @_ "/>
    <numFmt numFmtId="176" formatCode="_ * #,##0_ ;_ * \-#,##0_ ;_ * &quot;-&quot;??_ ;_ @_ "/>
  </numFmts>
  <fonts count="12" x14ac:knownFonts="1">
    <font>
      <sz val="10"/>
      <name val="Arial"/>
      <family val="2"/>
    </font>
    <font>
      <sz val="11"/>
      <color theme="1"/>
      <name val="Calibri"/>
      <family val="2"/>
      <scheme val="minor"/>
    </font>
    <font>
      <sz val="11"/>
      <color theme="1"/>
      <name val="Calibri"/>
      <family val="2"/>
      <scheme val="minor"/>
    </font>
    <font>
      <sz val="12"/>
      <name val="Arial Narrow"/>
      <family val="2"/>
    </font>
    <font>
      <sz val="11"/>
      <name val="Arial Narrow"/>
      <family val="2"/>
    </font>
    <font>
      <sz val="10"/>
      <name val="Arial"/>
      <family val="2"/>
    </font>
    <font>
      <b/>
      <sz val="8"/>
      <color rgb="FF595959"/>
      <name val="Arial"/>
      <family val="2"/>
      <charset val="1"/>
    </font>
    <font>
      <sz val="8"/>
      <color rgb="FF595959"/>
      <name val="Arial"/>
      <family val="2"/>
      <charset val="1"/>
    </font>
    <font>
      <b/>
      <sz val="11"/>
      <name val="Arial"/>
      <family val="2"/>
    </font>
    <font>
      <sz val="11"/>
      <name val="Arial"/>
      <family val="2"/>
    </font>
    <font>
      <sz val="8"/>
      <name val="Arial Narrow"/>
      <family val="2"/>
    </font>
    <font>
      <sz val="10"/>
      <name val="Arial Narrow"/>
      <family val="2"/>
    </font>
  </fonts>
  <fills count="8">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2" tint="-0.249977111117893"/>
        <bgColor indexed="64"/>
      </patternFill>
    </fill>
    <fill>
      <patternFill patternType="solid">
        <fgColor theme="0" tint="-0.249977111117893"/>
        <bgColor indexed="64"/>
      </patternFill>
    </fill>
  </fills>
  <borders count="55">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tted">
        <color indexed="64"/>
      </left>
      <right style="dotted">
        <color indexed="64"/>
      </right>
      <top style="dotted">
        <color indexed="64"/>
      </top>
      <bottom/>
      <diagonal/>
    </border>
    <border>
      <left/>
      <right style="double">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style="thin">
        <color auto="1"/>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14">
    <xf numFmtId="0" fontId="0" fillId="0" borderId="0"/>
    <xf numFmtId="175" fontId="5" fillId="0" borderId="0" applyFont="0" applyFill="0" applyBorder="0" applyAlignment="0" applyProtection="0"/>
    <xf numFmtId="9" fontId="5" fillId="0" borderId="0" applyFont="0" applyFill="0" applyBorder="0" applyAlignment="0" applyProtection="0"/>
    <xf numFmtId="0" fontId="2" fillId="0" borderId="0"/>
    <xf numFmtId="0" fontId="1" fillId="0" borderId="0"/>
    <xf numFmtId="0" fontId="5" fillId="0" borderId="0"/>
    <xf numFmtId="0" fontId="5" fillId="0" borderId="0"/>
    <xf numFmtId="44" fontId="1" fillId="0" borderId="0" applyFont="0" applyFill="0" applyBorder="0" applyAlignment="0" applyProtection="0"/>
    <xf numFmtId="165" fontId="5"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169" fontId="5" fillId="0" borderId="0" applyFont="0" applyFill="0" applyBorder="0" applyAlignment="0" applyProtection="0"/>
    <xf numFmtId="171" fontId="5" fillId="0" borderId="0" applyFont="0" applyFill="0" applyBorder="0" applyAlignment="0" applyProtection="0"/>
  </cellStyleXfs>
  <cellXfs count="190">
    <xf numFmtId="0" fontId="0" fillId="0" borderId="0" xfId="0"/>
    <xf numFmtId="0" fontId="3" fillId="0" borderId="0" xfId="3" applyFont="1"/>
    <xf numFmtId="164" fontId="3" fillId="0" borderId="0" xfId="3" applyNumberFormat="1" applyFont="1"/>
    <xf numFmtId="0" fontId="3" fillId="0" borderId="0" xfId="3" applyFont="1" applyAlignment="1">
      <alignment horizontal="center"/>
    </xf>
    <xf numFmtId="0" fontId="3" fillId="0" borderId="0" xfId="3" applyFont="1" applyAlignment="1">
      <alignment wrapText="1"/>
    </xf>
    <xf numFmtId="0" fontId="4" fillId="0" borderId="0" xfId="3" applyFont="1"/>
    <xf numFmtId="0" fontId="4" fillId="0" borderId="0" xfId="3" applyFont="1" applyAlignment="1">
      <alignment horizontal="center" vertical="center"/>
    </xf>
    <xf numFmtId="0" fontId="3" fillId="0" borderId="1" xfId="3" applyFont="1" applyBorder="1"/>
    <xf numFmtId="0" fontId="3" fillId="0" borderId="2" xfId="3" applyFont="1" applyBorder="1"/>
    <xf numFmtId="164" fontId="3" fillId="0" borderId="2" xfId="3" applyNumberFormat="1" applyFont="1" applyBorder="1"/>
    <xf numFmtId="0" fontId="3" fillId="0" borderId="2" xfId="3" applyFont="1" applyBorder="1" applyAlignment="1">
      <alignment horizontal="center"/>
    </xf>
    <xf numFmtId="0" fontId="3" fillId="0" borderId="2" xfId="3" applyFont="1" applyBorder="1" applyAlignment="1">
      <alignment wrapText="1"/>
    </xf>
    <xf numFmtId="0" fontId="3" fillId="0" borderId="3" xfId="3" applyFont="1" applyBorder="1"/>
    <xf numFmtId="0" fontId="3" fillId="0" borderId="4" xfId="3" applyFont="1" applyBorder="1"/>
    <xf numFmtId="0" fontId="6" fillId="0" borderId="5" xfId="0" applyFont="1" applyBorder="1" applyAlignment="1">
      <alignment horizontal="left" vertical="center"/>
    </xf>
    <xf numFmtId="164" fontId="7" fillId="0" borderId="5" xfId="0" applyNumberFormat="1" applyFont="1" applyBorder="1" applyAlignment="1">
      <alignment horizontal="left" vertical="center"/>
    </xf>
    <xf numFmtId="0" fontId="7" fillId="0" borderId="5" xfId="0" applyFont="1" applyBorder="1" applyAlignment="1">
      <alignment horizontal="left" vertical="center"/>
    </xf>
    <xf numFmtId="0" fontId="3" fillId="0" borderId="6" xfId="3" applyFont="1" applyBorder="1"/>
    <xf numFmtId="0" fontId="8" fillId="0" borderId="7" xfId="4" applyFont="1" applyBorder="1" applyAlignment="1">
      <alignment horizontal="center" vertical="top" wrapText="1"/>
    </xf>
    <xf numFmtId="0" fontId="8" fillId="0" borderId="8" xfId="4" applyFont="1" applyBorder="1" applyAlignment="1">
      <alignment horizontal="center" vertical="top"/>
    </xf>
    <xf numFmtId="0" fontId="8" fillId="0" borderId="8" xfId="4" applyFont="1" applyBorder="1" applyAlignment="1">
      <alignment horizontal="center" vertical="top" wrapText="1"/>
    </xf>
    <xf numFmtId="0" fontId="8" fillId="0" borderId="9" xfId="4" applyFont="1" applyBorder="1" applyAlignment="1">
      <alignment horizontal="center" vertical="top"/>
    </xf>
    <xf numFmtId="0" fontId="8" fillId="0" borderId="10" xfId="4" applyFont="1" applyBorder="1" applyAlignment="1">
      <alignment horizontal="center" vertical="center"/>
    </xf>
    <xf numFmtId="0" fontId="8" fillId="0" borderId="0" xfId="4" applyFont="1" applyAlignment="1">
      <alignment horizontal="center" vertical="center"/>
    </xf>
    <xf numFmtId="0" fontId="8" fillId="0" borderId="0" xfId="4" applyFont="1" applyAlignment="1">
      <alignment horizontal="center" vertical="center" wrapText="1"/>
    </xf>
    <xf numFmtId="0" fontId="8" fillId="0" borderId="11" xfId="4" applyFont="1" applyBorder="1" applyAlignment="1">
      <alignment horizontal="center" vertical="center"/>
    </xf>
    <xf numFmtId="0" fontId="8" fillId="2" borderId="12" xfId="5" applyFont="1" applyFill="1" applyBorder="1" applyAlignment="1">
      <alignment horizontal="left" vertical="center"/>
    </xf>
    <xf numFmtId="0" fontId="8" fillId="2" borderId="13" xfId="5" applyFont="1" applyFill="1" applyBorder="1" applyAlignment="1">
      <alignment horizontal="left" vertical="center"/>
    </xf>
    <xf numFmtId="0" fontId="8" fillId="2" borderId="13" xfId="5" applyFont="1" applyFill="1" applyBorder="1" applyAlignment="1">
      <alignment horizontal="left" vertical="center" wrapText="1"/>
    </xf>
    <xf numFmtId="0" fontId="8" fillId="2" borderId="14" xfId="5" applyFont="1" applyFill="1" applyBorder="1" applyAlignment="1">
      <alignment horizontal="left" vertical="center"/>
    </xf>
    <xf numFmtId="0" fontId="8" fillId="3" borderId="15" xfId="5" applyFont="1" applyFill="1" applyBorder="1" applyAlignment="1">
      <alignment horizontal="center" vertical="center" wrapText="1"/>
    </xf>
    <xf numFmtId="164" fontId="8" fillId="3" borderId="16" xfId="5" applyNumberFormat="1" applyFont="1" applyFill="1" applyBorder="1" applyAlignment="1">
      <alignment horizontal="center" vertical="center" wrapText="1"/>
    </xf>
    <xf numFmtId="0" fontId="8" fillId="0" borderId="16" xfId="6" applyFont="1" applyBorder="1" applyAlignment="1">
      <alignment horizontal="center" vertical="center" wrapText="1"/>
    </xf>
    <xf numFmtId="0" fontId="8" fillId="3" borderId="16" xfId="5" applyFont="1" applyFill="1" applyBorder="1" applyAlignment="1">
      <alignment horizontal="center" vertical="center" wrapText="1"/>
    </xf>
    <xf numFmtId="4" fontId="8" fillId="3" borderId="16" xfId="5" applyNumberFormat="1" applyFont="1" applyFill="1" applyBorder="1" applyAlignment="1">
      <alignment horizontal="center" vertical="center" wrapText="1"/>
    </xf>
    <xf numFmtId="4" fontId="8" fillId="3" borderId="17" xfId="5" applyNumberFormat="1" applyFont="1" applyFill="1" applyBorder="1" applyAlignment="1">
      <alignment horizontal="center" vertical="center" wrapText="1"/>
    </xf>
    <xf numFmtId="44" fontId="8" fillId="4" borderId="18" xfId="7" applyFont="1" applyFill="1" applyBorder="1" applyAlignment="1">
      <alignment horizontal="center" vertical="center" wrapText="1"/>
    </xf>
    <xf numFmtId="44" fontId="8" fillId="5" borderId="19" xfId="7" applyFont="1" applyFill="1" applyBorder="1" applyAlignment="1">
      <alignment horizontal="center" vertical="center" wrapText="1"/>
    </xf>
    <xf numFmtId="44" fontId="8" fillId="5" borderId="16" xfId="7" applyFont="1" applyFill="1" applyBorder="1" applyAlignment="1">
      <alignment horizontal="center" vertical="center" wrapText="1"/>
    </xf>
    <xf numFmtId="44" fontId="8" fillId="5" borderId="17" xfId="7" applyFont="1" applyFill="1" applyBorder="1" applyAlignment="1">
      <alignment horizontal="center" vertical="center" wrapText="1"/>
    </xf>
    <xf numFmtId="0" fontId="8" fillId="2" borderId="12" xfId="5" applyFont="1" applyFill="1" applyBorder="1" applyAlignment="1">
      <alignment vertical="center"/>
    </xf>
    <xf numFmtId="164" fontId="8" fillId="2" borderId="13" xfId="5" applyNumberFormat="1" applyFont="1" applyFill="1" applyBorder="1" applyAlignment="1">
      <alignment vertical="center"/>
    </xf>
    <xf numFmtId="0" fontId="8" fillId="2" borderId="13" xfId="5" applyFont="1" applyFill="1" applyBorder="1" applyAlignment="1">
      <alignment vertical="center"/>
    </xf>
    <xf numFmtId="0" fontId="8" fillId="2" borderId="13" xfId="5" applyFont="1" applyFill="1" applyBorder="1" applyAlignment="1">
      <alignment vertical="center" wrapText="1"/>
    </xf>
    <xf numFmtId="0" fontId="8" fillId="2" borderId="14" xfId="5" applyFont="1" applyFill="1" applyBorder="1" applyAlignment="1">
      <alignment vertical="center"/>
    </xf>
    <xf numFmtId="0" fontId="8" fillId="2" borderId="20" xfId="5" applyFont="1" applyFill="1" applyBorder="1" applyAlignment="1">
      <alignment vertical="center"/>
    </xf>
    <xf numFmtId="0" fontId="8" fillId="2" borderId="14" xfId="5" applyFont="1" applyFill="1" applyBorder="1" applyAlignment="1">
      <alignment horizontal="center" vertical="center"/>
    </xf>
    <xf numFmtId="0" fontId="9" fillId="0" borderId="21" xfId="5" applyFont="1" applyBorder="1" applyAlignment="1">
      <alignment horizontal="center" vertical="center"/>
    </xf>
    <xf numFmtId="164" fontId="9" fillId="0" borderId="22" xfId="6" applyNumberFormat="1" applyFont="1" applyBorder="1" applyAlignment="1">
      <alignment horizontal="center" vertical="center"/>
    </xf>
    <xf numFmtId="0" fontId="9" fillId="0" borderId="22" xfId="6" applyFont="1" applyBorder="1" applyAlignment="1">
      <alignment horizontal="center" vertical="center"/>
    </xf>
    <xf numFmtId="0" fontId="9" fillId="0" borderId="22" xfId="6" applyFont="1" applyBorder="1" applyAlignment="1">
      <alignment horizontal="left" vertical="center" wrapText="1"/>
    </xf>
    <xf numFmtId="4" fontId="9" fillId="0" borderId="22" xfId="8" applyNumberFormat="1" applyFont="1" applyBorder="1" applyAlignment="1">
      <alignment vertical="center" wrapText="1"/>
    </xf>
    <xf numFmtId="167" fontId="9" fillId="0" borderId="22" xfId="9" applyNumberFormat="1" applyFont="1" applyBorder="1" applyAlignment="1">
      <alignment horizontal="right" vertical="center" wrapText="1"/>
    </xf>
    <xf numFmtId="167" fontId="9" fillId="0" borderId="23" xfId="9" applyNumberFormat="1" applyFont="1" applyBorder="1" applyAlignment="1">
      <alignment horizontal="right" vertical="center" wrapText="1"/>
    </xf>
    <xf numFmtId="167" fontId="9" fillId="0" borderId="24" xfId="9" applyNumberFormat="1" applyFont="1" applyBorder="1" applyAlignment="1">
      <alignment horizontal="right" vertical="center" wrapText="1"/>
    </xf>
    <xf numFmtId="167" fontId="9" fillId="5" borderId="23" xfId="9" applyNumberFormat="1" applyFont="1" applyFill="1" applyBorder="1" applyAlignment="1">
      <alignment horizontal="right" vertical="center" wrapText="1"/>
    </xf>
    <xf numFmtId="167" fontId="9" fillId="0" borderId="23" xfId="9" applyNumberFormat="1" applyFont="1" applyBorder="1" applyAlignment="1">
      <alignment horizontal="center" vertical="center" wrapText="1"/>
    </xf>
    <xf numFmtId="0" fontId="8" fillId="0" borderId="25" xfId="5" applyFont="1" applyBorder="1" applyAlignment="1">
      <alignment horizontal="left" vertical="center"/>
    </xf>
    <xf numFmtId="164" fontId="9" fillId="0" borderId="26" xfId="6" applyNumberFormat="1" applyFont="1" applyBorder="1" applyAlignment="1">
      <alignment horizontal="center" vertical="center"/>
    </xf>
    <xf numFmtId="0" fontId="9" fillId="0" borderId="26" xfId="6" applyFont="1" applyBorder="1" applyAlignment="1">
      <alignment horizontal="center" vertical="center"/>
    </xf>
    <xf numFmtId="0" fontId="9" fillId="0" borderId="26" xfId="6" applyFont="1" applyBorder="1" applyAlignment="1">
      <alignment horizontal="left" vertical="center" wrapText="1"/>
    </xf>
    <xf numFmtId="167" fontId="9" fillId="0" borderId="27" xfId="9" applyNumberFormat="1" applyFont="1" applyBorder="1" applyAlignment="1">
      <alignment horizontal="right" vertical="center" wrapText="1"/>
    </xf>
    <xf numFmtId="168" fontId="8" fillId="0" borderId="28" xfId="8" applyNumberFormat="1" applyFont="1" applyBorder="1" applyAlignment="1">
      <alignment horizontal="right" vertical="center"/>
    </xf>
    <xf numFmtId="168" fontId="8" fillId="0" borderId="29" xfId="8" applyNumberFormat="1" applyFont="1" applyBorder="1" applyAlignment="1">
      <alignment horizontal="right" vertical="center"/>
    </xf>
    <xf numFmtId="167" fontId="9" fillId="0" borderId="30" xfId="9" applyNumberFormat="1" applyFont="1" applyBorder="1" applyAlignment="1">
      <alignment horizontal="right" vertical="center" wrapText="1"/>
    </xf>
    <xf numFmtId="164" fontId="9" fillId="0" borderId="26" xfId="3" applyNumberFormat="1" applyFont="1" applyBorder="1"/>
    <xf numFmtId="0" fontId="9" fillId="0" borderId="26" xfId="3" applyFont="1" applyBorder="1" applyAlignment="1">
      <alignment horizontal="center"/>
    </xf>
    <xf numFmtId="0" fontId="9" fillId="0" borderId="26" xfId="3" applyFont="1" applyBorder="1"/>
    <xf numFmtId="0" fontId="9" fillId="0" borderId="26" xfId="3" applyFont="1" applyBorder="1" applyAlignment="1">
      <alignment wrapText="1"/>
    </xf>
    <xf numFmtId="0" fontId="9" fillId="2" borderId="13" xfId="5" applyFont="1" applyFill="1" applyBorder="1" applyAlignment="1">
      <alignment vertical="center"/>
    </xf>
    <xf numFmtId="0" fontId="9" fillId="2" borderId="14" xfId="5" applyFont="1" applyFill="1" applyBorder="1" applyAlignment="1">
      <alignment vertical="center"/>
    </xf>
    <xf numFmtId="164" fontId="9" fillId="0" borderId="22" xfId="5" applyNumberFormat="1" applyFont="1" applyBorder="1" applyAlignment="1">
      <alignment horizontal="center" vertical="center"/>
    </xf>
    <xf numFmtId="0" fontId="9" fillId="0" borderId="22" xfId="5" applyFont="1" applyBorder="1" applyAlignment="1">
      <alignment horizontal="center" vertical="center"/>
    </xf>
    <xf numFmtId="0" fontId="8" fillId="0" borderId="22" xfId="5" applyFont="1" applyBorder="1" applyAlignment="1">
      <alignment horizontal="left" vertical="center" wrapText="1"/>
    </xf>
    <xf numFmtId="0" fontId="9" fillId="0" borderId="0" xfId="3" applyFont="1"/>
    <xf numFmtId="167" fontId="9" fillId="0" borderId="31" xfId="9" applyNumberFormat="1" applyFont="1" applyBorder="1" applyAlignment="1">
      <alignment horizontal="right" vertical="center" wrapText="1"/>
    </xf>
    <xf numFmtId="167" fontId="9" fillId="0" borderId="23" xfId="9" applyNumberFormat="1" applyFont="1" applyFill="1" applyBorder="1" applyAlignment="1">
      <alignment horizontal="right" vertical="center" wrapText="1"/>
    </xf>
    <xf numFmtId="0" fontId="9" fillId="0" borderId="22" xfId="5" applyFont="1" applyBorder="1" applyAlignment="1">
      <alignment horizontal="left" vertical="center" wrapText="1"/>
    </xf>
    <xf numFmtId="167" fontId="9" fillId="0" borderId="24" xfId="9" applyNumberFormat="1" applyFont="1" applyFill="1" applyBorder="1" applyAlignment="1">
      <alignment horizontal="right" vertical="center" wrapText="1"/>
    </xf>
    <xf numFmtId="164" fontId="9" fillId="0" borderId="0" xfId="5" applyNumberFormat="1" applyFont="1" applyAlignment="1">
      <alignment horizontal="center" vertical="center"/>
    </xf>
    <xf numFmtId="0" fontId="9" fillId="0" borderId="0" xfId="5" applyFont="1" applyAlignment="1">
      <alignment horizontal="center" vertical="center"/>
    </xf>
    <xf numFmtId="0" fontId="9" fillId="0" borderId="0" xfId="5" applyFont="1" applyAlignment="1">
      <alignment horizontal="left" vertical="center" wrapText="1"/>
    </xf>
    <xf numFmtId="167" fontId="9" fillId="0" borderId="32" xfId="9" applyNumberFormat="1" applyFont="1" applyBorder="1" applyAlignment="1">
      <alignment horizontal="right" vertical="center" wrapText="1"/>
    </xf>
    <xf numFmtId="168" fontId="9" fillId="0" borderId="33" xfId="8" applyNumberFormat="1" applyFont="1" applyBorder="1" applyAlignment="1">
      <alignment horizontal="right" vertical="center"/>
    </xf>
    <xf numFmtId="164" fontId="9" fillId="0" borderId="26" xfId="5" applyNumberFormat="1" applyFont="1" applyBorder="1" applyAlignment="1">
      <alignment horizontal="center" vertical="center"/>
    </xf>
    <xf numFmtId="2" fontId="9" fillId="0" borderId="26" xfId="5" applyNumberFormat="1" applyFont="1" applyBorder="1" applyAlignment="1">
      <alignment horizontal="center" vertical="center"/>
    </xf>
    <xf numFmtId="0" fontId="9" fillId="0" borderId="26" xfId="5" applyFont="1" applyBorder="1" applyAlignment="1">
      <alignment horizontal="left" vertical="center" wrapText="1"/>
    </xf>
    <xf numFmtId="0" fontId="9" fillId="0" borderId="26" xfId="5" applyFont="1" applyBorder="1" applyAlignment="1">
      <alignment horizontal="center" vertical="center"/>
    </xf>
    <xf numFmtId="168" fontId="9" fillId="0" borderId="28" xfId="8" applyNumberFormat="1" applyFont="1" applyBorder="1" applyAlignment="1">
      <alignment horizontal="right" vertical="center"/>
    </xf>
    <xf numFmtId="167" fontId="9" fillId="0" borderId="23" xfId="9" applyNumberFormat="1" applyFont="1" applyFill="1" applyBorder="1" applyAlignment="1">
      <alignment horizontal="center" vertical="center" wrapText="1"/>
    </xf>
    <xf numFmtId="4" fontId="9" fillId="0" borderId="34" xfId="8" applyNumberFormat="1" applyFont="1" applyBorder="1" applyAlignment="1">
      <alignment vertical="center" wrapText="1"/>
    </xf>
    <xf numFmtId="0" fontId="3" fillId="0" borderId="0" xfId="10" applyFont="1"/>
    <xf numFmtId="0" fontId="3" fillId="0" borderId="4" xfId="10" applyFont="1" applyBorder="1"/>
    <xf numFmtId="0" fontId="10" fillId="0" borderId="0" xfId="10" applyFont="1"/>
    <xf numFmtId="167" fontId="9" fillId="5" borderId="35" xfId="9" applyNumberFormat="1" applyFont="1" applyFill="1" applyBorder="1" applyAlignment="1">
      <alignment horizontal="right" vertical="center" wrapText="1"/>
    </xf>
    <xf numFmtId="167" fontId="9" fillId="5" borderId="36" xfId="9" applyNumberFormat="1" applyFont="1" applyFill="1" applyBorder="1" applyAlignment="1">
      <alignment horizontal="right" vertical="center" wrapText="1"/>
    </xf>
    <xf numFmtId="167" fontId="9" fillId="0" borderId="36" xfId="9" applyNumberFormat="1" applyFont="1" applyBorder="1" applyAlignment="1">
      <alignment horizontal="center" vertical="center" wrapText="1"/>
    </xf>
    <xf numFmtId="0" fontId="8" fillId="0" borderId="13" xfId="5" applyFont="1" applyBorder="1" applyAlignment="1">
      <alignment horizontal="left" vertical="center"/>
    </xf>
    <xf numFmtId="164" fontId="9" fillId="0" borderId="13" xfId="5" applyNumberFormat="1" applyFont="1" applyBorder="1" applyAlignment="1">
      <alignment horizontal="center" vertical="center"/>
    </xf>
    <xf numFmtId="2" fontId="9" fillId="0" borderId="13" xfId="5" applyNumberFormat="1" applyFont="1" applyBorder="1" applyAlignment="1">
      <alignment horizontal="center" vertical="center"/>
    </xf>
    <xf numFmtId="0" fontId="9" fillId="0" borderId="13" xfId="5" applyFont="1" applyBorder="1" applyAlignment="1">
      <alignment horizontal="left" vertical="center" wrapText="1"/>
    </xf>
    <xf numFmtId="0" fontId="9" fillId="0" borderId="13" xfId="5" applyFont="1" applyBorder="1" applyAlignment="1">
      <alignment horizontal="center" vertical="center"/>
    </xf>
    <xf numFmtId="4" fontId="9" fillId="0" borderId="13" xfId="8" applyNumberFormat="1" applyFont="1" applyBorder="1" applyAlignment="1">
      <alignment vertical="center" wrapText="1"/>
    </xf>
    <xf numFmtId="167" fontId="9" fillId="0" borderId="13" xfId="9" applyNumberFormat="1" applyFont="1" applyBorder="1" applyAlignment="1">
      <alignment horizontal="right" vertical="center" wrapText="1"/>
    </xf>
    <xf numFmtId="168" fontId="8" fillId="0" borderId="13" xfId="8" applyNumberFormat="1" applyFont="1" applyBorder="1" applyAlignment="1">
      <alignment horizontal="right" vertical="center"/>
    </xf>
    <xf numFmtId="168" fontId="8" fillId="0" borderId="26" xfId="8" applyNumberFormat="1" applyFont="1" applyBorder="1" applyAlignment="1">
      <alignment horizontal="right" vertical="center"/>
    </xf>
    <xf numFmtId="167" fontId="9" fillId="0" borderId="26" xfId="9" applyNumberFormat="1" applyFont="1" applyFill="1" applyBorder="1" applyAlignment="1">
      <alignment horizontal="right" vertical="center" wrapText="1"/>
    </xf>
    <xf numFmtId="167" fontId="9" fillId="0" borderId="26" xfId="9" applyNumberFormat="1" applyFont="1" applyBorder="1" applyAlignment="1">
      <alignment horizontal="center" vertical="center" wrapText="1"/>
    </xf>
    <xf numFmtId="0" fontId="9" fillId="6" borderId="12" xfId="11" applyFont="1" applyFill="1" applyBorder="1" applyAlignment="1">
      <alignment horizontal="center" vertical="center"/>
    </xf>
    <xf numFmtId="164" fontId="9" fillId="6" borderId="13" xfId="11" applyNumberFormat="1" applyFont="1" applyFill="1" applyBorder="1" applyAlignment="1">
      <alignment horizontal="center" vertical="center"/>
    </xf>
    <xf numFmtId="0" fontId="9" fillId="6" borderId="13" xfId="11" applyFont="1" applyFill="1" applyBorder="1" applyAlignment="1">
      <alignment horizontal="center" vertical="center"/>
    </xf>
    <xf numFmtId="0" fontId="9" fillId="6" borderId="13" xfId="11" applyFont="1" applyFill="1" applyBorder="1" applyAlignment="1">
      <alignment horizontal="center" vertical="center" wrapText="1"/>
    </xf>
    <xf numFmtId="0" fontId="8" fillId="6" borderId="13" xfId="11" applyFont="1" applyFill="1" applyBorder="1" applyAlignment="1">
      <alignment horizontal="right" vertical="center"/>
    </xf>
    <xf numFmtId="170" fontId="8" fillId="6" borderId="37" xfId="12" applyNumberFormat="1" applyFont="1" applyFill="1" applyBorder="1" applyAlignment="1">
      <alignment vertical="center"/>
    </xf>
    <xf numFmtId="0" fontId="3" fillId="0" borderId="6" xfId="10" applyFont="1" applyBorder="1"/>
    <xf numFmtId="0" fontId="10" fillId="0" borderId="12" xfId="10" applyFont="1" applyBorder="1"/>
    <xf numFmtId="0" fontId="10" fillId="0" borderId="38" xfId="10" applyFont="1" applyBorder="1"/>
    <xf numFmtId="167" fontId="9" fillId="5" borderId="37" xfId="9" applyNumberFormat="1" applyFont="1" applyFill="1" applyBorder="1" applyAlignment="1">
      <alignment horizontal="right" vertical="center" wrapText="1"/>
    </xf>
    <xf numFmtId="167" fontId="9" fillId="0" borderId="20" xfId="9" applyNumberFormat="1" applyFont="1" applyBorder="1" applyAlignment="1">
      <alignment horizontal="center" vertical="center" wrapText="1"/>
    </xf>
    <xf numFmtId="0" fontId="9" fillId="3" borderId="8" xfId="11" applyFont="1" applyFill="1" applyBorder="1" applyAlignment="1">
      <alignment horizontal="center" vertical="center"/>
    </xf>
    <xf numFmtId="164" fontId="9" fillId="3" borderId="8" xfId="11" applyNumberFormat="1" applyFont="1" applyFill="1" applyBorder="1" applyAlignment="1">
      <alignment horizontal="center" vertical="center"/>
    </xf>
    <xf numFmtId="0" fontId="9" fillId="3" borderId="8" xfId="11" applyFont="1" applyFill="1" applyBorder="1" applyAlignment="1">
      <alignment horizontal="center" vertical="center" wrapText="1"/>
    </xf>
    <xf numFmtId="0" fontId="8" fillId="3" borderId="8" xfId="11" applyFont="1" applyFill="1" applyBorder="1" applyAlignment="1">
      <alignment horizontal="center" vertical="center"/>
    </xf>
    <xf numFmtId="170" fontId="9" fillId="3" borderId="8" xfId="12" applyNumberFormat="1" applyFont="1" applyFill="1" applyBorder="1" applyAlignment="1">
      <alignment vertical="center"/>
    </xf>
    <xf numFmtId="0" fontId="10" fillId="0" borderId="0" xfId="10" applyFont="1" applyAlignment="1">
      <alignment horizontal="center" vertical="center"/>
    </xf>
    <xf numFmtId="0" fontId="8" fillId="6" borderId="38" xfId="11" applyFont="1" applyFill="1" applyBorder="1" applyAlignment="1">
      <alignment horizontal="right" vertical="center"/>
    </xf>
    <xf numFmtId="170" fontId="8" fillId="3" borderId="8" xfId="12" applyNumberFormat="1" applyFont="1" applyFill="1" applyBorder="1" applyAlignment="1">
      <alignment vertical="center"/>
    </xf>
    <xf numFmtId="0" fontId="9" fillId="0" borderId="0" xfId="11" applyFont="1"/>
    <xf numFmtId="164" fontId="9" fillId="0" borderId="0" xfId="11" applyNumberFormat="1" applyFont="1" applyAlignment="1">
      <alignment horizontal="center"/>
    </xf>
    <xf numFmtId="0" fontId="9" fillId="0" borderId="0" xfId="11" applyFont="1" applyAlignment="1">
      <alignment horizontal="center"/>
    </xf>
    <xf numFmtId="0" fontId="9" fillId="0" borderId="0" xfId="11" applyFont="1" applyAlignment="1">
      <alignment wrapText="1"/>
    </xf>
    <xf numFmtId="2" fontId="9" fillId="0" borderId="0" xfId="11" applyNumberFormat="1" applyFont="1"/>
    <xf numFmtId="170" fontId="9" fillId="0" borderId="0" xfId="12" applyNumberFormat="1" applyFont="1"/>
    <xf numFmtId="39" fontId="8" fillId="0" borderId="0" xfId="12" applyNumberFormat="1" applyFont="1" applyAlignment="1">
      <alignment vertical="center"/>
    </xf>
    <xf numFmtId="164" fontId="10" fillId="0" borderId="0" xfId="10" applyNumberFormat="1" applyFont="1"/>
    <xf numFmtId="0" fontId="10" fillId="0" borderId="0" xfId="10" applyFont="1" applyAlignment="1">
      <alignment wrapText="1"/>
    </xf>
    <xf numFmtId="3" fontId="8" fillId="6" borderId="15" xfId="4" applyNumberFormat="1" applyFont="1" applyFill="1" applyBorder="1" applyAlignment="1">
      <alignment horizontal="center" vertical="center" wrapText="1"/>
    </xf>
    <xf numFmtId="3" fontId="8" fillId="6" borderId="16" xfId="4" applyNumberFormat="1" applyFont="1" applyFill="1" applyBorder="1" applyAlignment="1">
      <alignment horizontal="center" vertical="center" wrapText="1"/>
    </xf>
    <xf numFmtId="172" fontId="8" fillId="6" borderId="17" xfId="13" applyNumberFormat="1" applyFont="1" applyFill="1" applyBorder="1" applyAlignment="1">
      <alignment horizontal="center" vertical="center"/>
    </xf>
    <xf numFmtId="173" fontId="3" fillId="0" borderId="6" xfId="10" applyNumberFormat="1" applyFont="1" applyBorder="1"/>
    <xf numFmtId="3" fontId="8" fillId="5" borderId="39" xfId="4" applyNumberFormat="1" applyFont="1" applyFill="1" applyBorder="1" applyAlignment="1">
      <alignment horizontal="center" vertical="center" wrapText="1"/>
    </xf>
    <xf numFmtId="3" fontId="8" fillId="5" borderId="40" xfId="4" applyNumberFormat="1" applyFont="1" applyFill="1" applyBorder="1" applyAlignment="1">
      <alignment horizontal="center" vertical="center" wrapText="1"/>
    </xf>
    <xf numFmtId="172" fontId="8" fillId="5" borderId="40" xfId="13" applyNumberFormat="1" applyFont="1" applyFill="1" applyBorder="1" applyAlignment="1">
      <alignment horizontal="center" vertical="center"/>
    </xf>
    <xf numFmtId="172" fontId="8" fillId="5" borderId="41" xfId="13" applyNumberFormat="1" applyFont="1" applyFill="1" applyBorder="1" applyAlignment="1">
      <alignment horizontal="center" vertical="center"/>
    </xf>
    <xf numFmtId="3" fontId="8" fillId="6" borderId="42" xfId="4" applyNumberFormat="1" applyFont="1" applyFill="1" applyBorder="1" applyAlignment="1">
      <alignment horizontal="center" vertical="center"/>
    </xf>
    <xf numFmtId="3" fontId="8" fillId="6" borderId="22" xfId="4" applyNumberFormat="1" applyFont="1" applyFill="1" applyBorder="1" applyAlignment="1">
      <alignment horizontal="center" vertical="center"/>
    </xf>
    <xf numFmtId="172" fontId="8" fillId="6" borderId="22" xfId="13" applyNumberFormat="1" applyFont="1" applyFill="1" applyBorder="1" applyAlignment="1">
      <alignment horizontal="center" vertical="center"/>
    </xf>
    <xf numFmtId="174" fontId="9" fillId="3" borderId="31" xfId="2" applyNumberFormat="1" applyFont="1" applyFill="1" applyBorder="1" applyAlignment="1">
      <alignment horizontal="center" vertical="center"/>
    </xf>
    <xf numFmtId="3" fontId="8" fillId="5" borderId="42" xfId="4" applyNumberFormat="1" applyFont="1" applyFill="1" applyBorder="1" applyAlignment="1">
      <alignment vertical="center"/>
    </xf>
    <xf numFmtId="172" fontId="8" fillId="5" borderId="31" xfId="13" applyNumberFormat="1" applyFont="1" applyFill="1" applyBorder="1" applyAlignment="1">
      <alignment horizontal="center" vertical="center"/>
    </xf>
    <xf numFmtId="174" fontId="9" fillId="3" borderId="43" xfId="2" applyNumberFormat="1" applyFont="1" applyFill="1" applyBorder="1" applyAlignment="1">
      <alignment horizontal="center" vertical="center"/>
    </xf>
    <xf numFmtId="0" fontId="8" fillId="6" borderId="42" xfId="4" applyFont="1" applyFill="1" applyBorder="1" applyAlignment="1">
      <alignment horizontal="center" vertical="center" wrapText="1"/>
    </xf>
    <xf numFmtId="0" fontId="8" fillId="6" borderId="22" xfId="4" applyFont="1" applyFill="1" applyBorder="1" applyAlignment="1">
      <alignment horizontal="center" vertical="center"/>
    </xf>
    <xf numFmtId="0" fontId="8" fillId="5" borderId="42" xfId="4" applyFont="1" applyFill="1" applyBorder="1" applyAlignment="1">
      <alignment vertical="center" wrapText="1"/>
    </xf>
    <xf numFmtId="0" fontId="11" fillId="0" borderId="0" xfId="10" applyFont="1"/>
    <xf numFmtId="164" fontId="11" fillId="0" borderId="0" xfId="10" applyNumberFormat="1" applyFont="1"/>
    <xf numFmtId="0" fontId="11" fillId="0" borderId="0" xfId="10" applyFont="1" applyAlignment="1">
      <alignment wrapText="1"/>
    </xf>
    <xf numFmtId="3" fontId="8" fillId="6" borderId="42" xfId="4" applyNumberFormat="1" applyFont="1" applyFill="1" applyBorder="1" applyAlignment="1">
      <alignment horizontal="center" vertical="center" wrapText="1"/>
    </xf>
    <xf numFmtId="3" fontId="8" fillId="5" borderId="42" xfId="4" applyNumberFormat="1" applyFont="1" applyFill="1" applyBorder="1" applyAlignment="1">
      <alignment vertical="center" wrapText="1"/>
    </xf>
    <xf numFmtId="164" fontId="4" fillId="0" borderId="0" xfId="3" applyNumberFormat="1" applyFont="1"/>
    <xf numFmtId="0" fontId="4" fillId="0" borderId="0" xfId="3" applyFont="1" applyAlignment="1">
      <alignment wrapText="1"/>
    </xf>
    <xf numFmtId="3" fontId="8" fillId="6" borderId="44" xfId="4" applyNumberFormat="1" applyFont="1" applyFill="1" applyBorder="1" applyAlignment="1">
      <alignment horizontal="center" vertical="center"/>
    </xf>
    <xf numFmtId="3" fontId="8" fillId="6" borderId="34" xfId="4" applyNumberFormat="1" applyFont="1" applyFill="1" applyBorder="1" applyAlignment="1">
      <alignment horizontal="center" vertical="center"/>
    </xf>
    <xf numFmtId="172" fontId="8" fillId="6" borderId="34" xfId="13" applyNumberFormat="1" applyFont="1" applyFill="1" applyBorder="1" applyAlignment="1">
      <alignment horizontal="center" vertical="center"/>
    </xf>
    <xf numFmtId="174" fontId="9" fillId="3" borderId="36" xfId="2" applyNumberFormat="1" applyFont="1" applyFill="1" applyBorder="1" applyAlignment="1">
      <alignment horizontal="center" vertical="center"/>
    </xf>
    <xf numFmtId="3" fontId="8" fillId="5" borderId="44" xfId="4" applyNumberFormat="1" applyFont="1" applyFill="1" applyBorder="1" applyAlignment="1">
      <alignment vertical="center"/>
    </xf>
    <xf numFmtId="172" fontId="8" fillId="5" borderId="36" xfId="13" applyNumberFormat="1" applyFont="1" applyFill="1" applyBorder="1" applyAlignment="1">
      <alignment horizontal="center" vertical="center"/>
    </xf>
    <xf numFmtId="174" fontId="8" fillId="7" borderId="45" xfId="2" applyNumberFormat="1" applyFont="1" applyFill="1" applyBorder="1" applyAlignment="1">
      <alignment horizontal="center" vertical="center"/>
    </xf>
    <xf numFmtId="167" fontId="9" fillId="0" borderId="35" xfId="9" applyNumberFormat="1" applyFont="1" applyBorder="1" applyAlignment="1">
      <alignment horizontal="center" vertical="center" wrapText="1"/>
    </xf>
    <xf numFmtId="0" fontId="8" fillId="3" borderId="0" xfId="4" applyFont="1" applyFill="1" applyAlignment="1">
      <alignment vertical="center" wrapText="1"/>
    </xf>
    <xf numFmtId="164" fontId="9" fillId="3" borderId="0" xfId="4" applyNumberFormat="1" applyFont="1" applyFill="1" applyAlignment="1">
      <alignment vertical="center" wrapText="1"/>
    </xf>
    <xf numFmtId="0" fontId="9" fillId="3" borderId="0" xfId="4" applyFont="1" applyFill="1" applyAlignment="1">
      <alignment vertical="center" wrapText="1"/>
    </xf>
    <xf numFmtId="0" fontId="9" fillId="3" borderId="0" xfId="4" applyFont="1" applyFill="1" applyAlignment="1">
      <alignment horizontal="center" vertical="center" wrapText="1"/>
    </xf>
    <xf numFmtId="0" fontId="9" fillId="0" borderId="39" xfId="4" applyFont="1" applyBorder="1" applyAlignment="1">
      <alignment horizontal="left" vertical="center" wrapText="1"/>
    </xf>
    <xf numFmtId="0" fontId="9" fillId="0" borderId="46" xfId="4" applyFont="1" applyBorder="1" applyAlignment="1">
      <alignment horizontal="left" vertical="center" wrapText="1"/>
    </xf>
    <xf numFmtId="0" fontId="9" fillId="0" borderId="40" xfId="4" applyFont="1" applyBorder="1" applyAlignment="1">
      <alignment horizontal="left" vertical="center" wrapText="1"/>
    </xf>
    <xf numFmtId="0" fontId="9" fillId="0" borderId="47" xfId="4" applyFont="1" applyBorder="1" applyAlignment="1">
      <alignment horizontal="left" vertical="center" wrapText="1"/>
    </xf>
    <xf numFmtId="0" fontId="9" fillId="0" borderId="48" xfId="4" applyFont="1" applyBorder="1" applyAlignment="1">
      <alignment horizontal="left" vertical="center" wrapText="1"/>
    </xf>
    <xf numFmtId="0" fontId="9" fillId="0" borderId="43" xfId="4" applyFont="1" applyBorder="1" applyAlignment="1">
      <alignment horizontal="left" vertical="center" wrapText="1"/>
    </xf>
    <xf numFmtId="0" fontId="4" fillId="0" borderId="49" xfId="3" applyFont="1" applyBorder="1" applyAlignment="1">
      <alignment horizontal="center" vertical="top"/>
    </xf>
    <xf numFmtId="0" fontId="9" fillId="0" borderId="50" xfId="4" applyFont="1" applyBorder="1" applyAlignment="1">
      <alignment horizontal="left" vertical="center" wrapText="1"/>
    </xf>
    <xf numFmtId="0" fontId="9" fillId="0" borderId="51" xfId="4" applyFont="1" applyBorder="1" applyAlignment="1">
      <alignment horizontal="left" vertical="center" wrapText="1"/>
    </xf>
    <xf numFmtId="0" fontId="9" fillId="0" borderId="45" xfId="4" applyFont="1" applyBorder="1" applyAlignment="1">
      <alignment horizontal="left" vertical="center" wrapText="1"/>
    </xf>
    <xf numFmtId="0" fontId="3" fillId="0" borderId="52" xfId="10" applyFont="1" applyBorder="1"/>
    <xf numFmtId="0" fontId="3" fillId="0" borderId="53" xfId="3" applyFont="1" applyBorder="1"/>
    <xf numFmtId="164" fontId="3" fillId="0" borderId="53" xfId="3" applyNumberFormat="1" applyFont="1" applyBorder="1"/>
    <xf numFmtId="0" fontId="3" fillId="0" borderId="53" xfId="3" applyFont="1" applyBorder="1" applyAlignment="1">
      <alignment horizontal="center"/>
    </xf>
    <xf numFmtId="176" fontId="3" fillId="0" borderId="53" xfId="1" applyNumberFormat="1" applyFont="1" applyBorder="1" applyAlignment="1">
      <alignment wrapText="1"/>
    </xf>
    <xf numFmtId="0" fontId="3" fillId="0" borderId="54" xfId="3" applyFont="1" applyBorder="1"/>
    <xf numFmtId="0" fontId="4" fillId="0" borderId="0" xfId="3" applyFont="1" applyAlignment="1">
      <alignment horizontal="center"/>
    </xf>
  </cellXfs>
  <cellStyles count="14">
    <cellStyle name="Millares" xfId="1" builtinId="3"/>
    <cellStyle name="Millares 2" xfId="8" xr:uid="{98930976-A434-4CC5-B66A-04587E1F096D}"/>
    <cellStyle name="Millares_FORMULARIO 4 - M-OFERENTE PPTA ECONOMICA" xfId="13" xr:uid="{AE402FAD-B333-4DB5-9BCB-47DEC54B5C74}"/>
    <cellStyle name="Moneda 2" xfId="9" xr:uid="{4DCD22B8-7A80-4E5A-B096-F6C90C7EBECC}"/>
    <cellStyle name="Moneda 2 2 2 2 2" xfId="12" xr:uid="{3C266CC8-A415-43F1-900E-C2F867B52D9B}"/>
    <cellStyle name="Moneda 22" xfId="7" xr:uid="{FDC90BEC-4D68-4E97-A6CC-3F5C7450864B}"/>
    <cellStyle name="Normal" xfId="0" builtinId="0"/>
    <cellStyle name="Normal 2" xfId="5" xr:uid="{145465FC-5472-4F98-8BC4-8B88F051FEDD}"/>
    <cellStyle name="Normal 2 10 3" xfId="6" xr:uid="{06DB9BF2-CEEE-49D9-AD42-B0F341319A0B}"/>
    <cellStyle name="Normal 3" xfId="3" xr:uid="{F51121F8-1F1E-4DE9-AEF3-5E5F67621521}"/>
    <cellStyle name="Normal 3 11" xfId="4" xr:uid="{6ABE2A1A-F9C2-4D51-A216-162E711D4A2A}"/>
    <cellStyle name="Normal 3 2" xfId="10" xr:uid="{27847D4C-46DF-4D3A-A977-43CA1D24FA76}"/>
    <cellStyle name="Normal 3 2 2" xfId="11" xr:uid="{B4EFC240-5033-4CAB-A755-CFCFEB17657F}"/>
    <cellStyle name="Porcentaje" xfId="2" builtinId="5"/>
  </cellStyles>
  <dxfs count="60">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
      <font>
        <b/>
        <i val="0"/>
        <color theme="0"/>
      </font>
      <fill>
        <patternFill>
          <bgColor rgb="FFC00000"/>
        </patternFill>
      </fill>
    </dxf>
    <dxf>
      <font>
        <b/>
        <i val="0"/>
        <color theme="0"/>
      </font>
      <fill>
        <patternFill>
          <bgColor rgb="FF00B050"/>
        </patternFill>
      </fill>
    </dxf>
    <dxf>
      <font>
        <b/>
        <i val="0"/>
        <color theme="0"/>
      </font>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calcChain" Target="calcChain.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theme" Target="theme/theme1.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styles" Target="style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207817</xdr:colOff>
      <xdr:row>2</xdr:row>
      <xdr:rowOff>155865</xdr:rowOff>
    </xdr:from>
    <xdr:to>
      <xdr:col>4</xdr:col>
      <xdr:colOff>0</xdr:colOff>
      <xdr:row>3</xdr:row>
      <xdr:rowOff>179295</xdr:rowOff>
    </xdr:to>
    <xdr:pic>
      <xdr:nvPicPr>
        <xdr:cNvPr id="2" name="Imagen 1">
          <a:extLst>
            <a:ext uri="{FF2B5EF4-FFF2-40B4-BE49-F238E27FC236}">
              <a16:creationId xmlns:a16="http://schemas.microsoft.com/office/drawing/2014/main" id="{4680FD91-178A-40D5-AE01-63436336805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5017" y="813090"/>
          <a:ext cx="1125683" cy="111880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Z:\4%20-%20Licitaciones%20Nacionales\4-LICITACIONES%202020\10.%20IDU%20-%20CONSTRUCCI&#211;N%20PATIO%20LA%20REFORMA%20Y%20OBRAS%20COMPLEMENTARIAS%20BOGOT&#193;%20D.C\Adendas\ADENDA%2004\4.5.%20Formulario%201-%20Formulario%20de%20Presupuesto%20Oficial%20IDU-LP-SGI-021-2020_Adenda%20No.%204.xlsx?CDBC18B2" TargetMode="External"/><Relationship Id="rId1" Type="http://schemas.openxmlformats.org/officeDocument/2006/relationships/externalLinkPath" Target="file:///\\CDBC18B2\4.5.%20Formulario%201-%20Formulario%20de%20Presupuesto%20Oficial%20IDU-LP-SGI-021-2020_Adenda%20No.%2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oncay-my.sharepoint.com/Volumes/TOSHIBA%20EXT/Presupuestos%20Variante%20San%20Gil/V&#237;nculoExternoRecuperado1"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OBRAS%20PUENTE%20ARMADA2.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30.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AiuApoSaraBrut200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2.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9.xml.rels><?xml version="1.0" encoding="UTF-8" standalone="yes"?>
<Relationships xmlns="http://schemas.openxmlformats.org/package/2006/relationships"><Relationship Id="rId1" Type="http://schemas.microsoft.com/office/2006/relationships/xlExternalLinkPath/xlPathMissing" Target="Cantidades%20Hidr&#225;ulicas%20%20La%20Mesa%20Mesitas%202010-12-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3.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PathMissing" Target="apus%20boyaca%20VIA%20chiquinquira%20-%20TUNJ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7.xml.rels><?xml version="1.0" encoding="UTF-8" standalone="yes"?>
<Relationships xmlns="http://schemas.openxmlformats.org/package/2006/relationships"><Relationship Id="rId1" Type="http://schemas.microsoft.com/office/2006/relationships/xlExternalLinkPath/xlPathMissing" Target="Cantidades%20obras%20de%20arte-HENRY.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2.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2.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6.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5.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0.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3.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1-PPTO OFICIAL"/>
      <sheetName val="PROPUESTA ECONOMICA"/>
      <sheetName val="INDICAR CÓDIGO DEL ITEM DE PAGO"/>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Seguim-16"/>
      <sheetName val="ó&gt;_x0000__x0001__x0000__x0000__x0000_j0$_x0000_#_x0000__x0000__x0000_j.$_x0000_#_x0000__x0000__x0000_L_x0012_Óu_x0000__x0000__x0000__x0000_"/>
      <sheetName val="PROY_ORIGINAL2"/>
      <sheetName val="PU_(2)1"/>
      <sheetName val="PROY_ORIGINAL1"/>
      <sheetName val="PU_(2)"/>
      <sheetName val="PROY_ORIGINAL3"/>
      <sheetName val="PU_(2)2"/>
      <sheetName val="PROY_ORIGINAL5"/>
      <sheetName val="PU_(2)4"/>
      <sheetName val="PROY_ORIGINAL4"/>
      <sheetName val="PU_(2)3"/>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ow r="2">
          <cell r="A2">
            <v>0</v>
          </cell>
        </row>
      </sheetData>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ow r="2">
          <cell r="A2">
            <v>0</v>
          </cell>
        </row>
      </sheetData>
      <sheetData sheetId="341">
        <row r="2">
          <cell r="A2">
            <v>0</v>
          </cell>
        </row>
      </sheetData>
      <sheetData sheetId="342"/>
      <sheetData sheetId="343">
        <row r="2">
          <cell r="A2">
            <v>0</v>
          </cell>
        </row>
      </sheetData>
      <sheetData sheetId="344"/>
      <sheetData sheetId="345"/>
      <sheetData sheetId="346">
        <row r="2">
          <cell r="A2">
            <v>0</v>
          </cell>
        </row>
      </sheetData>
      <sheetData sheetId="347">
        <row r="2">
          <cell r="A2">
            <v>0</v>
          </cell>
        </row>
      </sheetData>
      <sheetData sheetId="348">
        <row r="2">
          <cell r="A2">
            <v>0</v>
          </cell>
        </row>
      </sheetData>
      <sheetData sheetId="349"/>
      <sheetData sheetId="350">
        <row r="2">
          <cell r="A2">
            <v>0</v>
          </cell>
        </row>
      </sheetData>
      <sheetData sheetId="351">
        <row r="2">
          <cell r="A2">
            <v>0</v>
          </cell>
        </row>
      </sheetData>
      <sheetData sheetId="352">
        <row r="2">
          <cell r="A2">
            <v>0</v>
          </cell>
        </row>
      </sheetData>
      <sheetData sheetId="353"/>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sheetData sheetId="364">
        <row r="2">
          <cell r="A2">
            <v>0</v>
          </cell>
        </row>
      </sheetData>
      <sheetData sheetId="365">
        <row r="2">
          <cell r="A2">
            <v>0</v>
          </cell>
        </row>
      </sheetData>
      <sheetData sheetId="366">
        <row r="2">
          <cell r="A2">
            <v>0</v>
          </cell>
        </row>
      </sheetData>
      <sheetData sheetId="367"/>
      <sheetData sheetId="368">
        <row r="5">
          <cell r="B5" t="str">
            <v>T1</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5">
          <cell r="B5" t="str">
            <v>T1</v>
          </cell>
        </row>
      </sheetData>
      <sheetData sheetId="400">
        <row r="2">
          <cell r="A2">
            <v>0</v>
          </cell>
        </row>
      </sheetData>
      <sheetData sheetId="401">
        <row r="2">
          <cell r="A2">
            <v>0</v>
          </cell>
        </row>
      </sheetData>
      <sheetData sheetId="402"/>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sheetData sheetId="419">
        <row r="5">
          <cell r="B5" t="str">
            <v>T1</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sheetData sheetId="437"/>
      <sheetData sheetId="438"/>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sheetData sheetId="445"/>
      <sheetData sheetId="446">
        <row r="2">
          <cell r="A2">
            <v>0</v>
          </cell>
        </row>
      </sheetData>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ow r="2">
          <cell r="A2">
            <v>0</v>
          </cell>
        </row>
      </sheetData>
      <sheetData sheetId="465">
        <row r="2">
          <cell r="A2">
            <v>0</v>
          </cell>
        </row>
      </sheetData>
      <sheetData sheetId="466"/>
      <sheetData sheetId="467"/>
      <sheetData sheetId="468"/>
      <sheetData sheetId="469"/>
      <sheetData sheetId="470"/>
      <sheetData sheetId="471"/>
      <sheetData sheetId="472"/>
      <sheetData sheetId="473">
        <row r="2">
          <cell r="A2">
            <v>0</v>
          </cell>
        </row>
      </sheetData>
      <sheetData sheetId="474">
        <row r="2">
          <cell r="A2">
            <v>0</v>
          </cell>
        </row>
      </sheetData>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row r="2">
          <cell r="A2">
            <v>0</v>
          </cell>
        </row>
      </sheetData>
      <sheetData sheetId="539">
        <row r="2">
          <cell r="A2">
            <v>0</v>
          </cell>
        </row>
      </sheetData>
      <sheetData sheetId="540">
        <row r="2">
          <cell r="A2">
            <v>0</v>
          </cell>
        </row>
      </sheetData>
      <sheetData sheetId="541"/>
      <sheetData sheetId="542">
        <row r="2">
          <cell r="A2">
            <v>0</v>
          </cell>
        </row>
      </sheetData>
      <sheetData sheetId="543">
        <row r="2">
          <cell r="A2">
            <v>0</v>
          </cell>
        </row>
      </sheetData>
      <sheetData sheetId="544">
        <row r="2">
          <cell r="A2">
            <v>0</v>
          </cell>
        </row>
      </sheetData>
      <sheetData sheetId="545"/>
      <sheetData sheetId="546">
        <row r="2">
          <cell r="A2">
            <v>0</v>
          </cell>
        </row>
      </sheetData>
      <sheetData sheetId="547">
        <row r="2">
          <cell r="A2">
            <v>0</v>
          </cell>
        </row>
      </sheetData>
      <sheetData sheetId="548"/>
      <sheetData sheetId="549"/>
      <sheetData sheetId="550"/>
      <sheetData sheetId="551"/>
      <sheetData sheetId="552"/>
      <sheetData sheetId="553"/>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sheetData sheetId="562"/>
      <sheetData sheetId="563"/>
      <sheetData sheetId="564"/>
      <sheetData sheetId="565"/>
      <sheetData sheetId="566"/>
      <sheetData sheetId="567"/>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sheetData sheetId="853">
        <row r="2">
          <cell r="A2">
            <v>0</v>
          </cell>
        </row>
      </sheetData>
      <sheetData sheetId="854">
        <row r="2">
          <cell r="A2">
            <v>0</v>
          </cell>
        </row>
      </sheetData>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row r="2">
          <cell r="A2">
            <v>0</v>
          </cell>
        </row>
      </sheetData>
      <sheetData sheetId="927">
        <row r="2">
          <cell r="A2">
            <v>0</v>
          </cell>
        </row>
      </sheetData>
      <sheetData sheetId="928"/>
      <sheetData sheetId="929">
        <row r="2">
          <cell r="A2">
            <v>0</v>
          </cell>
        </row>
      </sheetData>
      <sheetData sheetId="930">
        <row r="2">
          <cell r="A2">
            <v>0</v>
          </cell>
        </row>
      </sheetData>
      <sheetData sheetId="931">
        <row r="2">
          <cell r="A2">
            <v>0</v>
          </cell>
        </row>
      </sheetData>
      <sheetData sheetId="932"/>
      <sheetData sheetId="933"/>
      <sheetData sheetId="934"/>
      <sheetData sheetId="935"/>
      <sheetData sheetId="936"/>
      <sheetData sheetId="937">
        <row r="2">
          <cell r="A2">
            <v>0</v>
          </cell>
        </row>
      </sheetData>
      <sheetData sheetId="938">
        <row r="2">
          <cell r="A2">
            <v>0</v>
          </cell>
        </row>
      </sheetData>
      <sheetData sheetId="939"/>
      <sheetData sheetId="940"/>
      <sheetData sheetId="941">
        <row r="2">
          <cell r="A2">
            <v>0</v>
          </cell>
        </row>
      </sheetData>
      <sheetData sheetId="942">
        <row r="2">
          <cell r="A2">
            <v>0</v>
          </cell>
        </row>
      </sheetData>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refreshError="1"/>
      <sheetData sheetId="102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G12-T1 (F4)"/>
      <sheetName val="G12-T2a (F4)"/>
      <sheetName val="G12-T2b (F4)"/>
      <sheetName val="G12-T3a (F4)"/>
      <sheetName val="G12-T3b (F4)"/>
      <sheetName val="G13-T1a (F4)"/>
      <sheetName val="G13-T1b (F4)"/>
      <sheetName val="G14-T1 (F4)"/>
      <sheetName val="G14-T2 (F4)"/>
      <sheetName val="G14-T3 (F4)"/>
      <sheetName val="G14-T4 (F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s>
    <sheetDataSet>
      <sheetData sheetId="0"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6"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
      <sheetData sheetId="8"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9"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0"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refreshError="1"/>
      <sheetData sheetId="87" refreshError="1"/>
      <sheetData sheetId="88" refreshError="1"/>
      <sheetData sheetId="89" refreshError="1"/>
      <sheetData sheetId="90"/>
      <sheetData sheetId="91"/>
      <sheetData sheetId="92"/>
      <sheetData sheetId="93" refreshError="1"/>
      <sheetData sheetId="94" refreshError="1"/>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sheetData sheetId="212"/>
      <sheetData sheetId="213"/>
      <sheetData sheetId="214">
        <row r="1">
          <cell r="A1" t="str">
            <v>ITEM</v>
          </cell>
        </row>
      </sheetData>
      <sheetData sheetId="215">
        <row r="1">
          <cell r="A1" t="str">
            <v>EQUIPO</v>
          </cell>
        </row>
      </sheetData>
      <sheetData sheetId="216">
        <row r="1">
          <cell r="A1" t="str">
            <v>ADMINISTRACION</v>
          </cell>
        </row>
      </sheetData>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COSTOS UNITARIOS"/>
      <sheetName val="CA-2909"/>
      <sheetName val="Hoja1"/>
      <sheetName val="AMC"/>
      <sheetName val="Basico"/>
      <sheetName val="Iva"/>
      <sheetName val="Total"/>
      <sheetName val="amc_acta"/>
      <sheetName val="amc_bas"/>
      <sheetName val="amc_iva"/>
      <sheetName val="amc_total"/>
      <sheetName val="amc_anticip"/>
      <sheetName val="SUB APU"/>
      <sheetName val="aCCIDENTES%20DE%201995%20-%201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Datos"/>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Informe"/>
      <sheetName val="Seguim-16"/>
      <sheetName val="INV"/>
      <sheetName val="AASHTO"/>
      <sheetName val="PESOS"/>
      <sheetName val="Base Muestras"/>
      <sheetName val="otros"/>
      <sheetName val="PRESUPUESTO"/>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refreshError="1"/>
      <sheetData sheetId="14"/>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OBRAS%20PUENTE%20ARMADA2.xl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NEXO IX"/>
      <sheetName val="a%20%20aaInformación"/>
      <sheetName val="aCCIDENTES DE 1995 - 1996"/>
      <sheetName val="Informacion"/>
      <sheetName val="a%20%20aaInformaci%C3%B3n"/>
      <sheetName val="BASES"/>
      <sheetName val="CDItem"/>
      <sheetName val="AIU"/>
      <sheetName val="\\192.168.0.4\archivos de domi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iuApoSaraBrut2000.xls"/>
      <sheetName val="\\Lucho\transfer lucho\Mis docu"/>
    </sheetNames>
    <sheetDataSet>
      <sheetData sheetId="0" refreshError="1">
        <row r="26">
          <cell r="E26">
            <v>36739</v>
          </cell>
        </row>
        <row r="27">
          <cell r="E27">
            <v>18</v>
          </cell>
        </row>
        <row r="31">
          <cell r="B31">
            <v>31000000</v>
          </cell>
          <cell r="E31">
            <v>0.1</v>
          </cell>
        </row>
        <row r="33">
          <cell r="B33">
            <v>0.3</v>
          </cell>
        </row>
        <row r="41">
          <cell r="E41">
            <v>261</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ESTADO RED TEC"/>
      <sheetName val="PUNITARIOS PARA 241201 2S"/>
      <sheetName val="PR 1"/>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UNITARIOS%20PARA%20241201%202S"/>
      <sheetName val="PUNITARIOS PARA 241201 2S.xl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ow r="3">
          <cell r="A3" t="str">
            <v>COD</v>
          </cell>
        </row>
      </sheetData>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8E16D-32A8-458A-BBEF-37B408874FFA}">
  <dimension ref="A1:Q741"/>
  <sheetViews>
    <sheetView showGridLines="0" tabSelected="1" topLeftCell="A703" zoomScale="50" zoomScaleNormal="50" zoomScaleSheetLayoutView="70" zoomScalePageLayoutView="55" workbookViewId="0">
      <selection activeCell="C736" sqref="C736:K736"/>
    </sheetView>
  </sheetViews>
  <sheetFormatPr baseColWidth="10" defaultColWidth="11.42578125" defaultRowHeight="16.5" x14ac:dyDescent="0.3"/>
  <cols>
    <col min="1" max="2" width="3.42578125" style="5" customWidth="1"/>
    <col min="3" max="3" width="8.7109375" style="5" bestFit="1" customWidth="1"/>
    <col min="4" max="4" width="11.28515625" style="159" customWidth="1"/>
    <col min="5" max="5" width="16.140625" style="189" customWidth="1"/>
    <col min="6" max="6" width="17.5703125" style="5" customWidth="1"/>
    <col min="7" max="7" width="90.42578125" style="160" customWidth="1"/>
    <col min="8" max="8" width="8.7109375" style="5" customWidth="1"/>
    <col min="9" max="9" width="18.85546875" style="5" customWidth="1"/>
    <col min="10" max="10" width="23.85546875" style="5" customWidth="1"/>
    <col min="11" max="11" width="30" style="5" customWidth="1"/>
    <col min="12" max="12" width="3.28515625" style="5" customWidth="1"/>
    <col min="13" max="13" width="2.7109375" style="5" customWidth="1"/>
    <col min="14" max="14" width="32.42578125" style="5" customWidth="1"/>
    <col min="15" max="16" width="35.5703125" style="5" customWidth="1"/>
    <col min="17" max="17" width="18.7109375" style="6" bestFit="1" customWidth="1"/>
    <col min="18" max="16384" width="11.42578125" style="5"/>
  </cols>
  <sheetData>
    <row r="1" spans="1:17" ht="17.25" thickTop="1" x14ac:dyDescent="0.3">
      <c r="A1" s="1"/>
      <c r="B1" s="7"/>
      <c r="C1" s="8"/>
      <c r="D1" s="9"/>
      <c r="E1" s="10"/>
      <c r="F1" s="8"/>
      <c r="G1" s="11"/>
      <c r="H1" s="8"/>
      <c r="I1" s="8"/>
      <c r="J1" s="8"/>
      <c r="K1" s="8"/>
      <c r="L1" s="12"/>
      <c r="M1" s="1"/>
    </row>
    <row r="2" spans="1:17" ht="17.25" thickBot="1" x14ac:dyDescent="0.35">
      <c r="A2" s="1"/>
      <c r="B2" s="13"/>
      <c r="C2" s="14" t="s">
        <v>0</v>
      </c>
      <c r="D2" s="15" t="s">
        <v>1</v>
      </c>
      <c r="E2" s="14" t="s">
        <v>2</v>
      </c>
      <c r="F2" s="16">
        <v>2</v>
      </c>
      <c r="G2" s="4"/>
      <c r="H2" s="1"/>
      <c r="I2" s="1"/>
      <c r="J2" s="1"/>
      <c r="K2" s="1"/>
      <c r="L2" s="17"/>
      <c r="M2" s="1"/>
    </row>
    <row r="3" spans="1:17" ht="86.25" customHeight="1" x14ac:dyDescent="0.3">
      <c r="A3" s="1"/>
      <c r="B3" s="13"/>
      <c r="C3" s="18" t="s">
        <v>3</v>
      </c>
      <c r="D3" s="19"/>
      <c r="E3" s="19"/>
      <c r="F3" s="19"/>
      <c r="G3" s="20"/>
      <c r="H3" s="19"/>
      <c r="I3" s="19"/>
      <c r="J3" s="19"/>
      <c r="K3" s="21"/>
      <c r="L3" s="17"/>
      <c r="M3" s="1"/>
    </row>
    <row r="4" spans="1:17" ht="29.25" customHeight="1" thickBot="1" x14ac:dyDescent="0.35">
      <c r="A4" s="1"/>
      <c r="B4" s="13"/>
      <c r="C4" s="22" t="s">
        <v>4</v>
      </c>
      <c r="D4" s="23"/>
      <c r="E4" s="23"/>
      <c r="F4" s="23"/>
      <c r="G4" s="24"/>
      <c r="H4" s="23"/>
      <c r="I4" s="23"/>
      <c r="J4" s="23"/>
      <c r="K4" s="25"/>
      <c r="L4" s="17"/>
      <c r="M4" s="1"/>
    </row>
    <row r="5" spans="1:17" ht="17.25" thickBot="1" x14ac:dyDescent="0.35">
      <c r="A5" s="1"/>
      <c r="B5" s="13"/>
      <c r="C5" s="26"/>
      <c r="D5" s="27"/>
      <c r="E5" s="27"/>
      <c r="F5" s="27"/>
      <c r="G5" s="28"/>
      <c r="H5" s="27"/>
      <c r="I5" s="27"/>
      <c r="J5" s="27"/>
      <c r="K5" s="29"/>
      <c r="L5" s="17"/>
      <c r="M5" s="1"/>
    </row>
    <row r="6" spans="1:17" ht="48.75" customHeight="1" thickBot="1" x14ac:dyDescent="0.35">
      <c r="A6" s="1"/>
      <c r="B6" s="13"/>
      <c r="C6" s="30" t="s">
        <v>5</v>
      </c>
      <c r="D6" s="31" t="s">
        <v>6</v>
      </c>
      <c r="E6" s="32" t="s">
        <v>7</v>
      </c>
      <c r="F6" s="32"/>
      <c r="G6" s="30" t="s">
        <v>8</v>
      </c>
      <c r="H6" s="33" t="s">
        <v>9</v>
      </c>
      <c r="I6" s="33" t="s">
        <v>10</v>
      </c>
      <c r="J6" s="34" t="s">
        <v>11</v>
      </c>
      <c r="K6" s="35" t="s">
        <v>12</v>
      </c>
      <c r="L6" s="17"/>
      <c r="M6" s="1"/>
      <c r="N6" s="36" t="s">
        <v>13</v>
      </c>
      <c r="O6" s="37" t="s">
        <v>14</v>
      </c>
      <c r="P6" s="38" t="s">
        <v>15</v>
      </c>
      <c r="Q6" s="39" t="s">
        <v>16</v>
      </c>
    </row>
    <row r="7" spans="1:17" ht="17.25" thickBot="1" x14ac:dyDescent="0.35">
      <c r="A7" s="1"/>
      <c r="B7" s="13"/>
      <c r="C7" s="40"/>
      <c r="D7" s="41">
        <v>1</v>
      </c>
      <c r="E7" s="42"/>
      <c r="F7" s="42"/>
      <c r="G7" s="43" t="s">
        <v>17</v>
      </c>
      <c r="H7" s="42"/>
      <c r="I7" s="42"/>
      <c r="J7" s="42"/>
      <c r="K7" s="44"/>
      <c r="L7" s="17"/>
      <c r="M7" s="1"/>
      <c r="N7" s="45"/>
      <c r="O7" s="44"/>
      <c r="P7" s="44"/>
      <c r="Q7" s="46"/>
    </row>
    <row r="8" spans="1:17" x14ac:dyDescent="0.3">
      <c r="A8" s="1"/>
      <c r="B8" s="13"/>
      <c r="C8" s="47">
        <v>3007</v>
      </c>
      <c r="D8" s="48">
        <v>1.01</v>
      </c>
      <c r="E8" s="49"/>
      <c r="F8" s="49"/>
      <c r="G8" s="50" t="s">
        <v>18</v>
      </c>
      <c r="H8" s="49" t="s">
        <v>19</v>
      </c>
      <c r="I8" s="51">
        <v>106663</v>
      </c>
      <c r="J8" s="52">
        <v>845</v>
      </c>
      <c r="K8" s="53">
        <f t="shared" ref="K8" si="0">+ROUND(I8*J8,0)</f>
        <v>90130235</v>
      </c>
      <c r="L8" s="17"/>
      <c r="M8" s="1"/>
      <c r="N8" s="54">
        <v>804</v>
      </c>
      <c r="O8" s="55">
        <f t="shared" ref="O8:O16" si="1">+ROUND(N8,0)</f>
        <v>804</v>
      </c>
      <c r="P8" s="55">
        <f t="shared" ref="P8:P16" si="2">+ROUND((O8*I8),0)</f>
        <v>85757052</v>
      </c>
      <c r="Q8" s="56" t="str">
        <f t="shared" ref="Q8:Q23" si="3">IF(OR(P8&lt;=0,P8&gt;K8),"ERROR","OK")</f>
        <v>OK</v>
      </c>
    </row>
    <row r="9" spans="1:17" ht="28.5" x14ac:dyDescent="0.3">
      <c r="A9" s="1"/>
      <c r="B9" s="13"/>
      <c r="C9" s="47">
        <v>4604</v>
      </c>
      <c r="D9" s="48">
        <v>1.02</v>
      </c>
      <c r="E9" s="49"/>
      <c r="F9" s="49"/>
      <c r="G9" s="50" t="s">
        <v>20</v>
      </c>
      <c r="H9" s="49" t="s">
        <v>19</v>
      </c>
      <c r="I9" s="51">
        <v>58498</v>
      </c>
      <c r="J9" s="52">
        <v>6674</v>
      </c>
      <c r="K9" s="53">
        <f>+ROUND(I9*J9,0)</f>
        <v>390415652</v>
      </c>
      <c r="L9" s="17"/>
      <c r="M9" s="1"/>
      <c r="N9" s="54">
        <v>6347</v>
      </c>
      <c r="O9" s="55">
        <f t="shared" si="1"/>
        <v>6347</v>
      </c>
      <c r="P9" s="55">
        <f t="shared" si="2"/>
        <v>371286806</v>
      </c>
      <c r="Q9" s="56" t="str">
        <f t="shared" si="3"/>
        <v>OK</v>
      </c>
    </row>
    <row r="10" spans="1:17" x14ac:dyDescent="0.3">
      <c r="A10" s="1"/>
      <c r="B10" s="13"/>
      <c r="C10" s="47">
        <v>3710</v>
      </c>
      <c r="D10" s="48">
        <v>1.03</v>
      </c>
      <c r="E10" s="49"/>
      <c r="F10" s="49"/>
      <c r="G10" s="50" t="s">
        <v>21</v>
      </c>
      <c r="H10" s="49" t="s">
        <v>22</v>
      </c>
      <c r="I10" s="51">
        <v>174801</v>
      </c>
      <c r="J10" s="52">
        <v>5697</v>
      </c>
      <c r="K10" s="53">
        <f t="shared" ref="K10:K16" si="4">+ROUND(I10*J10,0)</f>
        <v>995841297</v>
      </c>
      <c r="L10" s="17"/>
      <c r="M10" s="1"/>
      <c r="N10" s="54">
        <v>5418</v>
      </c>
      <c r="O10" s="55">
        <f t="shared" si="1"/>
        <v>5418</v>
      </c>
      <c r="P10" s="55">
        <f t="shared" si="2"/>
        <v>947071818</v>
      </c>
      <c r="Q10" s="56" t="str">
        <f t="shared" si="3"/>
        <v>OK</v>
      </c>
    </row>
    <row r="11" spans="1:17" x14ac:dyDescent="0.3">
      <c r="A11" s="1"/>
      <c r="B11" s="13"/>
      <c r="C11" s="47">
        <v>4155</v>
      </c>
      <c r="D11" s="48">
        <v>1.04</v>
      </c>
      <c r="E11" s="49"/>
      <c r="F11" s="49"/>
      <c r="G11" s="50" t="s">
        <v>23</v>
      </c>
      <c r="H11" s="49" t="s">
        <v>22</v>
      </c>
      <c r="I11" s="51">
        <v>41534</v>
      </c>
      <c r="J11" s="52">
        <v>97687</v>
      </c>
      <c r="K11" s="53">
        <f t="shared" si="4"/>
        <v>4057331858</v>
      </c>
      <c r="L11" s="17"/>
      <c r="M11" s="1"/>
      <c r="N11" s="54">
        <v>92900</v>
      </c>
      <c r="O11" s="55">
        <f t="shared" si="1"/>
        <v>92900</v>
      </c>
      <c r="P11" s="55">
        <f t="shared" si="2"/>
        <v>3858508600</v>
      </c>
      <c r="Q11" s="56" t="str">
        <f t="shared" si="3"/>
        <v>OK</v>
      </c>
    </row>
    <row r="12" spans="1:17" ht="28.5" x14ac:dyDescent="0.3">
      <c r="A12" s="1"/>
      <c r="B12" s="13"/>
      <c r="C12" s="47">
        <v>3011</v>
      </c>
      <c r="D12" s="48">
        <v>1.05</v>
      </c>
      <c r="E12" s="49"/>
      <c r="F12" s="49"/>
      <c r="G12" s="50" t="s">
        <v>24</v>
      </c>
      <c r="H12" s="49" t="s">
        <v>25</v>
      </c>
      <c r="I12" s="51">
        <v>662</v>
      </c>
      <c r="J12" s="52">
        <v>5092</v>
      </c>
      <c r="K12" s="53">
        <f t="shared" si="4"/>
        <v>3370904</v>
      </c>
      <c r="L12" s="17"/>
      <c r="M12" s="1"/>
      <c r="N12" s="54">
        <v>4842</v>
      </c>
      <c r="O12" s="55">
        <f t="shared" si="1"/>
        <v>4842</v>
      </c>
      <c r="P12" s="55">
        <f t="shared" si="2"/>
        <v>3205404</v>
      </c>
      <c r="Q12" s="56" t="str">
        <f t="shared" si="3"/>
        <v>OK</v>
      </c>
    </row>
    <row r="13" spans="1:17" ht="28.5" x14ac:dyDescent="0.3">
      <c r="A13" s="1"/>
      <c r="B13" s="13"/>
      <c r="C13" s="47">
        <v>3022</v>
      </c>
      <c r="D13" s="48">
        <v>1.06</v>
      </c>
      <c r="E13" s="49"/>
      <c r="F13" s="49"/>
      <c r="G13" s="50" t="s">
        <v>26</v>
      </c>
      <c r="H13" s="49" t="s">
        <v>22</v>
      </c>
      <c r="I13" s="51">
        <v>1090</v>
      </c>
      <c r="J13" s="52">
        <v>58275</v>
      </c>
      <c r="K13" s="53">
        <f t="shared" si="4"/>
        <v>63519750</v>
      </c>
      <c r="L13" s="17"/>
      <c r="M13" s="1"/>
      <c r="N13" s="54">
        <v>55420</v>
      </c>
      <c r="O13" s="55">
        <f t="shared" si="1"/>
        <v>55420</v>
      </c>
      <c r="P13" s="55">
        <f t="shared" si="2"/>
        <v>60407800</v>
      </c>
      <c r="Q13" s="56" t="str">
        <f t="shared" si="3"/>
        <v>OK</v>
      </c>
    </row>
    <row r="14" spans="1:17" x14ac:dyDescent="0.3">
      <c r="A14" s="1"/>
      <c r="B14" s="13"/>
      <c r="C14" s="47">
        <v>3155</v>
      </c>
      <c r="D14" s="48">
        <v>1.07</v>
      </c>
      <c r="E14" s="49"/>
      <c r="F14" s="49"/>
      <c r="G14" s="50" t="s">
        <v>27</v>
      </c>
      <c r="H14" s="49" t="s">
        <v>28</v>
      </c>
      <c r="I14" s="51">
        <v>2</v>
      </c>
      <c r="J14" s="52">
        <v>198350</v>
      </c>
      <c r="K14" s="53">
        <f t="shared" si="4"/>
        <v>396700</v>
      </c>
      <c r="L14" s="17"/>
      <c r="M14" s="1"/>
      <c r="N14" s="54">
        <v>188631</v>
      </c>
      <c r="O14" s="55">
        <f t="shared" si="1"/>
        <v>188631</v>
      </c>
      <c r="P14" s="55">
        <f t="shared" si="2"/>
        <v>377262</v>
      </c>
      <c r="Q14" s="56" t="str">
        <f t="shared" si="3"/>
        <v>OK</v>
      </c>
    </row>
    <row r="15" spans="1:17" ht="28.5" x14ac:dyDescent="0.3">
      <c r="A15" s="1"/>
      <c r="B15" s="13"/>
      <c r="C15" s="47">
        <v>4850</v>
      </c>
      <c r="D15" s="48">
        <v>1.08</v>
      </c>
      <c r="E15" s="49"/>
      <c r="F15" s="49"/>
      <c r="G15" s="50" t="s">
        <v>29</v>
      </c>
      <c r="H15" s="49" t="s">
        <v>22</v>
      </c>
      <c r="I15" s="51">
        <v>5</v>
      </c>
      <c r="J15" s="52">
        <v>284098</v>
      </c>
      <c r="K15" s="53">
        <f t="shared" si="4"/>
        <v>1420490</v>
      </c>
      <c r="L15" s="17"/>
      <c r="M15" s="1"/>
      <c r="N15" s="54">
        <v>270177</v>
      </c>
      <c r="O15" s="55">
        <f t="shared" si="1"/>
        <v>270177</v>
      </c>
      <c r="P15" s="55">
        <f t="shared" si="2"/>
        <v>1350885</v>
      </c>
      <c r="Q15" s="56" t="str">
        <f t="shared" si="3"/>
        <v>OK</v>
      </c>
    </row>
    <row r="16" spans="1:17" ht="42.75" x14ac:dyDescent="0.3">
      <c r="A16" s="1"/>
      <c r="B16" s="13"/>
      <c r="C16" s="47">
        <v>3017</v>
      </c>
      <c r="D16" s="48">
        <v>1.0900000000000001</v>
      </c>
      <c r="E16" s="49"/>
      <c r="F16" s="49"/>
      <c r="G16" s="50" t="s">
        <v>30</v>
      </c>
      <c r="H16" s="49" t="s">
        <v>22</v>
      </c>
      <c r="I16" s="51">
        <v>228686</v>
      </c>
      <c r="J16" s="52">
        <v>44324</v>
      </c>
      <c r="K16" s="53">
        <f t="shared" si="4"/>
        <v>10136278264</v>
      </c>
      <c r="L16" s="17"/>
      <c r="M16" s="1"/>
      <c r="N16" s="54">
        <v>42152</v>
      </c>
      <c r="O16" s="55">
        <f t="shared" si="1"/>
        <v>42152</v>
      </c>
      <c r="P16" s="55">
        <f t="shared" si="2"/>
        <v>9639572272</v>
      </c>
      <c r="Q16" s="56" t="str">
        <f t="shared" si="3"/>
        <v>OK</v>
      </c>
    </row>
    <row r="17" spans="1:17" ht="17.25" thickBot="1" x14ac:dyDescent="0.35">
      <c r="A17" s="1"/>
      <c r="B17" s="13"/>
      <c r="C17" s="57" t="s">
        <v>31</v>
      </c>
      <c r="D17" s="58"/>
      <c r="E17" s="59"/>
      <c r="F17" s="59"/>
      <c r="G17" s="60"/>
      <c r="H17" s="59"/>
      <c r="I17" s="51"/>
      <c r="J17" s="61"/>
      <c r="K17" s="62">
        <f>+SUM(K8:K16)</f>
        <v>15738705150</v>
      </c>
      <c r="L17" s="17"/>
      <c r="M17" s="1"/>
      <c r="N17" s="63"/>
      <c r="O17" s="55"/>
      <c r="P17" s="55">
        <f>+SUM(P8:P16)</f>
        <v>14967537899</v>
      </c>
      <c r="Q17" s="56" t="str">
        <f t="shared" si="3"/>
        <v>OK</v>
      </c>
    </row>
    <row r="18" spans="1:17" ht="17.25" thickBot="1" x14ac:dyDescent="0.35">
      <c r="A18" s="1"/>
      <c r="B18" s="13"/>
      <c r="C18" s="40"/>
      <c r="D18" s="41">
        <v>2</v>
      </c>
      <c r="E18" s="42"/>
      <c r="F18" s="42"/>
      <c r="G18" s="43" t="s">
        <v>32</v>
      </c>
      <c r="H18" s="42"/>
      <c r="I18" s="42"/>
      <c r="J18" s="42"/>
      <c r="K18" s="44"/>
      <c r="L18" s="17"/>
      <c r="M18" s="1"/>
      <c r="N18" s="45"/>
      <c r="O18" s="44"/>
      <c r="P18" s="44"/>
      <c r="Q18" s="46"/>
    </row>
    <row r="19" spans="1:17" ht="28.5" x14ac:dyDescent="0.3">
      <c r="A19" s="1"/>
      <c r="B19" s="13"/>
      <c r="C19" s="47">
        <v>4908</v>
      </c>
      <c r="D19" s="48">
        <v>2.0099999999999998</v>
      </c>
      <c r="E19" s="49"/>
      <c r="F19" s="49"/>
      <c r="G19" s="50" t="s">
        <v>33</v>
      </c>
      <c r="H19" s="49" t="s">
        <v>22</v>
      </c>
      <c r="I19" s="51">
        <v>25640</v>
      </c>
      <c r="J19" s="52">
        <v>97199</v>
      </c>
      <c r="K19" s="53">
        <f t="shared" ref="K19:K22" si="5">+ROUND(I19*J19,0)</f>
        <v>2492182360</v>
      </c>
      <c r="L19" s="17"/>
      <c r="M19" s="1"/>
      <c r="N19" s="64">
        <v>92436</v>
      </c>
      <c r="O19" s="55">
        <f t="shared" ref="O19:O22" si="6">+ROUND(N19,0)</f>
        <v>92436</v>
      </c>
      <c r="P19" s="55">
        <f t="shared" ref="P19:P22" si="7">+ROUND((O19*I19),0)</f>
        <v>2370059040</v>
      </c>
      <c r="Q19" s="56" t="str">
        <f t="shared" ref="Q19:Q22" si="8">IF(OR(P19&lt;=0,P19&gt;K19),"ERROR","OK")</f>
        <v>OK</v>
      </c>
    </row>
    <row r="20" spans="1:17" ht="42.75" x14ac:dyDescent="0.3">
      <c r="A20" s="1"/>
      <c r="B20" s="13"/>
      <c r="C20" s="47">
        <v>6471</v>
      </c>
      <c r="D20" s="48">
        <v>2.0199999999999996</v>
      </c>
      <c r="E20" s="49"/>
      <c r="F20" s="49"/>
      <c r="G20" s="50" t="s">
        <v>34</v>
      </c>
      <c r="H20" s="49" t="s">
        <v>22</v>
      </c>
      <c r="I20" s="51">
        <v>813</v>
      </c>
      <c r="J20" s="52">
        <v>166039</v>
      </c>
      <c r="K20" s="53">
        <f t="shared" si="5"/>
        <v>134989707</v>
      </c>
      <c r="L20" s="17"/>
      <c r="M20" s="1"/>
      <c r="N20" s="54">
        <v>164379</v>
      </c>
      <c r="O20" s="55">
        <f t="shared" si="6"/>
        <v>164379</v>
      </c>
      <c r="P20" s="55">
        <f t="shared" si="7"/>
        <v>133640127</v>
      </c>
      <c r="Q20" s="56" t="str">
        <f t="shared" si="8"/>
        <v>OK</v>
      </c>
    </row>
    <row r="21" spans="1:17" x14ac:dyDescent="0.3">
      <c r="A21" s="1"/>
      <c r="B21" s="13"/>
      <c r="C21" s="47">
        <v>6486</v>
      </c>
      <c r="D21" s="48">
        <v>2.0299999999999994</v>
      </c>
      <c r="E21" s="49"/>
      <c r="F21" s="49"/>
      <c r="G21" s="50" t="s">
        <v>35</v>
      </c>
      <c r="H21" s="49" t="s">
        <v>22</v>
      </c>
      <c r="I21" s="51">
        <v>552</v>
      </c>
      <c r="J21" s="52">
        <v>53457</v>
      </c>
      <c r="K21" s="53">
        <f t="shared" si="5"/>
        <v>29508264</v>
      </c>
      <c r="L21" s="17"/>
      <c r="M21" s="1"/>
      <c r="N21" s="54">
        <v>50838</v>
      </c>
      <c r="O21" s="55">
        <f t="shared" si="6"/>
        <v>50838</v>
      </c>
      <c r="P21" s="55">
        <f t="shared" si="7"/>
        <v>28062576</v>
      </c>
      <c r="Q21" s="56" t="str">
        <f t="shared" si="8"/>
        <v>OK</v>
      </c>
    </row>
    <row r="22" spans="1:17" ht="28.5" x14ac:dyDescent="0.3">
      <c r="A22" s="1"/>
      <c r="B22" s="13"/>
      <c r="C22" s="47">
        <v>4159</v>
      </c>
      <c r="D22" s="48">
        <v>2.0399999999999991</v>
      </c>
      <c r="E22" s="49"/>
      <c r="F22" s="49"/>
      <c r="G22" s="50" t="s">
        <v>36</v>
      </c>
      <c r="H22" s="49" t="s">
        <v>22</v>
      </c>
      <c r="I22" s="51">
        <v>987</v>
      </c>
      <c r="J22" s="52">
        <v>141649</v>
      </c>
      <c r="K22" s="53">
        <f t="shared" si="5"/>
        <v>139807563</v>
      </c>
      <c r="L22" s="17"/>
      <c r="M22" s="1"/>
      <c r="N22" s="54">
        <v>140233</v>
      </c>
      <c r="O22" s="55">
        <f t="shared" si="6"/>
        <v>140233</v>
      </c>
      <c r="P22" s="55">
        <f t="shared" si="7"/>
        <v>138409971</v>
      </c>
      <c r="Q22" s="56" t="str">
        <f t="shared" si="8"/>
        <v>OK</v>
      </c>
    </row>
    <row r="23" spans="1:17" ht="17.25" thickBot="1" x14ac:dyDescent="0.35">
      <c r="A23" s="1"/>
      <c r="B23" s="13"/>
      <c r="C23" s="57" t="s">
        <v>31</v>
      </c>
      <c r="D23" s="65"/>
      <c r="E23" s="66"/>
      <c r="F23" s="67"/>
      <c r="G23" s="68"/>
      <c r="H23" s="67"/>
      <c r="I23" s="51"/>
      <c r="J23" s="67"/>
      <c r="K23" s="62">
        <f>+SUM(K19:K22)</f>
        <v>2796487894</v>
      </c>
      <c r="L23" s="17"/>
      <c r="M23" s="1"/>
      <c r="N23" s="63"/>
      <c r="O23" s="55"/>
      <c r="P23" s="55">
        <f>+SUM(P19:P22)</f>
        <v>2670171714</v>
      </c>
      <c r="Q23" s="56" t="str">
        <f t="shared" si="3"/>
        <v>OK</v>
      </c>
    </row>
    <row r="24" spans="1:17" ht="17.25" thickBot="1" x14ac:dyDescent="0.35">
      <c r="A24" s="1"/>
      <c r="B24" s="13"/>
      <c r="C24" s="40"/>
      <c r="D24" s="41">
        <v>3</v>
      </c>
      <c r="E24" s="42"/>
      <c r="F24" s="42"/>
      <c r="G24" s="43" t="s">
        <v>37</v>
      </c>
      <c r="H24" s="69"/>
      <c r="I24" s="69"/>
      <c r="J24" s="69"/>
      <c r="K24" s="70"/>
      <c r="L24" s="17"/>
      <c r="M24" s="1"/>
      <c r="N24" s="45"/>
      <c r="O24" s="44"/>
      <c r="P24" s="44"/>
      <c r="Q24" s="46"/>
    </row>
    <row r="25" spans="1:17" x14ac:dyDescent="0.3">
      <c r="A25" s="1"/>
      <c r="B25" s="13"/>
      <c r="C25" s="47"/>
      <c r="D25" s="71"/>
      <c r="E25" s="72"/>
      <c r="F25" s="72"/>
      <c r="G25" s="73" t="s">
        <v>38</v>
      </c>
      <c r="H25" s="72"/>
      <c r="I25" s="51"/>
      <c r="J25" s="74"/>
      <c r="K25" s="75"/>
      <c r="L25" s="17"/>
      <c r="M25" s="1"/>
      <c r="N25" s="64"/>
      <c r="O25" s="76"/>
      <c r="P25" s="76"/>
      <c r="Q25" s="56"/>
    </row>
    <row r="26" spans="1:17" x14ac:dyDescent="0.3">
      <c r="A26" s="1"/>
      <c r="B26" s="13"/>
      <c r="C26" s="47">
        <v>3710</v>
      </c>
      <c r="D26" s="48">
        <v>3.01</v>
      </c>
      <c r="E26" s="49"/>
      <c r="F26" s="49"/>
      <c r="G26" s="77" t="s">
        <v>21</v>
      </c>
      <c r="H26" s="72" t="s">
        <v>22</v>
      </c>
      <c r="I26" s="51">
        <v>219</v>
      </c>
      <c r="J26" s="52">
        <v>5697</v>
      </c>
      <c r="K26" s="75">
        <f t="shared" ref="K26:K89" si="9">+ROUND(I26*J26,0)</f>
        <v>1247643</v>
      </c>
      <c r="L26" s="17"/>
      <c r="M26" s="1"/>
      <c r="N26" s="64">
        <v>5418</v>
      </c>
      <c r="O26" s="55">
        <f t="shared" ref="O26:O89" si="10">+ROUND(N26,0)</f>
        <v>5418</v>
      </c>
      <c r="P26" s="55">
        <f t="shared" ref="P26:P89" si="11">+ROUND((O26*I26),0)</f>
        <v>1186542</v>
      </c>
      <c r="Q26" s="56" t="str">
        <f t="shared" ref="Q26:Q89" si="12">IF(OR(P26&lt;=0,P26&gt;K26),"ERROR","OK")</f>
        <v>OK</v>
      </c>
    </row>
    <row r="27" spans="1:17" ht="42.75" x14ac:dyDescent="0.3">
      <c r="A27" s="1"/>
      <c r="B27" s="13"/>
      <c r="C27" s="47">
        <v>3017</v>
      </c>
      <c r="D27" s="48">
        <v>3.0199999999999996</v>
      </c>
      <c r="E27" s="49"/>
      <c r="F27" s="49"/>
      <c r="G27" s="77" t="s">
        <v>30</v>
      </c>
      <c r="H27" s="72" t="s">
        <v>22</v>
      </c>
      <c r="I27" s="51">
        <v>226</v>
      </c>
      <c r="J27" s="52">
        <v>44324</v>
      </c>
      <c r="K27" s="53">
        <f t="shared" si="9"/>
        <v>10017224</v>
      </c>
      <c r="L27" s="17"/>
      <c r="M27" s="1"/>
      <c r="N27" s="54">
        <v>42152</v>
      </c>
      <c r="O27" s="55">
        <f t="shared" si="10"/>
        <v>42152</v>
      </c>
      <c r="P27" s="55">
        <f t="shared" si="11"/>
        <v>9526352</v>
      </c>
      <c r="Q27" s="56" t="str">
        <f t="shared" si="12"/>
        <v>OK</v>
      </c>
    </row>
    <row r="28" spans="1:17" ht="42.75" x14ac:dyDescent="0.3">
      <c r="A28" s="1"/>
      <c r="B28" s="13"/>
      <c r="C28" s="47">
        <v>6016</v>
      </c>
      <c r="D28" s="48">
        <v>3.0299999999999994</v>
      </c>
      <c r="E28" s="49"/>
      <c r="F28" s="49"/>
      <c r="G28" s="77" t="s">
        <v>39</v>
      </c>
      <c r="H28" s="72" t="s">
        <v>22</v>
      </c>
      <c r="I28" s="51">
        <v>728</v>
      </c>
      <c r="J28" s="52">
        <v>132873</v>
      </c>
      <c r="K28" s="53">
        <f t="shared" si="9"/>
        <v>96731544</v>
      </c>
      <c r="L28" s="17"/>
      <c r="M28" s="1"/>
      <c r="N28" s="54">
        <v>126362</v>
      </c>
      <c r="O28" s="55">
        <f t="shared" si="10"/>
        <v>126362</v>
      </c>
      <c r="P28" s="55">
        <f t="shared" si="11"/>
        <v>91991536</v>
      </c>
      <c r="Q28" s="56" t="str">
        <f t="shared" si="12"/>
        <v>OK</v>
      </c>
    </row>
    <row r="29" spans="1:17" ht="42.75" x14ac:dyDescent="0.3">
      <c r="A29" s="1"/>
      <c r="B29" s="13"/>
      <c r="C29" s="47">
        <v>6471</v>
      </c>
      <c r="D29" s="48">
        <v>3.0399999999999991</v>
      </c>
      <c r="E29" s="49"/>
      <c r="F29" s="49"/>
      <c r="G29" s="77" t="s">
        <v>34</v>
      </c>
      <c r="H29" s="72" t="s">
        <v>22</v>
      </c>
      <c r="I29" s="51">
        <v>728</v>
      </c>
      <c r="J29" s="52">
        <v>166039</v>
      </c>
      <c r="K29" s="53">
        <f t="shared" si="9"/>
        <v>120876392</v>
      </c>
      <c r="L29" s="17"/>
      <c r="M29" s="1"/>
      <c r="N29" s="54">
        <v>164379</v>
      </c>
      <c r="O29" s="55">
        <f t="shared" si="10"/>
        <v>164379</v>
      </c>
      <c r="P29" s="55">
        <f t="shared" si="11"/>
        <v>119667912</v>
      </c>
      <c r="Q29" s="56" t="str">
        <f t="shared" si="12"/>
        <v>OK</v>
      </c>
    </row>
    <row r="30" spans="1:17" ht="28.5" x14ac:dyDescent="0.3">
      <c r="A30" s="1"/>
      <c r="B30" s="13"/>
      <c r="C30" s="47">
        <v>4668</v>
      </c>
      <c r="D30" s="48">
        <v>3.0499999999999989</v>
      </c>
      <c r="E30" s="49"/>
      <c r="F30" s="49"/>
      <c r="G30" s="77" t="s">
        <v>40</v>
      </c>
      <c r="H30" s="72" t="s">
        <v>19</v>
      </c>
      <c r="I30" s="51">
        <v>2426</v>
      </c>
      <c r="J30" s="52">
        <v>6634</v>
      </c>
      <c r="K30" s="53">
        <f t="shared" si="9"/>
        <v>16094084</v>
      </c>
      <c r="L30" s="17"/>
      <c r="M30" s="1"/>
      <c r="N30" s="54">
        <v>6309</v>
      </c>
      <c r="O30" s="55">
        <f t="shared" si="10"/>
        <v>6309</v>
      </c>
      <c r="P30" s="55">
        <f t="shared" si="11"/>
        <v>15305634</v>
      </c>
      <c r="Q30" s="56" t="str">
        <f t="shared" si="12"/>
        <v>OK</v>
      </c>
    </row>
    <row r="31" spans="1:17" ht="42.75" x14ac:dyDescent="0.3">
      <c r="A31" s="1"/>
      <c r="B31" s="13"/>
      <c r="C31" s="47">
        <v>4748</v>
      </c>
      <c r="D31" s="48">
        <v>3.0599999999999987</v>
      </c>
      <c r="E31" s="49"/>
      <c r="F31" s="49"/>
      <c r="G31" s="77" t="s">
        <v>41</v>
      </c>
      <c r="H31" s="72" t="s">
        <v>22</v>
      </c>
      <c r="I31" s="51">
        <v>485</v>
      </c>
      <c r="J31" s="52">
        <v>163155</v>
      </c>
      <c r="K31" s="53">
        <f t="shared" si="9"/>
        <v>79130175</v>
      </c>
      <c r="L31" s="17"/>
      <c r="M31" s="1"/>
      <c r="N31" s="54">
        <v>155160</v>
      </c>
      <c r="O31" s="55">
        <f t="shared" si="10"/>
        <v>155160</v>
      </c>
      <c r="P31" s="55">
        <f t="shared" si="11"/>
        <v>75252600</v>
      </c>
      <c r="Q31" s="56" t="str">
        <f t="shared" si="12"/>
        <v>OK</v>
      </c>
    </row>
    <row r="32" spans="1:17" ht="28.5" x14ac:dyDescent="0.3">
      <c r="A32" s="1"/>
      <c r="B32" s="13"/>
      <c r="C32" s="47">
        <v>4137</v>
      </c>
      <c r="D32" s="48">
        <v>3.0699999999999985</v>
      </c>
      <c r="E32" s="49"/>
      <c r="F32" s="49"/>
      <c r="G32" s="77" t="s">
        <v>42</v>
      </c>
      <c r="H32" s="72" t="s">
        <v>19</v>
      </c>
      <c r="I32" s="51">
        <v>813</v>
      </c>
      <c r="J32" s="52">
        <v>93124</v>
      </c>
      <c r="K32" s="53">
        <f t="shared" si="9"/>
        <v>75709812</v>
      </c>
      <c r="L32" s="17"/>
      <c r="M32" s="1"/>
      <c r="N32" s="54">
        <v>88561</v>
      </c>
      <c r="O32" s="55">
        <f t="shared" si="10"/>
        <v>88561</v>
      </c>
      <c r="P32" s="55">
        <f t="shared" si="11"/>
        <v>72000093</v>
      </c>
      <c r="Q32" s="56" t="str">
        <f t="shared" si="12"/>
        <v>OK</v>
      </c>
    </row>
    <row r="33" spans="1:17" ht="28.5" x14ac:dyDescent="0.3">
      <c r="A33" s="1"/>
      <c r="B33" s="13"/>
      <c r="C33" s="47">
        <v>5047</v>
      </c>
      <c r="D33" s="48">
        <v>3.0799999999999983</v>
      </c>
      <c r="E33" s="49"/>
      <c r="F33" s="49"/>
      <c r="G33" s="77" t="s">
        <v>43</v>
      </c>
      <c r="H33" s="72" t="s">
        <v>19</v>
      </c>
      <c r="I33" s="51">
        <v>353</v>
      </c>
      <c r="J33" s="52">
        <v>101664</v>
      </c>
      <c r="K33" s="53">
        <f t="shared" si="9"/>
        <v>35887392</v>
      </c>
      <c r="L33" s="17"/>
      <c r="M33" s="1"/>
      <c r="N33" s="54">
        <v>96682</v>
      </c>
      <c r="O33" s="55">
        <f t="shared" si="10"/>
        <v>96682</v>
      </c>
      <c r="P33" s="55">
        <f t="shared" si="11"/>
        <v>34128746</v>
      </c>
      <c r="Q33" s="56" t="str">
        <f t="shared" si="12"/>
        <v>OK</v>
      </c>
    </row>
    <row r="34" spans="1:17" ht="28.5" x14ac:dyDescent="0.3">
      <c r="A34" s="1"/>
      <c r="B34" s="13"/>
      <c r="C34" s="47">
        <v>3745</v>
      </c>
      <c r="D34" s="48">
        <v>3.0899999999999981</v>
      </c>
      <c r="E34" s="49"/>
      <c r="F34" s="49"/>
      <c r="G34" s="77" t="s">
        <v>44</v>
      </c>
      <c r="H34" s="72" t="s">
        <v>19</v>
      </c>
      <c r="I34" s="51">
        <v>1008</v>
      </c>
      <c r="J34" s="52">
        <v>72257</v>
      </c>
      <c r="K34" s="53">
        <f t="shared" si="9"/>
        <v>72835056</v>
      </c>
      <c r="L34" s="17"/>
      <c r="M34" s="1"/>
      <c r="N34" s="54">
        <v>68716</v>
      </c>
      <c r="O34" s="55">
        <f t="shared" si="10"/>
        <v>68716</v>
      </c>
      <c r="P34" s="55">
        <f t="shared" si="11"/>
        <v>69265728</v>
      </c>
      <c r="Q34" s="56" t="str">
        <f t="shared" si="12"/>
        <v>OK</v>
      </c>
    </row>
    <row r="35" spans="1:17" ht="57" x14ac:dyDescent="0.3">
      <c r="A35" s="1"/>
      <c r="B35" s="13"/>
      <c r="C35" s="47">
        <v>6577</v>
      </c>
      <c r="D35" s="48">
        <v>3.0999999999999979</v>
      </c>
      <c r="E35" s="49"/>
      <c r="F35" s="49"/>
      <c r="G35" s="77" t="s">
        <v>45</v>
      </c>
      <c r="H35" s="72" t="s">
        <v>28</v>
      </c>
      <c r="I35" s="51">
        <v>8</v>
      </c>
      <c r="J35" s="52">
        <v>939615</v>
      </c>
      <c r="K35" s="53">
        <f t="shared" si="9"/>
        <v>7516920</v>
      </c>
      <c r="L35" s="17"/>
      <c r="M35" s="1"/>
      <c r="N35" s="54">
        <v>893574</v>
      </c>
      <c r="O35" s="55">
        <f t="shared" si="10"/>
        <v>893574</v>
      </c>
      <c r="P35" s="55">
        <f t="shared" si="11"/>
        <v>7148592</v>
      </c>
      <c r="Q35" s="56" t="str">
        <f t="shared" si="12"/>
        <v>OK</v>
      </c>
    </row>
    <row r="36" spans="1:17" x14ac:dyDescent="0.3">
      <c r="A36" s="1"/>
      <c r="B36" s="13"/>
      <c r="C36" s="47">
        <v>4054</v>
      </c>
      <c r="D36" s="48">
        <v>3.1099999999999977</v>
      </c>
      <c r="E36" s="49"/>
      <c r="F36" s="49"/>
      <c r="G36" s="77" t="s">
        <v>46</v>
      </c>
      <c r="H36" s="72" t="s">
        <v>25</v>
      </c>
      <c r="I36" s="51">
        <v>367</v>
      </c>
      <c r="J36" s="52">
        <v>65485</v>
      </c>
      <c r="K36" s="53">
        <f t="shared" si="9"/>
        <v>24032995</v>
      </c>
      <c r="L36" s="17"/>
      <c r="M36" s="1"/>
      <c r="N36" s="54">
        <v>62276</v>
      </c>
      <c r="O36" s="55">
        <f t="shared" si="10"/>
        <v>62276</v>
      </c>
      <c r="P36" s="55">
        <f t="shared" si="11"/>
        <v>22855292</v>
      </c>
      <c r="Q36" s="56" t="str">
        <f t="shared" si="12"/>
        <v>OK</v>
      </c>
    </row>
    <row r="37" spans="1:17" ht="28.5" x14ac:dyDescent="0.3">
      <c r="A37" s="1"/>
      <c r="B37" s="13"/>
      <c r="C37" s="47">
        <v>3210</v>
      </c>
      <c r="D37" s="48">
        <v>3.1199999999999974</v>
      </c>
      <c r="E37" s="49"/>
      <c r="F37" s="49"/>
      <c r="G37" s="77" t="s">
        <v>47</v>
      </c>
      <c r="H37" s="72" t="s">
        <v>25</v>
      </c>
      <c r="I37" s="51">
        <v>2126</v>
      </c>
      <c r="J37" s="52">
        <v>54063</v>
      </c>
      <c r="K37" s="53">
        <f t="shared" si="9"/>
        <v>114937938</v>
      </c>
      <c r="L37" s="17"/>
      <c r="M37" s="1"/>
      <c r="N37" s="54">
        <v>51414</v>
      </c>
      <c r="O37" s="55">
        <f t="shared" si="10"/>
        <v>51414</v>
      </c>
      <c r="P37" s="55">
        <f t="shared" si="11"/>
        <v>109306164</v>
      </c>
      <c r="Q37" s="56" t="str">
        <f t="shared" si="12"/>
        <v>OK</v>
      </c>
    </row>
    <row r="38" spans="1:17" ht="42.75" x14ac:dyDescent="0.3">
      <c r="A38" s="1"/>
      <c r="B38" s="13"/>
      <c r="C38" s="47">
        <v>4856</v>
      </c>
      <c r="D38" s="48">
        <v>3.1299999999999972</v>
      </c>
      <c r="E38" s="49"/>
      <c r="F38" s="49"/>
      <c r="G38" s="77" t="s">
        <v>48</v>
      </c>
      <c r="H38" s="72" t="s">
        <v>19</v>
      </c>
      <c r="I38" s="51">
        <v>785</v>
      </c>
      <c r="J38" s="52">
        <v>77355</v>
      </c>
      <c r="K38" s="53">
        <f t="shared" si="9"/>
        <v>60723675</v>
      </c>
      <c r="L38" s="17"/>
      <c r="M38" s="1"/>
      <c r="N38" s="54">
        <v>73565</v>
      </c>
      <c r="O38" s="55">
        <f t="shared" si="10"/>
        <v>73565</v>
      </c>
      <c r="P38" s="55">
        <f t="shared" si="11"/>
        <v>57748525</v>
      </c>
      <c r="Q38" s="56" t="str">
        <f t="shared" si="12"/>
        <v>OK</v>
      </c>
    </row>
    <row r="39" spans="1:17" ht="42.75" x14ac:dyDescent="0.3">
      <c r="A39" s="1"/>
      <c r="B39" s="13"/>
      <c r="C39" s="47">
        <v>4856</v>
      </c>
      <c r="D39" s="48">
        <v>3.139999999999997</v>
      </c>
      <c r="E39" s="49"/>
      <c r="F39" s="49"/>
      <c r="G39" s="77" t="s">
        <v>48</v>
      </c>
      <c r="H39" s="72" t="s">
        <v>19</v>
      </c>
      <c r="I39" s="51">
        <v>420</v>
      </c>
      <c r="J39" s="52">
        <v>77355</v>
      </c>
      <c r="K39" s="53">
        <f t="shared" si="9"/>
        <v>32489100</v>
      </c>
      <c r="L39" s="17"/>
      <c r="M39" s="1"/>
      <c r="N39" s="54">
        <v>73565</v>
      </c>
      <c r="O39" s="55">
        <f t="shared" si="10"/>
        <v>73565</v>
      </c>
      <c r="P39" s="55">
        <f t="shared" si="11"/>
        <v>30897300</v>
      </c>
      <c r="Q39" s="56" t="str">
        <f t="shared" si="12"/>
        <v>OK</v>
      </c>
    </row>
    <row r="40" spans="1:17" ht="42.75" x14ac:dyDescent="0.3">
      <c r="A40" s="1"/>
      <c r="B40" s="13"/>
      <c r="C40" s="47">
        <v>6102</v>
      </c>
      <c r="D40" s="48">
        <v>3.1499999999999968</v>
      </c>
      <c r="E40" s="49"/>
      <c r="F40" s="49"/>
      <c r="G40" s="77" t="s">
        <v>49</v>
      </c>
      <c r="H40" s="72" t="s">
        <v>25</v>
      </c>
      <c r="I40" s="51">
        <v>288</v>
      </c>
      <c r="J40" s="52">
        <v>28065</v>
      </c>
      <c r="K40" s="53">
        <f t="shared" si="9"/>
        <v>8082720</v>
      </c>
      <c r="L40" s="17"/>
      <c r="M40" s="1"/>
      <c r="N40" s="54">
        <v>26690</v>
      </c>
      <c r="O40" s="55">
        <f t="shared" si="10"/>
        <v>26690</v>
      </c>
      <c r="P40" s="55">
        <f t="shared" si="11"/>
        <v>7686720</v>
      </c>
      <c r="Q40" s="56" t="str">
        <f t="shared" si="12"/>
        <v>OK</v>
      </c>
    </row>
    <row r="41" spans="1:17" ht="85.5" x14ac:dyDescent="0.3">
      <c r="A41" s="1"/>
      <c r="B41" s="13"/>
      <c r="C41" s="47">
        <v>8810</v>
      </c>
      <c r="D41" s="48">
        <v>3.1599999999999966</v>
      </c>
      <c r="E41" s="49"/>
      <c r="F41" s="49"/>
      <c r="G41" s="77" t="s">
        <v>50</v>
      </c>
      <c r="H41" s="72" t="s">
        <v>25</v>
      </c>
      <c r="I41" s="51">
        <v>1206</v>
      </c>
      <c r="J41" s="52">
        <v>353208</v>
      </c>
      <c r="K41" s="53">
        <f t="shared" si="9"/>
        <v>425968848</v>
      </c>
      <c r="L41" s="17"/>
      <c r="M41" s="1"/>
      <c r="N41" s="54">
        <v>335901</v>
      </c>
      <c r="O41" s="55">
        <f t="shared" si="10"/>
        <v>335901</v>
      </c>
      <c r="P41" s="55">
        <f t="shared" si="11"/>
        <v>405096606</v>
      </c>
      <c r="Q41" s="56" t="str">
        <f t="shared" si="12"/>
        <v>OK</v>
      </c>
    </row>
    <row r="42" spans="1:17" ht="28.5" x14ac:dyDescent="0.3">
      <c r="A42" s="1"/>
      <c r="B42" s="13"/>
      <c r="C42" s="47">
        <v>4088</v>
      </c>
      <c r="D42" s="48">
        <v>3.1699999999999964</v>
      </c>
      <c r="E42" s="49"/>
      <c r="F42" s="49"/>
      <c r="G42" s="77" t="s">
        <v>51</v>
      </c>
      <c r="H42" s="72" t="s">
        <v>25</v>
      </c>
      <c r="I42" s="51">
        <v>12</v>
      </c>
      <c r="J42" s="52">
        <v>48534</v>
      </c>
      <c r="K42" s="53">
        <f t="shared" si="9"/>
        <v>582408</v>
      </c>
      <c r="L42" s="17"/>
      <c r="M42" s="1"/>
      <c r="N42" s="54">
        <v>46156</v>
      </c>
      <c r="O42" s="55">
        <f t="shared" si="10"/>
        <v>46156</v>
      </c>
      <c r="P42" s="55">
        <f t="shared" si="11"/>
        <v>553872</v>
      </c>
      <c r="Q42" s="56" t="str">
        <f t="shared" si="12"/>
        <v>OK</v>
      </c>
    </row>
    <row r="43" spans="1:17" ht="28.5" x14ac:dyDescent="0.3">
      <c r="A43" s="1"/>
      <c r="B43" s="13"/>
      <c r="C43" s="47">
        <v>4085</v>
      </c>
      <c r="D43" s="48">
        <v>3.1799999999999962</v>
      </c>
      <c r="E43" s="49"/>
      <c r="F43" s="49"/>
      <c r="G43" s="77" t="s">
        <v>52</v>
      </c>
      <c r="H43" s="72" t="s">
        <v>28</v>
      </c>
      <c r="I43" s="51">
        <v>12</v>
      </c>
      <c r="J43" s="52">
        <v>70428</v>
      </c>
      <c r="K43" s="53">
        <f t="shared" si="9"/>
        <v>845136</v>
      </c>
      <c r="L43" s="17"/>
      <c r="M43" s="1"/>
      <c r="N43" s="54">
        <v>66977</v>
      </c>
      <c r="O43" s="55">
        <f t="shared" si="10"/>
        <v>66977</v>
      </c>
      <c r="P43" s="55">
        <f t="shared" si="11"/>
        <v>803724</v>
      </c>
      <c r="Q43" s="56" t="str">
        <f t="shared" si="12"/>
        <v>OK</v>
      </c>
    </row>
    <row r="44" spans="1:17" ht="71.25" x14ac:dyDescent="0.3">
      <c r="A44" s="1"/>
      <c r="B44" s="13"/>
      <c r="C44" s="47">
        <v>5971</v>
      </c>
      <c r="D44" s="48">
        <v>3.1899999999999959</v>
      </c>
      <c r="E44" s="49"/>
      <c r="F44" s="49"/>
      <c r="G44" s="77" t="s">
        <v>53</v>
      </c>
      <c r="H44" s="72" t="s">
        <v>19</v>
      </c>
      <c r="I44" s="51">
        <v>22</v>
      </c>
      <c r="J44" s="52">
        <v>318866</v>
      </c>
      <c r="K44" s="53">
        <f t="shared" si="9"/>
        <v>7015052</v>
      </c>
      <c r="L44" s="17"/>
      <c r="M44" s="1"/>
      <c r="N44" s="54">
        <v>303242</v>
      </c>
      <c r="O44" s="55">
        <f t="shared" si="10"/>
        <v>303242</v>
      </c>
      <c r="P44" s="55">
        <f t="shared" si="11"/>
        <v>6671324</v>
      </c>
      <c r="Q44" s="56" t="str">
        <f t="shared" si="12"/>
        <v>OK</v>
      </c>
    </row>
    <row r="45" spans="1:17" ht="28.5" x14ac:dyDescent="0.3">
      <c r="A45" s="1"/>
      <c r="B45" s="13"/>
      <c r="C45" s="47">
        <v>4698</v>
      </c>
      <c r="D45" s="48">
        <v>3.1999999999999957</v>
      </c>
      <c r="E45" s="49"/>
      <c r="F45" s="49"/>
      <c r="G45" s="77" t="s">
        <v>54</v>
      </c>
      <c r="H45" s="72" t="s">
        <v>28</v>
      </c>
      <c r="I45" s="51">
        <v>49</v>
      </c>
      <c r="J45" s="52">
        <v>202135</v>
      </c>
      <c r="K45" s="53">
        <f t="shared" si="9"/>
        <v>9904615</v>
      </c>
      <c r="L45" s="17"/>
      <c r="M45" s="1"/>
      <c r="N45" s="54">
        <v>192230</v>
      </c>
      <c r="O45" s="55">
        <f t="shared" si="10"/>
        <v>192230</v>
      </c>
      <c r="P45" s="55">
        <f t="shared" si="11"/>
        <v>9419270</v>
      </c>
      <c r="Q45" s="56" t="str">
        <f t="shared" si="12"/>
        <v>OK</v>
      </c>
    </row>
    <row r="46" spans="1:17" ht="42.75" x14ac:dyDescent="0.3">
      <c r="A46" s="1"/>
      <c r="B46" s="13"/>
      <c r="C46" s="47">
        <v>4920</v>
      </c>
      <c r="D46" s="48">
        <v>3.2099999999999955</v>
      </c>
      <c r="E46" s="49"/>
      <c r="F46" s="49"/>
      <c r="G46" s="77" t="s">
        <v>55</v>
      </c>
      <c r="H46" s="72" t="s">
        <v>28</v>
      </c>
      <c r="I46" s="51">
        <v>10</v>
      </c>
      <c r="J46" s="52">
        <v>610883</v>
      </c>
      <c r="K46" s="53">
        <f t="shared" si="9"/>
        <v>6108830</v>
      </c>
      <c r="L46" s="17"/>
      <c r="M46" s="1"/>
      <c r="N46" s="54">
        <v>580950</v>
      </c>
      <c r="O46" s="55">
        <f t="shared" si="10"/>
        <v>580950</v>
      </c>
      <c r="P46" s="55">
        <f t="shared" si="11"/>
        <v>5809500</v>
      </c>
      <c r="Q46" s="56" t="str">
        <f t="shared" si="12"/>
        <v>OK</v>
      </c>
    </row>
    <row r="47" spans="1:17" ht="28.5" x14ac:dyDescent="0.3">
      <c r="A47" s="1"/>
      <c r="B47" s="13"/>
      <c r="C47" s="47">
        <v>3403</v>
      </c>
      <c r="D47" s="48">
        <v>3.2199999999999953</v>
      </c>
      <c r="E47" s="49"/>
      <c r="F47" s="49"/>
      <c r="G47" s="77" t="s">
        <v>56</v>
      </c>
      <c r="H47" s="72" t="s">
        <v>28</v>
      </c>
      <c r="I47" s="51">
        <v>8</v>
      </c>
      <c r="J47" s="52">
        <v>750800</v>
      </c>
      <c r="K47" s="53">
        <f t="shared" si="9"/>
        <v>6006400</v>
      </c>
      <c r="L47" s="17"/>
      <c r="M47" s="1"/>
      <c r="N47" s="54">
        <v>714011</v>
      </c>
      <c r="O47" s="55">
        <f t="shared" si="10"/>
        <v>714011</v>
      </c>
      <c r="P47" s="55">
        <f t="shared" si="11"/>
        <v>5712088</v>
      </c>
      <c r="Q47" s="56" t="str">
        <f t="shared" si="12"/>
        <v>OK</v>
      </c>
    </row>
    <row r="48" spans="1:17" x14ac:dyDescent="0.3">
      <c r="A48" s="1"/>
      <c r="B48" s="13"/>
      <c r="C48" s="47"/>
      <c r="D48" s="48"/>
      <c r="E48" s="49"/>
      <c r="F48" s="49"/>
      <c r="G48" s="73" t="s">
        <v>57</v>
      </c>
      <c r="H48" s="72"/>
      <c r="I48" s="51"/>
      <c r="J48" s="52"/>
      <c r="K48" s="53"/>
      <c r="L48" s="17"/>
      <c r="M48" s="1"/>
      <c r="N48" s="78"/>
      <c r="O48" s="76"/>
      <c r="P48" s="76"/>
      <c r="Q48" s="56"/>
    </row>
    <row r="49" spans="1:17" ht="42.75" x14ac:dyDescent="0.3">
      <c r="A49" s="1"/>
      <c r="B49" s="13"/>
      <c r="C49" s="47">
        <v>8083</v>
      </c>
      <c r="D49" s="48">
        <v>3.2299999999999951</v>
      </c>
      <c r="E49" s="49"/>
      <c r="F49" s="49"/>
      <c r="G49" s="77" t="s">
        <v>58</v>
      </c>
      <c r="H49" s="72" t="s">
        <v>19</v>
      </c>
      <c r="I49" s="51">
        <v>436</v>
      </c>
      <c r="J49" s="52">
        <v>30738</v>
      </c>
      <c r="K49" s="53">
        <f t="shared" si="9"/>
        <v>13401768</v>
      </c>
      <c r="L49" s="17"/>
      <c r="M49" s="1"/>
      <c r="N49" s="54">
        <v>29232</v>
      </c>
      <c r="O49" s="55">
        <f t="shared" si="10"/>
        <v>29232</v>
      </c>
      <c r="P49" s="55">
        <f t="shared" si="11"/>
        <v>12745152</v>
      </c>
      <c r="Q49" s="56" t="str">
        <f t="shared" si="12"/>
        <v>OK</v>
      </c>
    </row>
    <row r="50" spans="1:17" ht="42.75" x14ac:dyDescent="0.3">
      <c r="A50" s="1"/>
      <c r="B50" s="13"/>
      <c r="C50" s="47">
        <v>8084</v>
      </c>
      <c r="D50" s="48">
        <v>3.2399999999999949</v>
      </c>
      <c r="E50" s="49"/>
      <c r="F50" s="49"/>
      <c r="G50" s="77" t="s">
        <v>59</v>
      </c>
      <c r="H50" s="72" t="s">
        <v>19</v>
      </c>
      <c r="I50" s="51">
        <v>1327</v>
      </c>
      <c r="J50" s="52">
        <v>28211</v>
      </c>
      <c r="K50" s="53">
        <f t="shared" si="9"/>
        <v>37435997</v>
      </c>
      <c r="L50" s="17"/>
      <c r="M50" s="1"/>
      <c r="N50" s="54">
        <v>26829</v>
      </c>
      <c r="O50" s="55">
        <f t="shared" si="10"/>
        <v>26829</v>
      </c>
      <c r="P50" s="55">
        <f t="shared" si="11"/>
        <v>35602083</v>
      </c>
      <c r="Q50" s="56" t="str">
        <f t="shared" si="12"/>
        <v>OK</v>
      </c>
    </row>
    <row r="51" spans="1:17" ht="28.5" x14ac:dyDescent="0.3">
      <c r="A51" s="1"/>
      <c r="B51" s="13"/>
      <c r="C51" s="47">
        <v>4797</v>
      </c>
      <c r="D51" s="48">
        <v>3.2499999999999947</v>
      </c>
      <c r="E51" s="49"/>
      <c r="F51" s="49"/>
      <c r="G51" s="77" t="s">
        <v>60</v>
      </c>
      <c r="H51" s="72" t="s">
        <v>28</v>
      </c>
      <c r="I51" s="51">
        <v>3</v>
      </c>
      <c r="J51" s="52">
        <v>127131</v>
      </c>
      <c r="K51" s="53">
        <f t="shared" si="9"/>
        <v>381393</v>
      </c>
      <c r="L51" s="17"/>
      <c r="M51" s="1"/>
      <c r="N51" s="54">
        <v>120902</v>
      </c>
      <c r="O51" s="55">
        <f t="shared" si="10"/>
        <v>120902</v>
      </c>
      <c r="P51" s="55">
        <f t="shared" si="11"/>
        <v>362706</v>
      </c>
      <c r="Q51" s="56" t="str">
        <f t="shared" si="12"/>
        <v>OK</v>
      </c>
    </row>
    <row r="52" spans="1:17" ht="42.75" x14ac:dyDescent="0.3">
      <c r="A52" s="1"/>
      <c r="B52" s="13"/>
      <c r="C52" s="47">
        <v>7049</v>
      </c>
      <c r="D52" s="48">
        <v>3.2599999999999945</v>
      </c>
      <c r="E52" s="49"/>
      <c r="F52" s="49"/>
      <c r="G52" s="77" t="s">
        <v>61</v>
      </c>
      <c r="H52" s="72" t="s">
        <v>28</v>
      </c>
      <c r="I52" s="51">
        <v>5</v>
      </c>
      <c r="J52" s="52">
        <v>707162</v>
      </c>
      <c r="K52" s="53">
        <f t="shared" si="9"/>
        <v>3535810</v>
      </c>
      <c r="L52" s="17"/>
      <c r="M52" s="1"/>
      <c r="N52" s="54">
        <v>672511</v>
      </c>
      <c r="O52" s="55">
        <f t="shared" si="10"/>
        <v>672511</v>
      </c>
      <c r="P52" s="55">
        <f t="shared" si="11"/>
        <v>3362555</v>
      </c>
      <c r="Q52" s="56" t="str">
        <f t="shared" si="12"/>
        <v>OK</v>
      </c>
    </row>
    <row r="53" spans="1:17" ht="42.75" x14ac:dyDescent="0.3">
      <c r="A53" s="1"/>
      <c r="B53" s="13"/>
      <c r="C53" s="47">
        <v>7056</v>
      </c>
      <c r="D53" s="48">
        <v>3.2699999999999942</v>
      </c>
      <c r="E53" s="49"/>
      <c r="F53" s="49"/>
      <c r="G53" s="77" t="s">
        <v>62</v>
      </c>
      <c r="H53" s="72" t="s">
        <v>28</v>
      </c>
      <c r="I53" s="51">
        <v>51</v>
      </c>
      <c r="J53" s="52">
        <v>272077</v>
      </c>
      <c r="K53" s="53">
        <f t="shared" si="9"/>
        <v>13875927</v>
      </c>
      <c r="L53" s="17"/>
      <c r="M53" s="1"/>
      <c r="N53" s="54">
        <v>258745</v>
      </c>
      <c r="O53" s="55">
        <f t="shared" si="10"/>
        <v>258745</v>
      </c>
      <c r="P53" s="55">
        <f t="shared" si="11"/>
        <v>13195995</v>
      </c>
      <c r="Q53" s="56" t="str">
        <f t="shared" si="12"/>
        <v>OK</v>
      </c>
    </row>
    <row r="54" spans="1:17" ht="28.5" x14ac:dyDescent="0.3">
      <c r="A54" s="1"/>
      <c r="B54" s="13"/>
      <c r="C54" s="47">
        <v>7090</v>
      </c>
      <c r="D54" s="48">
        <v>3.279999999999994</v>
      </c>
      <c r="E54" s="49"/>
      <c r="F54" s="49"/>
      <c r="G54" s="77" t="s">
        <v>63</v>
      </c>
      <c r="H54" s="72" t="s">
        <v>19</v>
      </c>
      <c r="I54" s="51">
        <v>2455</v>
      </c>
      <c r="J54" s="52">
        <v>70881</v>
      </c>
      <c r="K54" s="53">
        <f t="shared" si="9"/>
        <v>174012855</v>
      </c>
      <c r="L54" s="17"/>
      <c r="M54" s="1"/>
      <c r="N54" s="54">
        <v>67408</v>
      </c>
      <c r="O54" s="55">
        <f t="shared" si="10"/>
        <v>67408</v>
      </c>
      <c r="P54" s="55">
        <f t="shared" si="11"/>
        <v>165486640</v>
      </c>
      <c r="Q54" s="56" t="str">
        <f t="shared" si="12"/>
        <v>OK</v>
      </c>
    </row>
    <row r="55" spans="1:17" ht="42.75" x14ac:dyDescent="0.3">
      <c r="A55" s="1"/>
      <c r="B55" s="13"/>
      <c r="C55" s="47">
        <v>4883</v>
      </c>
      <c r="D55" s="48">
        <v>3.2899999999999938</v>
      </c>
      <c r="E55" s="49"/>
      <c r="F55" s="49"/>
      <c r="G55" s="77" t="s">
        <v>64</v>
      </c>
      <c r="H55" s="72" t="s">
        <v>19</v>
      </c>
      <c r="I55" s="51">
        <v>6043</v>
      </c>
      <c r="J55" s="52">
        <v>64669</v>
      </c>
      <c r="K55" s="53">
        <f t="shared" si="9"/>
        <v>390794767</v>
      </c>
      <c r="L55" s="17"/>
      <c r="M55" s="1"/>
      <c r="N55" s="54">
        <v>61500</v>
      </c>
      <c r="O55" s="55">
        <f t="shared" si="10"/>
        <v>61500</v>
      </c>
      <c r="P55" s="55">
        <f t="shared" si="11"/>
        <v>371644500</v>
      </c>
      <c r="Q55" s="56" t="str">
        <f t="shared" si="12"/>
        <v>OK</v>
      </c>
    </row>
    <row r="56" spans="1:17" ht="42.75" x14ac:dyDescent="0.3">
      <c r="A56" s="1"/>
      <c r="B56" s="13"/>
      <c r="C56" s="47">
        <v>8082</v>
      </c>
      <c r="D56" s="48">
        <v>3.2999999999999936</v>
      </c>
      <c r="E56" s="49"/>
      <c r="F56" s="49"/>
      <c r="G56" s="77" t="s">
        <v>65</v>
      </c>
      <c r="H56" s="72" t="s">
        <v>19</v>
      </c>
      <c r="I56" s="51">
        <v>180</v>
      </c>
      <c r="J56" s="52">
        <v>30738</v>
      </c>
      <c r="K56" s="53">
        <f t="shared" si="9"/>
        <v>5532840</v>
      </c>
      <c r="L56" s="17"/>
      <c r="M56" s="1"/>
      <c r="N56" s="54">
        <v>29232</v>
      </c>
      <c r="O56" s="55">
        <f t="shared" si="10"/>
        <v>29232</v>
      </c>
      <c r="P56" s="55">
        <f t="shared" si="11"/>
        <v>5261760</v>
      </c>
      <c r="Q56" s="56" t="str">
        <f t="shared" si="12"/>
        <v>OK</v>
      </c>
    </row>
    <row r="57" spans="1:17" x14ac:dyDescent="0.3">
      <c r="A57" s="1"/>
      <c r="B57" s="13"/>
      <c r="C57" s="47">
        <v>3699</v>
      </c>
      <c r="D57" s="48">
        <v>3.3099999999999934</v>
      </c>
      <c r="E57" s="49"/>
      <c r="F57" s="49"/>
      <c r="G57" s="77" t="s">
        <v>66</v>
      </c>
      <c r="H57" s="72" t="s">
        <v>28</v>
      </c>
      <c r="I57" s="51">
        <v>73</v>
      </c>
      <c r="J57" s="52">
        <v>175490</v>
      </c>
      <c r="K57" s="53">
        <f t="shared" si="9"/>
        <v>12810770</v>
      </c>
      <c r="L57" s="17"/>
      <c r="M57" s="1"/>
      <c r="N57" s="54">
        <v>166891</v>
      </c>
      <c r="O57" s="55">
        <f t="shared" si="10"/>
        <v>166891</v>
      </c>
      <c r="P57" s="55">
        <f t="shared" si="11"/>
        <v>12183043</v>
      </c>
      <c r="Q57" s="56" t="str">
        <f t="shared" si="12"/>
        <v>OK</v>
      </c>
    </row>
    <row r="58" spans="1:17" ht="28.5" x14ac:dyDescent="0.3">
      <c r="A58" s="1"/>
      <c r="B58" s="13"/>
      <c r="C58" s="47">
        <v>4101</v>
      </c>
      <c r="D58" s="48">
        <v>3.3199999999999932</v>
      </c>
      <c r="E58" s="49"/>
      <c r="F58" s="49"/>
      <c r="G58" s="77" t="s">
        <v>67</v>
      </c>
      <c r="H58" s="72" t="s">
        <v>28</v>
      </c>
      <c r="I58" s="51">
        <v>28</v>
      </c>
      <c r="J58" s="52">
        <v>301267</v>
      </c>
      <c r="K58" s="53">
        <f t="shared" si="9"/>
        <v>8435476</v>
      </c>
      <c r="L58" s="17"/>
      <c r="M58" s="1"/>
      <c r="N58" s="54">
        <v>286505</v>
      </c>
      <c r="O58" s="55">
        <f t="shared" si="10"/>
        <v>286505</v>
      </c>
      <c r="P58" s="55">
        <f t="shared" si="11"/>
        <v>8022140</v>
      </c>
      <c r="Q58" s="56" t="str">
        <f t="shared" si="12"/>
        <v>OK</v>
      </c>
    </row>
    <row r="59" spans="1:17" ht="28.5" x14ac:dyDescent="0.3">
      <c r="A59" s="1"/>
      <c r="B59" s="13"/>
      <c r="C59" s="47">
        <v>3698</v>
      </c>
      <c r="D59" s="48">
        <v>3.329999999999993</v>
      </c>
      <c r="E59" s="49"/>
      <c r="F59" s="49"/>
      <c r="G59" s="77" t="s">
        <v>68</v>
      </c>
      <c r="H59" s="72" t="s">
        <v>28</v>
      </c>
      <c r="I59" s="51">
        <v>45</v>
      </c>
      <c r="J59" s="52">
        <v>312606</v>
      </c>
      <c r="K59" s="53">
        <f t="shared" si="9"/>
        <v>14067270</v>
      </c>
      <c r="L59" s="17"/>
      <c r="M59" s="1"/>
      <c r="N59" s="54">
        <v>297288</v>
      </c>
      <c r="O59" s="55">
        <f t="shared" si="10"/>
        <v>297288</v>
      </c>
      <c r="P59" s="55">
        <f t="shared" si="11"/>
        <v>13377960</v>
      </c>
      <c r="Q59" s="56" t="str">
        <f t="shared" si="12"/>
        <v>OK</v>
      </c>
    </row>
    <row r="60" spans="1:17" ht="28.5" x14ac:dyDescent="0.3">
      <c r="A60" s="1"/>
      <c r="B60" s="13"/>
      <c r="C60" s="47">
        <v>3695</v>
      </c>
      <c r="D60" s="48">
        <v>3.3399999999999928</v>
      </c>
      <c r="E60" s="49"/>
      <c r="F60" s="49"/>
      <c r="G60" s="77" t="s">
        <v>69</v>
      </c>
      <c r="H60" s="72" t="s">
        <v>28</v>
      </c>
      <c r="I60" s="51">
        <v>4</v>
      </c>
      <c r="J60" s="52">
        <v>680144</v>
      </c>
      <c r="K60" s="53">
        <f t="shared" si="9"/>
        <v>2720576</v>
      </c>
      <c r="L60" s="17"/>
      <c r="M60" s="1"/>
      <c r="N60" s="54">
        <v>646817</v>
      </c>
      <c r="O60" s="55">
        <f t="shared" si="10"/>
        <v>646817</v>
      </c>
      <c r="P60" s="55">
        <f t="shared" si="11"/>
        <v>2587268</v>
      </c>
      <c r="Q60" s="56" t="str">
        <f t="shared" si="12"/>
        <v>OK</v>
      </c>
    </row>
    <row r="61" spans="1:17" x14ac:dyDescent="0.3">
      <c r="A61" s="1"/>
      <c r="B61" s="13"/>
      <c r="C61" s="47"/>
      <c r="D61" s="48"/>
      <c r="E61" s="49"/>
      <c r="F61" s="49"/>
      <c r="G61" s="73" t="s">
        <v>70</v>
      </c>
      <c r="H61" s="72"/>
      <c r="I61" s="51"/>
      <c r="J61" s="52"/>
      <c r="K61" s="76"/>
      <c r="L61" s="17"/>
      <c r="M61" s="1"/>
      <c r="N61" s="78"/>
      <c r="O61" s="76"/>
      <c r="P61" s="76"/>
      <c r="Q61" s="56"/>
    </row>
    <row r="62" spans="1:17" x14ac:dyDescent="0.3">
      <c r="A62" s="1"/>
      <c r="B62" s="13"/>
      <c r="C62" s="47">
        <v>3464</v>
      </c>
      <c r="D62" s="48">
        <v>3.3499999999999925</v>
      </c>
      <c r="E62" s="49"/>
      <c r="F62" s="49"/>
      <c r="G62" s="77" t="s">
        <v>71</v>
      </c>
      <c r="H62" s="72" t="s">
        <v>22</v>
      </c>
      <c r="I62" s="51">
        <v>241</v>
      </c>
      <c r="J62" s="52">
        <v>35498</v>
      </c>
      <c r="K62" s="53">
        <f t="shared" si="9"/>
        <v>8555018</v>
      </c>
      <c r="L62" s="17"/>
      <c r="M62" s="1"/>
      <c r="N62" s="54">
        <v>33759</v>
      </c>
      <c r="O62" s="55">
        <f t="shared" si="10"/>
        <v>33759</v>
      </c>
      <c r="P62" s="55">
        <f t="shared" si="11"/>
        <v>8135919</v>
      </c>
      <c r="Q62" s="56" t="str">
        <f t="shared" si="12"/>
        <v>OK</v>
      </c>
    </row>
    <row r="63" spans="1:17" ht="42.75" x14ac:dyDescent="0.3">
      <c r="A63" s="1"/>
      <c r="B63" s="13"/>
      <c r="C63" s="47">
        <v>3017</v>
      </c>
      <c r="D63" s="48">
        <v>3.3599999999999923</v>
      </c>
      <c r="E63" s="49"/>
      <c r="F63" s="49"/>
      <c r="G63" s="77" t="s">
        <v>30</v>
      </c>
      <c r="H63" s="72" t="s">
        <v>22</v>
      </c>
      <c r="I63" s="51">
        <v>314</v>
      </c>
      <c r="J63" s="52">
        <v>44324</v>
      </c>
      <c r="K63" s="53">
        <f t="shared" si="9"/>
        <v>13917736</v>
      </c>
      <c r="L63" s="17"/>
      <c r="M63" s="1"/>
      <c r="N63" s="54">
        <v>42152</v>
      </c>
      <c r="O63" s="55">
        <f t="shared" si="10"/>
        <v>42152</v>
      </c>
      <c r="P63" s="55">
        <f t="shared" si="11"/>
        <v>13235728</v>
      </c>
      <c r="Q63" s="56" t="str">
        <f t="shared" si="12"/>
        <v>OK</v>
      </c>
    </row>
    <row r="64" spans="1:17" ht="28.5" x14ac:dyDescent="0.3">
      <c r="A64" s="1"/>
      <c r="B64" s="13"/>
      <c r="C64" s="47">
        <v>4907</v>
      </c>
      <c r="D64" s="48">
        <v>3.3699999999999921</v>
      </c>
      <c r="E64" s="49"/>
      <c r="F64" s="49"/>
      <c r="G64" s="77" t="s">
        <v>72</v>
      </c>
      <c r="H64" s="72" t="s">
        <v>22</v>
      </c>
      <c r="I64" s="51">
        <v>60</v>
      </c>
      <c r="J64" s="52">
        <v>142317</v>
      </c>
      <c r="K64" s="53">
        <f t="shared" si="9"/>
        <v>8539020</v>
      </c>
      <c r="L64" s="17"/>
      <c r="M64" s="1"/>
      <c r="N64" s="54">
        <v>135343</v>
      </c>
      <c r="O64" s="55">
        <f t="shared" si="10"/>
        <v>135343</v>
      </c>
      <c r="P64" s="55">
        <f t="shared" si="11"/>
        <v>8120580</v>
      </c>
      <c r="Q64" s="56" t="str">
        <f t="shared" si="12"/>
        <v>OK</v>
      </c>
    </row>
    <row r="65" spans="1:17" x14ac:dyDescent="0.3">
      <c r="A65" s="1"/>
      <c r="B65" s="13"/>
      <c r="C65" s="47">
        <v>4676</v>
      </c>
      <c r="D65" s="48">
        <v>3.3799999999999919</v>
      </c>
      <c r="E65" s="49"/>
      <c r="F65" s="49"/>
      <c r="G65" s="77" t="s">
        <v>73</v>
      </c>
      <c r="H65" s="72" t="s">
        <v>19</v>
      </c>
      <c r="I65" s="51">
        <v>403</v>
      </c>
      <c r="J65" s="52">
        <v>9132</v>
      </c>
      <c r="K65" s="53">
        <f t="shared" si="9"/>
        <v>3680196</v>
      </c>
      <c r="L65" s="17"/>
      <c r="M65" s="1"/>
      <c r="N65" s="54">
        <v>8685</v>
      </c>
      <c r="O65" s="55">
        <f t="shared" si="10"/>
        <v>8685</v>
      </c>
      <c r="P65" s="55">
        <f t="shared" si="11"/>
        <v>3500055</v>
      </c>
      <c r="Q65" s="56" t="str">
        <f t="shared" si="12"/>
        <v>OK</v>
      </c>
    </row>
    <row r="66" spans="1:17" x14ac:dyDescent="0.3">
      <c r="A66" s="1"/>
      <c r="B66" s="13"/>
      <c r="C66" s="47">
        <v>6486</v>
      </c>
      <c r="D66" s="48">
        <v>3.3899999999999917</v>
      </c>
      <c r="E66" s="49"/>
      <c r="F66" s="49"/>
      <c r="G66" s="77" t="s">
        <v>35</v>
      </c>
      <c r="H66" s="72" t="s">
        <v>22</v>
      </c>
      <c r="I66" s="51">
        <v>81</v>
      </c>
      <c r="J66" s="52">
        <v>53457</v>
      </c>
      <c r="K66" s="53">
        <f t="shared" si="9"/>
        <v>4330017</v>
      </c>
      <c r="L66" s="17"/>
      <c r="M66" s="1"/>
      <c r="N66" s="54">
        <v>50838</v>
      </c>
      <c r="O66" s="55">
        <f t="shared" si="10"/>
        <v>50838</v>
      </c>
      <c r="P66" s="55">
        <f t="shared" si="11"/>
        <v>4117878</v>
      </c>
      <c r="Q66" s="56" t="str">
        <f t="shared" si="12"/>
        <v>OK</v>
      </c>
    </row>
    <row r="67" spans="1:17" ht="42.75" x14ac:dyDescent="0.3">
      <c r="A67" s="1"/>
      <c r="B67" s="13"/>
      <c r="C67" s="47">
        <v>4203</v>
      </c>
      <c r="D67" s="48">
        <v>3.3999999999999915</v>
      </c>
      <c r="E67" s="49"/>
      <c r="F67" s="49"/>
      <c r="G67" s="77" t="s">
        <v>74</v>
      </c>
      <c r="H67" s="72" t="s">
        <v>22</v>
      </c>
      <c r="I67" s="51">
        <v>323</v>
      </c>
      <c r="J67" s="52">
        <v>746101</v>
      </c>
      <c r="K67" s="53">
        <f t="shared" si="9"/>
        <v>240990623</v>
      </c>
      <c r="L67" s="17"/>
      <c r="M67" s="1"/>
      <c r="N67" s="54">
        <v>709542</v>
      </c>
      <c r="O67" s="55">
        <f t="shared" si="10"/>
        <v>709542</v>
      </c>
      <c r="P67" s="55">
        <f t="shared" si="11"/>
        <v>229182066</v>
      </c>
      <c r="Q67" s="56" t="str">
        <f t="shared" si="12"/>
        <v>OK</v>
      </c>
    </row>
    <row r="68" spans="1:17" ht="42.75" x14ac:dyDescent="0.3">
      <c r="A68" s="1"/>
      <c r="B68" s="13"/>
      <c r="C68" s="47">
        <v>6016</v>
      </c>
      <c r="D68" s="48">
        <v>3.4099999999999913</v>
      </c>
      <c r="E68" s="49"/>
      <c r="F68" s="49"/>
      <c r="G68" s="77" t="s">
        <v>39</v>
      </c>
      <c r="H68" s="72" t="s">
        <v>22</v>
      </c>
      <c r="I68" s="51">
        <v>403</v>
      </c>
      <c r="J68" s="52">
        <v>132873</v>
      </c>
      <c r="K68" s="53">
        <f t="shared" si="9"/>
        <v>53547819</v>
      </c>
      <c r="L68" s="17"/>
      <c r="M68" s="1"/>
      <c r="N68" s="54">
        <v>126362</v>
      </c>
      <c r="O68" s="55">
        <f t="shared" si="10"/>
        <v>126362</v>
      </c>
      <c r="P68" s="55">
        <f t="shared" si="11"/>
        <v>50923886</v>
      </c>
      <c r="Q68" s="56" t="str">
        <f t="shared" si="12"/>
        <v>OK</v>
      </c>
    </row>
    <row r="69" spans="1:17" ht="28.5" x14ac:dyDescent="0.3">
      <c r="A69" s="1"/>
      <c r="B69" s="13"/>
      <c r="C69" s="47">
        <v>4857</v>
      </c>
      <c r="D69" s="48">
        <v>3.419999999999991</v>
      </c>
      <c r="E69" s="49"/>
      <c r="F69" s="49"/>
      <c r="G69" s="77" t="s">
        <v>75</v>
      </c>
      <c r="H69" s="72" t="s">
        <v>19</v>
      </c>
      <c r="I69" s="51">
        <v>403</v>
      </c>
      <c r="J69" s="52">
        <v>2270</v>
      </c>
      <c r="K69" s="53">
        <f t="shared" si="9"/>
        <v>914810</v>
      </c>
      <c r="L69" s="17"/>
      <c r="M69" s="1"/>
      <c r="N69" s="54">
        <v>2159</v>
      </c>
      <c r="O69" s="55">
        <f t="shared" si="10"/>
        <v>2159</v>
      </c>
      <c r="P69" s="55">
        <f t="shared" si="11"/>
        <v>870077</v>
      </c>
      <c r="Q69" s="56" t="str">
        <f t="shared" si="12"/>
        <v>OK</v>
      </c>
    </row>
    <row r="70" spans="1:17" x14ac:dyDescent="0.3">
      <c r="A70" s="1"/>
      <c r="B70" s="13"/>
      <c r="C70" s="47"/>
      <c r="D70" s="48"/>
      <c r="E70" s="49"/>
      <c r="F70" s="49"/>
      <c r="G70" s="73" t="s">
        <v>76</v>
      </c>
      <c r="H70" s="72"/>
      <c r="I70" s="51"/>
      <c r="J70" s="52"/>
      <c r="K70" s="53"/>
      <c r="L70" s="17"/>
      <c r="M70" s="1"/>
      <c r="N70" s="78"/>
      <c r="O70" s="76"/>
      <c r="P70" s="76"/>
      <c r="Q70" s="56"/>
    </row>
    <row r="71" spans="1:17" x14ac:dyDescent="0.3">
      <c r="A71" s="1"/>
      <c r="B71" s="13"/>
      <c r="C71" s="47">
        <v>3464</v>
      </c>
      <c r="D71" s="48">
        <v>3.4299999999999908</v>
      </c>
      <c r="E71" s="49"/>
      <c r="F71" s="49"/>
      <c r="G71" s="77" t="s">
        <v>71</v>
      </c>
      <c r="H71" s="72" t="s">
        <v>22</v>
      </c>
      <c r="I71" s="51">
        <v>2568</v>
      </c>
      <c r="J71" s="52">
        <v>35498</v>
      </c>
      <c r="K71" s="53">
        <f t="shared" si="9"/>
        <v>91158864</v>
      </c>
      <c r="L71" s="17"/>
      <c r="M71" s="1"/>
      <c r="N71" s="54">
        <v>33759</v>
      </c>
      <c r="O71" s="55">
        <f t="shared" si="10"/>
        <v>33759</v>
      </c>
      <c r="P71" s="55">
        <f t="shared" si="11"/>
        <v>86693112</v>
      </c>
      <c r="Q71" s="56" t="str">
        <f t="shared" si="12"/>
        <v>OK</v>
      </c>
    </row>
    <row r="72" spans="1:17" ht="42.75" x14ac:dyDescent="0.3">
      <c r="A72" s="1"/>
      <c r="B72" s="13"/>
      <c r="C72" s="47">
        <v>3017</v>
      </c>
      <c r="D72" s="48">
        <v>3.4399999999999906</v>
      </c>
      <c r="E72" s="49"/>
      <c r="F72" s="49"/>
      <c r="G72" s="77" t="s">
        <v>30</v>
      </c>
      <c r="H72" s="72" t="s">
        <v>22</v>
      </c>
      <c r="I72" s="51">
        <v>3851</v>
      </c>
      <c r="J72" s="52">
        <v>44324</v>
      </c>
      <c r="K72" s="53">
        <f t="shared" si="9"/>
        <v>170691724</v>
      </c>
      <c r="L72" s="17"/>
      <c r="M72" s="1"/>
      <c r="N72" s="54">
        <v>42152</v>
      </c>
      <c r="O72" s="55">
        <f t="shared" si="10"/>
        <v>42152</v>
      </c>
      <c r="P72" s="55">
        <f t="shared" si="11"/>
        <v>162327352</v>
      </c>
      <c r="Q72" s="56" t="str">
        <f t="shared" si="12"/>
        <v>OK</v>
      </c>
    </row>
    <row r="73" spans="1:17" ht="28.5" x14ac:dyDescent="0.3">
      <c r="A73" s="1"/>
      <c r="B73" s="13"/>
      <c r="C73" s="47">
        <v>3024</v>
      </c>
      <c r="D73" s="48">
        <v>3.4499999999999904</v>
      </c>
      <c r="E73" s="49"/>
      <c r="F73" s="49"/>
      <c r="G73" s="77" t="s">
        <v>77</v>
      </c>
      <c r="H73" s="72" t="s">
        <v>22</v>
      </c>
      <c r="I73" s="51">
        <v>1204</v>
      </c>
      <c r="J73" s="52">
        <v>125172</v>
      </c>
      <c r="K73" s="53">
        <f t="shared" si="9"/>
        <v>150707088</v>
      </c>
      <c r="L73" s="17"/>
      <c r="M73" s="1"/>
      <c r="N73" s="54">
        <v>119039</v>
      </c>
      <c r="O73" s="55">
        <f t="shared" si="10"/>
        <v>119039</v>
      </c>
      <c r="P73" s="55">
        <f t="shared" si="11"/>
        <v>143322956</v>
      </c>
      <c r="Q73" s="56" t="str">
        <f t="shared" si="12"/>
        <v>OK</v>
      </c>
    </row>
    <row r="74" spans="1:17" ht="28.5" x14ac:dyDescent="0.3">
      <c r="A74" s="1"/>
      <c r="B74" s="13"/>
      <c r="C74" s="47">
        <v>4907</v>
      </c>
      <c r="D74" s="48">
        <v>3.4599999999999902</v>
      </c>
      <c r="E74" s="49"/>
      <c r="F74" s="49"/>
      <c r="G74" s="77" t="s">
        <v>72</v>
      </c>
      <c r="H74" s="72" t="s">
        <v>22</v>
      </c>
      <c r="I74" s="51">
        <v>602</v>
      </c>
      <c r="J74" s="52">
        <v>142317</v>
      </c>
      <c r="K74" s="53">
        <f t="shared" si="9"/>
        <v>85674834</v>
      </c>
      <c r="L74" s="17"/>
      <c r="M74" s="1"/>
      <c r="N74" s="54">
        <v>135343</v>
      </c>
      <c r="O74" s="55">
        <f t="shared" si="10"/>
        <v>135343</v>
      </c>
      <c r="P74" s="55">
        <f t="shared" si="11"/>
        <v>81476486</v>
      </c>
      <c r="Q74" s="56" t="str">
        <f t="shared" si="12"/>
        <v>OK</v>
      </c>
    </row>
    <row r="75" spans="1:17" ht="28.5" x14ac:dyDescent="0.3">
      <c r="A75" s="1"/>
      <c r="B75" s="13"/>
      <c r="C75" s="47">
        <v>4668</v>
      </c>
      <c r="D75" s="48">
        <v>3.46999999999999</v>
      </c>
      <c r="E75" s="49"/>
      <c r="F75" s="49"/>
      <c r="G75" s="77" t="s">
        <v>40</v>
      </c>
      <c r="H75" s="72" t="s">
        <v>19</v>
      </c>
      <c r="I75" s="51">
        <v>4012</v>
      </c>
      <c r="J75" s="52">
        <v>6634</v>
      </c>
      <c r="K75" s="53">
        <f t="shared" si="9"/>
        <v>26615608</v>
      </c>
      <c r="L75" s="17"/>
      <c r="M75" s="1"/>
      <c r="N75" s="54">
        <v>6309</v>
      </c>
      <c r="O75" s="55">
        <f t="shared" si="10"/>
        <v>6309</v>
      </c>
      <c r="P75" s="55">
        <f t="shared" si="11"/>
        <v>25311708</v>
      </c>
      <c r="Q75" s="56" t="str">
        <f t="shared" si="12"/>
        <v>OK</v>
      </c>
    </row>
    <row r="76" spans="1:17" ht="42.75" x14ac:dyDescent="0.3">
      <c r="A76" s="1"/>
      <c r="B76" s="13"/>
      <c r="C76" s="47">
        <v>4748</v>
      </c>
      <c r="D76" s="48">
        <v>3.4799999999999898</v>
      </c>
      <c r="E76" s="49"/>
      <c r="F76" s="49"/>
      <c r="G76" s="77" t="s">
        <v>41</v>
      </c>
      <c r="H76" s="72" t="s">
        <v>22</v>
      </c>
      <c r="I76" s="51">
        <v>802</v>
      </c>
      <c r="J76" s="52">
        <v>163155</v>
      </c>
      <c r="K76" s="53">
        <f t="shared" si="9"/>
        <v>130850310</v>
      </c>
      <c r="L76" s="17"/>
      <c r="M76" s="1"/>
      <c r="N76" s="54">
        <v>155160</v>
      </c>
      <c r="O76" s="55">
        <f t="shared" si="10"/>
        <v>155160</v>
      </c>
      <c r="P76" s="55">
        <f t="shared" si="11"/>
        <v>124438320</v>
      </c>
      <c r="Q76" s="56" t="str">
        <f t="shared" si="12"/>
        <v>OK</v>
      </c>
    </row>
    <row r="77" spans="1:17" x14ac:dyDescent="0.3">
      <c r="A77" s="1"/>
      <c r="B77" s="13"/>
      <c r="C77" s="47">
        <v>3027</v>
      </c>
      <c r="D77" s="48">
        <v>3.4899999999999896</v>
      </c>
      <c r="E77" s="49"/>
      <c r="F77" s="49"/>
      <c r="G77" s="77" t="s">
        <v>78</v>
      </c>
      <c r="H77" s="72" t="s">
        <v>25</v>
      </c>
      <c r="I77" s="51">
        <v>966</v>
      </c>
      <c r="J77" s="52">
        <v>63981</v>
      </c>
      <c r="K77" s="53">
        <f t="shared" si="9"/>
        <v>61805646</v>
      </c>
      <c r="L77" s="17"/>
      <c r="M77" s="1"/>
      <c r="N77" s="54">
        <v>60846</v>
      </c>
      <c r="O77" s="55">
        <f t="shared" si="10"/>
        <v>60846</v>
      </c>
      <c r="P77" s="55">
        <f t="shared" si="11"/>
        <v>58777236</v>
      </c>
      <c r="Q77" s="56" t="str">
        <f t="shared" si="12"/>
        <v>OK</v>
      </c>
    </row>
    <row r="78" spans="1:17" ht="28.5" x14ac:dyDescent="0.3">
      <c r="A78" s="1"/>
      <c r="B78" s="13"/>
      <c r="C78" s="47">
        <v>4088</v>
      </c>
      <c r="D78" s="48">
        <v>3.4999999999999893</v>
      </c>
      <c r="E78" s="49"/>
      <c r="F78" s="49"/>
      <c r="G78" s="77" t="s">
        <v>51</v>
      </c>
      <c r="H78" s="72" t="s">
        <v>25</v>
      </c>
      <c r="I78" s="51">
        <v>898</v>
      </c>
      <c r="J78" s="52">
        <v>48534</v>
      </c>
      <c r="K78" s="53">
        <f t="shared" si="9"/>
        <v>43583532</v>
      </c>
      <c r="L78" s="17"/>
      <c r="M78" s="1"/>
      <c r="N78" s="54">
        <v>46156</v>
      </c>
      <c r="O78" s="55">
        <f t="shared" si="10"/>
        <v>46156</v>
      </c>
      <c r="P78" s="55">
        <f t="shared" si="11"/>
        <v>41448088</v>
      </c>
      <c r="Q78" s="56" t="str">
        <f t="shared" si="12"/>
        <v>OK</v>
      </c>
    </row>
    <row r="79" spans="1:17" ht="28.5" x14ac:dyDescent="0.3">
      <c r="A79" s="1"/>
      <c r="B79" s="13"/>
      <c r="C79" s="47">
        <v>4051</v>
      </c>
      <c r="D79" s="48">
        <v>3.5099999999999891</v>
      </c>
      <c r="E79" s="49"/>
      <c r="F79" s="49"/>
      <c r="G79" s="77" t="s">
        <v>79</v>
      </c>
      <c r="H79" s="72" t="s">
        <v>19</v>
      </c>
      <c r="I79" s="51">
        <v>791</v>
      </c>
      <c r="J79" s="52">
        <v>67675</v>
      </c>
      <c r="K79" s="53">
        <f t="shared" si="9"/>
        <v>53530925</v>
      </c>
      <c r="L79" s="17"/>
      <c r="M79" s="1"/>
      <c r="N79" s="54">
        <v>64359</v>
      </c>
      <c r="O79" s="55">
        <f t="shared" si="10"/>
        <v>64359</v>
      </c>
      <c r="P79" s="55">
        <f t="shared" si="11"/>
        <v>50907969</v>
      </c>
      <c r="Q79" s="56" t="str">
        <f t="shared" si="12"/>
        <v>OK</v>
      </c>
    </row>
    <row r="80" spans="1:17" ht="28.5" x14ac:dyDescent="0.3">
      <c r="A80" s="1"/>
      <c r="B80" s="13"/>
      <c r="C80" s="47">
        <v>3425</v>
      </c>
      <c r="D80" s="48">
        <v>3.5199999999999889</v>
      </c>
      <c r="E80" s="49"/>
      <c r="F80" s="49"/>
      <c r="G80" s="77" t="s">
        <v>80</v>
      </c>
      <c r="H80" s="72" t="s">
        <v>19</v>
      </c>
      <c r="I80" s="51">
        <v>940</v>
      </c>
      <c r="J80" s="52">
        <v>67924</v>
      </c>
      <c r="K80" s="53">
        <f t="shared" si="9"/>
        <v>63848560</v>
      </c>
      <c r="L80" s="17"/>
      <c r="M80" s="1"/>
      <c r="N80" s="54">
        <v>64596</v>
      </c>
      <c r="O80" s="55">
        <f t="shared" si="10"/>
        <v>64596</v>
      </c>
      <c r="P80" s="55">
        <f t="shared" si="11"/>
        <v>60720240</v>
      </c>
      <c r="Q80" s="56" t="str">
        <f t="shared" si="12"/>
        <v>OK</v>
      </c>
    </row>
    <row r="81" spans="1:17" ht="28.5" x14ac:dyDescent="0.3">
      <c r="A81" s="1"/>
      <c r="B81" s="13"/>
      <c r="C81" s="47">
        <v>4919</v>
      </c>
      <c r="D81" s="48">
        <v>3.5299999999999887</v>
      </c>
      <c r="E81" s="49"/>
      <c r="F81" s="49"/>
      <c r="G81" s="77" t="s">
        <v>81</v>
      </c>
      <c r="H81" s="72" t="s">
        <v>19</v>
      </c>
      <c r="I81" s="51">
        <v>2101</v>
      </c>
      <c r="J81" s="52">
        <v>88450</v>
      </c>
      <c r="K81" s="53">
        <f t="shared" si="9"/>
        <v>185833450</v>
      </c>
      <c r="L81" s="17"/>
      <c r="M81" s="1"/>
      <c r="N81" s="54">
        <v>84116</v>
      </c>
      <c r="O81" s="55">
        <f t="shared" si="10"/>
        <v>84116</v>
      </c>
      <c r="P81" s="55">
        <f t="shared" si="11"/>
        <v>176727716</v>
      </c>
      <c r="Q81" s="56" t="str">
        <f t="shared" si="12"/>
        <v>OK</v>
      </c>
    </row>
    <row r="82" spans="1:17" ht="42.75" x14ac:dyDescent="0.3">
      <c r="A82" s="1"/>
      <c r="B82" s="13"/>
      <c r="C82" s="47">
        <v>5048</v>
      </c>
      <c r="D82" s="48">
        <v>3.5399999999999885</v>
      </c>
      <c r="E82" s="49"/>
      <c r="F82" s="49"/>
      <c r="G82" s="77" t="s">
        <v>82</v>
      </c>
      <c r="H82" s="72" t="s">
        <v>19</v>
      </c>
      <c r="I82" s="51">
        <v>240</v>
      </c>
      <c r="J82" s="52">
        <v>81887</v>
      </c>
      <c r="K82" s="53">
        <f t="shared" si="9"/>
        <v>19652880</v>
      </c>
      <c r="L82" s="17"/>
      <c r="M82" s="1"/>
      <c r="N82" s="54">
        <v>77875</v>
      </c>
      <c r="O82" s="55">
        <f t="shared" si="10"/>
        <v>77875</v>
      </c>
      <c r="P82" s="55">
        <f t="shared" si="11"/>
        <v>18690000</v>
      </c>
      <c r="Q82" s="56" t="str">
        <f t="shared" si="12"/>
        <v>OK</v>
      </c>
    </row>
    <row r="83" spans="1:17" ht="28.5" x14ac:dyDescent="0.3">
      <c r="A83" s="1"/>
      <c r="B83" s="13"/>
      <c r="C83" s="47">
        <v>7959</v>
      </c>
      <c r="D83" s="48">
        <v>3.5499999999999883</v>
      </c>
      <c r="E83" s="49"/>
      <c r="F83" s="49"/>
      <c r="G83" s="77" t="s">
        <v>83</v>
      </c>
      <c r="H83" s="72" t="s">
        <v>25</v>
      </c>
      <c r="I83" s="51">
        <v>132</v>
      </c>
      <c r="J83" s="52">
        <v>16910</v>
      </c>
      <c r="K83" s="53">
        <f t="shared" si="9"/>
        <v>2232120</v>
      </c>
      <c r="L83" s="17"/>
      <c r="M83" s="1"/>
      <c r="N83" s="54">
        <v>16081</v>
      </c>
      <c r="O83" s="55">
        <f t="shared" si="10"/>
        <v>16081</v>
      </c>
      <c r="P83" s="55">
        <f t="shared" si="11"/>
        <v>2122692</v>
      </c>
      <c r="Q83" s="56" t="str">
        <f t="shared" si="12"/>
        <v>OK</v>
      </c>
    </row>
    <row r="84" spans="1:17" ht="28.5" x14ac:dyDescent="0.3">
      <c r="A84" s="1"/>
      <c r="B84" s="13"/>
      <c r="C84" s="47">
        <v>7959</v>
      </c>
      <c r="D84" s="48">
        <v>3.5599999999999881</v>
      </c>
      <c r="E84" s="49"/>
      <c r="F84" s="49"/>
      <c r="G84" s="77" t="s">
        <v>83</v>
      </c>
      <c r="H84" s="72" t="s">
        <v>25</v>
      </c>
      <c r="I84" s="51">
        <v>38</v>
      </c>
      <c r="J84" s="52">
        <v>16910</v>
      </c>
      <c r="K84" s="53">
        <f t="shared" si="9"/>
        <v>642580</v>
      </c>
      <c r="L84" s="17"/>
      <c r="M84" s="1"/>
      <c r="N84" s="54">
        <v>16081</v>
      </c>
      <c r="O84" s="55">
        <f t="shared" si="10"/>
        <v>16081</v>
      </c>
      <c r="P84" s="55">
        <f t="shared" si="11"/>
        <v>611078</v>
      </c>
      <c r="Q84" s="56" t="str">
        <f t="shared" si="12"/>
        <v>OK</v>
      </c>
    </row>
    <row r="85" spans="1:17" ht="42.75" x14ac:dyDescent="0.3">
      <c r="A85" s="1"/>
      <c r="B85" s="13"/>
      <c r="C85" s="47">
        <v>5737</v>
      </c>
      <c r="D85" s="48">
        <v>3.5699999999999878</v>
      </c>
      <c r="E85" s="49"/>
      <c r="F85" s="49"/>
      <c r="G85" s="77" t="s">
        <v>84</v>
      </c>
      <c r="H85" s="72" t="s">
        <v>19</v>
      </c>
      <c r="I85" s="51">
        <v>488</v>
      </c>
      <c r="J85" s="52">
        <v>46565</v>
      </c>
      <c r="K85" s="53">
        <f t="shared" si="9"/>
        <v>22723720</v>
      </c>
      <c r="L85" s="17"/>
      <c r="M85" s="1"/>
      <c r="N85" s="54">
        <v>44283</v>
      </c>
      <c r="O85" s="55">
        <f t="shared" si="10"/>
        <v>44283</v>
      </c>
      <c r="P85" s="55">
        <f t="shared" si="11"/>
        <v>21610104</v>
      </c>
      <c r="Q85" s="56" t="str">
        <f t="shared" si="12"/>
        <v>OK</v>
      </c>
    </row>
    <row r="86" spans="1:17" ht="42.75" x14ac:dyDescent="0.3">
      <c r="A86" s="1"/>
      <c r="B86" s="13"/>
      <c r="C86" s="47">
        <v>5738</v>
      </c>
      <c r="D86" s="48">
        <v>3.5799999999999876</v>
      </c>
      <c r="E86" s="49"/>
      <c r="F86" s="49"/>
      <c r="G86" s="77" t="s">
        <v>85</v>
      </c>
      <c r="H86" s="72" t="s">
        <v>19</v>
      </c>
      <c r="I86" s="51">
        <v>1687</v>
      </c>
      <c r="J86" s="52">
        <v>117212</v>
      </c>
      <c r="K86" s="53">
        <f t="shared" si="9"/>
        <v>197736644</v>
      </c>
      <c r="L86" s="17"/>
      <c r="M86" s="1"/>
      <c r="N86" s="54">
        <v>111469</v>
      </c>
      <c r="O86" s="55">
        <f t="shared" si="10"/>
        <v>111469</v>
      </c>
      <c r="P86" s="55">
        <f t="shared" si="11"/>
        <v>188048203</v>
      </c>
      <c r="Q86" s="56" t="str">
        <f t="shared" si="12"/>
        <v>OK</v>
      </c>
    </row>
    <row r="87" spans="1:17" ht="28.5" x14ac:dyDescent="0.3">
      <c r="A87" s="1"/>
      <c r="B87" s="13"/>
      <c r="C87" s="47">
        <v>7959</v>
      </c>
      <c r="D87" s="48">
        <v>3.5899999999999874</v>
      </c>
      <c r="E87" s="49"/>
      <c r="F87" s="49"/>
      <c r="G87" s="77" t="s">
        <v>83</v>
      </c>
      <c r="H87" s="72" t="s">
        <v>25</v>
      </c>
      <c r="I87" s="51">
        <v>7190</v>
      </c>
      <c r="J87" s="52">
        <v>16910</v>
      </c>
      <c r="K87" s="53">
        <f t="shared" si="9"/>
        <v>121582900</v>
      </c>
      <c r="L87" s="17"/>
      <c r="M87" s="1"/>
      <c r="N87" s="54">
        <v>16081</v>
      </c>
      <c r="O87" s="55">
        <f t="shared" si="10"/>
        <v>16081</v>
      </c>
      <c r="P87" s="55">
        <f t="shared" si="11"/>
        <v>115622390</v>
      </c>
      <c r="Q87" s="56" t="str">
        <f t="shared" si="12"/>
        <v>OK</v>
      </c>
    </row>
    <row r="88" spans="1:17" ht="28.5" x14ac:dyDescent="0.3">
      <c r="A88" s="1"/>
      <c r="B88" s="13"/>
      <c r="C88" s="47">
        <v>5047</v>
      </c>
      <c r="D88" s="48">
        <v>3.5999999999999872</v>
      </c>
      <c r="E88" s="49"/>
      <c r="F88" s="49"/>
      <c r="G88" s="77" t="s">
        <v>43</v>
      </c>
      <c r="H88" s="72" t="s">
        <v>19</v>
      </c>
      <c r="I88" s="51">
        <v>2792</v>
      </c>
      <c r="J88" s="52">
        <v>101664</v>
      </c>
      <c r="K88" s="53">
        <f t="shared" si="9"/>
        <v>283845888</v>
      </c>
      <c r="L88" s="17"/>
      <c r="M88" s="1"/>
      <c r="N88" s="54">
        <v>96682</v>
      </c>
      <c r="O88" s="55">
        <f t="shared" si="10"/>
        <v>96682</v>
      </c>
      <c r="P88" s="55">
        <f t="shared" si="11"/>
        <v>269936144</v>
      </c>
      <c r="Q88" s="56" t="str">
        <f t="shared" si="12"/>
        <v>OK</v>
      </c>
    </row>
    <row r="89" spans="1:17" ht="28.5" x14ac:dyDescent="0.3">
      <c r="A89" s="1"/>
      <c r="B89" s="13"/>
      <c r="C89" s="47">
        <v>6098</v>
      </c>
      <c r="D89" s="48">
        <v>3.609999999999987</v>
      </c>
      <c r="E89" s="49"/>
      <c r="F89" s="49"/>
      <c r="G89" s="77" t="s">
        <v>86</v>
      </c>
      <c r="H89" s="72" t="s">
        <v>19</v>
      </c>
      <c r="I89" s="51">
        <v>338</v>
      </c>
      <c r="J89" s="52">
        <v>90273</v>
      </c>
      <c r="K89" s="53">
        <f t="shared" si="9"/>
        <v>30512274</v>
      </c>
      <c r="L89" s="17"/>
      <c r="M89" s="1"/>
      <c r="N89" s="54">
        <v>85850</v>
      </c>
      <c r="O89" s="55">
        <f t="shared" si="10"/>
        <v>85850</v>
      </c>
      <c r="P89" s="55">
        <f t="shared" si="11"/>
        <v>29017300</v>
      </c>
      <c r="Q89" s="56" t="str">
        <f t="shared" si="12"/>
        <v>OK</v>
      </c>
    </row>
    <row r="90" spans="1:17" ht="28.5" x14ac:dyDescent="0.3">
      <c r="A90" s="1"/>
      <c r="B90" s="13"/>
      <c r="C90" s="47">
        <v>4919</v>
      </c>
      <c r="D90" s="48">
        <v>3.6199999999999868</v>
      </c>
      <c r="E90" s="49"/>
      <c r="F90" s="49"/>
      <c r="G90" s="77" t="s">
        <v>81</v>
      </c>
      <c r="H90" s="72" t="s">
        <v>19</v>
      </c>
      <c r="I90" s="51">
        <v>324</v>
      </c>
      <c r="J90" s="52">
        <v>88450</v>
      </c>
      <c r="K90" s="53">
        <f t="shared" ref="K90:K97" si="13">+ROUND(I90*J90,0)</f>
        <v>28657800</v>
      </c>
      <c r="L90" s="17"/>
      <c r="M90" s="1"/>
      <c r="N90" s="54">
        <v>84116</v>
      </c>
      <c r="O90" s="55">
        <f t="shared" ref="O90:O96" si="14">+ROUND(N90,0)</f>
        <v>84116</v>
      </c>
      <c r="P90" s="55">
        <f t="shared" ref="P90:P96" si="15">+ROUND((O90*I90),0)</f>
        <v>27253584</v>
      </c>
      <c r="Q90" s="56" t="str">
        <f t="shared" ref="Q90:Q97" si="16">IF(OR(P90&lt;=0,P90&gt;K90),"ERROR","OK")</f>
        <v>OK</v>
      </c>
    </row>
    <row r="91" spans="1:17" x14ac:dyDescent="0.3">
      <c r="A91" s="1"/>
      <c r="B91" s="13"/>
      <c r="C91" s="47">
        <v>3401</v>
      </c>
      <c r="D91" s="48">
        <v>3.6299999999999866</v>
      </c>
      <c r="E91" s="49"/>
      <c r="F91" s="49"/>
      <c r="G91" s="77" t="s">
        <v>87</v>
      </c>
      <c r="H91" s="72" t="s">
        <v>28</v>
      </c>
      <c r="I91" s="51">
        <v>14</v>
      </c>
      <c r="J91" s="52">
        <v>372266</v>
      </c>
      <c r="K91" s="53">
        <f t="shared" si="13"/>
        <v>5211724</v>
      </c>
      <c r="L91" s="17"/>
      <c r="M91" s="1"/>
      <c r="N91" s="54">
        <v>354025</v>
      </c>
      <c r="O91" s="55">
        <f t="shared" si="14"/>
        <v>354025</v>
      </c>
      <c r="P91" s="55">
        <f t="shared" si="15"/>
        <v>4956350</v>
      </c>
      <c r="Q91" s="56" t="str">
        <f t="shared" si="16"/>
        <v>OK</v>
      </c>
    </row>
    <row r="92" spans="1:17" ht="71.25" x14ac:dyDescent="0.3">
      <c r="A92" s="1"/>
      <c r="B92" s="13"/>
      <c r="C92" s="47">
        <v>8811</v>
      </c>
      <c r="D92" s="48">
        <v>3.6399999999999864</v>
      </c>
      <c r="E92" s="49"/>
      <c r="F92" s="49"/>
      <c r="G92" s="77" t="s">
        <v>88</v>
      </c>
      <c r="H92" s="72" t="s">
        <v>25</v>
      </c>
      <c r="I92" s="51">
        <v>26</v>
      </c>
      <c r="J92" s="52">
        <v>581588</v>
      </c>
      <c r="K92" s="53">
        <f t="shared" si="13"/>
        <v>15121288</v>
      </c>
      <c r="L92" s="17"/>
      <c r="M92" s="1"/>
      <c r="N92" s="54">
        <v>553090</v>
      </c>
      <c r="O92" s="55">
        <f t="shared" si="14"/>
        <v>553090</v>
      </c>
      <c r="P92" s="55">
        <f t="shared" si="15"/>
        <v>14380340</v>
      </c>
      <c r="Q92" s="56" t="str">
        <f t="shared" si="16"/>
        <v>OK</v>
      </c>
    </row>
    <row r="93" spans="1:17" ht="42.75" x14ac:dyDescent="0.3">
      <c r="A93" s="1"/>
      <c r="B93" s="13"/>
      <c r="C93" s="47">
        <v>6404</v>
      </c>
      <c r="D93" s="48">
        <v>3.6499999999999861</v>
      </c>
      <c r="E93" s="49"/>
      <c r="F93" s="49"/>
      <c r="G93" s="77" t="s">
        <v>89</v>
      </c>
      <c r="H93" s="72" t="s">
        <v>28</v>
      </c>
      <c r="I93" s="51">
        <v>2</v>
      </c>
      <c r="J93" s="52">
        <v>933056</v>
      </c>
      <c r="K93" s="53">
        <f t="shared" si="13"/>
        <v>1866112</v>
      </c>
      <c r="L93" s="17"/>
      <c r="M93" s="1"/>
      <c r="N93" s="54">
        <v>887336</v>
      </c>
      <c r="O93" s="55">
        <f t="shared" si="14"/>
        <v>887336</v>
      </c>
      <c r="P93" s="55">
        <f t="shared" si="15"/>
        <v>1774672</v>
      </c>
      <c r="Q93" s="56" t="str">
        <f t="shared" si="16"/>
        <v>OK</v>
      </c>
    </row>
    <row r="94" spans="1:17" ht="85.5" x14ac:dyDescent="0.3">
      <c r="A94" s="1"/>
      <c r="B94" s="13"/>
      <c r="C94" s="47">
        <v>8810</v>
      </c>
      <c r="D94" s="48">
        <v>3.6599999999999859</v>
      </c>
      <c r="E94" s="49"/>
      <c r="F94" s="49"/>
      <c r="G94" s="77" t="s">
        <v>50</v>
      </c>
      <c r="H94" s="72" t="s">
        <v>25</v>
      </c>
      <c r="I94" s="51">
        <v>12</v>
      </c>
      <c r="J94" s="52">
        <v>353208</v>
      </c>
      <c r="K94" s="53">
        <f t="shared" si="13"/>
        <v>4238496</v>
      </c>
      <c r="L94" s="17"/>
      <c r="M94" s="1"/>
      <c r="N94" s="54">
        <v>335901</v>
      </c>
      <c r="O94" s="55">
        <f t="shared" si="14"/>
        <v>335901</v>
      </c>
      <c r="P94" s="55">
        <f t="shared" si="15"/>
        <v>4030812</v>
      </c>
      <c r="Q94" s="56" t="str">
        <f t="shared" si="16"/>
        <v>OK</v>
      </c>
    </row>
    <row r="95" spans="1:17" x14ac:dyDescent="0.3">
      <c r="A95" s="1"/>
      <c r="B95" s="13"/>
      <c r="C95" s="47">
        <v>5952</v>
      </c>
      <c r="D95" s="48">
        <v>3.6699999999999857</v>
      </c>
      <c r="E95" s="49"/>
      <c r="F95" s="49"/>
      <c r="G95" s="77" t="s">
        <v>90</v>
      </c>
      <c r="H95" s="72" t="s">
        <v>25</v>
      </c>
      <c r="I95" s="51">
        <v>244</v>
      </c>
      <c r="J95" s="52">
        <v>327705</v>
      </c>
      <c r="K95" s="53">
        <f t="shared" si="13"/>
        <v>79960020</v>
      </c>
      <c r="L95" s="17"/>
      <c r="M95" s="1"/>
      <c r="N95" s="54">
        <v>311647</v>
      </c>
      <c r="O95" s="55">
        <f t="shared" si="14"/>
        <v>311647</v>
      </c>
      <c r="P95" s="55">
        <f t="shared" si="15"/>
        <v>76041868</v>
      </c>
      <c r="Q95" s="56" t="str">
        <f t="shared" si="16"/>
        <v>OK</v>
      </c>
    </row>
    <row r="96" spans="1:17" ht="42.75" x14ac:dyDescent="0.3">
      <c r="A96" s="1"/>
      <c r="B96" s="13"/>
      <c r="C96" s="47">
        <v>6016</v>
      </c>
      <c r="D96" s="48">
        <v>3.6799999999999855</v>
      </c>
      <c r="E96" s="49"/>
      <c r="F96" s="49"/>
      <c r="G96" s="77" t="s">
        <v>39</v>
      </c>
      <c r="H96" s="72" t="s">
        <v>22</v>
      </c>
      <c r="I96" s="51">
        <v>802</v>
      </c>
      <c r="J96" s="52">
        <v>132873</v>
      </c>
      <c r="K96" s="53">
        <f t="shared" si="13"/>
        <v>106564146</v>
      </c>
      <c r="L96" s="17"/>
      <c r="M96" s="1"/>
      <c r="N96" s="54">
        <v>126362</v>
      </c>
      <c r="O96" s="55">
        <f t="shared" si="14"/>
        <v>126362</v>
      </c>
      <c r="P96" s="55">
        <f t="shared" si="15"/>
        <v>101342324</v>
      </c>
      <c r="Q96" s="56" t="str">
        <f t="shared" si="16"/>
        <v>OK</v>
      </c>
    </row>
    <row r="97" spans="1:17" ht="17.25" thickBot="1" x14ac:dyDescent="0.35">
      <c r="A97" s="1"/>
      <c r="B97" s="13"/>
      <c r="C97" s="57" t="s">
        <v>31</v>
      </c>
      <c r="D97" s="79"/>
      <c r="E97" s="80"/>
      <c r="F97" s="80"/>
      <c r="G97" s="81"/>
      <c r="H97" s="80"/>
      <c r="I97" s="51"/>
      <c r="J97" s="82"/>
      <c r="K97" s="83">
        <f>+SUM(K25:K96)</f>
        <v>4209073780</v>
      </c>
      <c r="L97" s="17"/>
      <c r="M97" s="1"/>
      <c r="N97" s="63"/>
      <c r="O97" s="55"/>
      <c r="P97" s="55">
        <f>+SUM(P25:P96)</f>
        <v>4007541155</v>
      </c>
      <c r="Q97" s="56" t="str">
        <f t="shared" si="16"/>
        <v>OK</v>
      </c>
    </row>
    <row r="98" spans="1:17" ht="17.25" thickBot="1" x14ac:dyDescent="0.35">
      <c r="A98" s="1"/>
      <c r="B98" s="13"/>
      <c r="C98" s="40"/>
      <c r="D98" s="41">
        <v>4</v>
      </c>
      <c r="E98" s="42"/>
      <c r="F98" s="42"/>
      <c r="G98" s="43" t="s">
        <v>91</v>
      </c>
      <c r="H98" s="69"/>
      <c r="I98" s="69"/>
      <c r="J98" s="69"/>
      <c r="K98" s="70"/>
      <c r="L98" s="17"/>
      <c r="M98" s="1"/>
      <c r="N98" s="45"/>
      <c r="O98" s="44"/>
      <c r="P98" s="44"/>
      <c r="Q98" s="46"/>
    </row>
    <row r="99" spans="1:17" x14ac:dyDescent="0.3">
      <c r="A99" s="1"/>
      <c r="B99" s="13"/>
      <c r="C99" s="47">
        <v>3710</v>
      </c>
      <c r="D99" s="71">
        <v>4.01</v>
      </c>
      <c r="E99" s="72"/>
      <c r="F99" s="72"/>
      <c r="G99" s="77" t="s">
        <v>21</v>
      </c>
      <c r="H99" s="72" t="s">
        <v>22</v>
      </c>
      <c r="I99" s="51">
        <v>26652</v>
      </c>
      <c r="J99" s="52">
        <v>5697</v>
      </c>
      <c r="K99" s="53">
        <f t="shared" ref="K99:K146" si="17">+ROUND(I99*J99,0)</f>
        <v>151836444</v>
      </c>
      <c r="L99" s="17"/>
      <c r="M99" s="1"/>
      <c r="N99" s="54">
        <v>5418</v>
      </c>
      <c r="O99" s="55">
        <f t="shared" ref="O99:O146" si="18">+ROUND(N99,0)</f>
        <v>5418</v>
      </c>
      <c r="P99" s="55">
        <f t="shared" ref="P99:P146" si="19">+ROUND((O99*I99),0)</f>
        <v>144400536</v>
      </c>
      <c r="Q99" s="56" t="str">
        <f t="shared" ref="Q99:Q147" si="20">IF(OR(P99&lt;=0,P99&gt;K99),"ERROR","OK")</f>
        <v>OK</v>
      </c>
    </row>
    <row r="100" spans="1:17" x14ac:dyDescent="0.3">
      <c r="A100" s="1"/>
      <c r="B100" s="13"/>
      <c r="C100" s="47">
        <v>3464</v>
      </c>
      <c r="D100" s="71">
        <v>4.0199999999999996</v>
      </c>
      <c r="E100" s="72"/>
      <c r="F100" s="72"/>
      <c r="G100" s="77" t="s">
        <v>71</v>
      </c>
      <c r="H100" s="72" t="s">
        <v>22</v>
      </c>
      <c r="I100" s="51">
        <v>1287</v>
      </c>
      <c r="J100" s="52">
        <v>35498</v>
      </c>
      <c r="K100" s="53">
        <f t="shared" si="17"/>
        <v>45685926</v>
      </c>
      <c r="L100" s="17"/>
      <c r="M100" s="1"/>
      <c r="N100" s="54">
        <v>33759</v>
      </c>
      <c r="O100" s="55">
        <f t="shared" si="18"/>
        <v>33759</v>
      </c>
      <c r="P100" s="55">
        <f t="shared" si="19"/>
        <v>43447833</v>
      </c>
      <c r="Q100" s="56" t="str">
        <f t="shared" si="20"/>
        <v>OK</v>
      </c>
    </row>
    <row r="101" spans="1:17" ht="71.25" x14ac:dyDescent="0.3">
      <c r="A101" s="1"/>
      <c r="B101" s="13"/>
      <c r="C101" s="47">
        <v>8818</v>
      </c>
      <c r="D101" s="71">
        <v>4.0299999999999994</v>
      </c>
      <c r="E101" s="72"/>
      <c r="F101" s="72"/>
      <c r="G101" s="77" t="s">
        <v>92</v>
      </c>
      <c r="H101" s="72" t="s">
        <v>22</v>
      </c>
      <c r="I101" s="51">
        <v>629</v>
      </c>
      <c r="J101" s="52">
        <v>405758</v>
      </c>
      <c r="K101" s="53">
        <f t="shared" si="17"/>
        <v>255221782</v>
      </c>
      <c r="L101" s="17"/>
      <c r="M101" s="1"/>
      <c r="N101" s="54">
        <v>385876</v>
      </c>
      <c r="O101" s="55">
        <f t="shared" si="18"/>
        <v>385876</v>
      </c>
      <c r="P101" s="55">
        <f t="shared" si="19"/>
        <v>242716004</v>
      </c>
      <c r="Q101" s="56" t="str">
        <f t="shared" si="20"/>
        <v>OK</v>
      </c>
    </row>
    <row r="102" spans="1:17" x14ac:dyDescent="0.3">
      <c r="A102" s="1"/>
      <c r="B102" s="13"/>
      <c r="C102" s="47">
        <v>4155</v>
      </c>
      <c r="D102" s="71">
        <v>4.0399999999999991</v>
      </c>
      <c r="E102" s="72"/>
      <c r="F102" s="72"/>
      <c r="G102" s="77" t="s">
        <v>23</v>
      </c>
      <c r="H102" s="72" t="s">
        <v>22</v>
      </c>
      <c r="I102" s="51">
        <v>8522</v>
      </c>
      <c r="J102" s="52">
        <v>97687</v>
      </c>
      <c r="K102" s="53">
        <f t="shared" si="17"/>
        <v>832488614</v>
      </c>
      <c r="L102" s="17"/>
      <c r="M102" s="1"/>
      <c r="N102" s="54">
        <v>92900</v>
      </c>
      <c r="O102" s="55">
        <f t="shared" si="18"/>
        <v>92900</v>
      </c>
      <c r="P102" s="55">
        <f t="shared" si="19"/>
        <v>791693800</v>
      </c>
      <c r="Q102" s="56" t="str">
        <f t="shared" si="20"/>
        <v>OK</v>
      </c>
    </row>
    <row r="103" spans="1:17" ht="28.5" x14ac:dyDescent="0.3">
      <c r="A103" s="1"/>
      <c r="B103" s="13"/>
      <c r="C103" s="47">
        <v>3050</v>
      </c>
      <c r="D103" s="71">
        <v>4.0499999999999989</v>
      </c>
      <c r="E103" s="72"/>
      <c r="F103" s="72"/>
      <c r="G103" s="77" t="s">
        <v>93</v>
      </c>
      <c r="H103" s="72" t="s">
        <v>22</v>
      </c>
      <c r="I103" s="51">
        <v>4845</v>
      </c>
      <c r="J103" s="52">
        <v>31325</v>
      </c>
      <c r="K103" s="53">
        <f t="shared" si="17"/>
        <v>151769625</v>
      </c>
      <c r="L103" s="17"/>
      <c r="M103" s="1"/>
      <c r="N103" s="54">
        <v>29790</v>
      </c>
      <c r="O103" s="55">
        <f t="shared" si="18"/>
        <v>29790</v>
      </c>
      <c r="P103" s="55">
        <f t="shared" si="19"/>
        <v>144332550</v>
      </c>
      <c r="Q103" s="56" t="str">
        <f t="shared" si="20"/>
        <v>OK</v>
      </c>
    </row>
    <row r="104" spans="1:17" ht="28.5" x14ac:dyDescent="0.3">
      <c r="A104" s="1"/>
      <c r="B104" s="13"/>
      <c r="C104" s="47">
        <v>4513</v>
      </c>
      <c r="D104" s="71">
        <v>4.0599999999999987</v>
      </c>
      <c r="E104" s="72"/>
      <c r="F104" s="72"/>
      <c r="G104" s="77" t="s">
        <v>94</v>
      </c>
      <c r="H104" s="72" t="s">
        <v>22</v>
      </c>
      <c r="I104" s="51">
        <v>427</v>
      </c>
      <c r="J104" s="52">
        <v>148182</v>
      </c>
      <c r="K104" s="53">
        <f t="shared" si="17"/>
        <v>63273714</v>
      </c>
      <c r="L104" s="17"/>
      <c r="M104" s="1"/>
      <c r="N104" s="54">
        <v>140921</v>
      </c>
      <c r="O104" s="55">
        <f t="shared" si="18"/>
        <v>140921</v>
      </c>
      <c r="P104" s="55">
        <f t="shared" si="19"/>
        <v>60173267</v>
      </c>
      <c r="Q104" s="56" t="str">
        <f t="shared" si="20"/>
        <v>OK</v>
      </c>
    </row>
    <row r="105" spans="1:17" ht="28.5" x14ac:dyDescent="0.3">
      <c r="A105" s="1"/>
      <c r="B105" s="13"/>
      <c r="C105" s="47">
        <v>4557</v>
      </c>
      <c r="D105" s="71">
        <v>4.0699999999999985</v>
      </c>
      <c r="E105" s="72"/>
      <c r="F105" s="72"/>
      <c r="G105" s="77" t="s">
        <v>95</v>
      </c>
      <c r="H105" s="72" t="s">
        <v>22</v>
      </c>
      <c r="I105" s="51">
        <v>570</v>
      </c>
      <c r="J105" s="52">
        <v>148182</v>
      </c>
      <c r="K105" s="53">
        <f t="shared" si="17"/>
        <v>84463740</v>
      </c>
      <c r="L105" s="17"/>
      <c r="M105" s="1"/>
      <c r="N105" s="54">
        <v>140921</v>
      </c>
      <c r="O105" s="55">
        <f t="shared" si="18"/>
        <v>140921</v>
      </c>
      <c r="P105" s="55">
        <f t="shared" si="19"/>
        <v>80324970</v>
      </c>
      <c r="Q105" s="56" t="str">
        <f t="shared" si="20"/>
        <v>OK</v>
      </c>
    </row>
    <row r="106" spans="1:17" ht="42.75" x14ac:dyDescent="0.3">
      <c r="A106" s="1"/>
      <c r="B106" s="13"/>
      <c r="C106" s="47">
        <v>3017</v>
      </c>
      <c r="D106" s="71">
        <v>4.0799999999999983</v>
      </c>
      <c r="E106" s="72"/>
      <c r="F106" s="72"/>
      <c r="G106" s="77" t="s">
        <v>30</v>
      </c>
      <c r="H106" s="72" t="s">
        <v>22</v>
      </c>
      <c r="I106" s="51">
        <v>41074</v>
      </c>
      <c r="J106" s="52">
        <v>44324</v>
      </c>
      <c r="K106" s="53">
        <f t="shared" si="17"/>
        <v>1820563976</v>
      </c>
      <c r="L106" s="17"/>
      <c r="M106" s="1"/>
      <c r="N106" s="54">
        <v>42152</v>
      </c>
      <c r="O106" s="55">
        <f t="shared" si="18"/>
        <v>42152</v>
      </c>
      <c r="P106" s="55">
        <f t="shared" si="19"/>
        <v>1731351248</v>
      </c>
      <c r="Q106" s="56" t="str">
        <f t="shared" si="20"/>
        <v>OK</v>
      </c>
    </row>
    <row r="107" spans="1:17" ht="28.5" x14ac:dyDescent="0.3">
      <c r="A107" s="1"/>
      <c r="B107" s="13"/>
      <c r="C107" s="47">
        <v>5940</v>
      </c>
      <c r="D107" s="71">
        <v>4.0899999999999981</v>
      </c>
      <c r="E107" s="72"/>
      <c r="F107" s="72"/>
      <c r="G107" s="77" t="s">
        <v>96</v>
      </c>
      <c r="H107" s="72" t="s">
        <v>22</v>
      </c>
      <c r="I107" s="51">
        <v>283</v>
      </c>
      <c r="J107" s="52">
        <v>849745</v>
      </c>
      <c r="K107" s="53">
        <f t="shared" si="17"/>
        <v>240477835</v>
      </c>
      <c r="L107" s="17"/>
      <c r="M107" s="1"/>
      <c r="N107" s="54">
        <v>808107</v>
      </c>
      <c r="O107" s="55">
        <f t="shared" si="18"/>
        <v>808107</v>
      </c>
      <c r="P107" s="55">
        <f t="shared" si="19"/>
        <v>228694281</v>
      </c>
      <c r="Q107" s="56" t="str">
        <f t="shared" si="20"/>
        <v>OK</v>
      </c>
    </row>
    <row r="108" spans="1:17" ht="57" x14ac:dyDescent="0.3">
      <c r="A108" s="1"/>
      <c r="B108" s="13"/>
      <c r="C108" s="47">
        <v>8914</v>
      </c>
      <c r="D108" s="71">
        <v>4.0999999999999979</v>
      </c>
      <c r="E108" s="72"/>
      <c r="F108" s="72"/>
      <c r="G108" s="77" t="s">
        <v>97</v>
      </c>
      <c r="H108" s="72" t="s">
        <v>22</v>
      </c>
      <c r="I108" s="51">
        <v>68</v>
      </c>
      <c r="J108" s="52">
        <v>692662</v>
      </c>
      <c r="K108" s="53">
        <f t="shared" si="17"/>
        <v>47101016</v>
      </c>
      <c r="L108" s="17"/>
      <c r="M108" s="1"/>
      <c r="N108" s="54">
        <v>658722</v>
      </c>
      <c r="O108" s="55">
        <f t="shared" si="18"/>
        <v>658722</v>
      </c>
      <c r="P108" s="55">
        <f t="shared" si="19"/>
        <v>44793096</v>
      </c>
      <c r="Q108" s="56" t="str">
        <f t="shared" si="20"/>
        <v>OK</v>
      </c>
    </row>
    <row r="109" spans="1:17" ht="57" x14ac:dyDescent="0.3">
      <c r="A109" s="1"/>
      <c r="B109" s="13"/>
      <c r="C109" s="47">
        <v>8918</v>
      </c>
      <c r="D109" s="71">
        <v>4.1099999999999977</v>
      </c>
      <c r="E109" s="72"/>
      <c r="F109" s="72"/>
      <c r="G109" s="77" t="s">
        <v>98</v>
      </c>
      <c r="H109" s="72" t="s">
        <v>22</v>
      </c>
      <c r="I109" s="51">
        <v>714</v>
      </c>
      <c r="J109" s="52">
        <v>722741</v>
      </c>
      <c r="K109" s="53">
        <f t="shared" si="17"/>
        <v>516037074</v>
      </c>
      <c r="L109" s="17"/>
      <c r="M109" s="1"/>
      <c r="N109" s="54">
        <v>687327</v>
      </c>
      <c r="O109" s="55">
        <f t="shared" si="18"/>
        <v>687327</v>
      </c>
      <c r="P109" s="55">
        <f t="shared" si="19"/>
        <v>490751478</v>
      </c>
      <c r="Q109" s="56" t="str">
        <f t="shared" si="20"/>
        <v>OK</v>
      </c>
    </row>
    <row r="110" spans="1:17" ht="28.5" x14ac:dyDescent="0.3">
      <c r="A110" s="1"/>
      <c r="B110" s="13"/>
      <c r="C110" s="47">
        <v>3637</v>
      </c>
      <c r="D110" s="71">
        <v>4.1199999999999974</v>
      </c>
      <c r="E110" s="72"/>
      <c r="F110" s="72"/>
      <c r="G110" s="77" t="s">
        <v>99</v>
      </c>
      <c r="H110" s="72" t="s">
        <v>22</v>
      </c>
      <c r="I110" s="51">
        <v>610</v>
      </c>
      <c r="J110" s="52">
        <v>760833</v>
      </c>
      <c r="K110" s="53">
        <f t="shared" si="17"/>
        <v>464108130</v>
      </c>
      <c r="L110" s="17"/>
      <c r="M110" s="1"/>
      <c r="N110" s="54">
        <v>723552</v>
      </c>
      <c r="O110" s="55">
        <f t="shared" si="18"/>
        <v>723552</v>
      </c>
      <c r="P110" s="55">
        <f t="shared" si="19"/>
        <v>441366720</v>
      </c>
      <c r="Q110" s="56" t="str">
        <f t="shared" si="20"/>
        <v>OK</v>
      </c>
    </row>
    <row r="111" spans="1:17" ht="28.5" x14ac:dyDescent="0.3">
      <c r="A111" s="1"/>
      <c r="B111" s="13"/>
      <c r="C111" s="47">
        <v>5421</v>
      </c>
      <c r="D111" s="71">
        <v>4.1299999999999972</v>
      </c>
      <c r="E111" s="72"/>
      <c r="F111" s="72"/>
      <c r="G111" s="77" t="s">
        <v>100</v>
      </c>
      <c r="H111" s="72" t="s">
        <v>22</v>
      </c>
      <c r="I111" s="51">
        <v>7521</v>
      </c>
      <c r="J111" s="52">
        <v>870772</v>
      </c>
      <c r="K111" s="53">
        <f t="shared" si="17"/>
        <v>6549076212</v>
      </c>
      <c r="L111" s="17"/>
      <c r="M111" s="1"/>
      <c r="N111" s="54">
        <v>828104</v>
      </c>
      <c r="O111" s="55">
        <f t="shared" si="18"/>
        <v>828104</v>
      </c>
      <c r="P111" s="55">
        <f t="shared" si="19"/>
        <v>6228170184</v>
      </c>
      <c r="Q111" s="56" t="str">
        <f t="shared" si="20"/>
        <v>OK</v>
      </c>
    </row>
    <row r="112" spans="1:17" ht="57" x14ac:dyDescent="0.3">
      <c r="A112" s="1"/>
      <c r="B112" s="13"/>
      <c r="C112" s="47">
        <v>8819</v>
      </c>
      <c r="D112" s="71">
        <v>4.139999999999997</v>
      </c>
      <c r="E112" s="72"/>
      <c r="F112" s="72"/>
      <c r="G112" s="77" t="s">
        <v>101</v>
      </c>
      <c r="H112" s="72" t="s">
        <v>22</v>
      </c>
      <c r="I112" s="51">
        <v>629</v>
      </c>
      <c r="J112" s="52">
        <v>628404</v>
      </c>
      <c r="K112" s="53">
        <f t="shared" si="17"/>
        <v>395266116</v>
      </c>
      <c r="L112" s="17"/>
      <c r="M112" s="1"/>
      <c r="N112" s="54">
        <v>597612</v>
      </c>
      <c r="O112" s="55">
        <f t="shared" si="18"/>
        <v>597612</v>
      </c>
      <c r="P112" s="55">
        <f t="shared" si="19"/>
        <v>375897948</v>
      </c>
      <c r="Q112" s="56" t="str">
        <f t="shared" si="20"/>
        <v>OK</v>
      </c>
    </row>
    <row r="113" spans="1:17" ht="28.5" x14ac:dyDescent="0.3">
      <c r="A113" s="1"/>
      <c r="B113" s="13"/>
      <c r="C113" s="47">
        <v>6870</v>
      </c>
      <c r="D113" s="71">
        <v>4.1499999999999968</v>
      </c>
      <c r="E113" s="72"/>
      <c r="F113" s="72"/>
      <c r="G113" s="77" t="s">
        <v>102</v>
      </c>
      <c r="H113" s="72" t="s">
        <v>22</v>
      </c>
      <c r="I113" s="51">
        <v>147</v>
      </c>
      <c r="J113" s="52">
        <v>791630</v>
      </c>
      <c r="K113" s="53">
        <f t="shared" si="17"/>
        <v>116369610</v>
      </c>
      <c r="L113" s="17"/>
      <c r="M113" s="1"/>
      <c r="N113" s="54">
        <v>752840</v>
      </c>
      <c r="O113" s="55">
        <f t="shared" si="18"/>
        <v>752840</v>
      </c>
      <c r="P113" s="55">
        <f t="shared" si="19"/>
        <v>110667480</v>
      </c>
      <c r="Q113" s="56" t="str">
        <f t="shared" si="20"/>
        <v>OK</v>
      </c>
    </row>
    <row r="114" spans="1:17" ht="42.75" x14ac:dyDescent="0.3">
      <c r="A114" s="1"/>
      <c r="B114" s="13"/>
      <c r="C114" s="47">
        <v>7768</v>
      </c>
      <c r="D114" s="71">
        <v>4.1599999999999966</v>
      </c>
      <c r="E114" s="72"/>
      <c r="F114" s="72"/>
      <c r="G114" s="77" t="s">
        <v>103</v>
      </c>
      <c r="H114" s="72" t="s">
        <v>22</v>
      </c>
      <c r="I114" s="51">
        <v>524</v>
      </c>
      <c r="J114" s="52">
        <v>857349</v>
      </c>
      <c r="K114" s="53">
        <f t="shared" si="17"/>
        <v>449250876</v>
      </c>
      <c r="L114" s="17"/>
      <c r="M114" s="1"/>
      <c r="N114" s="54">
        <v>815339</v>
      </c>
      <c r="O114" s="55">
        <f t="shared" si="18"/>
        <v>815339</v>
      </c>
      <c r="P114" s="55">
        <f t="shared" si="19"/>
        <v>427237636</v>
      </c>
      <c r="Q114" s="56" t="str">
        <f t="shared" si="20"/>
        <v>OK</v>
      </c>
    </row>
    <row r="115" spans="1:17" ht="28.5" x14ac:dyDescent="0.3">
      <c r="A115" s="1"/>
      <c r="B115" s="13"/>
      <c r="C115" s="47">
        <v>6875</v>
      </c>
      <c r="D115" s="71">
        <v>4.1699999999999964</v>
      </c>
      <c r="E115" s="72"/>
      <c r="F115" s="72"/>
      <c r="G115" s="77" t="s">
        <v>104</v>
      </c>
      <c r="H115" s="72" t="s">
        <v>22</v>
      </c>
      <c r="I115" s="51">
        <v>581</v>
      </c>
      <c r="J115" s="52">
        <v>767166</v>
      </c>
      <c r="K115" s="53">
        <f t="shared" si="17"/>
        <v>445723446</v>
      </c>
      <c r="L115" s="17"/>
      <c r="M115" s="1"/>
      <c r="N115" s="54">
        <v>729575</v>
      </c>
      <c r="O115" s="55">
        <f t="shared" si="18"/>
        <v>729575</v>
      </c>
      <c r="P115" s="55">
        <f t="shared" si="19"/>
        <v>423883075</v>
      </c>
      <c r="Q115" s="56" t="str">
        <f t="shared" si="20"/>
        <v>OK</v>
      </c>
    </row>
    <row r="116" spans="1:17" ht="28.5" x14ac:dyDescent="0.3">
      <c r="A116" s="1"/>
      <c r="B116" s="13"/>
      <c r="C116" s="47">
        <v>6661</v>
      </c>
      <c r="D116" s="71">
        <v>4.1799999999999962</v>
      </c>
      <c r="E116" s="72"/>
      <c r="F116" s="72"/>
      <c r="G116" s="77" t="s">
        <v>105</v>
      </c>
      <c r="H116" s="72" t="s">
        <v>22</v>
      </c>
      <c r="I116" s="51">
        <v>537</v>
      </c>
      <c r="J116" s="52">
        <v>624824</v>
      </c>
      <c r="K116" s="53">
        <f t="shared" si="17"/>
        <v>335530488</v>
      </c>
      <c r="L116" s="17"/>
      <c r="M116" s="1"/>
      <c r="N116" s="54">
        <v>594208</v>
      </c>
      <c r="O116" s="55">
        <f t="shared" si="18"/>
        <v>594208</v>
      </c>
      <c r="P116" s="55">
        <f t="shared" si="19"/>
        <v>319089696</v>
      </c>
      <c r="Q116" s="56" t="str">
        <f t="shared" si="20"/>
        <v>OK</v>
      </c>
    </row>
    <row r="117" spans="1:17" ht="71.25" x14ac:dyDescent="0.3">
      <c r="A117" s="1"/>
      <c r="B117" s="13"/>
      <c r="C117" s="47">
        <v>6392</v>
      </c>
      <c r="D117" s="71">
        <v>4.1899999999999959</v>
      </c>
      <c r="E117" s="72"/>
      <c r="F117" s="72"/>
      <c r="G117" s="77" t="s">
        <v>106</v>
      </c>
      <c r="H117" s="72" t="s">
        <v>22</v>
      </c>
      <c r="I117" s="51">
        <v>60</v>
      </c>
      <c r="J117" s="52">
        <v>1992910</v>
      </c>
      <c r="K117" s="53">
        <f t="shared" si="17"/>
        <v>119574600</v>
      </c>
      <c r="L117" s="17"/>
      <c r="M117" s="1"/>
      <c r="N117" s="54">
        <v>1895257</v>
      </c>
      <c r="O117" s="55">
        <f t="shared" si="18"/>
        <v>1895257</v>
      </c>
      <c r="P117" s="55">
        <f t="shared" si="19"/>
        <v>113715420</v>
      </c>
      <c r="Q117" s="56" t="str">
        <f t="shared" si="20"/>
        <v>OK</v>
      </c>
    </row>
    <row r="118" spans="1:17" ht="28.5" x14ac:dyDescent="0.3">
      <c r="A118" s="1"/>
      <c r="B118" s="13"/>
      <c r="C118" s="47">
        <v>6763</v>
      </c>
      <c r="D118" s="71">
        <v>4.1999999999999957</v>
      </c>
      <c r="E118" s="72"/>
      <c r="F118" s="72"/>
      <c r="G118" s="77" t="s">
        <v>107</v>
      </c>
      <c r="H118" s="72" t="s">
        <v>22</v>
      </c>
      <c r="I118" s="51">
        <v>1016</v>
      </c>
      <c r="J118" s="52">
        <v>783711</v>
      </c>
      <c r="K118" s="53">
        <f t="shared" si="17"/>
        <v>796250376</v>
      </c>
      <c r="L118" s="17"/>
      <c r="M118" s="1"/>
      <c r="N118" s="54">
        <v>745309</v>
      </c>
      <c r="O118" s="55">
        <f t="shared" si="18"/>
        <v>745309</v>
      </c>
      <c r="P118" s="55">
        <f t="shared" si="19"/>
        <v>757233944</v>
      </c>
      <c r="Q118" s="56" t="str">
        <f t="shared" si="20"/>
        <v>OK</v>
      </c>
    </row>
    <row r="119" spans="1:17" ht="28.5" x14ac:dyDescent="0.3">
      <c r="A119" s="1"/>
      <c r="B119" s="13"/>
      <c r="C119" s="47">
        <v>5271</v>
      </c>
      <c r="D119" s="71">
        <v>4.2099999999999955</v>
      </c>
      <c r="E119" s="72"/>
      <c r="F119" s="72"/>
      <c r="G119" s="77" t="s">
        <v>108</v>
      </c>
      <c r="H119" s="72" t="s">
        <v>22</v>
      </c>
      <c r="I119" s="51">
        <v>1573</v>
      </c>
      <c r="J119" s="52">
        <v>556504</v>
      </c>
      <c r="K119" s="53">
        <f t="shared" si="17"/>
        <v>875380792</v>
      </c>
      <c r="L119" s="17"/>
      <c r="M119" s="1"/>
      <c r="N119" s="54">
        <v>529235</v>
      </c>
      <c r="O119" s="55">
        <f t="shared" si="18"/>
        <v>529235</v>
      </c>
      <c r="P119" s="55">
        <f t="shared" si="19"/>
        <v>832486655</v>
      </c>
      <c r="Q119" s="56" t="str">
        <f t="shared" si="20"/>
        <v>OK</v>
      </c>
    </row>
    <row r="120" spans="1:17" ht="28.5" x14ac:dyDescent="0.3">
      <c r="A120" s="1"/>
      <c r="B120" s="13"/>
      <c r="C120" s="47">
        <v>3729</v>
      </c>
      <c r="D120" s="71">
        <v>4.2199999999999953</v>
      </c>
      <c r="E120" s="72"/>
      <c r="F120" s="72"/>
      <c r="G120" s="77" t="s">
        <v>109</v>
      </c>
      <c r="H120" s="72" t="s">
        <v>22</v>
      </c>
      <c r="I120" s="51">
        <v>1262</v>
      </c>
      <c r="J120" s="52">
        <v>486495</v>
      </c>
      <c r="K120" s="53">
        <f t="shared" si="17"/>
        <v>613956690</v>
      </c>
      <c r="L120" s="17"/>
      <c r="M120" s="1"/>
      <c r="N120" s="54">
        <v>462657</v>
      </c>
      <c r="O120" s="55">
        <f t="shared" si="18"/>
        <v>462657</v>
      </c>
      <c r="P120" s="55">
        <f t="shared" si="19"/>
        <v>583873134</v>
      </c>
      <c r="Q120" s="56" t="str">
        <f t="shared" si="20"/>
        <v>OK</v>
      </c>
    </row>
    <row r="121" spans="1:17" ht="85.5" x14ac:dyDescent="0.3">
      <c r="A121" s="1"/>
      <c r="B121" s="13"/>
      <c r="C121" s="47">
        <v>6247</v>
      </c>
      <c r="D121" s="71">
        <v>4.2299999999999951</v>
      </c>
      <c r="E121" s="72"/>
      <c r="F121" s="72"/>
      <c r="G121" s="77" t="s">
        <v>110</v>
      </c>
      <c r="H121" s="72" t="s">
        <v>111</v>
      </c>
      <c r="I121" s="51">
        <v>17714</v>
      </c>
      <c r="J121" s="52">
        <v>2143</v>
      </c>
      <c r="K121" s="53">
        <f t="shared" si="17"/>
        <v>37961102</v>
      </c>
      <c r="L121" s="17"/>
      <c r="M121" s="1"/>
      <c r="N121" s="54">
        <v>2122</v>
      </c>
      <c r="O121" s="55">
        <f t="shared" si="18"/>
        <v>2122</v>
      </c>
      <c r="P121" s="55">
        <f t="shared" si="19"/>
        <v>37589108</v>
      </c>
      <c r="Q121" s="56" t="str">
        <f t="shared" si="20"/>
        <v>OK</v>
      </c>
    </row>
    <row r="122" spans="1:17" ht="71.25" x14ac:dyDescent="0.3">
      <c r="A122" s="1"/>
      <c r="B122" s="13"/>
      <c r="C122" s="47">
        <v>6249</v>
      </c>
      <c r="D122" s="71">
        <v>4.2399999999999949</v>
      </c>
      <c r="E122" s="72"/>
      <c r="F122" s="72"/>
      <c r="G122" s="77" t="s">
        <v>112</v>
      </c>
      <c r="H122" s="72" t="s">
        <v>111</v>
      </c>
      <c r="I122" s="51">
        <v>48570</v>
      </c>
      <c r="J122" s="52">
        <v>2056</v>
      </c>
      <c r="K122" s="53">
        <f t="shared" si="17"/>
        <v>99859920</v>
      </c>
      <c r="L122" s="17"/>
      <c r="M122" s="1"/>
      <c r="N122" s="54">
        <v>2035</v>
      </c>
      <c r="O122" s="55">
        <f t="shared" si="18"/>
        <v>2035</v>
      </c>
      <c r="P122" s="55">
        <f t="shared" si="19"/>
        <v>98839950</v>
      </c>
      <c r="Q122" s="56" t="str">
        <f t="shared" si="20"/>
        <v>OK</v>
      </c>
    </row>
    <row r="123" spans="1:17" ht="71.25" x14ac:dyDescent="0.3">
      <c r="A123" s="1"/>
      <c r="B123" s="13"/>
      <c r="C123" s="47">
        <v>6250</v>
      </c>
      <c r="D123" s="71">
        <v>4.2499999999999947</v>
      </c>
      <c r="E123" s="72"/>
      <c r="F123" s="72"/>
      <c r="G123" s="77" t="s">
        <v>113</v>
      </c>
      <c r="H123" s="72" t="s">
        <v>111</v>
      </c>
      <c r="I123" s="51">
        <v>2075</v>
      </c>
      <c r="J123" s="52">
        <v>3137</v>
      </c>
      <c r="K123" s="53">
        <f t="shared" si="17"/>
        <v>6509275</v>
      </c>
      <c r="L123" s="17"/>
      <c r="M123" s="1"/>
      <c r="N123" s="54">
        <v>3106</v>
      </c>
      <c r="O123" s="55">
        <f t="shared" si="18"/>
        <v>3106</v>
      </c>
      <c r="P123" s="55">
        <f t="shared" si="19"/>
        <v>6444950</v>
      </c>
      <c r="Q123" s="56" t="str">
        <f t="shared" si="20"/>
        <v>OK</v>
      </c>
    </row>
    <row r="124" spans="1:17" x14ac:dyDescent="0.3">
      <c r="A124" s="1"/>
      <c r="B124" s="13"/>
      <c r="C124" s="47">
        <v>8478</v>
      </c>
      <c r="D124" s="71">
        <v>4.2599999999999945</v>
      </c>
      <c r="E124" s="72"/>
      <c r="F124" s="72"/>
      <c r="G124" s="77" t="s">
        <v>114</v>
      </c>
      <c r="H124" s="72" t="s">
        <v>25</v>
      </c>
      <c r="I124" s="51">
        <v>15194</v>
      </c>
      <c r="J124" s="52">
        <v>560155</v>
      </c>
      <c r="K124" s="53">
        <f t="shared" si="17"/>
        <v>8510995070</v>
      </c>
      <c r="L124" s="17"/>
      <c r="M124" s="1"/>
      <c r="N124" s="54">
        <v>532707</v>
      </c>
      <c r="O124" s="55">
        <f t="shared" si="18"/>
        <v>532707</v>
      </c>
      <c r="P124" s="55">
        <f t="shared" si="19"/>
        <v>8093950158</v>
      </c>
      <c r="Q124" s="56" t="str">
        <f t="shared" si="20"/>
        <v>OK</v>
      </c>
    </row>
    <row r="125" spans="1:17" ht="114" x14ac:dyDescent="0.3">
      <c r="A125" s="1"/>
      <c r="B125" s="13"/>
      <c r="C125" s="47">
        <v>6293</v>
      </c>
      <c r="D125" s="71">
        <v>4.2699999999999942</v>
      </c>
      <c r="E125" s="72"/>
      <c r="F125" s="72"/>
      <c r="G125" s="77" t="s">
        <v>115</v>
      </c>
      <c r="H125" s="72" t="s">
        <v>116</v>
      </c>
      <c r="I125" s="51">
        <v>1385681</v>
      </c>
      <c r="J125" s="52">
        <v>4377</v>
      </c>
      <c r="K125" s="53">
        <f t="shared" si="17"/>
        <v>6065125737</v>
      </c>
      <c r="L125" s="17"/>
      <c r="M125" s="1"/>
      <c r="N125" s="54">
        <v>4333</v>
      </c>
      <c r="O125" s="55">
        <f t="shared" si="18"/>
        <v>4333</v>
      </c>
      <c r="P125" s="55">
        <f t="shared" si="19"/>
        <v>6004155773</v>
      </c>
      <c r="Q125" s="56" t="str">
        <f t="shared" si="20"/>
        <v>OK</v>
      </c>
    </row>
    <row r="126" spans="1:17" ht="42.75" x14ac:dyDescent="0.3">
      <c r="A126" s="1"/>
      <c r="B126" s="13"/>
      <c r="C126" s="47">
        <v>6508</v>
      </c>
      <c r="D126" s="71">
        <v>4.279999999999994</v>
      </c>
      <c r="E126" s="72"/>
      <c r="F126" s="72"/>
      <c r="G126" s="77" t="s">
        <v>117</v>
      </c>
      <c r="H126" s="72" t="s">
        <v>116</v>
      </c>
      <c r="I126" s="51">
        <v>284596</v>
      </c>
      <c r="J126" s="52">
        <v>10749</v>
      </c>
      <c r="K126" s="53">
        <f t="shared" si="17"/>
        <v>3059122404</v>
      </c>
      <c r="L126" s="17"/>
      <c r="M126" s="1"/>
      <c r="N126" s="54">
        <v>10222</v>
      </c>
      <c r="O126" s="55">
        <f t="shared" si="18"/>
        <v>10222</v>
      </c>
      <c r="P126" s="55">
        <f t="shared" si="19"/>
        <v>2909140312</v>
      </c>
      <c r="Q126" s="56" t="str">
        <f t="shared" si="20"/>
        <v>OK</v>
      </c>
    </row>
    <row r="127" spans="1:17" ht="28.5" x14ac:dyDescent="0.3">
      <c r="A127" s="1"/>
      <c r="B127" s="13"/>
      <c r="C127" s="47">
        <v>5365</v>
      </c>
      <c r="D127" s="71">
        <v>4.2899999999999938</v>
      </c>
      <c r="E127" s="72"/>
      <c r="F127" s="72"/>
      <c r="G127" s="77" t="s">
        <v>118</v>
      </c>
      <c r="H127" s="72" t="s">
        <v>19</v>
      </c>
      <c r="I127" s="51">
        <v>271</v>
      </c>
      <c r="J127" s="52">
        <v>35580</v>
      </c>
      <c r="K127" s="53">
        <f t="shared" si="17"/>
        <v>9642180</v>
      </c>
      <c r="L127" s="17"/>
      <c r="M127" s="1"/>
      <c r="N127" s="54">
        <v>33837</v>
      </c>
      <c r="O127" s="55">
        <f t="shared" si="18"/>
        <v>33837</v>
      </c>
      <c r="P127" s="55">
        <f t="shared" si="19"/>
        <v>9169827</v>
      </c>
      <c r="Q127" s="56" t="str">
        <f t="shared" si="20"/>
        <v>OK</v>
      </c>
    </row>
    <row r="128" spans="1:17" ht="42.75" x14ac:dyDescent="0.3">
      <c r="A128" s="1"/>
      <c r="B128" s="13"/>
      <c r="C128" s="47">
        <v>6291</v>
      </c>
      <c r="D128" s="71">
        <v>4.2999999999999936</v>
      </c>
      <c r="E128" s="72"/>
      <c r="F128" s="72"/>
      <c r="G128" s="77" t="s">
        <v>119</v>
      </c>
      <c r="H128" s="72" t="s">
        <v>25</v>
      </c>
      <c r="I128" s="51">
        <v>2164</v>
      </c>
      <c r="J128" s="52">
        <v>14289</v>
      </c>
      <c r="K128" s="53">
        <f t="shared" si="17"/>
        <v>30921396</v>
      </c>
      <c r="L128" s="17"/>
      <c r="M128" s="1"/>
      <c r="N128" s="54">
        <v>13589</v>
      </c>
      <c r="O128" s="55">
        <f t="shared" si="18"/>
        <v>13589</v>
      </c>
      <c r="P128" s="55">
        <f t="shared" si="19"/>
        <v>29406596</v>
      </c>
      <c r="Q128" s="56" t="str">
        <f t="shared" si="20"/>
        <v>OK</v>
      </c>
    </row>
    <row r="129" spans="1:17" ht="28.5" x14ac:dyDescent="0.3">
      <c r="A129" s="1"/>
      <c r="B129" s="13"/>
      <c r="C129" s="47">
        <v>4670</v>
      </c>
      <c r="D129" s="71">
        <v>4.3099999999999934</v>
      </c>
      <c r="E129" s="72"/>
      <c r="F129" s="72"/>
      <c r="G129" s="77" t="s">
        <v>120</v>
      </c>
      <c r="H129" s="72" t="s">
        <v>19</v>
      </c>
      <c r="I129" s="51">
        <v>99</v>
      </c>
      <c r="J129" s="52">
        <v>6957</v>
      </c>
      <c r="K129" s="53">
        <f t="shared" si="17"/>
        <v>688743</v>
      </c>
      <c r="L129" s="17"/>
      <c r="M129" s="1"/>
      <c r="N129" s="54">
        <v>6616</v>
      </c>
      <c r="O129" s="55">
        <f t="shared" si="18"/>
        <v>6616</v>
      </c>
      <c r="P129" s="55">
        <f t="shared" si="19"/>
        <v>654984</v>
      </c>
      <c r="Q129" s="56" t="str">
        <f t="shared" si="20"/>
        <v>OK</v>
      </c>
    </row>
    <row r="130" spans="1:17" ht="28.5" x14ac:dyDescent="0.3">
      <c r="A130" s="1"/>
      <c r="B130" s="13"/>
      <c r="C130" s="47">
        <v>4671</v>
      </c>
      <c r="D130" s="71">
        <v>4.3199999999999932</v>
      </c>
      <c r="E130" s="72"/>
      <c r="F130" s="72"/>
      <c r="G130" s="77" t="s">
        <v>121</v>
      </c>
      <c r="H130" s="72" t="s">
        <v>19</v>
      </c>
      <c r="I130" s="51">
        <v>6341</v>
      </c>
      <c r="J130" s="52">
        <v>9132</v>
      </c>
      <c r="K130" s="53">
        <f t="shared" si="17"/>
        <v>57906012</v>
      </c>
      <c r="L130" s="17"/>
      <c r="M130" s="1"/>
      <c r="N130" s="54">
        <v>8685</v>
      </c>
      <c r="O130" s="55">
        <f t="shared" si="18"/>
        <v>8685</v>
      </c>
      <c r="P130" s="55">
        <f t="shared" si="19"/>
        <v>55071585</v>
      </c>
      <c r="Q130" s="56" t="str">
        <f t="shared" si="20"/>
        <v>OK</v>
      </c>
    </row>
    <row r="131" spans="1:17" x14ac:dyDescent="0.3">
      <c r="A131" s="1"/>
      <c r="B131" s="13"/>
      <c r="C131" s="47">
        <v>3226</v>
      </c>
      <c r="D131" s="71">
        <v>4.329999999999993</v>
      </c>
      <c r="E131" s="72"/>
      <c r="F131" s="72"/>
      <c r="G131" s="77" t="s">
        <v>122</v>
      </c>
      <c r="H131" s="72" t="s">
        <v>25</v>
      </c>
      <c r="I131" s="51">
        <v>2536</v>
      </c>
      <c r="J131" s="52">
        <v>54274</v>
      </c>
      <c r="K131" s="53">
        <f t="shared" si="17"/>
        <v>137638864</v>
      </c>
      <c r="L131" s="17"/>
      <c r="M131" s="1"/>
      <c r="N131" s="54">
        <v>51615</v>
      </c>
      <c r="O131" s="55">
        <f t="shared" si="18"/>
        <v>51615</v>
      </c>
      <c r="P131" s="55">
        <f t="shared" si="19"/>
        <v>130895640</v>
      </c>
      <c r="Q131" s="56" t="str">
        <f t="shared" si="20"/>
        <v>OK</v>
      </c>
    </row>
    <row r="132" spans="1:17" x14ac:dyDescent="0.3">
      <c r="A132" s="1"/>
      <c r="B132" s="13"/>
      <c r="C132" s="47">
        <v>8591</v>
      </c>
      <c r="D132" s="71">
        <v>4.3399999999999928</v>
      </c>
      <c r="E132" s="72"/>
      <c r="F132" s="72"/>
      <c r="G132" s="77" t="s">
        <v>123</v>
      </c>
      <c r="H132" s="72" t="s">
        <v>19</v>
      </c>
      <c r="I132" s="51">
        <v>325</v>
      </c>
      <c r="J132" s="52">
        <v>55002</v>
      </c>
      <c r="K132" s="53">
        <f t="shared" si="17"/>
        <v>17875650</v>
      </c>
      <c r="L132" s="17"/>
      <c r="M132" s="1"/>
      <c r="N132" s="54">
        <v>52307</v>
      </c>
      <c r="O132" s="55">
        <f t="shared" si="18"/>
        <v>52307</v>
      </c>
      <c r="P132" s="55">
        <f t="shared" si="19"/>
        <v>16999775</v>
      </c>
      <c r="Q132" s="56" t="str">
        <f t="shared" si="20"/>
        <v>OK</v>
      </c>
    </row>
    <row r="133" spans="1:17" x14ac:dyDescent="0.3">
      <c r="A133" s="1"/>
      <c r="B133" s="13"/>
      <c r="C133" s="47">
        <v>3477</v>
      </c>
      <c r="D133" s="71">
        <v>4.3499999999999925</v>
      </c>
      <c r="E133" s="72"/>
      <c r="F133" s="72"/>
      <c r="G133" s="77" t="s">
        <v>124</v>
      </c>
      <c r="H133" s="72" t="s">
        <v>22</v>
      </c>
      <c r="I133" s="51">
        <v>134</v>
      </c>
      <c r="J133" s="52">
        <v>498016</v>
      </c>
      <c r="K133" s="53">
        <f t="shared" si="17"/>
        <v>66734144</v>
      </c>
      <c r="L133" s="17"/>
      <c r="M133" s="1"/>
      <c r="N133" s="54">
        <v>473613</v>
      </c>
      <c r="O133" s="55">
        <f t="shared" si="18"/>
        <v>473613</v>
      </c>
      <c r="P133" s="55">
        <f t="shared" si="19"/>
        <v>63464142</v>
      </c>
      <c r="Q133" s="56" t="str">
        <f t="shared" si="20"/>
        <v>OK</v>
      </c>
    </row>
    <row r="134" spans="1:17" x14ac:dyDescent="0.3">
      <c r="A134" s="1"/>
      <c r="B134" s="13"/>
      <c r="C134" s="47">
        <v>6866</v>
      </c>
      <c r="D134" s="71">
        <v>4.3599999999999923</v>
      </c>
      <c r="E134" s="72"/>
      <c r="F134" s="72"/>
      <c r="G134" s="77" t="s">
        <v>125</v>
      </c>
      <c r="H134" s="72" t="s">
        <v>25</v>
      </c>
      <c r="I134" s="51">
        <v>6888</v>
      </c>
      <c r="J134" s="52">
        <v>34015</v>
      </c>
      <c r="K134" s="53">
        <f t="shared" si="17"/>
        <v>234295320</v>
      </c>
      <c r="L134" s="17"/>
      <c r="M134" s="1"/>
      <c r="N134" s="54">
        <v>32348</v>
      </c>
      <c r="O134" s="55">
        <f t="shared" si="18"/>
        <v>32348</v>
      </c>
      <c r="P134" s="55">
        <f t="shared" si="19"/>
        <v>222813024</v>
      </c>
      <c r="Q134" s="56" t="str">
        <f t="shared" si="20"/>
        <v>OK</v>
      </c>
    </row>
    <row r="135" spans="1:17" x14ac:dyDescent="0.3">
      <c r="A135" s="1"/>
      <c r="B135" s="13"/>
      <c r="C135" s="47">
        <v>7282</v>
      </c>
      <c r="D135" s="71">
        <v>4.3699999999999921</v>
      </c>
      <c r="E135" s="72"/>
      <c r="F135" s="72"/>
      <c r="G135" s="77" t="s">
        <v>126</v>
      </c>
      <c r="H135" s="72" t="s">
        <v>28</v>
      </c>
      <c r="I135" s="51">
        <v>4</v>
      </c>
      <c r="J135" s="52">
        <v>701424</v>
      </c>
      <c r="K135" s="53">
        <f t="shared" si="17"/>
        <v>2805696</v>
      </c>
      <c r="L135" s="17"/>
      <c r="M135" s="1"/>
      <c r="N135" s="54">
        <v>667054</v>
      </c>
      <c r="O135" s="55">
        <f t="shared" si="18"/>
        <v>667054</v>
      </c>
      <c r="P135" s="55">
        <f t="shared" si="19"/>
        <v>2668216</v>
      </c>
      <c r="Q135" s="56" t="str">
        <f t="shared" si="20"/>
        <v>OK</v>
      </c>
    </row>
    <row r="136" spans="1:17" ht="99.75" x14ac:dyDescent="0.3">
      <c r="A136" s="1"/>
      <c r="B136" s="13"/>
      <c r="C136" s="47">
        <v>7259</v>
      </c>
      <c r="D136" s="71">
        <v>4.3799999999999919</v>
      </c>
      <c r="E136" s="72"/>
      <c r="F136" s="72"/>
      <c r="G136" s="77" t="s">
        <v>127</v>
      </c>
      <c r="H136" s="72" t="s">
        <v>25</v>
      </c>
      <c r="I136" s="51">
        <v>598</v>
      </c>
      <c r="J136" s="52">
        <v>223564</v>
      </c>
      <c r="K136" s="53">
        <f t="shared" si="17"/>
        <v>133691272</v>
      </c>
      <c r="L136" s="17"/>
      <c r="M136" s="1"/>
      <c r="N136" s="54">
        <v>212609</v>
      </c>
      <c r="O136" s="55">
        <f t="shared" si="18"/>
        <v>212609</v>
      </c>
      <c r="P136" s="55">
        <f t="shared" si="19"/>
        <v>127140182</v>
      </c>
      <c r="Q136" s="56" t="str">
        <f t="shared" si="20"/>
        <v>OK</v>
      </c>
    </row>
    <row r="137" spans="1:17" ht="28.5" x14ac:dyDescent="0.3">
      <c r="A137" s="1"/>
      <c r="B137" s="13"/>
      <c r="C137" s="47">
        <v>8087</v>
      </c>
      <c r="D137" s="71">
        <v>4.3899999999999917</v>
      </c>
      <c r="E137" s="72"/>
      <c r="F137" s="72"/>
      <c r="G137" s="77" t="s">
        <v>128</v>
      </c>
      <c r="H137" s="72" t="s">
        <v>22</v>
      </c>
      <c r="I137" s="51">
        <v>45</v>
      </c>
      <c r="J137" s="52">
        <v>804955</v>
      </c>
      <c r="K137" s="53">
        <f t="shared" si="17"/>
        <v>36222975</v>
      </c>
      <c r="L137" s="17"/>
      <c r="M137" s="1"/>
      <c r="N137" s="54">
        <v>765512</v>
      </c>
      <c r="O137" s="55">
        <f t="shared" si="18"/>
        <v>765512</v>
      </c>
      <c r="P137" s="55">
        <f t="shared" si="19"/>
        <v>34448040</v>
      </c>
      <c r="Q137" s="56" t="str">
        <f t="shared" si="20"/>
        <v>OK</v>
      </c>
    </row>
    <row r="138" spans="1:17" ht="28.5" x14ac:dyDescent="0.3">
      <c r="A138" s="1"/>
      <c r="B138" s="13"/>
      <c r="C138" s="47">
        <v>6710</v>
      </c>
      <c r="D138" s="71">
        <v>4.3999999999999915</v>
      </c>
      <c r="E138" s="72"/>
      <c r="F138" s="72"/>
      <c r="G138" s="77" t="s">
        <v>129</v>
      </c>
      <c r="H138" s="72" t="s">
        <v>22</v>
      </c>
      <c r="I138" s="51">
        <v>133</v>
      </c>
      <c r="J138" s="52">
        <v>657986</v>
      </c>
      <c r="K138" s="53">
        <f t="shared" si="17"/>
        <v>87512138</v>
      </c>
      <c r="L138" s="17"/>
      <c r="M138" s="1"/>
      <c r="N138" s="54">
        <v>625745</v>
      </c>
      <c r="O138" s="55">
        <f t="shared" si="18"/>
        <v>625745</v>
      </c>
      <c r="P138" s="55">
        <f t="shared" si="19"/>
        <v>83224085</v>
      </c>
      <c r="Q138" s="56" t="str">
        <f t="shared" si="20"/>
        <v>OK</v>
      </c>
    </row>
    <row r="139" spans="1:17" ht="42.75" x14ac:dyDescent="0.3">
      <c r="A139" s="1"/>
      <c r="B139" s="13"/>
      <c r="C139" s="47">
        <v>8827</v>
      </c>
      <c r="D139" s="71">
        <v>4.4099999999999913</v>
      </c>
      <c r="E139" s="72"/>
      <c r="F139" s="72"/>
      <c r="G139" s="77" t="s">
        <v>130</v>
      </c>
      <c r="H139" s="72" t="s">
        <v>19</v>
      </c>
      <c r="I139" s="51">
        <v>1946</v>
      </c>
      <c r="J139" s="52">
        <v>78722</v>
      </c>
      <c r="K139" s="53">
        <f t="shared" si="17"/>
        <v>153193012</v>
      </c>
      <c r="L139" s="17"/>
      <c r="M139" s="1"/>
      <c r="N139" s="54">
        <v>74865</v>
      </c>
      <c r="O139" s="55">
        <f t="shared" si="18"/>
        <v>74865</v>
      </c>
      <c r="P139" s="55">
        <f t="shared" si="19"/>
        <v>145687290</v>
      </c>
      <c r="Q139" s="56" t="str">
        <f t="shared" si="20"/>
        <v>OK</v>
      </c>
    </row>
    <row r="140" spans="1:17" ht="28.5" x14ac:dyDescent="0.3">
      <c r="A140" s="1"/>
      <c r="B140" s="13"/>
      <c r="C140" s="47">
        <v>4792</v>
      </c>
      <c r="D140" s="71">
        <v>4.419999999999991</v>
      </c>
      <c r="E140" s="72"/>
      <c r="F140" s="72"/>
      <c r="G140" s="77" t="s">
        <v>131</v>
      </c>
      <c r="H140" s="72" t="s">
        <v>22</v>
      </c>
      <c r="I140" s="51">
        <v>30</v>
      </c>
      <c r="J140" s="52">
        <v>96214</v>
      </c>
      <c r="K140" s="53">
        <f t="shared" si="17"/>
        <v>2886420</v>
      </c>
      <c r="L140" s="17"/>
      <c r="M140" s="1"/>
      <c r="N140" s="54">
        <v>91500</v>
      </c>
      <c r="O140" s="55">
        <f t="shared" si="18"/>
        <v>91500</v>
      </c>
      <c r="P140" s="55">
        <f t="shared" si="19"/>
        <v>2745000</v>
      </c>
      <c r="Q140" s="56" t="str">
        <f t="shared" si="20"/>
        <v>OK</v>
      </c>
    </row>
    <row r="141" spans="1:17" x14ac:dyDescent="0.3">
      <c r="A141" s="1"/>
      <c r="B141" s="13"/>
      <c r="C141" s="47"/>
      <c r="D141" s="71"/>
      <c r="E141" s="72"/>
      <c r="F141" s="72"/>
      <c r="G141" s="73" t="s">
        <v>132</v>
      </c>
      <c r="H141" s="72"/>
      <c r="I141" s="51"/>
      <c r="J141" s="52"/>
      <c r="K141" s="53"/>
      <c r="L141" s="17"/>
      <c r="M141" s="1"/>
      <c r="N141" s="54"/>
      <c r="O141" s="76"/>
      <c r="P141" s="76"/>
      <c r="Q141" s="56"/>
    </row>
    <row r="142" spans="1:17" x14ac:dyDescent="0.3">
      <c r="A142" s="1"/>
      <c r="B142" s="13"/>
      <c r="C142" s="47">
        <v>3710</v>
      </c>
      <c r="D142" s="71">
        <v>4.4299999999999908</v>
      </c>
      <c r="E142" s="72"/>
      <c r="F142" s="72"/>
      <c r="G142" s="77" t="s">
        <v>21</v>
      </c>
      <c r="H142" s="72" t="s">
        <v>22</v>
      </c>
      <c r="I142" s="51">
        <v>7040</v>
      </c>
      <c r="J142" s="52">
        <v>5697</v>
      </c>
      <c r="K142" s="53">
        <f t="shared" si="17"/>
        <v>40106880</v>
      </c>
      <c r="L142" s="17"/>
      <c r="M142" s="1"/>
      <c r="N142" s="54">
        <v>5418</v>
      </c>
      <c r="O142" s="55">
        <f t="shared" si="18"/>
        <v>5418</v>
      </c>
      <c r="P142" s="55">
        <f t="shared" si="19"/>
        <v>38142720</v>
      </c>
      <c r="Q142" s="56" t="str">
        <f t="shared" si="20"/>
        <v>OK</v>
      </c>
    </row>
    <row r="143" spans="1:17" ht="28.5" x14ac:dyDescent="0.3">
      <c r="A143" s="1"/>
      <c r="B143" s="13"/>
      <c r="C143" s="47">
        <v>4908</v>
      </c>
      <c r="D143" s="71">
        <v>4.4399999999999906</v>
      </c>
      <c r="E143" s="72"/>
      <c r="F143" s="72"/>
      <c r="G143" s="77" t="s">
        <v>33</v>
      </c>
      <c r="H143" s="72" t="s">
        <v>22</v>
      </c>
      <c r="I143" s="51">
        <v>7125</v>
      </c>
      <c r="J143" s="52">
        <v>97199</v>
      </c>
      <c r="K143" s="53">
        <f t="shared" si="17"/>
        <v>692542875</v>
      </c>
      <c r="L143" s="17"/>
      <c r="M143" s="1"/>
      <c r="N143" s="54">
        <v>92436</v>
      </c>
      <c r="O143" s="55">
        <f t="shared" si="18"/>
        <v>92436</v>
      </c>
      <c r="P143" s="55">
        <f t="shared" si="19"/>
        <v>658606500</v>
      </c>
      <c r="Q143" s="56" t="str">
        <f t="shared" si="20"/>
        <v>OK</v>
      </c>
    </row>
    <row r="144" spans="1:17" ht="28.5" x14ac:dyDescent="0.3">
      <c r="A144" s="1"/>
      <c r="B144" s="13"/>
      <c r="C144" s="47">
        <v>4037</v>
      </c>
      <c r="D144" s="71">
        <v>4.4499999999999904</v>
      </c>
      <c r="E144" s="72"/>
      <c r="F144" s="72"/>
      <c r="G144" s="77" t="s">
        <v>133</v>
      </c>
      <c r="H144" s="72" t="s">
        <v>19</v>
      </c>
      <c r="I144" s="51">
        <v>31360</v>
      </c>
      <c r="J144" s="52">
        <v>17942</v>
      </c>
      <c r="K144" s="53">
        <f t="shared" si="17"/>
        <v>562661120</v>
      </c>
      <c r="L144" s="17"/>
      <c r="M144" s="1"/>
      <c r="N144" s="54">
        <v>17063</v>
      </c>
      <c r="O144" s="55">
        <f t="shared" si="18"/>
        <v>17063</v>
      </c>
      <c r="P144" s="55">
        <f t="shared" si="19"/>
        <v>535095680</v>
      </c>
      <c r="Q144" s="56" t="str">
        <f t="shared" si="20"/>
        <v>OK</v>
      </c>
    </row>
    <row r="145" spans="1:17" x14ac:dyDescent="0.3">
      <c r="A145" s="1"/>
      <c r="B145" s="13"/>
      <c r="C145" s="47">
        <v>4788</v>
      </c>
      <c r="D145" s="71">
        <v>4.4599999999999902</v>
      </c>
      <c r="E145" s="72"/>
      <c r="F145" s="72"/>
      <c r="G145" s="77" t="s">
        <v>134</v>
      </c>
      <c r="H145" s="72" t="s">
        <v>25</v>
      </c>
      <c r="I145" s="51">
        <v>2744</v>
      </c>
      <c r="J145" s="52">
        <v>42382</v>
      </c>
      <c r="K145" s="53">
        <f t="shared" si="17"/>
        <v>116296208</v>
      </c>
      <c r="L145" s="17"/>
      <c r="M145" s="1"/>
      <c r="N145" s="54">
        <v>40305</v>
      </c>
      <c r="O145" s="55">
        <f t="shared" si="18"/>
        <v>40305</v>
      </c>
      <c r="P145" s="55">
        <f t="shared" si="19"/>
        <v>110596920</v>
      </c>
      <c r="Q145" s="56" t="str">
        <f t="shared" si="20"/>
        <v>OK</v>
      </c>
    </row>
    <row r="146" spans="1:17" ht="42.75" x14ac:dyDescent="0.3">
      <c r="A146" s="1"/>
      <c r="B146" s="13"/>
      <c r="C146" s="47">
        <v>8806</v>
      </c>
      <c r="D146" s="71">
        <v>4.46999999999999</v>
      </c>
      <c r="E146" s="72"/>
      <c r="F146" s="72"/>
      <c r="G146" s="77" t="s">
        <v>135</v>
      </c>
      <c r="H146" s="72" t="s">
        <v>19</v>
      </c>
      <c r="I146" s="51">
        <v>3920</v>
      </c>
      <c r="J146" s="52">
        <v>27608</v>
      </c>
      <c r="K146" s="53">
        <f t="shared" si="17"/>
        <v>108223360</v>
      </c>
      <c r="L146" s="17"/>
      <c r="M146" s="1"/>
      <c r="N146" s="54">
        <v>26255</v>
      </c>
      <c r="O146" s="55">
        <f t="shared" si="18"/>
        <v>26255</v>
      </c>
      <c r="P146" s="55">
        <f t="shared" si="19"/>
        <v>102919600</v>
      </c>
      <c r="Q146" s="56" t="str">
        <f t="shared" si="20"/>
        <v>OK</v>
      </c>
    </row>
    <row r="147" spans="1:17" ht="17.25" thickBot="1" x14ac:dyDescent="0.35">
      <c r="A147" s="1"/>
      <c r="B147" s="13"/>
      <c r="C147" s="57" t="s">
        <v>31</v>
      </c>
      <c r="D147" s="84"/>
      <c r="E147" s="85"/>
      <c r="F147" s="85"/>
      <c r="G147" s="86"/>
      <c r="H147" s="87"/>
      <c r="I147" s="51"/>
      <c r="J147" s="61"/>
      <c r="K147" s="88">
        <f>+SUM(K99:K146)</f>
        <v>35640824855</v>
      </c>
      <c r="L147" s="17"/>
      <c r="M147" s="1"/>
      <c r="N147" s="63"/>
      <c r="O147" s="55"/>
      <c r="P147" s="55">
        <f>+SUM(P99:P146)</f>
        <v>34136171012</v>
      </c>
      <c r="Q147" s="56" t="str">
        <f t="shared" si="20"/>
        <v>OK</v>
      </c>
    </row>
    <row r="148" spans="1:17" ht="17.25" thickBot="1" x14ac:dyDescent="0.35">
      <c r="A148" s="1"/>
      <c r="B148" s="13"/>
      <c r="C148" s="40"/>
      <c r="D148" s="41">
        <v>5</v>
      </c>
      <c r="E148" s="42"/>
      <c r="F148" s="42"/>
      <c r="G148" s="43" t="s">
        <v>136</v>
      </c>
      <c r="H148" s="69"/>
      <c r="I148" s="69"/>
      <c r="J148" s="69"/>
      <c r="K148" s="70"/>
      <c r="L148" s="17"/>
      <c r="M148" s="1"/>
      <c r="N148" s="45"/>
      <c r="O148" s="44"/>
      <c r="P148" s="44"/>
      <c r="Q148" s="46"/>
    </row>
    <row r="149" spans="1:17" x14ac:dyDescent="0.3">
      <c r="A149" s="1"/>
      <c r="B149" s="13"/>
      <c r="C149" s="47"/>
      <c r="D149" s="71"/>
      <c r="E149" s="72"/>
      <c r="F149" s="72"/>
      <c r="G149" s="73" t="s">
        <v>137</v>
      </c>
      <c r="H149" s="72"/>
      <c r="I149" s="51"/>
      <c r="J149" s="52"/>
      <c r="K149" s="53"/>
      <c r="L149" s="17"/>
      <c r="M149" s="1"/>
      <c r="N149" s="78"/>
      <c r="O149" s="76"/>
      <c r="P149" s="76"/>
      <c r="Q149" s="89"/>
    </row>
    <row r="150" spans="1:17" x14ac:dyDescent="0.3">
      <c r="A150" s="1"/>
      <c r="B150" s="13"/>
      <c r="C150" s="47">
        <v>8591</v>
      </c>
      <c r="D150" s="71">
        <v>5.01</v>
      </c>
      <c r="E150" s="72"/>
      <c r="F150" s="72"/>
      <c r="G150" s="77" t="s">
        <v>123</v>
      </c>
      <c r="H150" s="72" t="s">
        <v>19</v>
      </c>
      <c r="I150" s="51">
        <v>6059</v>
      </c>
      <c r="J150" s="52">
        <v>55002</v>
      </c>
      <c r="K150" s="53">
        <f t="shared" ref="K150:K216" si="21">+ROUND(I150*J150,0)</f>
        <v>333257118</v>
      </c>
      <c r="L150" s="17"/>
      <c r="M150" s="1"/>
      <c r="N150" s="54">
        <v>52307</v>
      </c>
      <c r="O150" s="55">
        <f t="shared" ref="O150:O213" si="22">+ROUND(N150,0)</f>
        <v>52307</v>
      </c>
      <c r="P150" s="55">
        <f t="shared" ref="P150:P213" si="23">+ROUND((O150*I150),0)</f>
        <v>316928113</v>
      </c>
      <c r="Q150" s="56" t="str">
        <f t="shared" ref="Q150:Q213" si="24">IF(OR(P150&lt;=0,P150&gt;K150),"ERROR","OK")</f>
        <v>OK</v>
      </c>
    </row>
    <row r="151" spans="1:17" x14ac:dyDescent="0.3">
      <c r="A151" s="1"/>
      <c r="B151" s="13"/>
      <c r="C151" s="47">
        <v>8605</v>
      </c>
      <c r="D151" s="71">
        <v>5.0199999999999996</v>
      </c>
      <c r="E151" s="72"/>
      <c r="F151" s="72"/>
      <c r="G151" s="77" t="s">
        <v>138</v>
      </c>
      <c r="H151" s="72" t="s">
        <v>19</v>
      </c>
      <c r="I151" s="51">
        <v>57</v>
      </c>
      <c r="J151" s="52">
        <v>60838</v>
      </c>
      <c r="K151" s="53">
        <f t="shared" si="21"/>
        <v>3467766</v>
      </c>
      <c r="L151" s="17"/>
      <c r="M151" s="1"/>
      <c r="N151" s="54">
        <v>57857</v>
      </c>
      <c r="O151" s="55">
        <f t="shared" si="22"/>
        <v>57857</v>
      </c>
      <c r="P151" s="55">
        <f t="shared" si="23"/>
        <v>3297849</v>
      </c>
      <c r="Q151" s="56" t="str">
        <f t="shared" si="24"/>
        <v>OK</v>
      </c>
    </row>
    <row r="152" spans="1:17" x14ac:dyDescent="0.3">
      <c r="A152" s="1"/>
      <c r="B152" s="13"/>
      <c r="C152" s="47"/>
      <c r="D152" s="71"/>
      <c r="E152" s="72"/>
      <c r="F152" s="72"/>
      <c r="G152" s="73" t="s">
        <v>139</v>
      </c>
      <c r="H152" s="72"/>
      <c r="I152" s="51"/>
      <c r="J152" s="52"/>
      <c r="K152" s="53"/>
      <c r="L152" s="17"/>
      <c r="M152" s="1"/>
      <c r="N152" s="78"/>
      <c r="O152" s="76"/>
      <c r="P152" s="76"/>
      <c r="Q152" s="56"/>
    </row>
    <row r="153" spans="1:17" ht="28.5" x14ac:dyDescent="0.3">
      <c r="A153" s="1"/>
      <c r="B153" s="13"/>
      <c r="C153" s="47">
        <v>6536</v>
      </c>
      <c r="D153" s="71">
        <v>5.0299999999999994</v>
      </c>
      <c r="E153" s="72"/>
      <c r="F153" s="72"/>
      <c r="G153" s="77" t="s">
        <v>140</v>
      </c>
      <c r="H153" s="72" t="s">
        <v>19</v>
      </c>
      <c r="I153" s="51">
        <v>12047</v>
      </c>
      <c r="J153" s="52">
        <v>41263</v>
      </c>
      <c r="K153" s="53">
        <f t="shared" si="21"/>
        <v>497095361</v>
      </c>
      <c r="L153" s="17"/>
      <c r="M153" s="1"/>
      <c r="N153" s="54">
        <v>39241</v>
      </c>
      <c r="O153" s="55">
        <f t="shared" si="22"/>
        <v>39241</v>
      </c>
      <c r="P153" s="55">
        <f t="shared" si="23"/>
        <v>472736327</v>
      </c>
      <c r="Q153" s="56" t="str">
        <f t="shared" si="24"/>
        <v>OK</v>
      </c>
    </row>
    <row r="154" spans="1:17" ht="28.5" x14ac:dyDescent="0.3">
      <c r="A154" s="1"/>
      <c r="B154" s="13"/>
      <c r="C154" s="47">
        <v>5060</v>
      </c>
      <c r="D154" s="71">
        <v>5.0399999999999991</v>
      </c>
      <c r="E154" s="72"/>
      <c r="F154" s="72"/>
      <c r="G154" s="77" t="s">
        <v>141</v>
      </c>
      <c r="H154" s="72" t="s">
        <v>19</v>
      </c>
      <c r="I154" s="51">
        <v>8678</v>
      </c>
      <c r="J154" s="52">
        <v>10129</v>
      </c>
      <c r="K154" s="53">
        <f t="shared" si="21"/>
        <v>87899462</v>
      </c>
      <c r="L154" s="17"/>
      <c r="M154" s="1"/>
      <c r="N154" s="54">
        <v>9633</v>
      </c>
      <c r="O154" s="55">
        <f t="shared" si="22"/>
        <v>9633</v>
      </c>
      <c r="P154" s="55">
        <f t="shared" si="23"/>
        <v>83595174</v>
      </c>
      <c r="Q154" s="56" t="str">
        <f t="shared" si="24"/>
        <v>OK</v>
      </c>
    </row>
    <row r="155" spans="1:17" ht="42.75" x14ac:dyDescent="0.3">
      <c r="A155" s="1"/>
      <c r="B155" s="13"/>
      <c r="C155" s="47">
        <v>8808</v>
      </c>
      <c r="D155" s="71">
        <v>5.0499999999999989</v>
      </c>
      <c r="E155" s="72"/>
      <c r="F155" s="72"/>
      <c r="G155" s="77" t="s">
        <v>142</v>
      </c>
      <c r="H155" s="72" t="s">
        <v>19</v>
      </c>
      <c r="I155" s="51">
        <v>673</v>
      </c>
      <c r="J155" s="52">
        <v>284886</v>
      </c>
      <c r="K155" s="53">
        <f t="shared" si="21"/>
        <v>191728278</v>
      </c>
      <c r="L155" s="17"/>
      <c r="M155" s="1"/>
      <c r="N155" s="54">
        <v>270927</v>
      </c>
      <c r="O155" s="55">
        <f t="shared" si="22"/>
        <v>270927</v>
      </c>
      <c r="P155" s="55">
        <f t="shared" si="23"/>
        <v>182333871</v>
      </c>
      <c r="Q155" s="56" t="str">
        <f t="shared" si="24"/>
        <v>OK</v>
      </c>
    </row>
    <row r="156" spans="1:17" x14ac:dyDescent="0.3">
      <c r="A156" s="1"/>
      <c r="B156" s="13"/>
      <c r="C156" s="47"/>
      <c r="D156" s="71"/>
      <c r="E156" s="72"/>
      <c r="F156" s="72"/>
      <c r="G156" s="73" t="s">
        <v>143</v>
      </c>
      <c r="H156" s="72"/>
      <c r="I156" s="51"/>
      <c r="J156" s="52"/>
      <c r="K156" s="53"/>
      <c r="L156" s="17"/>
      <c r="M156" s="1"/>
      <c r="N156" s="78"/>
      <c r="O156" s="76"/>
      <c r="P156" s="76"/>
      <c r="Q156" s="56"/>
    </row>
    <row r="157" spans="1:17" x14ac:dyDescent="0.3">
      <c r="A157" s="1"/>
      <c r="B157" s="13"/>
      <c r="C157" s="47">
        <v>7257</v>
      </c>
      <c r="D157" s="71">
        <v>5.0599999999999987</v>
      </c>
      <c r="E157" s="72"/>
      <c r="F157" s="72"/>
      <c r="G157" s="77" t="s">
        <v>144</v>
      </c>
      <c r="H157" s="72" t="s">
        <v>19</v>
      </c>
      <c r="I157" s="51">
        <v>499</v>
      </c>
      <c r="J157" s="52">
        <v>37483</v>
      </c>
      <c r="K157" s="53">
        <f t="shared" si="21"/>
        <v>18704017</v>
      </c>
      <c r="L157" s="17"/>
      <c r="M157" s="1"/>
      <c r="N157" s="54">
        <v>35646</v>
      </c>
      <c r="O157" s="55">
        <f t="shared" si="22"/>
        <v>35646</v>
      </c>
      <c r="P157" s="55">
        <f t="shared" si="23"/>
        <v>17787354</v>
      </c>
      <c r="Q157" s="56" t="str">
        <f t="shared" si="24"/>
        <v>OK</v>
      </c>
    </row>
    <row r="158" spans="1:17" ht="28.5" x14ac:dyDescent="0.3">
      <c r="A158" s="1"/>
      <c r="B158" s="13"/>
      <c r="C158" s="47">
        <v>5641</v>
      </c>
      <c r="D158" s="71">
        <v>5.0699999999999985</v>
      </c>
      <c r="E158" s="72"/>
      <c r="F158" s="72"/>
      <c r="G158" s="77" t="s">
        <v>145</v>
      </c>
      <c r="H158" s="72" t="s">
        <v>19</v>
      </c>
      <c r="I158" s="51">
        <v>1429</v>
      </c>
      <c r="J158" s="52">
        <v>118501</v>
      </c>
      <c r="K158" s="53">
        <f t="shared" si="21"/>
        <v>169337929</v>
      </c>
      <c r="L158" s="17"/>
      <c r="M158" s="1"/>
      <c r="N158" s="54">
        <v>112694</v>
      </c>
      <c r="O158" s="55">
        <f t="shared" si="22"/>
        <v>112694</v>
      </c>
      <c r="P158" s="55">
        <f t="shared" si="23"/>
        <v>161039726</v>
      </c>
      <c r="Q158" s="56" t="str">
        <f t="shared" si="24"/>
        <v>OK</v>
      </c>
    </row>
    <row r="159" spans="1:17" ht="42.75" x14ac:dyDescent="0.3">
      <c r="A159" s="1"/>
      <c r="B159" s="13"/>
      <c r="C159" s="47">
        <v>5452</v>
      </c>
      <c r="D159" s="71">
        <v>5.0799999999999983</v>
      </c>
      <c r="E159" s="72"/>
      <c r="F159" s="72"/>
      <c r="G159" s="77" t="s">
        <v>146</v>
      </c>
      <c r="H159" s="72" t="s">
        <v>19</v>
      </c>
      <c r="I159" s="51">
        <v>2089</v>
      </c>
      <c r="J159" s="52">
        <v>75292</v>
      </c>
      <c r="K159" s="53">
        <f t="shared" si="21"/>
        <v>157284988</v>
      </c>
      <c r="L159" s="17"/>
      <c r="M159" s="1"/>
      <c r="N159" s="54">
        <v>71603</v>
      </c>
      <c r="O159" s="55">
        <f t="shared" si="22"/>
        <v>71603</v>
      </c>
      <c r="P159" s="55">
        <f t="shared" si="23"/>
        <v>149578667</v>
      </c>
      <c r="Q159" s="56" t="str">
        <f t="shared" si="24"/>
        <v>OK</v>
      </c>
    </row>
    <row r="160" spans="1:17" x14ac:dyDescent="0.3">
      <c r="A160" s="1"/>
      <c r="B160" s="13"/>
      <c r="C160" s="47">
        <v>8532</v>
      </c>
      <c r="D160" s="71">
        <v>5.0899999999999981</v>
      </c>
      <c r="E160" s="72"/>
      <c r="F160" s="72"/>
      <c r="G160" s="77" t="s">
        <v>147</v>
      </c>
      <c r="H160" s="72" t="s">
        <v>19</v>
      </c>
      <c r="I160" s="51">
        <v>304</v>
      </c>
      <c r="J160" s="52">
        <v>113212</v>
      </c>
      <c r="K160" s="53">
        <f t="shared" si="21"/>
        <v>34416448</v>
      </c>
      <c r="L160" s="17"/>
      <c r="M160" s="1"/>
      <c r="N160" s="54">
        <v>107665</v>
      </c>
      <c r="O160" s="55">
        <f t="shared" si="22"/>
        <v>107665</v>
      </c>
      <c r="P160" s="55">
        <f t="shared" si="23"/>
        <v>32730160</v>
      </c>
      <c r="Q160" s="56" t="str">
        <f t="shared" si="24"/>
        <v>OK</v>
      </c>
    </row>
    <row r="161" spans="1:17" ht="28.5" x14ac:dyDescent="0.3">
      <c r="A161" s="1"/>
      <c r="B161" s="13"/>
      <c r="C161" s="47">
        <v>6196</v>
      </c>
      <c r="D161" s="71">
        <v>5.0999999999999979</v>
      </c>
      <c r="E161" s="72"/>
      <c r="F161" s="72"/>
      <c r="G161" s="77" t="s">
        <v>148</v>
      </c>
      <c r="H161" s="72" t="s">
        <v>19</v>
      </c>
      <c r="I161" s="51">
        <v>69</v>
      </c>
      <c r="J161" s="52">
        <v>296375</v>
      </c>
      <c r="K161" s="53">
        <f t="shared" si="21"/>
        <v>20449875</v>
      </c>
      <c r="L161" s="17"/>
      <c r="M161" s="1"/>
      <c r="N161" s="54">
        <v>281853</v>
      </c>
      <c r="O161" s="55">
        <f t="shared" si="22"/>
        <v>281853</v>
      </c>
      <c r="P161" s="55">
        <f t="shared" si="23"/>
        <v>19447857</v>
      </c>
      <c r="Q161" s="56" t="str">
        <f t="shared" si="24"/>
        <v>OK</v>
      </c>
    </row>
    <row r="162" spans="1:17" ht="28.5" x14ac:dyDescent="0.3">
      <c r="A162" s="1"/>
      <c r="B162" s="13"/>
      <c r="C162" s="47">
        <v>5063</v>
      </c>
      <c r="D162" s="71">
        <v>5.1099999999999977</v>
      </c>
      <c r="E162" s="72"/>
      <c r="F162" s="72"/>
      <c r="G162" s="77" t="s">
        <v>149</v>
      </c>
      <c r="H162" s="72" t="s">
        <v>19</v>
      </c>
      <c r="I162" s="51">
        <v>1029</v>
      </c>
      <c r="J162" s="52">
        <v>45017</v>
      </c>
      <c r="K162" s="53">
        <f t="shared" si="21"/>
        <v>46322493</v>
      </c>
      <c r="L162" s="17"/>
      <c r="M162" s="1"/>
      <c r="N162" s="54">
        <v>42811</v>
      </c>
      <c r="O162" s="55">
        <f t="shared" si="22"/>
        <v>42811</v>
      </c>
      <c r="P162" s="55">
        <f t="shared" si="23"/>
        <v>44052519</v>
      </c>
      <c r="Q162" s="56" t="str">
        <f t="shared" si="24"/>
        <v>OK</v>
      </c>
    </row>
    <row r="163" spans="1:17" ht="42.75" x14ac:dyDescent="0.3">
      <c r="A163" s="1"/>
      <c r="B163" s="13"/>
      <c r="C163" s="47">
        <v>7235</v>
      </c>
      <c r="D163" s="71">
        <v>5.1199999999999974</v>
      </c>
      <c r="E163" s="72"/>
      <c r="F163" s="72"/>
      <c r="G163" s="77" t="s">
        <v>150</v>
      </c>
      <c r="H163" s="72" t="s">
        <v>19</v>
      </c>
      <c r="I163" s="51">
        <v>138</v>
      </c>
      <c r="J163" s="52">
        <v>360504</v>
      </c>
      <c r="K163" s="53">
        <f t="shared" si="21"/>
        <v>49749552</v>
      </c>
      <c r="L163" s="17"/>
      <c r="M163" s="1"/>
      <c r="N163" s="54">
        <v>342839</v>
      </c>
      <c r="O163" s="55">
        <f t="shared" si="22"/>
        <v>342839</v>
      </c>
      <c r="P163" s="55">
        <f t="shared" si="23"/>
        <v>47311782</v>
      </c>
      <c r="Q163" s="56" t="str">
        <f t="shared" si="24"/>
        <v>OK</v>
      </c>
    </row>
    <row r="164" spans="1:17" x14ac:dyDescent="0.3">
      <c r="A164" s="1"/>
      <c r="B164" s="13"/>
      <c r="C164" s="47"/>
      <c r="D164" s="71"/>
      <c r="E164" s="72"/>
      <c r="F164" s="72"/>
      <c r="G164" s="73" t="s">
        <v>151</v>
      </c>
      <c r="H164" s="72"/>
      <c r="I164" s="51"/>
      <c r="J164" s="52"/>
      <c r="K164" s="53"/>
      <c r="L164" s="17"/>
      <c r="M164" s="1"/>
      <c r="N164" s="54"/>
      <c r="O164" s="76"/>
      <c r="P164" s="76"/>
      <c r="Q164" s="56"/>
    </row>
    <row r="165" spans="1:17" ht="28.5" x14ac:dyDescent="0.3">
      <c r="A165" s="1"/>
      <c r="B165" s="13"/>
      <c r="C165" s="47">
        <v>5064</v>
      </c>
      <c r="D165" s="71">
        <v>5.1299999999999972</v>
      </c>
      <c r="E165" s="72"/>
      <c r="F165" s="72"/>
      <c r="G165" s="77" t="s">
        <v>152</v>
      </c>
      <c r="H165" s="72" t="s">
        <v>25</v>
      </c>
      <c r="I165" s="51">
        <v>779</v>
      </c>
      <c r="J165" s="52">
        <v>8356</v>
      </c>
      <c r="K165" s="53">
        <f t="shared" si="21"/>
        <v>6509324</v>
      </c>
      <c r="L165" s="17"/>
      <c r="M165" s="1"/>
      <c r="N165" s="54">
        <v>7947</v>
      </c>
      <c r="O165" s="55">
        <f t="shared" si="22"/>
        <v>7947</v>
      </c>
      <c r="P165" s="55">
        <f t="shared" si="23"/>
        <v>6190713</v>
      </c>
      <c r="Q165" s="56" t="str">
        <f t="shared" si="24"/>
        <v>OK</v>
      </c>
    </row>
    <row r="166" spans="1:17" ht="28.5" x14ac:dyDescent="0.3">
      <c r="A166" s="1"/>
      <c r="B166" s="13"/>
      <c r="C166" s="47">
        <v>7082</v>
      </c>
      <c r="D166" s="71">
        <v>5.139999999999997</v>
      </c>
      <c r="E166" s="72"/>
      <c r="F166" s="72"/>
      <c r="G166" s="77" t="s">
        <v>153</v>
      </c>
      <c r="H166" s="72" t="s">
        <v>19</v>
      </c>
      <c r="I166" s="51">
        <v>1193</v>
      </c>
      <c r="J166" s="52">
        <v>83739</v>
      </c>
      <c r="K166" s="53">
        <f t="shared" si="21"/>
        <v>99900627</v>
      </c>
      <c r="L166" s="17"/>
      <c r="M166" s="1"/>
      <c r="N166" s="54">
        <v>79636</v>
      </c>
      <c r="O166" s="55">
        <f t="shared" si="22"/>
        <v>79636</v>
      </c>
      <c r="P166" s="55">
        <f t="shared" si="23"/>
        <v>95005748</v>
      </c>
      <c r="Q166" s="56" t="str">
        <f t="shared" si="24"/>
        <v>OK</v>
      </c>
    </row>
    <row r="167" spans="1:17" ht="28.5" x14ac:dyDescent="0.3">
      <c r="A167" s="1"/>
      <c r="B167" s="13"/>
      <c r="C167" s="47">
        <v>6078</v>
      </c>
      <c r="D167" s="71">
        <v>5.1499999999999968</v>
      </c>
      <c r="E167" s="72"/>
      <c r="F167" s="72"/>
      <c r="G167" s="77" t="s">
        <v>154</v>
      </c>
      <c r="H167" s="72" t="s">
        <v>19</v>
      </c>
      <c r="I167" s="51">
        <v>538</v>
      </c>
      <c r="J167" s="52">
        <v>146380</v>
      </c>
      <c r="K167" s="53">
        <f t="shared" si="21"/>
        <v>78752440</v>
      </c>
      <c r="L167" s="17"/>
      <c r="M167" s="1"/>
      <c r="N167" s="54">
        <v>139207</v>
      </c>
      <c r="O167" s="55">
        <f t="shared" si="22"/>
        <v>139207</v>
      </c>
      <c r="P167" s="55">
        <f t="shared" si="23"/>
        <v>74893366</v>
      </c>
      <c r="Q167" s="56" t="str">
        <f t="shared" si="24"/>
        <v>OK</v>
      </c>
    </row>
    <row r="168" spans="1:17" ht="28.5" x14ac:dyDescent="0.3">
      <c r="A168" s="1"/>
      <c r="B168" s="13"/>
      <c r="C168" s="47">
        <v>6963</v>
      </c>
      <c r="D168" s="71">
        <v>5.1599999999999966</v>
      </c>
      <c r="E168" s="72"/>
      <c r="F168" s="72"/>
      <c r="G168" s="77" t="s">
        <v>155</v>
      </c>
      <c r="H168" s="72" t="s">
        <v>19</v>
      </c>
      <c r="I168" s="51">
        <v>474</v>
      </c>
      <c r="J168" s="52">
        <v>72948</v>
      </c>
      <c r="K168" s="53">
        <f t="shared" si="21"/>
        <v>34577352</v>
      </c>
      <c r="L168" s="17"/>
      <c r="M168" s="1"/>
      <c r="N168" s="54">
        <v>69374</v>
      </c>
      <c r="O168" s="55">
        <f t="shared" si="22"/>
        <v>69374</v>
      </c>
      <c r="P168" s="55">
        <f t="shared" si="23"/>
        <v>32883276</v>
      </c>
      <c r="Q168" s="56" t="str">
        <f t="shared" si="24"/>
        <v>OK</v>
      </c>
    </row>
    <row r="169" spans="1:17" ht="42.75" x14ac:dyDescent="0.3">
      <c r="A169" s="1"/>
      <c r="B169" s="13"/>
      <c r="C169" s="47">
        <v>5935</v>
      </c>
      <c r="D169" s="71">
        <v>5.1699999999999964</v>
      </c>
      <c r="E169" s="72"/>
      <c r="F169" s="72"/>
      <c r="G169" s="77" t="s">
        <v>156</v>
      </c>
      <c r="H169" s="72" t="s">
        <v>19</v>
      </c>
      <c r="I169" s="51">
        <v>106</v>
      </c>
      <c r="J169" s="52">
        <v>276343</v>
      </c>
      <c r="K169" s="53">
        <f t="shared" si="21"/>
        <v>29292358</v>
      </c>
      <c r="L169" s="17"/>
      <c r="M169" s="1"/>
      <c r="N169" s="54">
        <v>262802</v>
      </c>
      <c r="O169" s="55">
        <f t="shared" si="22"/>
        <v>262802</v>
      </c>
      <c r="P169" s="55">
        <f t="shared" si="23"/>
        <v>27857012</v>
      </c>
      <c r="Q169" s="56" t="str">
        <f t="shared" si="24"/>
        <v>OK</v>
      </c>
    </row>
    <row r="170" spans="1:17" ht="42.75" x14ac:dyDescent="0.3">
      <c r="A170" s="1"/>
      <c r="B170" s="13"/>
      <c r="C170" s="47">
        <v>6407</v>
      </c>
      <c r="D170" s="71">
        <v>5.1799999999999962</v>
      </c>
      <c r="E170" s="72"/>
      <c r="F170" s="72"/>
      <c r="G170" s="77" t="s">
        <v>157</v>
      </c>
      <c r="H170" s="72" t="s">
        <v>19</v>
      </c>
      <c r="I170" s="51">
        <v>2592</v>
      </c>
      <c r="J170" s="52">
        <v>265197</v>
      </c>
      <c r="K170" s="53">
        <f t="shared" si="21"/>
        <v>687390624</v>
      </c>
      <c r="L170" s="17"/>
      <c r="M170" s="1"/>
      <c r="N170" s="54">
        <v>252202</v>
      </c>
      <c r="O170" s="55">
        <f t="shared" si="22"/>
        <v>252202</v>
      </c>
      <c r="P170" s="55">
        <f t="shared" si="23"/>
        <v>653707584</v>
      </c>
      <c r="Q170" s="56" t="str">
        <f t="shared" si="24"/>
        <v>OK</v>
      </c>
    </row>
    <row r="171" spans="1:17" x14ac:dyDescent="0.3">
      <c r="A171" s="1"/>
      <c r="B171" s="13"/>
      <c r="C171" s="47"/>
      <c r="D171" s="71"/>
      <c r="E171" s="72"/>
      <c r="F171" s="72"/>
      <c r="G171" s="73" t="s">
        <v>158</v>
      </c>
      <c r="H171" s="72"/>
      <c r="I171" s="51"/>
      <c r="J171" s="52"/>
      <c r="K171" s="53"/>
      <c r="L171" s="17"/>
      <c r="M171" s="1"/>
      <c r="N171" s="54"/>
      <c r="O171" s="76"/>
      <c r="P171" s="76"/>
      <c r="Q171" s="56"/>
    </row>
    <row r="172" spans="1:17" ht="28.5" x14ac:dyDescent="0.3">
      <c r="A172" s="1"/>
      <c r="B172" s="13"/>
      <c r="C172" s="47">
        <v>7267</v>
      </c>
      <c r="D172" s="71">
        <v>5.1899999999999959</v>
      </c>
      <c r="E172" s="72"/>
      <c r="F172" s="72"/>
      <c r="G172" s="77" t="s">
        <v>159</v>
      </c>
      <c r="H172" s="72" t="s">
        <v>19</v>
      </c>
      <c r="I172" s="51">
        <v>131</v>
      </c>
      <c r="J172" s="52">
        <v>294579</v>
      </c>
      <c r="K172" s="53">
        <f t="shared" si="21"/>
        <v>38589849</v>
      </c>
      <c r="L172" s="17"/>
      <c r="M172" s="1"/>
      <c r="N172" s="54">
        <v>280145</v>
      </c>
      <c r="O172" s="55">
        <f t="shared" si="22"/>
        <v>280145</v>
      </c>
      <c r="P172" s="55">
        <f t="shared" si="23"/>
        <v>36698995</v>
      </c>
      <c r="Q172" s="56" t="str">
        <f t="shared" si="24"/>
        <v>OK</v>
      </c>
    </row>
    <row r="173" spans="1:17" ht="57" x14ac:dyDescent="0.3">
      <c r="A173" s="1"/>
      <c r="B173" s="13"/>
      <c r="C173" s="47">
        <v>7083</v>
      </c>
      <c r="D173" s="71">
        <v>5.1999999999999957</v>
      </c>
      <c r="E173" s="72"/>
      <c r="F173" s="72"/>
      <c r="G173" s="77" t="s">
        <v>160</v>
      </c>
      <c r="H173" s="72" t="s">
        <v>19</v>
      </c>
      <c r="I173" s="51">
        <v>416</v>
      </c>
      <c r="J173" s="52">
        <v>349908</v>
      </c>
      <c r="K173" s="53">
        <f t="shared" si="21"/>
        <v>145561728</v>
      </c>
      <c r="L173" s="17"/>
      <c r="M173" s="1"/>
      <c r="N173" s="54">
        <v>332763</v>
      </c>
      <c r="O173" s="55">
        <f t="shared" si="22"/>
        <v>332763</v>
      </c>
      <c r="P173" s="55">
        <f t="shared" si="23"/>
        <v>138429408</v>
      </c>
      <c r="Q173" s="56" t="str">
        <f t="shared" si="24"/>
        <v>OK</v>
      </c>
    </row>
    <row r="174" spans="1:17" x14ac:dyDescent="0.3">
      <c r="A174" s="1"/>
      <c r="B174" s="13"/>
      <c r="C174" s="47">
        <v>7599</v>
      </c>
      <c r="D174" s="71">
        <v>5.2099999999999955</v>
      </c>
      <c r="E174" s="72"/>
      <c r="F174" s="72"/>
      <c r="G174" s="77" t="s">
        <v>161</v>
      </c>
      <c r="H174" s="72" t="s">
        <v>19</v>
      </c>
      <c r="I174" s="51">
        <v>158</v>
      </c>
      <c r="J174" s="52">
        <v>507902</v>
      </c>
      <c r="K174" s="53">
        <f t="shared" si="21"/>
        <v>80248516</v>
      </c>
      <c r="L174" s="17"/>
      <c r="M174" s="1"/>
      <c r="N174" s="54">
        <v>483015</v>
      </c>
      <c r="O174" s="55">
        <f t="shared" si="22"/>
        <v>483015</v>
      </c>
      <c r="P174" s="55">
        <f t="shared" si="23"/>
        <v>76316370</v>
      </c>
      <c r="Q174" s="56" t="str">
        <f t="shared" si="24"/>
        <v>OK</v>
      </c>
    </row>
    <row r="175" spans="1:17" ht="28.5" x14ac:dyDescent="0.3">
      <c r="A175" s="1"/>
      <c r="B175" s="13"/>
      <c r="C175" s="47">
        <v>7298</v>
      </c>
      <c r="D175" s="71">
        <v>5.2199999999999953</v>
      </c>
      <c r="E175" s="72"/>
      <c r="F175" s="72"/>
      <c r="G175" s="77" t="s">
        <v>162</v>
      </c>
      <c r="H175" s="72" t="s">
        <v>19</v>
      </c>
      <c r="I175" s="51">
        <v>53</v>
      </c>
      <c r="J175" s="52">
        <v>427140</v>
      </c>
      <c r="K175" s="53">
        <f t="shared" si="21"/>
        <v>22638420</v>
      </c>
      <c r="L175" s="17"/>
      <c r="M175" s="1"/>
      <c r="N175" s="54">
        <v>406210</v>
      </c>
      <c r="O175" s="55">
        <f t="shared" si="22"/>
        <v>406210</v>
      </c>
      <c r="P175" s="55">
        <f t="shared" si="23"/>
        <v>21529130</v>
      </c>
      <c r="Q175" s="56" t="str">
        <f t="shared" si="24"/>
        <v>OK</v>
      </c>
    </row>
    <row r="176" spans="1:17" ht="42.75" x14ac:dyDescent="0.3">
      <c r="A176" s="1"/>
      <c r="B176" s="13"/>
      <c r="C176" s="47">
        <v>7306</v>
      </c>
      <c r="D176" s="71">
        <v>5.2299999999999951</v>
      </c>
      <c r="E176" s="72"/>
      <c r="F176" s="72"/>
      <c r="G176" s="77" t="s">
        <v>163</v>
      </c>
      <c r="H176" s="72" t="s">
        <v>19</v>
      </c>
      <c r="I176" s="51">
        <v>85</v>
      </c>
      <c r="J176" s="52">
        <v>616084</v>
      </c>
      <c r="K176" s="53">
        <f t="shared" si="21"/>
        <v>52367140</v>
      </c>
      <c r="L176" s="17"/>
      <c r="M176" s="1"/>
      <c r="N176" s="54">
        <v>585896</v>
      </c>
      <c r="O176" s="55">
        <f t="shared" si="22"/>
        <v>585896</v>
      </c>
      <c r="P176" s="55">
        <f t="shared" si="23"/>
        <v>49801160</v>
      </c>
      <c r="Q176" s="56" t="str">
        <f t="shared" si="24"/>
        <v>OK</v>
      </c>
    </row>
    <row r="177" spans="1:17" ht="57" x14ac:dyDescent="0.3">
      <c r="A177" s="1"/>
      <c r="B177" s="13"/>
      <c r="C177" s="47">
        <v>8813</v>
      </c>
      <c r="D177" s="71">
        <v>5.2399999999999949</v>
      </c>
      <c r="E177" s="72"/>
      <c r="F177" s="72"/>
      <c r="G177" s="77" t="s">
        <v>164</v>
      </c>
      <c r="H177" s="72" t="s">
        <v>19</v>
      </c>
      <c r="I177" s="51">
        <v>99</v>
      </c>
      <c r="J177" s="52">
        <v>448213</v>
      </c>
      <c r="K177" s="53">
        <f t="shared" si="21"/>
        <v>44373087</v>
      </c>
      <c r="L177" s="17"/>
      <c r="M177" s="1"/>
      <c r="N177" s="54">
        <v>426251</v>
      </c>
      <c r="O177" s="55">
        <f t="shared" si="22"/>
        <v>426251</v>
      </c>
      <c r="P177" s="55">
        <f t="shared" si="23"/>
        <v>42198849</v>
      </c>
      <c r="Q177" s="56" t="str">
        <f t="shared" si="24"/>
        <v>OK</v>
      </c>
    </row>
    <row r="178" spans="1:17" ht="28.5" x14ac:dyDescent="0.3">
      <c r="A178" s="1"/>
      <c r="B178" s="13"/>
      <c r="C178" s="47">
        <v>8520</v>
      </c>
      <c r="D178" s="71">
        <v>5.2499999999999947</v>
      </c>
      <c r="E178" s="72"/>
      <c r="F178" s="72"/>
      <c r="G178" s="77" t="s">
        <v>165</v>
      </c>
      <c r="H178" s="72" t="s">
        <v>19</v>
      </c>
      <c r="I178" s="51">
        <v>3</v>
      </c>
      <c r="J178" s="52">
        <v>2470628</v>
      </c>
      <c r="K178" s="53">
        <f t="shared" si="21"/>
        <v>7411884</v>
      </c>
      <c r="L178" s="17"/>
      <c r="M178" s="1"/>
      <c r="N178" s="54">
        <v>2349567</v>
      </c>
      <c r="O178" s="55">
        <f t="shared" si="22"/>
        <v>2349567</v>
      </c>
      <c r="P178" s="55">
        <f t="shared" si="23"/>
        <v>7048701</v>
      </c>
      <c r="Q178" s="56" t="str">
        <f t="shared" si="24"/>
        <v>OK</v>
      </c>
    </row>
    <row r="179" spans="1:17" x14ac:dyDescent="0.3">
      <c r="A179" s="1"/>
      <c r="B179" s="13"/>
      <c r="C179" s="47"/>
      <c r="D179" s="71"/>
      <c r="E179" s="72"/>
      <c r="F179" s="72"/>
      <c r="G179" s="73" t="s">
        <v>166</v>
      </c>
      <c r="H179" s="72"/>
      <c r="I179" s="51"/>
      <c r="J179" s="52"/>
      <c r="K179" s="53"/>
      <c r="L179" s="17"/>
      <c r="M179" s="1"/>
      <c r="N179" s="54"/>
      <c r="O179" s="76"/>
      <c r="P179" s="76"/>
      <c r="Q179" s="56"/>
    </row>
    <row r="180" spans="1:17" ht="71.25" x14ac:dyDescent="0.3">
      <c r="A180" s="1"/>
      <c r="B180" s="13"/>
      <c r="C180" s="47">
        <v>6410</v>
      </c>
      <c r="D180" s="71">
        <v>5.2599999999999945</v>
      </c>
      <c r="E180" s="72"/>
      <c r="F180" s="72"/>
      <c r="G180" s="77" t="s">
        <v>167</v>
      </c>
      <c r="H180" s="72" t="s">
        <v>19</v>
      </c>
      <c r="I180" s="51">
        <v>307</v>
      </c>
      <c r="J180" s="52">
        <v>674496</v>
      </c>
      <c r="K180" s="53">
        <f t="shared" si="21"/>
        <v>207070272</v>
      </c>
      <c r="L180" s="17"/>
      <c r="M180" s="1"/>
      <c r="N180" s="54">
        <v>641446</v>
      </c>
      <c r="O180" s="55">
        <f t="shared" si="22"/>
        <v>641446</v>
      </c>
      <c r="P180" s="55">
        <f t="shared" si="23"/>
        <v>196923922</v>
      </c>
      <c r="Q180" s="56" t="str">
        <f t="shared" si="24"/>
        <v>OK</v>
      </c>
    </row>
    <row r="181" spans="1:17" x14ac:dyDescent="0.3">
      <c r="A181" s="1"/>
      <c r="B181" s="13"/>
      <c r="C181" s="47"/>
      <c r="D181" s="71"/>
      <c r="E181" s="72"/>
      <c r="F181" s="72"/>
      <c r="G181" s="73" t="s">
        <v>168</v>
      </c>
      <c r="H181" s="72"/>
      <c r="I181" s="51"/>
      <c r="J181" s="52"/>
      <c r="K181" s="53"/>
      <c r="L181" s="17"/>
      <c r="M181" s="1"/>
      <c r="N181" s="54"/>
      <c r="O181" s="76"/>
      <c r="P181" s="76"/>
      <c r="Q181" s="56"/>
    </row>
    <row r="182" spans="1:17" ht="42.75" x14ac:dyDescent="0.3">
      <c r="A182" s="1"/>
      <c r="B182" s="13"/>
      <c r="C182" s="47">
        <v>7192</v>
      </c>
      <c r="D182" s="71">
        <v>5.2699999999999942</v>
      </c>
      <c r="E182" s="72"/>
      <c r="F182" s="72"/>
      <c r="G182" s="77" t="s">
        <v>169</v>
      </c>
      <c r="H182" s="72" t="s">
        <v>25</v>
      </c>
      <c r="I182" s="51">
        <v>366</v>
      </c>
      <c r="J182" s="52">
        <v>445692</v>
      </c>
      <c r="K182" s="53">
        <f t="shared" si="21"/>
        <v>163123272</v>
      </c>
      <c r="L182" s="17"/>
      <c r="M182" s="1"/>
      <c r="N182" s="54">
        <v>423853</v>
      </c>
      <c r="O182" s="55">
        <f t="shared" si="22"/>
        <v>423853</v>
      </c>
      <c r="P182" s="55">
        <f t="shared" si="23"/>
        <v>155130198</v>
      </c>
      <c r="Q182" s="56" t="str">
        <f t="shared" si="24"/>
        <v>OK</v>
      </c>
    </row>
    <row r="183" spans="1:17" ht="71.25" x14ac:dyDescent="0.3">
      <c r="A183" s="1"/>
      <c r="B183" s="13"/>
      <c r="C183" s="47">
        <v>7310</v>
      </c>
      <c r="D183" s="71">
        <v>5.279999999999994</v>
      </c>
      <c r="E183" s="72"/>
      <c r="F183" s="72"/>
      <c r="G183" s="77" t="s">
        <v>170</v>
      </c>
      <c r="H183" s="72" t="s">
        <v>25</v>
      </c>
      <c r="I183" s="51">
        <v>144</v>
      </c>
      <c r="J183" s="52">
        <v>614692</v>
      </c>
      <c r="K183" s="53">
        <f t="shared" si="21"/>
        <v>88515648</v>
      </c>
      <c r="L183" s="17"/>
      <c r="M183" s="1"/>
      <c r="N183" s="54">
        <v>584572</v>
      </c>
      <c r="O183" s="55">
        <f t="shared" si="22"/>
        <v>584572</v>
      </c>
      <c r="P183" s="55">
        <f t="shared" si="23"/>
        <v>84178368</v>
      </c>
      <c r="Q183" s="56" t="str">
        <f t="shared" si="24"/>
        <v>OK</v>
      </c>
    </row>
    <row r="184" spans="1:17" ht="57" x14ac:dyDescent="0.3">
      <c r="A184" s="1"/>
      <c r="B184" s="13"/>
      <c r="C184" s="47">
        <v>8809</v>
      </c>
      <c r="D184" s="71">
        <v>5.2899999999999938</v>
      </c>
      <c r="E184" s="72"/>
      <c r="F184" s="72"/>
      <c r="G184" s="77" t="s">
        <v>171</v>
      </c>
      <c r="H184" s="72" t="s">
        <v>19</v>
      </c>
      <c r="I184" s="51">
        <v>47</v>
      </c>
      <c r="J184" s="52">
        <v>71669</v>
      </c>
      <c r="K184" s="53">
        <f t="shared" si="21"/>
        <v>3368443</v>
      </c>
      <c r="L184" s="17"/>
      <c r="M184" s="1"/>
      <c r="N184" s="54">
        <v>68157</v>
      </c>
      <c r="O184" s="55">
        <f t="shared" si="22"/>
        <v>68157</v>
      </c>
      <c r="P184" s="55">
        <f t="shared" si="23"/>
        <v>3203379</v>
      </c>
      <c r="Q184" s="56" t="str">
        <f t="shared" si="24"/>
        <v>OK</v>
      </c>
    </row>
    <row r="185" spans="1:17" ht="57" x14ac:dyDescent="0.3">
      <c r="A185" s="1"/>
      <c r="B185" s="13"/>
      <c r="C185" s="47">
        <v>8812</v>
      </c>
      <c r="D185" s="71">
        <v>5.2999999999999936</v>
      </c>
      <c r="E185" s="72"/>
      <c r="F185" s="72"/>
      <c r="G185" s="77" t="s">
        <v>172</v>
      </c>
      <c r="H185" s="72" t="s">
        <v>25</v>
      </c>
      <c r="I185" s="51">
        <v>3</v>
      </c>
      <c r="J185" s="52">
        <v>348120</v>
      </c>
      <c r="K185" s="53">
        <f t="shared" si="21"/>
        <v>1044360</v>
      </c>
      <c r="L185" s="17"/>
      <c r="M185" s="1"/>
      <c r="N185" s="54">
        <v>331062</v>
      </c>
      <c r="O185" s="55">
        <f t="shared" si="22"/>
        <v>331062</v>
      </c>
      <c r="P185" s="55">
        <f t="shared" si="23"/>
        <v>993186</v>
      </c>
      <c r="Q185" s="56" t="str">
        <f t="shared" si="24"/>
        <v>OK</v>
      </c>
    </row>
    <row r="186" spans="1:17" x14ac:dyDescent="0.3">
      <c r="A186" s="1"/>
      <c r="B186" s="13"/>
      <c r="C186" s="47"/>
      <c r="D186" s="71"/>
      <c r="E186" s="72"/>
      <c r="F186" s="72"/>
      <c r="G186" s="73" t="s">
        <v>173</v>
      </c>
      <c r="H186" s="72"/>
      <c r="I186" s="51"/>
      <c r="J186" s="52"/>
      <c r="K186" s="53"/>
      <c r="L186" s="17"/>
      <c r="M186" s="1"/>
      <c r="N186" s="54"/>
      <c r="O186" s="76"/>
      <c r="P186" s="76"/>
      <c r="Q186" s="56"/>
    </row>
    <row r="187" spans="1:17" ht="42.75" x14ac:dyDescent="0.3">
      <c r="A187" s="1"/>
      <c r="B187" s="13"/>
      <c r="C187" s="47">
        <v>7188</v>
      </c>
      <c r="D187" s="71">
        <v>5.3099999999999934</v>
      </c>
      <c r="E187" s="72"/>
      <c r="F187" s="72"/>
      <c r="G187" s="77" t="s">
        <v>174</v>
      </c>
      <c r="H187" s="72" t="s">
        <v>25</v>
      </c>
      <c r="I187" s="51">
        <v>3943</v>
      </c>
      <c r="J187" s="52">
        <v>122702</v>
      </c>
      <c r="K187" s="53">
        <f t="shared" si="21"/>
        <v>483813986</v>
      </c>
      <c r="L187" s="17"/>
      <c r="M187" s="1"/>
      <c r="N187" s="54">
        <v>116690</v>
      </c>
      <c r="O187" s="55">
        <f t="shared" si="22"/>
        <v>116690</v>
      </c>
      <c r="P187" s="55">
        <f t="shared" si="23"/>
        <v>460108670</v>
      </c>
      <c r="Q187" s="56" t="str">
        <f t="shared" si="24"/>
        <v>OK</v>
      </c>
    </row>
    <row r="188" spans="1:17" ht="57" x14ac:dyDescent="0.3">
      <c r="A188" s="1"/>
      <c r="B188" s="13"/>
      <c r="C188" s="47">
        <v>7207</v>
      </c>
      <c r="D188" s="71">
        <v>5.3199999999999932</v>
      </c>
      <c r="E188" s="72"/>
      <c r="F188" s="72"/>
      <c r="G188" s="77" t="s">
        <v>175</v>
      </c>
      <c r="H188" s="72" t="s">
        <v>19</v>
      </c>
      <c r="I188" s="51">
        <v>2363</v>
      </c>
      <c r="J188" s="52">
        <v>202639</v>
      </c>
      <c r="K188" s="53">
        <f t="shared" si="21"/>
        <v>478835957</v>
      </c>
      <c r="L188" s="17"/>
      <c r="M188" s="1"/>
      <c r="N188" s="54">
        <v>192710</v>
      </c>
      <c r="O188" s="55">
        <f t="shared" si="22"/>
        <v>192710</v>
      </c>
      <c r="P188" s="55">
        <f t="shared" si="23"/>
        <v>455373730</v>
      </c>
      <c r="Q188" s="56" t="str">
        <f t="shared" si="24"/>
        <v>OK</v>
      </c>
    </row>
    <row r="189" spans="1:17" x14ac:dyDescent="0.3">
      <c r="A189" s="1"/>
      <c r="B189" s="13"/>
      <c r="C189" s="47">
        <v>6206</v>
      </c>
      <c r="D189" s="71">
        <v>5.329999999999993</v>
      </c>
      <c r="E189" s="72"/>
      <c r="F189" s="72"/>
      <c r="G189" s="77" t="s">
        <v>176</v>
      </c>
      <c r="H189" s="72" t="s">
        <v>25</v>
      </c>
      <c r="I189" s="51">
        <v>372</v>
      </c>
      <c r="J189" s="52">
        <v>107056</v>
      </c>
      <c r="K189" s="53">
        <f t="shared" si="21"/>
        <v>39824832</v>
      </c>
      <c r="L189" s="17"/>
      <c r="M189" s="1"/>
      <c r="N189" s="54">
        <v>101810</v>
      </c>
      <c r="O189" s="55">
        <f t="shared" si="22"/>
        <v>101810</v>
      </c>
      <c r="P189" s="55">
        <f t="shared" si="23"/>
        <v>37873320</v>
      </c>
      <c r="Q189" s="56" t="str">
        <f t="shared" si="24"/>
        <v>OK</v>
      </c>
    </row>
    <row r="190" spans="1:17" ht="28.5" x14ac:dyDescent="0.3">
      <c r="A190" s="1"/>
      <c r="B190" s="13"/>
      <c r="C190" s="47">
        <v>6406</v>
      </c>
      <c r="D190" s="71">
        <v>5.3399999999999928</v>
      </c>
      <c r="E190" s="72"/>
      <c r="F190" s="72"/>
      <c r="G190" s="77" t="s">
        <v>177</v>
      </c>
      <c r="H190" s="72" t="s">
        <v>25</v>
      </c>
      <c r="I190" s="51">
        <v>854</v>
      </c>
      <c r="J190" s="52">
        <v>42600</v>
      </c>
      <c r="K190" s="53">
        <f t="shared" si="21"/>
        <v>36380400</v>
      </c>
      <c r="L190" s="17"/>
      <c r="M190" s="1"/>
      <c r="N190" s="54">
        <v>40513</v>
      </c>
      <c r="O190" s="55">
        <f t="shared" si="22"/>
        <v>40513</v>
      </c>
      <c r="P190" s="55">
        <f t="shared" si="23"/>
        <v>34598102</v>
      </c>
      <c r="Q190" s="56" t="str">
        <f t="shared" si="24"/>
        <v>OK</v>
      </c>
    </row>
    <row r="191" spans="1:17" ht="28.5" x14ac:dyDescent="0.3">
      <c r="A191" s="1"/>
      <c r="B191" s="13"/>
      <c r="C191" s="47">
        <v>7744</v>
      </c>
      <c r="D191" s="71">
        <v>5.3499999999999925</v>
      </c>
      <c r="E191" s="72"/>
      <c r="F191" s="72"/>
      <c r="G191" s="77" t="s">
        <v>178</v>
      </c>
      <c r="H191" s="72" t="s">
        <v>28</v>
      </c>
      <c r="I191" s="51">
        <v>57</v>
      </c>
      <c r="J191" s="52">
        <v>128949</v>
      </c>
      <c r="K191" s="53">
        <f t="shared" si="21"/>
        <v>7350093</v>
      </c>
      <c r="L191" s="17"/>
      <c r="M191" s="1"/>
      <c r="N191" s="54">
        <v>122630</v>
      </c>
      <c r="O191" s="55">
        <f t="shared" si="22"/>
        <v>122630</v>
      </c>
      <c r="P191" s="55">
        <f t="shared" si="23"/>
        <v>6989910</v>
      </c>
      <c r="Q191" s="56" t="str">
        <f t="shared" si="24"/>
        <v>OK</v>
      </c>
    </row>
    <row r="192" spans="1:17" x14ac:dyDescent="0.3">
      <c r="A192" s="1"/>
      <c r="B192" s="13"/>
      <c r="C192" s="47">
        <v>7653</v>
      </c>
      <c r="D192" s="71">
        <v>5.3599999999999923</v>
      </c>
      <c r="E192" s="72"/>
      <c r="F192" s="72"/>
      <c r="G192" s="77" t="s">
        <v>179</v>
      </c>
      <c r="H192" s="72" t="s">
        <v>28</v>
      </c>
      <c r="I192" s="51">
        <v>17</v>
      </c>
      <c r="J192" s="52">
        <v>293811</v>
      </c>
      <c r="K192" s="53">
        <f t="shared" si="21"/>
        <v>4994787</v>
      </c>
      <c r="L192" s="17"/>
      <c r="M192" s="1"/>
      <c r="N192" s="54">
        <v>279414</v>
      </c>
      <c r="O192" s="55">
        <f t="shared" si="22"/>
        <v>279414</v>
      </c>
      <c r="P192" s="55">
        <f t="shared" si="23"/>
        <v>4750038</v>
      </c>
      <c r="Q192" s="56" t="str">
        <f t="shared" si="24"/>
        <v>OK</v>
      </c>
    </row>
    <row r="193" spans="1:17" ht="57" x14ac:dyDescent="0.3">
      <c r="A193" s="1"/>
      <c r="B193" s="13"/>
      <c r="C193" s="47">
        <v>5933</v>
      </c>
      <c r="D193" s="71">
        <v>5.3699999999999921</v>
      </c>
      <c r="E193" s="72"/>
      <c r="F193" s="72"/>
      <c r="G193" s="77" t="s">
        <v>180</v>
      </c>
      <c r="H193" s="72" t="s">
        <v>19</v>
      </c>
      <c r="I193" s="51">
        <v>2775</v>
      </c>
      <c r="J193" s="52">
        <v>191317</v>
      </c>
      <c r="K193" s="53">
        <f t="shared" si="21"/>
        <v>530904675</v>
      </c>
      <c r="L193" s="17"/>
      <c r="M193" s="1"/>
      <c r="N193" s="54">
        <v>181942</v>
      </c>
      <c r="O193" s="55">
        <f t="shared" si="22"/>
        <v>181942</v>
      </c>
      <c r="P193" s="55">
        <f t="shared" si="23"/>
        <v>504889050</v>
      </c>
      <c r="Q193" s="56" t="str">
        <f t="shared" si="24"/>
        <v>OK</v>
      </c>
    </row>
    <row r="194" spans="1:17" ht="28.5" x14ac:dyDescent="0.3">
      <c r="A194" s="1"/>
      <c r="B194" s="13"/>
      <c r="C194" s="47">
        <v>6078</v>
      </c>
      <c r="D194" s="71">
        <v>5.3799999999999919</v>
      </c>
      <c r="E194" s="72"/>
      <c r="F194" s="72"/>
      <c r="G194" s="77" t="s">
        <v>154</v>
      </c>
      <c r="H194" s="72" t="s">
        <v>19</v>
      </c>
      <c r="I194" s="51">
        <v>820</v>
      </c>
      <c r="J194" s="52">
        <v>146380</v>
      </c>
      <c r="K194" s="53">
        <f t="shared" si="21"/>
        <v>120031600</v>
      </c>
      <c r="L194" s="17"/>
      <c r="M194" s="1"/>
      <c r="N194" s="54">
        <v>139207</v>
      </c>
      <c r="O194" s="55">
        <f t="shared" si="22"/>
        <v>139207</v>
      </c>
      <c r="P194" s="55">
        <f t="shared" si="23"/>
        <v>114149740</v>
      </c>
      <c r="Q194" s="56" t="str">
        <f t="shared" si="24"/>
        <v>OK</v>
      </c>
    </row>
    <row r="195" spans="1:17" ht="42.75" x14ac:dyDescent="0.3">
      <c r="A195" s="1"/>
      <c r="B195" s="13"/>
      <c r="C195" s="47">
        <v>7163</v>
      </c>
      <c r="D195" s="71">
        <v>5.3899999999999917</v>
      </c>
      <c r="E195" s="72"/>
      <c r="F195" s="72"/>
      <c r="G195" s="77" t="s">
        <v>181</v>
      </c>
      <c r="H195" s="72" t="s">
        <v>25</v>
      </c>
      <c r="I195" s="51">
        <v>198</v>
      </c>
      <c r="J195" s="52">
        <v>88217</v>
      </c>
      <c r="K195" s="53">
        <f t="shared" si="21"/>
        <v>17466966</v>
      </c>
      <c r="L195" s="17"/>
      <c r="M195" s="1"/>
      <c r="N195" s="54">
        <v>83894</v>
      </c>
      <c r="O195" s="55">
        <f t="shared" si="22"/>
        <v>83894</v>
      </c>
      <c r="P195" s="55">
        <f t="shared" si="23"/>
        <v>16611012</v>
      </c>
      <c r="Q195" s="56" t="str">
        <f t="shared" si="24"/>
        <v>OK</v>
      </c>
    </row>
    <row r="196" spans="1:17" x14ac:dyDescent="0.3">
      <c r="A196" s="1"/>
      <c r="B196" s="13"/>
      <c r="C196" s="47"/>
      <c r="D196" s="71"/>
      <c r="E196" s="72"/>
      <c r="F196" s="72"/>
      <c r="G196" s="73" t="s">
        <v>182</v>
      </c>
      <c r="H196" s="72"/>
      <c r="I196" s="51"/>
      <c r="J196" s="52"/>
      <c r="K196" s="53"/>
      <c r="L196" s="17"/>
      <c r="M196" s="1"/>
      <c r="N196" s="54"/>
      <c r="O196" s="76"/>
      <c r="P196" s="76"/>
      <c r="Q196" s="56"/>
    </row>
    <row r="197" spans="1:17" x14ac:dyDescent="0.3">
      <c r="A197" s="1"/>
      <c r="B197" s="13"/>
      <c r="C197" s="47">
        <v>7288</v>
      </c>
      <c r="D197" s="71">
        <v>5.3999999999999915</v>
      </c>
      <c r="E197" s="72"/>
      <c r="F197" s="72"/>
      <c r="G197" s="77" t="s">
        <v>183</v>
      </c>
      <c r="H197" s="72" t="s">
        <v>28</v>
      </c>
      <c r="I197" s="51">
        <v>44</v>
      </c>
      <c r="J197" s="52">
        <v>250531</v>
      </c>
      <c r="K197" s="53">
        <f t="shared" si="21"/>
        <v>11023364</v>
      </c>
      <c r="L197" s="17"/>
      <c r="M197" s="1"/>
      <c r="N197" s="54">
        <v>238255</v>
      </c>
      <c r="O197" s="55">
        <f t="shared" si="22"/>
        <v>238255</v>
      </c>
      <c r="P197" s="55">
        <f t="shared" si="23"/>
        <v>10483220</v>
      </c>
      <c r="Q197" s="56" t="str">
        <f t="shared" si="24"/>
        <v>OK</v>
      </c>
    </row>
    <row r="198" spans="1:17" ht="28.5" x14ac:dyDescent="0.3">
      <c r="A198" s="1"/>
      <c r="B198" s="13"/>
      <c r="C198" s="47">
        <v>7244</v>
      </c>
      <c r="D198" s="71">
        <v>5.4099999999999913</v>
      </c>
      <c r="E198" s="72"/>
      <c r="F198" s="72"/>
      <c r="G198" s="77" t="s">
        <v>184</v>
      </c>
      <c r="H198" s="72" t="s">
        <v>25</v>
      </c>
      <c r="I198" s="51">
        <v>47</v>
      </c>
      <c r="J198" s="52">
        <v>178874</v>
      </c>
      <c r="K198" s="53">
        <f t="shared" si="21"/>
        <v>8407078</v>
      </c>
      <c r="L198" s="17"/>
      <c r="M198" s="1"/>
      <c r="N198" s="54">
        <v>170109</v>
      </c>
      <c r="O198" s="55">
        <f t="shared" si="22"/>
        <v>170109</v>
      </c>
      <c r="P198" s="55">
        <f t="shared" si="23"/>
        <v>7995123</v>
      </c>
      <c r="Q198" s="56" t="str">
        <f t="shared" si="24"/>
        <v>OK</v>
      </c>
    </row>
    <row r="199" spans="1:17" ht="28.5" x14ac:dyDescent="0.3">
      <c r="A199" s="1"/>
      <c r="B199" s="13"/>
      <c r="C199" s="47">
        <v>7247</v>
      </c>
      <c r="D199" s="71">
        <v>5.419999999999991</v>
      </c>
      <c r="E199" s="72"/>
      <c r="F199" s="72"/>
      <c r="G199" s="77" t="s">
        <v>185</v>
      </c>
      <c r="H199" s="72" t="s">
        <v>25</v>
      </c>
      <c r="I199" s="51">
        <v>14</v>
      </c>
      <c r="J199" s="52">
        <v>178874</v>
      </c>
      <c r="K199" s="53">
        <f t="shared" si="21"/>
        <v>2504236</v>
      </c>
      <c r="L199" s="17"/>
      <c r="M199" s="1"/>
      <c r="N199" s="54">
        <v>170109</v>
      </c>
      <c r="O199" s="55">
        <f t="shared" si="22"/>
        <v>170109</v>
      </c>
      <c r="P199" s="55">
        <f t="shared" si="23"/>
        <v>2381526</v>
      </c>
      <c r="Q199" s="56" t="str">
        <f t="shared" si="24"/>
        <v>OK</v>
      </c>
    </row>
    <row r="200" spans="1:17" ht="57" x14ac:dyDescent="0.3">
      <c r="A200" s="1"/>
      <c r="B200" s="13"/>
      <c r="C200" s="47">
        <v>7227</v>
      </c>
      <c r="D200" s="71">
        <v>5.4299999999999908</v>
      </c>
      <c r="E200" s="72"/>
      <c r="F200" s="72"/>
      <c r="G200" s="77" t="s">
        <v>186</v>
      </c>
      <c r="H200" s="72" t="s">
        <v>25</v>
      </c>
      <c r="I200" s="51">
        <v>42</v>
      </c>
      <c r="J200" s="52">
        <v>272425</v>
      </c>
      <c r="K200" s="53">
        <f t="shared" si="21"/>
        <v>11441850</v>
      </c>
      <c r="L200" s="17"/>
      <c r="M200" s="1"/>
      <c r="N200" s="54">
        <v>259076</v>
      </c>
      <c r="O200" s="55">
        <f t="shared" si="22"/>
        <v>259076</v>
      </c>
      <c r="P200" s="55">
        <f t="shared" si="23"/>
        <v>10881192</v>
      </c>
      <c r="Q200" s="56" t="str">
        <f t="shared" si="24"/>
        <v>OK</v>
      </c>
    </row>
    <row r="201" spans="1:17" ht="28.5" x14ac:dyDescent="0.3">
      <c r="A201" s="1"/>
      <c r="B201" s="13"/>
      <c r="C201" s="47">
        <v>5494</v>
      </c>
      <c r="D201" s="71">
        <v>5.4399999999999906</v>
      </c>
      <c r="E201" s="72"/>
      <c r="F201" s="72"/>
      <c r="G201" s="77" t="s">
        <v>187</v>
      </c>
      <c r="H201" s="72" t="s">
        <v>28</v>
      </c>
      <c r="I201" s="51">
        <v>66</v>
      </c>
      <c r="J201" s="52">
        <v>440645</v>
      </c>
      <c r="K201" s="53">
        <f t="shared" si="21"/>
        <v>29082570</v>
      </c>
      <c r="L201" s="17"/>
      <c r="M201" s="1"/>
      <c r="N201" s="54">
        <v>419053</v>
      </c>
      <c r="O201" s="55">
        <f t="shared" si="22"/>
        <v>419053</v>
      </c>
      <c r="P201" s="55">
        <f t="shared" si="23"/>
        <v>27657498</v>
      </c>
      <c r="Q201" s="56" t="str">
        <f t="shared" si="24"/>
        <v>OK</v>
      </c>
    </row>
    <row r="202" spans="1:17" ht="28.5" x14ac:dyDescent="0.3">
      <c r="A202" s="1"/>
      <c r="B202" s="13"/>
      <c r="C202" s="47">
        <v>5070</v>
      </c>
      <c r="D202" s="71">
        <v>5.4499999999999904</v>
      </c>
      <c r="E202" s="72"/>
      <c r="F202" s="72"/>
      <c r="G202" s="77" t="s">
        <v>188</v>
      </c>
      <c r="H202" s="72" t="s">
        <v>28</v>
      </c>
      <c r="I202" s="51">
        <v>2</v>
      </c>
      <c r="J202" s="52">
        <v>154185</v>
      </c>
      <c r="K202" s="53">
        <f t="shared" si="21"/>
        <v>308370</v>
      </c>
      <c r="L202" s="17"/>
      <c r="M202" s="1"/>
      <c r="N202" s="54">
        <v>146630</v>
      </c>
      <c r="O202" s="55">
        <f t="shared" si="22"/>
        <v>146630</v>
      </c>
      <c r="P202" s="55">
        <f t="shared" si="23"/>
        <v>293260</v>
      </c>
      <c r="Q202" s="56" t="str">
        <f t="shared" si="24"/>
        <v>OK</v>
      </c>
    </row>
    <row r="203" spans="1:17" ht="28.5" x14ac:dyDescent="0.3">
      <c r="A203" s="1"/>
      <c r="B203" s="13"/>
      <c r="C203" s="47">
        <v>5122</v>
      </c>
      <c r="D203" s="71">
        <v>5.4599999999999902</v>
      </c>
      <c r="E203" s="72"/>
      <c r="F203" s="72"/>
      <c r="G203" s="77" t="s">
        <v>189</v>
      </c>
      <c r="H203" s="72" t="s">
        <v>28</v>
      </c>
      <c r="I203" s="51">
        <v>40</v>
      </c>
      <c r="J203" s="52">
        <v>411280</v>
      </c>
      <c r="K203" s="53">
        <f t="shared" si="21"/>
        <v>16451200</v>
      </c>
      <c r="L203" s="17"/>
      <c r="M203" s="1"/>
      <c r="N203" s="54">
        <v>391127</v>
      </c>
      <c r="O203" s="55">
        <f t="shared" si="22"/>
        <v>391127</v>
      </c>
      <c r="P203" s="55">
        <f t="shared" si="23"/>
        <v>15645080</v>
      </c>
      <c r="Q203" s="56" t="str">
        <f t="shared" si="24"/>
        <v>OK</v>
      </c>
    </row>
    <row r="204" spans="1:17" ht="28.5" x14ac:dyDescent="0.3">
      <c r="A204" s="1"/>
      <c r="B204" s="13"/>
      <c r="C204" s="47">
        <v>5124</v>
      </c>
      <c r="D204" s="71">
        <v>5.46999999999999</v>
      </c>
      <c r="E204" s="72"/>
      <c r="F204" s="72"/>
      <c r="G204" s="77" t="s">
        <v>190</v>
      </c>
      <c r="H204" s="72" t="s">
        <v>28</v>
      </c>
      <c r="I204" s="51">
        <v>10</v>
      </c>
      <c r="J204" s="52">
        <v>432117</v>
      </c>
      <c r="K204" s="53">
        <f t="shared" si="21"/>
        <v>4321170</v>
      </c>
      <c r="L204" s="17"/>
      <c r="M204" s="1"/>
      <c r="N204" s="54">
        <v>410943</v>
      </c>
      <c r="O204" s="55">
        <f t="shared" si="22"/>
        <v>410943</v>
      </c>
      <c r="P204" s="55">
        <f t="shared" si="23"/>
        <v>4109430</v>
      </c>
      <c r="Q204" s="56" t="str">
        <f t="shared" si="24"/>
        <v>OK</v>
      </c>
    </row>
    <row r="205" spans="1:17" x14ac:dyDescent="0.3">
      <c r="A205" s="1"/>
      <c r="B205" s="13"/>
      <c r="C205" s="47">
        <v>7221</v>
      </c>
      <c r="D205" s="71">
        <v>5.4799999999999898</v>
      </c>
      <c r="E205" s="72"/>
      <c r="F205" s="72"/>
      <c r="G205" s="77" t="s">
        <v>191</v>
      </c>
      <c r="H205" s="72" t="s">
        <v>28</v>
      </c>
      <c r="I205" s="51">
        <v>20</v>
      </c>
      <c r="J205" s="52">
        <v>484906</v>
      </c>
      <c r="K205" s="53">
        <f t="shared" si="21"/>
        <v>9698120</v>
      </c>
      <c r="L205" s="17"/>
      <c r="M205" s="1"/>
      <c r="N205" s="54">
        <v>461146</v>
      </c>
      <c r="O205" s="55">
        <f t="shared" si="22"/>
        <v>461146</v>
      </c>
      <c r="P205" s="55">
        <f t="shared" si="23"/>
        <v>9222920</v>
      </c>
      <c r="Q205" s="56" t="str">
        <f t="shared" si="24"/>
        <v>OK</v>
      </c>
    </row>
    <row r="206" spans="1:17" ht="57" x14ac:dyDescent="0.3">
      <c r="A206" s="1"/>
      <c r="B206" s="13"/>
      <c r="C206" s="47">
        <v>8813</v>
      </c>
      <c r="D206" s="71">
        <v>5.4899999999999896</v>
      </c>
      <c r="E206" s="72"/>
      <c r="F206" s="72"/>
      <c r="G206" s="77" t="s">
        <v>164</v>
      </c>
      <c r="H206" s="72" t="s">
        <v>19</v>
      </c>
      <c r="I206" s="51">
        <v>19</v>
      </c>
      <c r="J206" s="52">
        <v>448213</v>
      </c>
      <c r="K206" s="53">
        <f t="shared" si="21"/>
        <v>8516047</v>
      </c>
      <c r="L206" s="17"/>
      <c r="M206" s="1"/>
      <c r="N206" s="54">
        <v>426251</v>
      </c>
      <c r="O206" s="55">
        <f t="shared" si="22"/>
        <v>426251</v>
      </c>
      <c r="P206" s="55">
        <f t="shared" si="23"/>
        <v>8098769</v>
      </c>
      <c r="Q206" s="56" t="str">
        <f t="shared" si="24"/>
        <v>OK</v>
      </c>
    </row>
    <row r="207" spans="1:17" x14ac:dyDescent="0.3">
      <c r="A207" s="1"/>
      <c r="B207" s="13"/>
      <c r="C207" s="47">
        <v>7223</v>
      </c>
      <c r="D207" s="71">
        <v>5.4999999999999893</v>
      </c>
      <c r="E207" s="72"/>
      <c r="F207" s="72"/>
      <c r="G207" s="77" t="s">
        <v>192</v>
      </c>
      <c r="H207" s="72" t="s">
        <v>28</v>
      </c>
      <c r="I207" s="51">
        <v>15</v>
      </c>
      <c r="J207" s="52">
        <v>196153</v>
      </c>
      <c r="K207" s="53">
        <f t="shared" si="21"/>
        <v>2942295</v>
      </c>
      <c r="L207" s="17"/>
      <c r="M207" s="1"/>
      <c r="N207" s="54">
        <v>186542</v>
      </c>
      <c r="O207" s="55">
        <f t="shared" si="22"/>
        <v>186542</v>
      </c>
      <c r="P207" s="55">
        <f t="shared" si="23"/>
        <v>2798130</v>
      </c>
      <c r="Q207" s="56" t="str">
        <f t="shared" si="24"/>
        <v>OK</v>
      </c>
    </row>
    <row r="208" spans="1:17" ht="42.75" x14ac:dyDescent="0.3">
      <c r="A208" s="1"/>
      <c r="B208" s="13"/>
      <c r="C208" s="47">
        <v>7300</v>
      </c>
      <c r="D208" s="71">
        <v>5.5099999999999891</v>
      </c>
      <c r="E208" s="72"/>
      <c r="F208" s="72"/>
      <c r="G208" s="77" t="s">
        <v>193</v>
      </c>
      <c r="H208" s="72" t="s">
        <v>19</v>
      </c>
      <c r="I208" s="51">
        <v>30</v>
      </c>
      <c r="J208" s="52">
        <v>683991</v>
      </c>
      <c r="K208" s="53">
        <f t="shared" si="21"/>
        <v>20519730</v>
      </c>
      <c r="L208" s="17"/>
      <c r="M208" s="1"/>
      <c r="N208" s="54">
        <v>650475</v>
      </c>
      <c r="O208" s="55">
        <f t="shared" si="22"/>
        <v>650475</v>
      </c>
      <c r="P208" s="55">
        <f t="shared" si="23"/>
        <v>19514250</v>
      </c>
      <c r="Q208" s="56" t="str">
        <f t="shared" si="24"/>
        <v>OK</v>
      </c>
    </row>
    <row r="209" spans="1:17" ht="42.75" x14ac:dyDescent="0.3">
      <c r="A209" s="1"/>
      <c r="B209" s="13"/>
      <c r="C209" s="47">
        <v>8817</v>
      </c>
      <c r="D209" s="71">
        <v>5.5199999999999889</v>
      </c>
      <c r="E209" s="72"/>
      <c r="F209" s="72"/>
      <c r="G209" s="77" t="s">
        <v>194</v>
      </c>
      <c r="H209" s="72" t="s">
        <v>28</v>
      </c>
      <c r="I209" s="51">
        <v>15</v>
      </c>
      <c r="J209" s="52">
        <v>746630</v>
      </c>
      <c r="K209" s="53">
        <f t="shared" si="21"/>
        <v>11199450</v>
      </c>
      <c r="L209" s="17"/>
      <c r="M209" s="1"/>
      <c r="N209" s="54">
        <v>710045</v>
      </c>
      <c r="O209" s="55">
        <f t="shared" si="22"/>
        <v>710045</v>
      </c>
      <c r="P209" s="55">
        <f t="shared" si="23"/>
        <v>10650675</v>
      </c>
      <c r="Q209" s="56" t="str">
        <f t="shared" si="24"/>
        <v>OK</v>
      </c>
    </row>
    <row r="210" spans="1:17" x14ac:dyDescent="0.3">
      <c r="A210" s="1"/>
      <c r="B210" s="13"/>
      <c r="C210" s="47">
        <v>7221</v>
      </c>
      <c r="D210" s="71">
        <v>5.5299999999999887</v>
      </c>
      <c r="E210" s="72"/>
      <c r="F210" s="72"/>
      <c r="G210" s="77" t="s">
        <v>191</v>
      </c>
      <c r="H210" s="72" t="s">
        <v>28</v>
      </c>
      <c r="I210" s="51">
        <v>6</v>
      </c>
      <c r="J210" s="52">
        <v>484906</v>
      </c>
      <c r="K210" s="53">
        <f t="shared" si="21"/>
        <v>2909436</v>
      </c>
      <c r="L210" s="17"/>
      <c r="M210" s="1"/>
      <c r="N210" s="54">
        <v>461146</v>
      </c>
      <c r="O210" s="55">
        <f t="shared" si="22"/>
        <v>461146</v>
      </c>
      <c r="P210" s="55">
        <f t="shared" si="23"/>
        <v>2766876</v>
      </c>
      <c r="Q210" s="56" t="str">
        <f t="shared" si="24"/>
        <v>OK</v>
      </c>
    </row>
    <row r="211" spans="1:17" ht="42.75" x14ac:dyDescent="0.3">
      <c r="A211" s="1"/>
      <c r="B211" s="13"/>
      <c r="C211" s="47">
        <v>5125</v>
      </c>
      <c r="D211" s="71">
        <v>5.5399999999999885</v>
      </c>
      <c r="E211" s="72"/>
      <c r="F211" s="72"/>
      <c r="G211" s="77" t="s">
        <v>195</v>
      </c>
      <c r="H211" s="72" t="s">
        <v>28</v>
      </c>
      <c r="I211" s="51">
        <v>40</v>
      </c>
      <c r="J211" s="52">
        <v>97194</v>
      </c>
      <c r="K211" s="53">
        <f t="shared" si="21"/>
        <v>3887760</v>
      </c>
      <c r="L211" s="17"/>
      <c r="M211" s="1"/>
      <c r="N211" s="54">
        <v>92431</v>
      </c>
      <c r="O211" s="55">
        <f t="shared" si="22"/>
        <v>92431</v>
      </c>
      <c r="P211" s="55">
        <f t="shared" si="23"/>
        <v>3697240</v>
      </c>
      <c r="Q211" s="56" t="str">
        <f t="shared" si="24"/>
        <v>OK</v>
      </c>
    </row>
    <row r="212" spans="1:17" ht="57" x14ac:dyDescent="0.3">
      <c r="A212" s="1"/>
      <c r="B212" s="13"/>
      <c r="C212" s="47">
        <v>5127</v>
      </c>
      <c r="D212" s="71">
        <v>5.5499999999999883</v>
      </c>
      <c r="E212" s="72"/>
      <c r="F212" s="72"/>
      <c r="G212" s="77" t="s">
        <v>196</v>
      </c>
      <c r="H212" s="72" t="s">
        <v>28</v>
      </c>
      <c r="I212" s="51">
        <v>26</v>
      </c>
      <c r="J212" s="52">
        <v>449047</v>
      </c>
      <c r="K212" s="53">
        <f t="shared" si="21"/>
        <v>11675222</v>
      </c>
      <c r="L212" s="17"/>
      <c r="M212" s="1"/>
      <c r="N212" s="54">
        <v>427044</v>
      </c>
      <c r="O212" s="55">
        <f t="shared" si="22"/>
        <v>427044</v>
      </c>
      <c r="P212" s="55">
        <f t="shared" si="23"/>
        <v>11103144</v>
      </c>
      <c r="Q212" s="56" t="str">
        <f t="shared" si="24"/>
        <v>OK</v>
      </c>
    </row>
    <row r="213" spans="1:17" ht="42.75" x14ac:dyDescent="0.3">
      <c r="A213" s="1"/>
      <c r="B213" s="13"/>
      <c r="C213" s="47">
        <v>5068</v>
      </c>
      <c r="D213" s="71">
        <v>5.5599999999999881</v>
      </c>
      <c r="E213" s="72"/>
      <c r="F213" s="72"/>
      <c r="G213" s="77" t="s">
        <v>197</v>
      </c>
      <c r="H213" s="72" t="s">
        <v>28</v>
      </c>
      <c r="I213" s="51">
        <v>63</v>
      </c>
      <c r="J213" s="52">
        <v>111760</v>
      </c>
      <c r="K213" s="53">
        <f t="shared" si="21"/>
        <v>7040880</v>
      </c>
      <c r="L213" s="17"/>
      <c r="M213" s="1"/>
      <c r="N213" s="54">
        <v>106284</v>
      </c>
      <c r="O213" s="55">
        <f t="shared" si="22"/>
        <v>106284</v>
      </c>
      <c r="P213" s="55">
        <f t="shared" si="23"/>
        <v>6695892</v>
      </c>
      <c r="Q213" s="56" t="str">
        <f t="shared" si="24"/>
        <v>OK</v>
      </c>
    </row>
    <row r="214" spans="1:17" ht="28.5" x14ac:dyDescent="0.3">
      <c r="A214" s="1"/>
      <c r="B214" s="13"/>
      <c r="C214" s="47">
        <v>5126</v>
      </c>
      <c r="D214" s="71">
        <v>5.5699999999999878</v>
      </c>
      <c r="E214" s="72"/>
      <c r="F214" s="72"/>
      <c r="G214" s="77" t="s">
        <v>198</v>
      </c>
      <c r="H214" s="72" t="s">
        <v>28</v>
      </c>
      <c r="I214" s="51">
        <v>3</v>
      </c>
      <c r="J214" s="52">
        <v>133897</v>
      </c>
      <c r="K214" s="53">
        <f t="shared" si="21"/>
        <v>401691</v>
      </c>
      <c r="L214" s="17"/>
      <c r="M214" s="1"/>
      <c r="N214" s="54">
        <v>127336</v>
      </c>
      <c r="O214" s="55">
        <f t="shared" ref="O214:O216" si="25">+ROUND(N214,0)</f>
        <v>127336</v>
      </c>
      <c r="P214" s="55">
        <f t="shared" ref="P214:P216" si="26">+ROUND((O214*I214),0)</f>
        <v>382008</v>
      </c>
      <c r="Q214" s="56" t="str">
        <f t="shared" ref="Q214:Q217" si="27">IF(OR(P214&lt;=0,P214&gt;K214),"ERROR","OK")</f>
        <v>OK</v>
      </c>
    </row>
    <row r="215" spans="1:17" x14ac:dyDescent="0.3">
      <c r="A215" s="1"/>
      <c r="B215" s="13"/>
      <c r="C215" s="47"/>
      <c r="D215" s="71"/>
      <c r="E215" s="72"/>
      <c r="F215" s="72"/>
      <c r="G215" s="73" t="s">
        <v>199</v>
      </c>
      <c r="H215" s="72"/>
      <c r="I215" s="51"/>
      <c r="J215" s="52"/>
      <c r="K215" s="53"/>
      <c r="L215" s="17"/>
      <c r="M215" s="1"/>
      <c r="N215" s="54"/>
      <c r="O215" s="76"/>
      <c r="P215" s="76"/>
      <c r="Q215" s="56"/>
    </row>
    <row r="216" spans="1:17" ht="42.75" x14ac:dyDescent="0.3">
      <c r="A216" s="1"/>
      <c r="B216" s="13"/>
      <c r="C216" s="47">
        <v>7168</v>
      </c>
      <c r="D216" s="71">
        <v>5.5799999999999876</v>
      </c>
      <c r="E216" s="72"/>
      <c r="F216" s="72"/>
      <c r="G216" s="77" t="s">
        <v>200</v>
      </c>
      <c r="H216" s="72" t="s">
        <v>25</v>
      </c>
      <c r="I216" s="51">
        <v>14</v>
      </c>
      <c r="J216" s="52">
        <v>56911</v>
      </c>
      <c r="K216" s="53">
        <f t="shared" si="21"/>
        <v>796754</v>
      </c>
      <c r="L216" s="17"/>
      <c r="M216" s="1"/>
      <c r="N216" s="54">
        <v>54122</v>
      </c>
      <c r="O216" s="55">
        <f t="shared" si="25"/>
        <v>54122</v>
      </c>
      <c r="P216" s="55">
        <f t="shared" si="26"/>
        <v>757708</v>
      </c>
      <c r="Q216" s="56" t="str">
        <f t="shared" si="27"/>
        <v>OK</v>
      </c>
    </row>
    <row r="217" spans="1:17" ht="17.25" thickBot="1" x14ac:dyDescent="0.35">
      <c r="A217" s="1"/>
      <c r="B217" s="13"/>
      <c r="C217" s="57" t="s">
        <v>31</v>
      </c>
      <c r="D217" s="84"/>
      <c r="E217" s="85"/>
      <c r="F217" s="85"/>
      <c r="G217" s="86"/>
      <c r="H217" s="87"/>
      <c r="I217" s="51"/>
      <c r="J217" s="61"/>
      <c r="K217" s="88">
        <f>+SUM(K149:K216)</f>
        <v>5283179150</v>
      </c>
      <c r="L217" s="17"/>
      <c r="M217" s="1"/>
      <c r="N217" s="63"/>
      <c r="O217" s="55"/>
      <c r="P217" s="55">
        <f>+SUM(P149:P216)</f>
        <v>5024306277</v>
      </c>
      <c r="Q217" s="56" t="str">
        <f t="shared" si="27"/>
        <v>OK</v>
      </c>
    </row>
    <row r="218" spans="1:17" ht="17.25" thickBot="1" x14ac:dyDescent="0.35">
      <c r="A218" s="1"/>
      <c r="B218" s="13"/>
      <c r="C218" s="40"/>
      <c r="D218" s="41">
        <v>6</v>
      </c>
      <c r="E218" s="42"/>
      <c r="F218" s="42"/>
      <c r="G218" s="43" t="s">
        <v>201</v>
      </c>
      <c r="H218" s="69"/>
      <c r="I218" s="69"/>
      <c r="J218" s="69"/>
      <c r="K218" s="70"/>
      <c r="L218" s="17"/>
      <c r="M218" s="1"/>
      <c r="N218" s="45"/>
      <c r="O218" s="44"/>
      <c r="P218" s="44"/>
      <c r="Q218" s="46"/>
    </row>
    <row r="219" spans="1:17" x14ac:dyDescent="0.3">
      <c r="A219" s="1"/>
      <c r="B219" s="13"/>
      <c r="C219" s="47"/>
      <c r="D219" s="71"/>
      <c r="E219" s="72"/>
      <c r="F219" s="72"/>
      <c r="G219" s="73" t="s">
        <v>202</v>
      </c>
      <c r="H219" s="72"/>
      <c r="I219" s="51"/>
      <c r="J219" s="52"/>
      <c r="K219" s="53"/>
      <c r="L219" s="17"/>
      <c r="M219" s="1"/>
      <c r="N219" s="78"/>
      <c r="O219" s="76"/>
      <c r="P219" s="76"/>
      <c r="Q219" s="89"/>
    </row>
    <row r="220" spans="1:17" ht="28.5" x14ac:dyDescent="0.3">
      <c r="A220" s="1"/>
      <c r="B220" s="13"/>
      <c r="C220" s="47">
        <v>7751</v>
      </c>
      <c r="D220" s="71">
        <v>6.01</v>
      </c>
      <c r="E220" s="72"/>
      <c r="F220" s="72"/>
      <c r="G220" s="77" t="s">
        <v>203</v>
      </c>
      <c r="H220" s="72" t="s">
        <v>22</v>
      </c>
      <c r="I220" s="51">
        <v>1769</v>
      </c>
      <c r="J220" s="52">
        <v>86848</v>
      </c>
      <c r="K220" s="53">
        <f t="shared" ref="K220:K253" si="28">+ROUND(I220*J220,0)</f>
        <v>153634112</v>
      </c>
      <c r="L220" s="17"/>
      <c r="M220" s="1"/>
      <c r="N220" s="54">
        <v>82592</v>
      </c>
      <c r="O220" s="55">
        <f t="shared" ref="O220:O253" si="29">+ROUND(N220,0)</f>
        <v>82592</v>
      </c>
      <c r="P220" s="55">
        <f t="shared" ref="P220:P253" si="30">+ROUND((O220*I220),0)</f>
        <v>146105248</v>
      </c>
      <c r="Q220" s="56" t="str">
        <f t="shared" ref="Q220:Q254" si="31">IF(OR(P220&lt;=0,P220&gt;K220),"ERROR","OK")</f>
        <v>OK</v>
      </c>
    </row>
    <row r="221" spans="1:17" x14ac:dyDescent="0.3">
      <c r="A221" s="1"/>
      <c r="B221" s="13"/>
      <c r="C221" s="47">
        <v>3464</v>
      </c>
      <c r="D221" s="71">
        <v>6.02</v>
      </c>
      <c r="E221" s="72"/>
      <c r="F221" s="72"/>
      <c r="G221" s="77" t="s">
        <v>71</v>
      </c>
      <c r="H221" s="72" t="s">
        <v>22</v>
      </c>
      <c r="I221" s="51">
        <v>1493</v>
      </c>
      <c r="J221" s="52">
        <v>35498</v>
      </c>
      <c r="K221" s="53">
        <f t="shared" si="28"/>
        <v>52998514</v>
      </c>
      <c r="L221" s="17"/>
      <c r="M221" s="1"/>
      <c r="N221" s="54">
        <v>33759</v>
      </c>
      <c r="O221" s="55">
        <f t="shared" si="29"/>
        <v>33759</v>
      </c>
      <c r="P221" s="55">
        <f t="shared" si="30"/>
        <v>50402187</v>
      </c>
      <c r="Q221" s="56" t="str">
        <f t="shared" si="31"/>
        <v>OK</v>
      </c>
    </row>
    <row r="222" spans="1:17" ht="42.75" x14ac:dyDescent="0.3">
      <c r="A222" s="1"/>
      <c r="B222" s="13"/>
      <c r="C222" s="47">
        <v>3017</v>
      </c>
      <c r="D222" s="71">
        <v>6.0299999999999994</v>
      </c>
      <c r="E222" s="72"/>
      <c r="F222" s="72"/>
      <c r="G222" s="77" t="s">
        <v>30</v>
      </c>
      <c r="H222" s="72" t="s">
        <v>22</v>
      </c>
      <c r="I222" s="51">
        <v>4240</v>
      </c>
      <c r="J222" s="52">
        <v>44324</v>
      </c>
      <c r="K222" s="53">
        <f t="shared" si="28"/>
        <v>187933760</v>
      </c>
      <c r="L222" s="17"/>
      <c r="M222" s="1"/>
      <c r="N222" s="54">
        <v>42152</v>
      </c>
      <c r="O222" s="55">
        <f t="shared" si="29"/>
        <v>42152</v>
      </c>
      <c r="P222" s="55">
        <f t="shared" si="30"/>
        <v>178724480</v>
      </c>
      <c r="Q222" s="56" t="str">
        <f t="shared" si="31"/>
        <v>OK</v>
      </c>
    </row>
    <row r="223" spans="1:17" x14ac:dyDescent="0.3">
      <c r="A223" s="1"/>
      <c r="B223" s="13"/>
      <c r="C223" s="47"/>
      <c r="D223" s="71"/>
      <c r="E223" s="72"/>
      <c r="F223" s="72"/>
      <c r="G223" s="73" t="s">
        <v>32</v>
      </c>
      <c r="H223" s="72"/>
      <c r="I223" s="51"/>
      <c r="J223" s="52"/>
      <c r="K223" s="53"/>
      <c r="L223" s="17"/>
      <c r="M223" s="1"/>
      <c r="N223" s="78"/>
      <c r="O223" s="76"/>
      <c r="P223" s="76"/>
      <c r="Q223" s="56"/>
    </row>
    <row r="224" spans="1:17" ht="42.75" x14ac:dyDescent="0.3">
      <c r="A224" s="1"/>
      <c r="B224" s="13"/>
      <c r="C224" s="47">
        <v>6016</v>
      </c>
      <c r="D224" s="71">
        <v>6.0399999999999991</v>
      </c>
      <c r="E224" s="72"/>
      <c r="F224" s="72"/>
      <c r="G224" s="77" t="s">
        <v>39</v>
      </c>
      <c r="H224" s="72" t="s">
        <v>22</v>
      </c>
      <c r="I224" s="51">
        <v>1626</v>
      </c>
      <c r="J224" s="52">
        <v>132873</v>
      </c>
      <c r="K224" s="53">
        <f t="shared" si="28"/>
        <v>216051498</v>
      </c>
      <c r="L224" s="17"/>
      <c r="M224" s="1"/>
      <c r="N224" s="54">
        <v>126362</v>
      </c>
      <c r="O224" s="55">
        <f t="shared" si="29"/>
        <v>126362</v>
      </c>
      <c r="P224" s="55">
        <f t="shared" si="30"/>
        <v>205464612</v>
      </c>
      <c r="Q224" s="56" t="str">
        <f t="shared" si="31"/>
        <v>OK</v>
      </c>
    </row>
    <row r="225" spans="1:17" ht="42.75" x14ac:dyDescent="0.3">
      <c r="A225" s="1"/>
      <c r="B225" s="13"/>
      <c r="C225" s="47">
        <v>5345</v>
      </c>
      <c r="D225" s="71">
        <v>6.0499999999999989</v>
      </c>
      <c r="E225" s="72"/>
      <c r="F225" s="72"/>
      <c r="G225" s="77" t="s">
        <v>204</v>
      </c>
      <c r="H225" s="72" t="s">
        <v>22</v>
      </c>
      <c r="I225" s="51">
        <v>285</v>
      </c>
      <c r="J225" s="52">
        <v>176615</v>
      </c>
      <c r="K225" s="53">
        <f t="shared" si="28"/>
        <v>50335275</v>
      </c>
      <c r="L225" s="17"/>
      <c r="M225" s="1"/>
      <c r="N225" s="54">
        <v>167961</v>
      </c>
      <c r="O225" s="55">
        <f t="shared" si="29"/>
        <v>167961</v>
      </c>
      <c r="P225" s="55">
        <f t="shared" si="30"/>
        <v>47868885</v>
      </c>
      <c r="Q225" s="56" t="str">
        <f t="shared" si="31"/>
        <v>OK</v>
      </c>
    </row>
    <row r="226" spans="1:17" ht="28.5" x14ac:dyDescent="0.3">
      <c r="A226" s="1"/>
      <c r="B226" s="13"/>
      <c r="C226" s="47">
        <v>4556</v>
      </c>
      <c r="D226" s="71">
        <v>6.0599999999999987</v>
      </c>
      <c r="E226" s="72"/>
      <c r="F226" s="72"/>
      <c r="G226" s="77" t="s">
        <v>205</v>
      </c>
      <c r="H226" s="72" t="s">
        <v>22</v>
      </c>
      <c r="I226" s="51">
        <v>285</v>
      </c>
      <c r="J226" s="52">
        <v>148182</v>
      </c>
      <c r="K226" s="53">
        <f t="shared" si="28"/>
        <v>42231870</v>
      </c>
      <c r="L226" s="17"/>
      <c r="M226" s="1"/>
      <c r="N226" s="54">
        <v>140921</v>
      </c>
      <c r="O226" s="55">
        <f t="shared" si="29"/>
        <v>140921</v>
      </c>
      <c r="P226" s="55">
        <f t="shared" si="30"/>
        <v>40162485</v>
      </c>
      <c r="Q226" s="56" t="str">
        <f t="shared" si="31"/>
        <v>OK</v>
      </c>
    </row>
    <row r="227" spans="1:17" ht="28.5" x14ac:dyDescent="0.3">
      <c r="A227" s="1"/>
      <c r="B227" s="13"/>
      <c r="C227" s="47">
        <v>4158</v>
      </c>
      <c r="D227" s="71">
        <v>6.0699999999999985</v>
      </c>
      <c r="E227" s="72"/>
      <c r="F227" s="72"/>
      <c r="G227" s="77" t="s">
        <v>206</v>
      </c>
      <c r="H227" s="72" t="s">
        <v>22</v>
      </c>
      <c r="I227" s="51">
        <v>953</v>
      </c>
      <c r="J227" s="52">
        <v>149470</v>
      </c>
      <c r="K227" s="53">
        <f t="shared" si="28"/>
        <v>142444910</v>
      </c>
      <c r="L227" s="17"/>
      <c r="M227" s="1"/>
      <c r="N227" s="54">
        <v>142146</v>
      </c>
      <c r="O227" s="55">
        <f t="shared" si="29"/>
        <v>142146</v>
      </c>
      <c r="P227" s="55">
        <f t="shared" si="30"/>
        <v>135465138</v>
      </c>
      <c r="Q227" s="56" t="str">
        <f t="shared" si="31"/>
        <v>OK</v>
      </c>
    </row>
    <row r="228" spans="1:17" ht="42.75" x14ac:dyDescent="0.3">
      <c r="A228" s="1"/>
      <c r="B228" s="13"/>
      <c r="C228" s="47">
        <v>4748</v>
      </c>
      <c r="D228" s="71">
        <v>6.0799999999999983</v>
      </c>
      <c r="E228" s="72"/>
      <c r="F228" s="72"/>
      <c r="G228" s="77" t="s">
        <v>41</v>
      </c>
      <c r="H228" s="72" t="s">
        <v>22</v>
      </c>
      <c r="I228" s="51">
        <v>542</v>
      </c>
      <c r="J228" s="52">
        <v>163155</v>
      </c>
      <c r="K228" s="53">
        <f t="shared" si="28"/>
        <v>88430010</v>
      </c>
      <c r="L228" s="17"/>
      <c r="M228" s="1"/>
      <c r="N228" s="54">
        <v>155160</v>
      </c>
      <c r="O228" s="55">
        <f t="shared" si="29"/>
        <v>155160</v>
      </c>
      <c r="P228" s="55">
        <f t="shared" si="30"/>
        <v>84096720</v>
      </c>
      <c r="Q228" s="56" t="str">
        <f t="shared" si="31"/>
        <v>OK</v>
      </c>
    </row>
    <row r="229" spans="1:17" x14ac:dyDescent="0.3">
      <c r="A229" s="1"/>
      <c r="B229" s="13"/>
      <c r="C229" s="47"/>
      <c r="D229" s="71"/>
      <c r="E229" s="72"/>
      <c r="F229" s="72"/>
      <c r="G229" s="73" t="s">
        <v>207</v>
      </c>
      <c r="H229" s="72"/>
      <c r="I229" s="51"/>
      <c r="J229" s="52"/>
      <c r="K229" s="53"/>
      <c r="L229" s="17"/>
      <c r="M229" s="1"/>
      <c r="N229" s="54"/>
      <c r="O229" s="76"/>
      <c r="P229" s="76"/>
      <c r="Q229" s="56"/>
    </row>
    <row r="230" spans="1:17" ht="28.5" x14ac:dyDescent="0.3">
      <c r="A230" s="1"/>
      <c r="B230" s="13"/>
      <c r="C230" s="47">
        <v>3866</v>
      </c>
      <c r="D230" s="71">
        <v>6.0899999999999981</v>
      </c>
      <c r="E230" s="72"/>
      <c r="F230" s="72"/>
      <c r="G230" s="77" t="s">
        <v>208</v>
      </c>
      <c r="H230" s="72" t="s">
        <v>19</v>
      </c>
      <c r="I230" s="51">
        <v>8664</v>
      </c>
      <c r="J230" s="52">
        <v>2413</v>
      </c>
      <c r="K230" s="53">
        <f t="shared" si="28"/>
        <v>20906232</v>
      </c>
      <c r="L230" s="17"/>
      <c r="M230" s="1"/>
      <c r="N230" s="54">
        <v>2295</v>
      </c>
      <c r="O230" s="55">
        <f t="shared" si="29"/>
        <v>2295</v>
      </c>
      <c r="P230" s="55">
        <f t="shared" si="30"/>
        <v>19883880</v>
      </c>
      <c r="Q230" s="56" t="str">
        <f t="shared" si="31"/>
        <v>OK</v>
      </c>
    </row>
    <row r="231" spans="1:17" ht="28.5" x14ac:dyDescent="0.3">
      <c r="A231" s="1"/>
      <c r="B231" s="13"/>
      <c r="C231" s="47">
        <v>4857</v>
      </c>
      <c r="D231" s="71">
        <v>6.0999999999999979</v>
      </c>
      <c r="E231" s="72"/>
      <c r="F231" s="72"/>
      <c r="G231" s="77" t="s">
        <v>75</v>
      </c>
      <c r="H231" s="72" t="s">
        <v>19</v>
      </c>
      <c r="I231" s="51">
        <v>12754</v>
      </c>
      <c r="J231" s="52">
        <v>2270</v>
      </c>
      <c r="K231" s="53">
        <f t="shared" si="28"/>
        <v>28951580</v>
      </c>
      <c r="L231" s="17"/>
      <c r="M231" s="1"/>
      <c r="N231" s="54">
        <v>2159</v>
      </c>
      <c r="O231" s="55">
        <f t="shared" si="29"/>
        <v>2159</v>
      </c>
      <c r="P231" s="55">
        <f t="shared" si="30"/>
        <v>27535886</v>
      </c>
      <c r="Q231" s="56" t="str">
        <f t="shared" si="31"/>
        <v>OK</v>
      </c>
    </row>
    <row r="232" spans="1:17" ht="28.5" x14ac:dyDescent="0.3">
      <c r="A232" s="1"/>
      <c r="B232" s="13"/>
      <c r="C232" s="47">
        <v>4712</v>
      </c>
      <c r="D232" s="71">
        <v>6.1099999999999977</v>
      </c>
      <c r="E232" s="72"/>
      <c r="F232" s="72"/>
      <c r="G232" s="77" t="s">
        <v>209</v>
      </c>
      <c r="H232" s="72" t="s">
        <v>22</v>
      </c>
      <c r="I232" s="51">
        <v>782</v>
      </c>
      <c r="J232" s="52">
        <v>1168997</v>
      </c>
      <c r="K232" s="53">
        <f t="shared" si="28"/>
        <v>914155654</v>
      </c>
      <c r="L232" s="17"/>
      <c r="M232" s="1"/>
      <c r="N232" s="54">
        <v>1111716</v>
      </c>
      <c r="O232" s="55">
        <f t="shared" si="29"/>
        <v>1111716</v>
      </c>
      <c r="P232" s="55">
        <f t="shared" si="30"/>
        <v>869361912</v>
      </c>
      <c r="Q232" s="56" t="str">
        <f t="shared" si="31"/>
        <v>OK</v>
      </c>
    </row>
    <row r="233" spans="1:17" ht="42.75" x14ac:dyDescent="0.3">
      <c r="A233" s="1"/>
      <c r="B233" s="13"/>
      <c r="C233" s="47">
        <v>4200</v>
      </c>
      <c r="D233" s="71">
        <v>6.1199999999999974</v>
      </c>
      <c r="E233" s="72"/>
      <c r="F233" s="72"/>
      <c r="G233" s="77" t="s">
        <v>210</v>
      </c>
      <c r="H233" s="72" t="s">
        <v>22</v>
      </c>
      <c r="I233" s="51">
        <v>1312</v>
      </c>
      <c r="J233" s="52">
        <v>736866</v>
      </c>
      <c r="K233" s="53">
        <f t="shared" si="28"/>
        <v>966768192</v>
      </c>
      <c r="L233" s="17"/>
      <c r="M233" s="1"/>
      <c r="N233" s="54">
        <v>700760</v>
      </c>
      <c r="O233" s="55">
        <f t="shared" si="29"/>
        <v>700760</v>
      </c>
      <c r="P233" s="55">
        <f t="shared" si="30"/>
        <v>919397120</v>
      </c>
      <c r="Q233" s="56" t="str">
        <f t="shared" si="31"/>
        <v>OK</v>
      </c>
    </row>
    <row r="234" spans="1:17" ht="42.75" x14ac:dyDescent="0.3">
      <c r="A234" s="1"/>
      <c r="B234" s="13"/>
      <c r="C234" s="47">
        <v>6313</v>
      </c>
      <c r="D234" s="71">
        <v>6.1299999999999972</v>
      </c>
      <c r="E234" s="72"/>
      <c r="F234" s="72"/>
      <c r="G234" s="77" t="s">
        <v>211</v>
      </c>
      <c r="H234" s="72" t="s">
        <v>22</v>
      </c>
      <c r="I234" s="51">
        <v>328</v>
      </c>
      <c r="J234" s="52">
        <v>736701</v>
      </c>
      <c r="K234" s="53">
        <f t="shared" si="28"/>
        <v>241637928</v>
      </c>
      <c r="L234" s="17"/>
      <c r="M234" s="1"/>
      <c r="N234" s="54">
        <v>700603</v>
      </c>
      <c r="O234" s="55">
        <f t="shared" si="29"/>
        <v>700603</v>
      </c>
      <c r="P234" s="55">
        <f t="shared" si="30"/>
        <v>229797784</v>
      </c>
      <c r="Q234" s="56" t="str">
        <f t="shared" si="31"/>
        <v>OK</v>
      </c>
    </row>
    <row r="235" spans="1:17" x14ac:dyDescent="0.3">
      <c r="A235" s="1"/>
      <c r="B235" s="13"/>
      <c r="C235" s="47"/>
      <c r="D235" s="71"/>
      <c r="E235" s="72"/>
      <c r="F235" s="72"/>
      <c r="G235" s="73" t="s">
        <v>212</v>
      </c>
      <c r="H235" s="72"/>
      <c r="I235" s="51"/>
      <c r="J235" s="52"/>
      <c r="K235" s="53"/>
      <c r="L235" s="17"/>
      <c r="M235" s="1"/>
      <c r="N235" s="54"/>
      <c r="O235" s="76"/>
      <c r="P235" s="76"/>
      <c r="Q235" s="56"/>
    </row>
    <row r="236" spans="1:17" x14ac:dyDescent="0.3">
      <c r="A236" s="1"/>
      <c r="B236" s="13"/>
      <c r="C236" s="47"/>
      <c r="D236" s="71"/>
      <c r="E236" s="72"/>
      <c r="F236" s="72"/>
      <c r="G236" s="73" t="s">
        <v>32</v>
      </c>
      <c r="H236" s="72"/>
      <c r="I236" s="51"/>
      <c r="J236" s="52"/>
      <c r="K236" s="53"/>
      <c r="L236" s="17"/>
      <c r="M236" s="1"/>
      <c r="N236" s="54"/>
      <c r="O236" s="76"/>
      <c r="P236" s="76"/>
      <c r="Q236" s="56"/>
    </row>
    <row r="237" spans="1:17" x14ac:dyDescent="0.3">
      <c r="A237" s="1"/>
      <c r="B237" s="13"/>
      <c r="C237" s="47">
        <v>3464</v>
      </c>
      <c r="D237" s="71">
        <v>6.139999999999997</v>
      </c>
      <c r="E237" s="72"/>
      <c r="F237" s="72"/>
      <c r="G237" s="77" t="s">
        <v>71</v>
      </c>
      <c r="H237" s="72" t="s">
        <v>22</v>
      </c>
      <c r="I237" s="51">
        <v>31978</v>
      </c>
      <c r="J237" s="52">
        <v>35498</v>
      </c>
      <c r="K237" s="53">
        <f t="shared" si="28"/>
        <v>1135155044</v>
      </c>
      <c r="L237" s="17"/>
      <c r="M237" s="1"/>
      <c r="N237" s="54">
        <v>33759</v>
      </c>
      <c r="O237" s="55">
        <f t="shared" si="29"/>
        <v>33759</v>
      </c>
      <c r="P237" s="55">
        <f t="shared" si="30"/>
        <v>1079545302</v>
      </c>
      <c r="Q237" s="56" t="str">
        <f t="shared" si="31"/>
        <v>OK</v>
      </c>
    </row>
    <row r="238" spans="1:17" ht="42.75" x14ac:dyDescent="0.3">
      <c r="A238" s="1"/>
      <c r="B238" s="13"/>
      <c r="C238" s="47">
        <v>3017</v>
      </c>
      <c r="D238" s="71">
        <v>6.1499999999999968</v>
      </c>
      <c r="E238" s="72"/>
      <c r="F238" s="72"/>
      <c r="G238" s="77" t="s">
        <v>30</v>
      </c>
      <c r="H238" s="72" t="s">
        <v>22</v>
      </c>
      <c r="I238" s="51">
        <v>41571</v>
      </c>
      <c r="J238" s="52">
        <v>44324</v>
      </c>
      <c r="K238" s="53">
        <f t="shared" si="28"/>
        <v>1842593004</v>
      </c>
      <c r="L238" s="17"/>
      <c r="M238" s="1"/>
      <c r="N238" s="54">
        <v>42152</v>
      </c>
      <c r="O238" s="55">
        <f t="shared" si="29"/>
        <v>42152</v>
      </c>
      <c r="P238" s="55">
        <f t="shared" si="30"/>
        <v>1752300792</v>
      </c>
      <c r="Q238" s="56" t="str">
        <f t="shared" si="31"/>
        <v>OK</v>
      </c>
    </row>
    <row r="239" spans="1:17" ht="42.75" x14ac:dyDescent="0.3">
      <c r="A239" s="1"/>
      <c r="B239" s="13"/>
      <c r="C239" s="47">
        <v>6016</v>
      </c>
      <c r="D239" s="71">
        <v>6.1599999999999966</v>
      </c>
      <c r="E239" s="72"/>
      <c r="F239" s="72"/>
      <c r="G239" s="77" t="s">
        <v>39</v>
      </c>
      <c r="H239" s="72" t="s">
        <v>22</v>
      </c>
      <c r="I239" s="51">
        <v>11027</v>
      </c>
      <c r="J239" s="52">
        <v>132873</v>
      </c>
      <c r="K239" s="53">
        <f t="shared" si="28"/>
        <v>1465190571</v>
      </c>
      <c r="L239" s="17"/>
      <c r="M239" s="1"/>
      <c r="N239" s="54">
        <v>126362</v>
      </c>
      <c r="O239" s="55">
        <f t="shared" si="29"/>
        <v>126362</v>
      </c>
      <c r="P239" s="55">
        <f t="shared" si="30"/>
        <v>1393393774</v>
      </c>
      <c r="Q239" s="56" t="str">
        <f t="shared" si="31"/>
        <v>OK</v>
      </c>
    </row>
    <row r="240" spans="1:17" ht="42.75" x14ac:dyDescent="0.3">
      <c r="A240" s="1"/>
      <c r="B240" s="13"/>
      <c r="C240" s="47">
        <v>5345</v>
      </c>
      <c r="D240" s="71">
        <v>6.1699999999999964</v>
      </c>
      <c r="E240" s="72"/>
      <c r="F240" s="72"/>
      <c r="G240" s="77" t="s">
        <v>204</v>
      </c>
      <c r="H240" s="72" t="s">
        <v>22</v>
      </c>
      <c r="I240" s="51">
        <v>3676</v>
      </c>
      <c r="J240" s="52">
        <v>176615</v>
      </c>
      <c r="K240" s="53">
        <f t="shared" si="28"/>
        <v>649236740</v>
      </c>
      <c r="L240" s="17"/>
      <c r="M240" s="1"/>
      <c r="N240" s="54">
        <v>167961</v>
      </c>
      <c r="O240" s="55">
        <f t="shared" si="29"/>
        <v>167961</v>
      </c>
      <c r="P240" s="55">
        <f t="shared" si="30"/>
        <v>617424636</v>
      </c>
      <c r="Q240" s="56" t="str">
        <f t="shared" si="31"/>
        <v>OK</v>
      </c>
    </row>
    <row r="241" spans="1:17" ht="28.5" x14ac:dyDescent="0.3">
      <c r="A241" s="1"/>
      <c r="B241" s="13"/>
      <c r="C241" s="47">
        <v>4556</v>
      </c>
      <c r="D241" s="71">
        <v>6.1799999999999962</v>
      </c>
      <c r="E241" s="72"/>
      <c r="F241" s="72"/>
      <c r="G241" s="77" t="s">
        <v>205</v>
      </c>
      <c r="H241" s="72" t="s">
        <v>22</v>
      </c>
      <c r="I241" s="51">
        <v>3676</v>
      </c>
      <c r="J241" s="52">
        <v>148182</v>
      </c>
      <c r="K241" s="53">
        <f t="shared" si="28"/>
        <v>544717032</v>
      </c>
      <c r="L241" s="17"/>
      <c r="M241" s="1"/>
      <c r="N241" s="54">
        <v>140921</v>
      </c>
      <c r="O241" s="55">
        <f t="shared" si="29"/>
        <v>140921</v>
      </c>
      <c r="P241" s="55">
        <f t="shared" si="30"/>
        <v>518025596</v>
      </c>
      <c r="Q241" s="56" t="str">
        <f t="shared" si="31"/>
        <v>OK</v>
      </c>
    </row>
    <row r="242" spans="1:17" ht="42.75" x14ac:dyDescent="0.3">
      <c r="A242" s="1"/>
      <c r="B242" s="13"/>
      <c r="C242" s="47">
        <v>4748</v>
      </c>
      <c r="D242" s="71">
        <v>6.1899999999999959</v>
      </c>
      <c r="E242" s="72"/>
      <c r="F242" s="72"/>
      <c r="G242" s="77" t="s">
        <v>41</v>
      </c>
      <c r="H242" s="72" t="s">
        <v>22</v>
      </c>
      <c r="I242" s="51">
        <v>3676</v>
      </c>
      <c r="J242" s="52">
        <v>163155</v>
      </c>
      <c r="K242" s="53">
        <f t="shared" si="28"/>
        <v>599757780</v>
      </c>
      <c r="L242" s="17"/>
      <c r="M242" s="1"/>
      <c r="N242" s="54">
        <v>155160</v>
      </c>
      <c r="O242" s="55">
        <f t="shared" si="29"/>
        <v>155160</v>
      </c>
      <c r="P242" s="55">
        <f t="shared" si="30"/>
        <v>570368160</v>
      </c>
      <c r="Q242" s="56" t="str">
        <f t="shared" si="31"/>
        <v>OK</v>
      </c>
    </row>
    <row r="243" spans="1:17" x14ac:dyDescent="0.3">
      <c r="A243" s="1"/>
      <c r="B243" s="13"/>
      <c r="C243" s="47"/>
      <c r="D243" s="71"/>
      <c r="E243" s="72"/>
      <c r="F243" s="72"/>
      <c r="G243" s="73" t="s">
        <v>213</v>
      </c>
      <c r="H243" s="72"/>
      <c r="I243" s="51"/>
      <c r="J243" s="52"/>
      <c r="K243" s="53"/>
      <c r="L243" s="17"/>
      <c r="M243" s="1"/>
      <c r="N243" s="54"/>
      <c r="O243" s="76"/>
      <c r="P243" s="76"/>
      <c r="Q243" s="56"/>
    </row>
    <row r="244" spans="1:17" ht="28.5" x14ac:dyDescent="0.3">
      <c r="A244" s="1"/>
      <c r="B244" s="13"/>
      <c r="C244" s="47">
        <v>3748</v>
      </c>
      <c r="D244" s="71">
        <v>6.1999999999999957</v>
      </c>
      <c r="E244" s="72"/>
      <c r="F244" s="72"/>
      <c r="G244" s="77" t="s">
        <v>214</v>
      </c>
      <c r="H244" s="72" t="s">
        <v>22</v>
      </c>
      <c r="I244" s="51">
        <v>8086</v>
      </c>
      <c r="J244" s="52">
        <v>654287</v>
      </c>
      <c r="K244" s="53">
        <f t="shared" si="28"/>
        <v>5290564682</v>
      </c>
      <c r="L244" s="17"/>
      <c r="M244" s="1"/>
      <c r="N244" s="54">
        <v>622227</v>
      </c>
      <c r="O244" s="55">
        <f t="shared" si="29"/>
        <v>622227</v>
      </c>
      <c r="P244" s="55">
        <f t="shared" si="30"/>
        <v>5031327522</v>
      </c>
      <c r="Q244" s="56" t="str">
        <f t="shared" si="31"/>
        <v>OK</v>
      </c>
    </row>
    <row r="245" spans="1:17" ht="42.75" x14ac:dyDescent="0.3">
      <c r="A245" s="1"/>
      <c r="B245" s="13"/>
      <c r="C245" s="47">
        <v>6313</v>
      </c>
      <c r="D245" s="71">
        <v>6.2099999999999955</v>
      </c>
      <c r="E245" s="72"/>
      <c r="F245" s="72"/>
      <c r="G245" s="77" t="s">
        <v>211</v>
      </c>
      <c r="H245" s="72" t="s">
        <v>22</v>
      </c>
      <c r="I245" s="51">
        <v>1838</v>
      </c>
      <c r="J245" s="52">
        <v>736701</v>
      </c>
      <c r="K245" s="53">
        <f t="shared" si="28"/>
        <v>1354056438</v>
      </c>
      <c r="L245" s="17"/>
      <c r="M245" s="1"/>
      <c r="N245" s="54">
        <v>700603</v>
      </c>
      <c r="O245" s="55">
        <f t="shared" si="29"/>
        <v>700603</v>
      </c>
      <c r="P245" s="55">
        <f t="shared" si="30"/>
        <v>1287708314</v>
      </c>
      <c r="Q245" s="56" t="str">
        <f t="shared" si="31"/>
        <v>OK</v>
      </c>
    </row>
    <row r="246" spans="1:17" x14ac:dyDescent="0.3">
      <c r="A246" s="1"/>
      <c r="B246" s="13"/>
      <c r="C246" s="47">
        <v>5404</v>
      </c>
      <c r="D246" s="71">
        <v>6.2199999999999953</v>
      </c>
      <c r="E246" s="72"/>
      <c r="F246" s="72"/>
      <c r="G246" s="77" t="s">
        <v>215</v>
      </c>
      <c r="H246" s="72" t="s">
        <v>116</v>
      </c>
      <c r="I246" s="51">
        <v>90033</v>
      </c>
      <c r="J246" s="52">
        <v>5700</v>
      </c>
      <c r="K246" s="53">
        <f t="shared" si="28"/>
        <v>513188100</v>
      </c>
      <c r="L246" s="17"/>
      <c r="M246" s="1"/>
      <c r="N246" s="54">
        <v>5421</v>
      </c>
      <c r="O246" s="55">
        <f t="shared" si="29"/>
        <v>5421</v>
      </c>
      <c r="P246" s="55">
        <f t="shared" si="30"/>
        <v>488068893</v>
      </c>
      <c r="Q246" s="56" t="str">
        <f t="shared" si="31"/>
        <v>OK</v>
      </c>
    </row>
    <row r="247" spans="1:17" ht="28.5" x14ac:dyDescent="0.3">
      <c r="A247" s="1"/>
      <c r="B247" s="13"/>
      <c r="C247" s="47">
        <v>7714</v>
      </c>
      <c r="D247" s="71">
        <v>6.2299999999999951</v>
      </c>
      <c r="E247" s="72"/>
      <c r="F247" s="72"/>
      <c r="G247" s="77" t="s">
        <v>216</v>
      </c>
      <c r="H247" s="72" t="s">
        <v>116</v>
      </c>
      <c r="I247" s="51">
        <v>126959</v>
      </c>
      <c r="J247" s="52">
        <v>4647</v>
      </c>
      <c r="K247" s="53">
        <f t="shared" si="28"/>
        <v>589978473</v>
      </c>
      <c r="L247" s="17"/>
      <c r="M247" s="1"/>
      <c r="N247" s="54">
        <v>4601</v>
      </c>
      <c r="O247" s="55">
        <f t="shared" si="29"/>
        <v>4601</v>
      </c>
      <c r="P247" s="55">
        <f t="shared" si="30"/>
        <v>584138359</v>
      </c>
      <c r="Q247" s="56" t="str">
        <f t="shared" si="31"/>
        <v>OK</v>
      </c>
    </row>
    <row r="248" spans="1:17" ht="42.75" x14ac:dyDescent="0.3">
      <c r="A248" s="1"/>
      <c r="B248" s="13"/>
      <c r="C248" s="47">
        <v>3811</v>
      </c>
      <c r="D248" s="71">
        <v>6.2399999999999949</v>
      </c>
      <c r="E248" s="72"/>
      <c r="F248" s="72"/>
      <c r="G248" s="77" t="s">
        <v>217</v>
      </c>
      <c r="H248" s="72" t="s">
        <v>25</v>
      </c>
      <c r="I248" s="51">
        <v>6833</v>
      </c>
      <c r="J248" s="52">
        <v>2208</v>
      </c>
      <c r="K248" s="53">
        <f t="shared" si="28"/>
        <v>15087264</v>
      </c>
      <c r="L248" s="17"/>
      <c r="M248" s="1"/>
      <c r="N248" s="54">
        <v>2100</v>
      </c>
      <c r="O248" s="55">
        <f t="shared" si="29"/>
        <v>2100</v>
      </c>
      <c r="P248" s="55">
        <f t="shared" si="30"/>
        <v>14349300</v>
      </c>
      <c r="Q248" s="56" t="str">
        <f t="shared" si="31"/>
        <v>OK</v>
      </c>
    </row>
    <row r="249" spans="1:17" ht="28.5" x14ac:dyDescent="0.3">
      <c r="A249" s="1"/>
      <c r="B249" s="13"/>
      <c r="C249" s="47">
        <v>3837</v>
      </c>
      <c r="D249" s="71">
        <v>6.2499999999999947</v>
      </c>
      <c r="E249" s="72"/>
      <c r="F249" s="72"/>
      <c r="G249" s="77" t="s">
        <v>218</v>
      </c>
      <c r="H249" s="72" t="s">
        <v>25</v>
      </c>
      <c r="I249" s="51">
        <v>6833</v>
      </c>
      <c r="J249" s="52">
        <v>10548</v>
      </c>
      <c r="K249" s="53">
        <f t="shared" si="28"/>
        <v>72074484</v>
      </c>
      <c r="L249" s="17"/>
      <c r="M249" s="1"/>
      <c r="N249" s="54">
        <v>10031</v>
      </c>
      <c r="O249" s="55">
        <f t="shared" si="29"/>
        <v>10031</v>
      </c>
      <c r="P249" s="55">
        <f t="shared" si="30"/>
        <v>68541823</v>
      </c>
      <c r="Q249" s="56" t="str">
        <f t="shared" si="31"/>
        <v>OK</v>
      </c>
    </row>
    <row r="250" spans="1:17" ht="28.5" x14ac:dyDescent="0.3">
      <c r="A250" s="1"/>
      <c r="B250" s="13"/>
      <c r="C250" s="47">
        <v>4237</v>
      </c>
      <c r="D250" s="71">
        <v>6.2599999999999945</v>
      </c>
      <c r="E250" s="72"/>
      <c r="F250" s="72"/>
      <c r="G250" s="77" t="s">
        <v>219</v>
      </c>
      <c r="H250" s="72" t="s">
        <v>116</v>
      </c>
      <c r="I250" s="51">
        <v>35339</v>
      </c>
      <c r="J250" s="52">
        <v>4950</v>
      </c>
      <c r="K250" s="53">
        <f t="shared" si="28"/>
        <v>174928050</v>
      </c>
      <c r="L250" s="17"/>
      <c r="M250" s="1"/>
      <c r="N250" s="54">
        <v>4707</v>
      </c>
      <c r="O250" s="55">
        <f t="shared" si="29"/>
        <v>4707</v>
      </c>
      <c r="P250" s="55">
        <f t="shared" si="30"/>
        <v>166340673</v>
      </c>
      <c r="Q250" s="56" t="str">
        <f t="shared" si="31"/>
        <v>OK</v>
      </c>
    </row>
    <row r="251" spans="1:17" x14ac:dyDescent="0.3">
      <c r="A251" s="1"/>
      <c r="B251" s="13"/>
      <c r="C251" s="47">
        <v>3806</v>
      </c>
      <c r="D251" s="71">
        <v>6.2699999999999942</v>
      </c>
      <c r="E251" s="72"/>
      <c r="F251" s="72"/>
      <c r="G251" s="77" t="s">
        <v>220</v>
      </c>
      <c r="H251" s="72" t="s">
        <v>19</v>
      </c>
      <c r="I251" s="51">
        <v>36756</v>
      </c>
      <c r="J251" s="52">
        <v>1848</v>
      </c>
      <c r="K251" s="53">
        <f t="shared" si="28"/>
        <v>67925088</v>
      </c>
      <c r="L251" s="17"/>
      <c r="M251" s="1"/>
      <c r="N251" s="54">
        <v>1757</v>
      </c>
      <c r="O251" s="55">
        <f t="shared" si="29"/>
        <v>1757</v>
      </c>
      <c r="P251" s="55">
        <f t="shared" si="30"/>
        <v>64580292</v>
      </c>
      <c r="Q251" s="56" t="str">
        <f t="shared" si="31"/>
        <v>OK</v>
      </c>
    </row>
    <row r="252" spans="1:17" ht="28.5" x14ac:dyDescent="0.3">
      <c r="A252" s="1"/>
      <c r="B252" s="13"/>
      <c r="C252" s="47">
        <v>4857</v>
      </c>
      <c r="D252" s="71">
        <v>6.279999999999994</v>
      </c>
      <c r="E252" s="72"/>
      <c r="F252" s="72"/>
      <c r="G252" s="77" t="s">
        <v>75</v>
      </c>
      <c r="H252" s="72" t="s">
        <v>19</v>
      </c>
      <c r="I252" s="51">
        <v>36756</v>
      </c>
      <c r="J252" s="52">
        <v>2270</v>
      </c>
      <c r="K252" s="53">
        <f t="shared" si="28"/>
        <v>83436120</v>
      </c>
      <c r="L252" s="17"/>
      <c r="M252" s="1"/>
      <c r="N252" s="54">
        <v>2159</v>
      </c>
      <c r="O252" s="55">
        <f t="shared" si="29"/>
        <v>2159</v>
      </c>
      <c r="P252" s="55">
        <f t="shared" si="30"/>
        <v>79356204</v>
      </c>
      <c r="Q252" s="56" t="str">
        <f t="shared" si="31"/>
        <v>OK</v>
      </c>
    </row>
    <row r="253" spans="1:17" x14ac:dyDescent="0.3">
      <c r="A253" s="1"/>
      <c r="B253" s="13"/>
      <c r="C253" s="47">
        <v>3708</v>
      </c>
      <c r="D253" s="71">
        <v>6.2899999999999938</v>
      </c>
      <c r="E253" s="72"/>
      <c r="F253" s="72"/>
      <c r="G253" s="77" t="s">
        <v>221</v>
      </c>
      <c r="H253" s="72" t="s">
        <v>116</v>
      </c>
      <c r="I253" s="51">
        <v>11821</v>
      </c>
      <c r="J253" s="52">
        <v>4135</v>
      </c>
      <c r="K253" s="53">
        <f t="shared" si="28"/>
        <v>48879835</v>
      </c>
      <c r="L253" s="17"/>
      <c r="M253" s="1"/>
      <c r="N253" s="54">
        <v>4094</v>
      </c>
      <c r="O253" s="55">
        <f t="shared" si="29"/>
        <v>4094</v>
      </c>
      <c r="P253" s="55">
        <f t="shared" si="30"/>
        <v>48395174</v>
      </c>
      <c r="Q253" s="56" t="str">
        <f t="shared" si="31"/>
        <v>OK</v>
      </c>
    </row>
    <row r="254" spans="1:17" ht="17.25" thickBot="1" x14ac:dyDescent="0.35">
      <c r="A254" s="1"/>
      <c r="B254" s="13"/>
      <c r="C254" s="57" t="s">
        <v>31</v>
      </c>
      <c r="D254" s="84"/>
      <c r="E254" s="85"/>
      <c r="F254" s="85"/>
      <c r="G254" s="86"/>
      <c r="H254" s="87"/>
      <c r="I254" s="90"/>
      <c r="J254" s="61"/>
      <c r="K254" s="88">
        <f>+SUM(K219:K253)</f>
        <v>17553248240</v>
      </c>
      <c r="L254" s="17"/>
      <c r="M254" s="1"/>
      <c r="N254" s="63"/>
      <c r="O254" s="55"/>
      <c r="P254" s="55">
        <f>+SUM(P219:P253)</f>
        <v>16718131151</v>
      </c>
      <c r="Q254" s="56" t="str">
        <f t="shared" si="31"/>
        <v>OK</v>
      </c>
    </row>
    <row r="255" spans="1:17" ht="17.25" thickBot="1" x14ac:dyDescent="0.35">
      <c r="A255" s="1"/>
      <c r="B255" s="13"/>
      <c r="C255" s="40"/>
      <c r="D255" s="41">
        <v>7</v>
      </c>
      <c r="E255" s="42"/>
      <c r="F255" s="42"/>
      <c r="G255" s="43" t="s">
        <v>222</v>
      </c>
      <c r="H255" s="69"/>
      <c r="I255" s="69"/>
      <c r="J255" s="69"/>
      <c r="K255" s="70"/>
      <c r="L255" s="17"/>
      <c r="M255" s="1"/>
      <c r="N255" s="45"/>
      <c r="O255" s="44"/>
      <c r="P255" s="44"/>
      <c r="Q255" s="46"/>
    </row>
    <row r="256" spans="1:17" x14ac:dyDescent="0.3">
      <c r="A256" s="1"/>
      <c r="B256" s="13"/>
      <c r="C256" s="47"/>
      <c r="D256" s="71"/>
      <c r="E256" s="72"/>
      <c r="F256" s="72"/>
      <c r="G256" s="73" t="s">
        <v>223</v>
      </c>
      <c r="H256" s="72"/>
      <c r="I256" s="51"/>
      <c r="J256" s="52"/>
      <c r="K256" s="53"/>
      <c r="L256" s="17"/>
      <c r="M256" s="1"/>
      <c r="N256" s="54"/>
      <c r="O256" s="76"/>
      <c r="P256" s="76"/>
      <c r="Q256" s="56"/>
    </row>
    <row r="257" spans="1:17" x14ac:dyDescent="0.3">
      <c r="A257" s="1"/>
      <c r="B257" s="13"/>
      <c r="C257" s="47"/>
      <c r="D257" s="71"/>
      <c r="E257" s="72"/>
      <c r="F257" s="72"/>
      <c r="G257" s="73" t="s">
        <v>224</v>
      </c>
      <c r="H257" s="72"/>
      <c r="I257" s="51"/>
      <c r="J257" s="52"/>
      <c r="K257" s="53"/>
      <c r="L257" s="17"/>
      <c r="M257" s="1"/>
      <c r="N257" s="54"/>
      <c r="O257" s="76"/>
      <c r="P257" s="76"/>
      <c r="Q257" s="56"/>
    </row>
    <row r="258" spans="1:17" x14ac:dyDescent="0.3">
      <c r="A258" s="1"/>
      <c r="B258" s="13"/>
      <c r="C258" s="47">
        <v>3710</v>
      </c>
      <c r="D258" s="71">
        <v>7.0010000000000003</v>
      </c>
      <c r="E258" s="72"/>
      <c r="F258" s="72"/>
      <c r="G258" s="77" t="s">
        <v>21</v>
      </c>
      <c r="H258" s="72" t="s">
        <v>22</v>
      </c>
      <c r="I258" s="51">
        <v>3278</v>
      </c>
      <c r="J258" s="52">
        <v>5697</v>
      </c>
      <c r="K258" s="53">
        <f t="shared" ref="K258:K321" si="32">+ROUND(I258*J258,0)</f>
        <v>18674766</v>
      </c>
      <c r="L258" s="17"/>
      <c r="M258" s="1"/>
      <c r="N258" s="54">
        <v>5418</v>
      </c>
      <c r="O258" s="55">
        <f t="shared" ref="O258:O321" si="33">+ROUND(N258,0)</f>
        <v>5418</v>
      </c>
      <c r="P258" s="55">
        <f t="shared" ref="P258:P321" si="34">+ROUND((O258*I258),0)</f>
        <v>17760204</v>
      </c>
      <c r="Q258" s="56" t="str">
        <f t="shared" ref="Q258:Q321" si="35">IF(OR(P258&lt;=0,P258&gt;K258),"ERROR","OK")</f>
        <v>OK</v>
      </c>
    </row>
    <row r="259" spans="1:17" ht="28.5" x14ac:dyDescent="0.3">
      <c r="A259" s="1"/>
      <c r="B259" s="13"/>
      <c r="C259" s="47">
        <v>3024</v>
      </c>
      <c r="D259" s="71">
        <v>7.0020000000000007</v>
      </c>
      <c r="E259" s="72"/>
      <c r="F259" s="72"/>
      <c r="G259" s="77" t="s">
        <v>77</v>
      </c>
      <c r="H259" s="72" t="s">
        <v>22</v>
      </c>
      <c r="I259" s="51">
        <v>269</v>
      </c>
      <c r="J259" s="52">
        <v>125172</v>
      </c>
      <c r="K259" s="53">
        <f t="shared" si="32"/>
        <v>33671268</v>
      </c>
      <c r="L259" s="17"/>
      <c r="M259" s="1"/>
      <c r="N259" s="54">
        <v>119039</v>
      </c>
      <c r="O259" s="55">
        <f t="shared" si="33"/>
        <v>119039</v>
      </c>
      <c r="P259" s="55">
        <f t="shared" si="34"/>
        <v>32021491</v>
      </c>
      <c r="Q259" s="56" t="str">
        <f t="shared" si="35"/>
        <v>OK</v>
      </c>
    </row>
    <row r="260" spans="1:17" ht="42.75" x14ac:dyDescent="0.3">
      <c r="A260" s="1"/>
      <c r="B260" s="13"/>
      <c r="C260" s="47">
        <v>3017</v>
      </c>
      <c r="D260" s="71">
        <v>7.003000000000001</v>
      </c>
      <c r="E260" s="72"/>
      <c r="F260" s="72"/>
      <c r="G260" s="77" t="s">
        <v>30</v>
      </c>
      <c r="H260" s="72" t="s">
        <v>22</v>
      </c>
      <c r="I260" s="51">
        <v>1050</v>
      </c>
      <c r="J260" s="52">
        <v>44324</v>
      </c>
      <c r="K260" s="53">
        <f t="shared" si="32"/>
        <v>46540200</v>
      </c>
      <c r="L260" s="17"/>
      <c r="M260" s="1"/>
      <c r="N260" s="54">
        <v>42152</v>
      </c>
      <c r="O260" s="55">
        <f t="shared" si="33"/>
        <v>42152</v>
      </c>
      <c r="P260" s="55">
        <f t="shared" si="34"/>
        <v>44259600</v>
      </c>
      <c r="Q260" s="56" t="str">
        <f t="shared" si="35"/>
        <v>OK</v>
      </c>
    </row>
    <row r="261" spans="1:17" x14ac:dyDescent="0.3">
      <c r="A261" s="1"/>
      <c r="B261" s="13"/>
      <c r="C261" s="47">
        <v>3256</v>
      </c>
      <c r="D261" s="71">
        <v>7.0040000000000013</v>
      </c>
      <c r="E261" s="72"/>
      <c r="F261" s="72"/>
      <c r="G261" s="77" t="s">
        <v>225</v>
      </c>
      <c r="H261" s="72" t="s">
        <v>28</v>
      </c>
      <c r="I261" s="51">
        <v>1</v>
      </c>
      <c r="J261" s="52">
        <v>934990</v>
      </c>
      <c r="K261" s="53">
        <f t="shared" si="32"/>
        <v>934990</v>
      </c>
      <c r="L261" s="17"/>
      <c r="M261" s="1"/>
      <c r="N261" s="54">
        <v>889175</v>
      </c>
      <c r="O261" s="55">
        <f t="shared" si="33"/>
        <v>889175</v>
      </c>
      <c r="P261" s="55">
        <f t="shared" si="34"/>
        <v>889175</v>
      </c>
      <c r="Q261" s="56" t="str">
        <f t="shared" si="35"/>
        <v>OK</v>
      </c>
    </row>
    <row r="262" spans="1:17" x14ac:dyDescent="0.3">
      <c r="A262" s="1"/>
      <c r="B262" s="13"/>
      <c r="C262" s="47">
        <v>3604</v>
      </c>
      <c r="D262" s="71">
        <v>7.0050000000000017</v>
      </c>
      <c r="E262" s="72"/>
      <c r="F262" s="72"/>
      <c r="G262" s="77" t="s">
        <v>226</v>
      </c>
      <c r="H262" s="72" t="s">
        <v>28</v>
      </c>
      <c r="I262" s="51">
        <v>1</v>
      </c>
      <c r="J262" s="52">
        <v>329550</v>
      </c>
      <c r="K262" s="53">
        <f t="shared" si="32"/>
        <v>329550</v>
      </c>
      <c r="L262" s="17"/>
      <c r="M262" s="1"/>
      <c r="N262" s="54">
        <v>313402</v>
      </c>
      <c r="O262" s="55">
        <f t="shared" si="33"/>
        <v>313402</v>
      </c>
      <c r="P262" s="55">
        <f t="shared" si="34"/>
        <v>313402</v>
      </c>
      <c r="Q262" s="56" t="str">
        <f t="shared" si="35"/>
        <v>OK</v>
      </c>
    </row>
    <row r="263" spans="1:17" x14ac:dyDescent="0.3">
      <c r="A263" s="1"/>
      <c r="B263" s="13"/>
      <c r="C263" s="47">
        <v>3601</v>
      </c>
      <c r="D263" s="71">
        <v>7.006000000000002</v>
      </c>
      <c r="E263" s="72"/>
      <c r="F263" s="72"/>
      <c r="G263" s="77" t="s">
        <v>227</v>
      </c>
      <c r="H263" s="72" t="s">
        <v>28</v>
      </c>
      <c r="I263" s="51">
        <v>1</v>
      </c>
      <c r="J263" s="52">
        <v>50149</v>
      </c>
      <c r="K263" s="53">
        <f t="shared" si="32"/>
        <v>50149</v>
      </c>
      <c r="L263" s="17"/>
      <c r="M263" s="1"/>
      <c r="N263" s="54">
        <v>47692</v>
      </c>
      <c r="O263" s="55">
        <f t="shared" si="33"/>
        <v>47692</v>
      </c>
      <c r="P263" s="55">
        <f t="shared" si="34"/>
        <v>47692</v>
      </c>
      <c r="Q263" s="56" t="str">
        <f t="shared" si="35"/>
        <v>OK</v>
      </c>
    </row>
    <row r="264" spans="1:17" x14ac:dyDescent="0.3">
      <c r="A264" s="1"/>
      <c r="B264" s="13"/>
      <c r="C264" s="47">
        <v>3412</v>
      </c>
      <c r="D264" s="71">
        <v>7.0070000000000023</v>
      </c>
      <c r="E264" s="72"/>
      <c r="F264" s="72"/>
      <c r="G264" s="77" t="s">
        <v>228</v>
      </c>
      <c r="H264" s="72" t="s">
        <v>28</v>
      </c>
      <c r="I264" s="51">
        <v>1</v>
      </c>
      <c r="J264" s="52">
        <v>391242</v>
      </c>
      <c r="K264" s="53">
        <f t="shared" si="32"/>
        <v>391242</v>
      </c>
      <c r="L264" s="17"/>
      <c r="M264" s="1"/>
      <c r="N264" s="54">
        <v>372071</v>
      </c>
      <c r="O264" s="55">
        <f t="shared" si="33"/>
        <v>372071</v>
      </c>
      <c r="P264" s="55">
        <f t="shared" si="34"/>
        <v>372071</v>
      </c>
      <c r="Q264" s="56" t="str">
        <f t="shared" si="35"/>
        <v>OK</v>
      </c>
    </row>
    <row r="265" spans="1:17" x14ac:dyDescent="0.3">
      <c r="A265" s="1"/>
      <c r="B265" s="13"/>
      <c r="C265" s="47">
        <v>4419</v>
      </c>
      <c r="D265" s="71">
        <v>7.0080000000000027</v>
      </c>
      <c r="E265" s="72"/>
      <c r="F265" s="72"/>
      <c r="G265" s="77" t="s">
        <v>229</v>
      </c>
      <c r="H265" s="72" t="s">
        <v>28</v>
      </c>
      <c r="I265" s="51">
        <v>1</v>
      </c>
      <c r="J265" s="52">
        <v>57032</v>
      </c>
      <c r="K265" s="53">
        <f t="shared" si="32"/>
        <v>57032</v>
      </c>
      <c r="L265" s="17"/>
      <c r="M265" s="1"/>
      <c r="N265" s="54">
        <v>54237</v>
      </c>
      <c r="O265" s="55">
        <f t="shared" si="33"/>
        <v>54237</v>
      </c>
      <c r="P265" s="55">
        <f t="shared" si="34"/>
        <v>54237</v>
      </c>
      <c r="Q265" s="56" t="str">
        <f t="shared" si="35"/>
        <v>OK</v>
      </c>
    </row>
    <row r="266" spans="1:17" ht="28.5" x14ac:dyDescent="0.3">
      <c r="A266" s="1"/>
      <c r="B266" s="13"/>
      <c r="C266" s="47">
        <v>3875</v>
      </c>
      <c r="D266" s="71">
        <v>7.009000000000003</v>
      </c>
      <c r="E266" s="72"/>
      <c r="F266" s="72"/>
      <c r="G266" s="77" t="s">
        <v>230</v>
      </c>
      <c r="H266" s="72" t="s">
        <v>22</v>
      </c>
      <c r="I266" s="51">
        <v>1</v>
      </c>
      <c r="J266" s="52">
        <v>458272</v>
      </c>
      <c r="K266" s="53">
        <f t="shared" si="32"/>
        <v>458272</v>
      </c>
      <c r="L266" s="17"/>
      <c r="M266" s="1"/>
      <c r="N266" s="54">
        <v>435817</v>
      </c>
      <c r="O266" s="55">
        <f t="shared" si="33"/>
        <v>435817</v>
      </c>
      <c r="P266" s="55">
        <f t="shared" si="34"/>
        <v>435817</v>
      </c>
      <c r="Q266" s="56" t="str">
        <f t="shared" si="35"/>
        <v>OK</v>
      </c>
    </row>
    <row r="267" spans="1:17" x14ac:dyDescent="0.3">
      <c r="A267" s="1"/>
      <c r="B267" s="13"/>
      <c r="C267" s="47">
        <v>3225</v>
      </c>
      <c r="D267" s="71">
        <v>7.0100000000000033</v>
      </c>
      <c r="E267" s="72"/>
      <c r="F267" s="72"/>
      <c r="G267" s="77" t="s">
        <v>231</v>
      </c>
      <c r="H267" s="72" t="s">
        <v>25</v>
      </c>
      <c r="I267" s="51">
        <v>215</v>
      </c>
      <c r="J267" s="52">
        <v>33961</v>
      </c>
      <c r="K267" s="53">
        <f t="shared" si="32"/>
        <v>7301615</v>
      </c>
      <c r="L267" s="17"/>
      <c r="M267" s="1"/>
      <c r="N267" s="54">
        <v>32297</v>
      </c>
      <c r="O267" s="55">
        <f t="shared" si="33"/>
        <v>32297</v>
      </c>
      <c r="P267" s="55">
        <f t="shared" si="34"/>
        <v>6943855</v>
      </c>
      <c r="Q267" s="56" t="str">
        <f t="shared" si="35"/>
        <v>OK</v>
      </c>
    </row>
    <row r="268" spans="1:17" ht="42.75" x14ac:dyDescent="0.3">
      <c r="A268" s="1"/>
      <c r="B268" s="13"/>
      <c r="C268" s="47">
        <v>8826</v>
      </c>
      <c r="D268" s="71">
        <v>7.0110000000000037</v>
      </c>
      <c r="E268" s="72"/>
      <c r="F268" s="72"/>
      <c r="G268" s="77" t="s">
        <v>232</v>
      </c>
      <c r="H268" s="72" t="s">
        <v>28</v>
      </c>
      <c r="I268" s="51">
        <v>1</v>
      </c>
      <c r="J268" s="52">
        <v>1575957</v>
      </c>
      <c r="K268" s="53">
        <f t="shared" si="32"/>
        <v>1575957</v>
      </c>
      <c r="L268" s="17"/>
      <c r="M268" s="1"/>
      <c r="N268" s="54">
        <v>1498735</v>
      </c>
      <c r="O268" s="55">
        <f t="shared" si="33"/>
        <v>1498735</v>
      </c>
      <c r="P268" s="55">
        <f t="shared" si="34"/>
        <v>1498735</v>
      </c>
      <c r="Q268" s="56" t="str">
        <f t="shared" si="35"/>
        <v>OK</v>
      </c>
    </row>
    <row r="269" spans="1:17" x14ac:dyDescent="0.3">
      <c r="A269" s="1"/>
      <c r="B269" s="13"/>
      <c r="C269" s="47">
        <v>6615</v>
      </c>
      <c r="D269" s="71">
        <v>7.012000000000004</v>
      </c>
      <c r="E269" s="72"/>
      <c r="F269" s="72"/>
      <c r="G269" s="77" t="s">
        <v>233</v>
      </c>
      <c r="H269" s="72" t="s">
        <v>28</v>
      </c>
      <c r="I269" s="51">
        <v>4</v>
      </c>
      <c r="J269" s="52">
        <v>21568</v>
      </c>
      <c r="K269" s="53">
        <f t="shared" si="32"/>
        <v>86272</v>
      </c>
      <c r="L269" s="17"/>
      <c r="M269" s="1"/>
      <c r="N269" s="54">
        <v>20511</v>
      </c>
      <c r="O269" s="55">
        <f t="shared" si="33"/>
        <v>20511</v>
      </c>
      <c r="P269" s="55">
        <f t="shared" si="34"/>
        <v>82044</v>
      </c>
      <c r="Q269" s="56" t="str">
        <f t="shared" si="35"/>
        <v>OK</v>
      </c>
    </row>
    <row r="270" spans="1:17" x14ac:dyDescent="0.3">
      <c r="A270" s="1"/>
      <c r="B270" s="13"/>
      <c r="C270" s="47">
        <v>8571</v>
      </c>
      <c r="D270" s="71">
        <v>7.0130000000000043</v>
      </c>
      <c r="E270" s="72"/>
      <c r="F270" s="72"/>
      <c r="G270" s="77" t="s">
        <v>234</v>
      </c>
      <c r="H270" s="72" t="s">
        <v>28</v>
      </c>
      <c r="I270" s="51">
        <v>2</v>
      </c>
      <c r="J270" s="52">
        <v>29918</v>
      </c>
      <c r="K270" s="53">
        <f t="shared" si="32"/>
        <v>59836</v>
      </c>
      <c r="L270" s="17"/>
      <c r="M270" s="1"/>
      <c r="N270" s="54">
        <v>28452</v>
      </c>
      <c r="O270" s="55">
        <f t="shared" si="33"/>
        <v>28452</v>
      </c>
      <c r="P270" s="55">
        <f t="shared" si="34"/>
        <v>56904</v>
      </c>
      <c r="Q270" s="56" t="str">
        <f t="shared" si="35"/>
        <v>OK</v>
      </c>
    </row>
    <row r="271" spans="1:17" x14ac:dyDescent="0.3">
      <c r="A271" s="1"/>
      <c r="B271" s="13"/>
      <c r="C271" s="47">
        <v>8572</v>
      </c>
      <c r="D271" s="71">
        <v>7.0140000000000047</v>
      </c>
      <c r="E271" s="72"/>
      <c r="F271" s="72"/>
      <c r="G271" s="77" t="s">
        <v>235</v>
      </c>
      <c r="H271" s="72" t="s">
        <v>28</v>
      </c>
      <c r="I271" s="51">
        <v>4</v>
      </c>
      <c r="J271" s="52">
        <v>25179</v>
      </c>
      <c r="K271" s="53">
        <f t="shared" si="32"/>
        <v>100716</v>
      </c>
      <c r="L271" s="17"/>
      <c r="M271" s="1"/>
      <c r="N271" s="54">
        <v>23945</v>
      </c>
      <c r="O271" s="55">
        <f t="shared" si="33"/>
        <v>23945</v>
      </c>
      <c r="P271" s="55">
        <f t="shared" si="34"/>
        <v>95780</v>
      </c>
      <c r="Q271" s="56" t="str">
        <f t="shared" si="35"/>
        <v>OK</v>
      </c>
    </row>
    <row r="272" spans="1:17" x14ac:dyDescent="0.3">
      <c r="A272" s="1"/>
      <c r="B272" s="13"/>
      <c r="C272" s="47">
        <v>8573</v>
      </c>
      <c r="D272" s="71">
        <v>7.015000000000005</v>
      </c>
      <c r="E272" s="72"/>
      <c r="F272" s="72"/>
      <c r="G272" s="77" t="s">
        <v>236</v>
      </c>
      <c r="H272" s="72" t="s">
        <v>28</v>
      </c>
      <c r="I272" s="51">
        <v>2</v>
      </c>
      <c r="J272" s="52">
        <v>32882</v>
      </c>
      <c r="K272" s="53">
        <f t="shared" si="32"/>
        <v>65764</v>
      </c>
      <c r="L272" s="17"/>
      <c r="M272" s="1"/>
      <c r="N272" s="54">
        <v>31271</v>
      </c>
      <c r="O272" s="55">
        <f t="shared" si="33"/>
        <v>31271</v>
      </c>
      <c r="P272" s="55">
        <f t="shared" si="34"/>
        <v>62542</v>
      </c>
      <c r="Q272" s="56" t="str">
        <f t="shared" si="35"/>
        <v>OK</v>
      </c>
    </row>
    <row r="273" spans="1:17" ht="28.5" x14ac:dyDescent="0.3">
      <c r="A273" s="1"/>
      <c r="B273" s="13"/>
      <c r="C273" s="47">
        <v>8574</v>
      </c>
      <c r="D273" s="71">
        <v>7.0160000000000053</v>
      </c>
      <c r="E273" s="72"/>
      <c r="F273" s="72"/>
      <c r="G273" s="77" t="s">
        <v>237</v>
      </c>
      <c r="H273" s="72" t="s">
        <v>28</v>
      </c>
      <c r="I273" s="51">
        <v>2</v>
      </c>
      <c r="J273" s="52">
        <v>544333</v>
      </c>
      <c r="K273" s="53">
        <f t="shared" si="32"/>
        <v>1088666</v>
      </c>
      <c r="L273" s="17"/>
      <c r="M273" s="1"/>
      <c r="N273" s="54">
        <v>517661</v>
      </c>
      <c r="O273" s="55">
        <f t="shared" si="33"/>
        <v>517661</v>
      </c>
      <c r="P273" s="55">
        <f t="shared" si="34"/>
        <v>1035322</v>
      </c>
      <c r="Q273" s="56" t="str">
        <f t="shared" si="35"/>
        <v>OK</v>
      </c>
    </row>
    <row r="274" spans="1:17" x14ac:dyDescent="0.3">
      <c r="A274" s="1"/>
      <c r="B274" s="13"/>
      <c r="C274" s="47">
        <v>3514</v>
      </c>
      <c r="D274" s="71">
        <v>7.0170000000000057</v>
      </c>
      <c r="E274" s="72"/>
      <c r="F274" s="72"/>
      <c r="G274" s="77" t="s">
        <v>238</v>
      </c>
      <c r="H274" s="72" t="s">
        <v>28</v>
      </c>
      <c r="I274" s="51">
        <v>4</v>
      </c>
      <c r="J274" s="52">
        <v>88811</v>
      </c>
      <c r="K274" s="53">
        <f t="shared" si="32"/>
        <v>355244</v>
      </c>
      <c r="L274" s="17"/>
      <c r="M274" s="1"/>
      <c r="N274" s="54">
        <v>84459</v>
      </c>
      <c r="O274" s="55">
        <f t="shared" si="33"/>
        <v>84459</v>
      </c>
      <c r="P274" s="55">
        <f t="shared" si="34"/>
        <v>337836</v>
      </c>
      <c r="Q274" s="56" t="str">
        <f t="shared" si="35"/>
        <v>OK</v>
      </c>
    </row>
    <row r="275" spans="1:17" x14ac:dyDescent="0.3">
      <c r="A275" s="1"/>
      <c r="B275" s="13"/>
      <c r="C275" s="47">
        <v>3522</v>
      </c>
      <c r="D275" s="71">
        <v>7.018000000000006</v>
      </c>
      <c r="E275" s="72"/>
      <c r="F275" s="72"/>
      <c r="G275" s="77" t="s">
        <v>239</v>
      </c>
      <c r="H275" s="72" t="s">
        <v>28</v>
      </c>
      <c r="I275" s="51">
        <v>2</v>
      </c>
      <c r="J275" s="52">
        <v>61221</v>
      </c>
      <c r="K275" s="53">
        <f t="shared" si="32"/>
        <v>122442</v>
      </c>
      <c r="L275" s="17"/>
      <c r="M275" s="1"/>
      <c r="N275" s="54">
        <v>58221</v>
      </c>
      <c r="O275" s="55">
        <f t="shared" si="33"/>
        <v>58221</v>
      </c>
      <c r="P275" s="55">
        <f t="shared" si="34"/>
        <v>116442</v>
      </c>
      <c r="Q275" s="56" t="str">
        <f t="shared" si="35"/>
        <v>OK</v>
      </c>
    </row>
    <row r="276" spans="1:17" ht="28.5" x14ac:dyDescent="0.3">
      <c r="A276" s="1"/>
      <c r="B276" s="13"/>
      <c r="C276" s="47">
        <v>8805</v>
      </c>
      <c r="D276" s="71">
        <v>7.0190000000000063</v>
      </c>
      <c r="E276" s="72"/>
      <c r="F276" s="72"/>
      <c r="G276" s="77" t="s">
        <v>240</v>
      </c>
      <c r="H276" s="72" t="s">
        <v>28</v>
      </c>
      <c r="I276" s="51">
        <v>3</v>
      </c>
      <c r="J276" s="52">
        <v>66938</v>
      </c>
      <c r="K276" s="53">
        <f t="shared" si="32"/>
        <v>200814</v>
      </c>
      <c r="L276" s="17"/>
      <c r="M276" s="1"/>
      <c r="N276" s="54">
        <v>63658</v>
      </c>
      <c r="O276" s="55">
        <f t="shared" si="33"/>
        <v>63658</v>
      </c>
      <c r="P276" s="55">
        <f t="shared" si="34"/>
        <v>190974</v>
      </c>
      <c r="Q276" s="56" t="str">
        <f t="shared" si="35"/>
        <v>OK</v>
      </c>
    </row>
    <row r="277" spans="1:17" x14ac:dyDescent="0.3">
      <c r="A277" s="1"/>
      <c r="B277" s="13"/>
      <c r="C277" s="47">
        <v>6642</v>
      </c>
      <c r="D277" s="71">
        <v>7.0200000000000067</v>
      </c>
      <c r="E277" s="72"/>
      <c r="F277" s="72"/>
      <c r="G277" s="77" t="s">
        <v>241</v>
      </c>
      <c r="H277" s="72" t="s">
        <v>28</v>
      </c>
      <c r="I277" s="51">
        <v>1</v>
      </c>
      <c r="J277" s="52">
        <v>26129</v>
      </c>
      <c r="K277" s="53">
        <f t="shared" si="32"/>
        <v>26129</v>
      </c>
      <c r="L277" s="17"/>
      <c r="M277" s="1"/>
      <c r="N277" s="54">
        <v>24849</v>
      </c>
      <c r="O277" s="55">
        <f t="shared" si="33"/>
        <v>24849</v>
      </c>
      <c r="P277" s="55">
        <f t="shared" si="34"/>
        <v>24849</v>
      </c>
      <c r="Q277" s="56" t="str">
        <f t="shared" si="35"/>
        <v>OK</v>
      </c>
    </row>
    <row r="278" spans="1:17" x14ac:dyDescent="0.3">
      <c r="A278" s="1"/>
      <c r="B278" s="13"/>
      <c r="C278" s="47">
        <v>3223</v>
      </c>
      <c r="D278" s="71">
        <v>7.021000000000007</v>
      </c>
      <c r="E278" s="72"/>
      <c r="F278" s="72"/>
      <c r="G278" s="77" t="s">
        <v>242</v>
      </c>
      <c r="H278" s="72" t="s">
        <v>25</v>
      </c>
      <c r="I278" s="51">
        <v>194</v>
      </c>
      <c r="J278" s="52">
        <v>17816</v>
      </c>
      <c r="K278" s="53">
        <f t="shared" si="32"/>
        <v>3456304</v>
      </c>
      <c r="L278" s="17"/>
      <c r="M278" s="1"/>
      <c r="N278" s="54">
        <v>16943</v>
      </c>
      <c r="O278" s="55">
        <f t="shared" si="33"/>
        <v>16943</v>
      </c>
      <c r="P278" s="55">
        <f t="shared" si="34"/>
        <v>3286942</v>
      </c>
      <c r="Q278" s="56" t="str">
        <f t="shared" si="35"/>
        <v>OK</v>
      </c>
    </row>
    <row r="279" spans="1:17" x14ac:dyDescent="0.3">
      <c r="A279" s="1"/>
      <c r="B279" s="13"/>
      <c r="C279" s="47">
        <v>3600</v>
      </c>
      <c r="D279" s="71">
        <v>7.0220000000000073</v>
      </c>
      <c r="E279" s="72"/>
      <c r="F279" s="72"/>
      <c r="G279" s="77" t="s">
        <v>243</v>
      </c>
      <c r="H279" s="72" t="s">
        <v>28</v>
      </c>
      <c r="I279" s="51">
        <v>32</v>
      </c>
      <c r="J279" s="52">
        <v>30835</v>
      </c>
      <c r="K279" s="53">
        <f t="shared" si="32"/>
        <v>986720</v>
      </c>
      <c r="L279" s="17"/>
      <c r="M279" s="1"/>
      <c r="N279" s="54">
        <v>29324</v>
      </c>
      <c r="O279" s="55">
        <f t="shared" si="33"/>
        <v>29324</v>
      </c>
      <c r="P279" s="55">
        <f t="shared" si="34"/>
        <v>938368</v>
      </c>
      <c r="Q279" s="56" t="str">
        <f t="shared" si="35"/>
        <v>OK</v>
      </c>
    </row>
    <row r="280" spans="1:17" x14ac:dyDescent="0.3">
      <c r="A280" s="1"/>
      <c r="B280" s="13"/>
      <c r="C280" s="47">
        <v>3512</v>
      </c>
      <c r="D280" s="71">
        <v>7.0230000000000077</v>
      </c>
      <c r="E280" s="72"/>
      <c r="F280" s="72"/>
      <c r="G280" s="77" t="s">
        <v>244</v>
      </c>
      <c r="H280" s="72" t="s">
        <v>28</v>
      </c>
      <c r="I280" s="51">
        <v>4</v>
      </c>
      <c r="J280" s="52">
        <v>21729</v>
      </c>
      <c r="K280" s="53">
        <f t="shared" si="32"/>
        <v>86916</v>
      </c>
      <c r="L280" s="17"/>
      <c r="M280" s="1"/>
      <c r="N280" s="54">
        <v>20664</v>
      </c>
      <c r="O280" s="55">
        <f t="shared" si="33"/>
        <v>20664</v>
      </c>
      <c r="P280" s="55">
        <f t="shared" si="34"/>
        <v>82656</v>
      </c>
      <c r="Q280" s="56" t="str">
        <f t="shared" si="35"/>
        <v>OK</v>
      </c>
    </row>
    <row r="281" spans="1:17" x14ac:dyDescent="0.3">
      <c r="A281" s="1"/>
      <c r="B281" s="13"/>
      <c r="C281" s="47">
        <v>3520</v>
      </c>
      <c r="D281" s="71">
        <v>7.024000000000008</v>
      </c>
      <c r="E281" s="72"/>
      <c r="F281" s="72"/>
      <c r="G281" s="77" t="s">
        <v>245</v>
      </c>
      <c r="H281" s="72" t="s">
        <v>28</v>
      </c>
      <c r="I281" s="51">
        <v>3</v>
      </c>
      <c r="J281" s="52">
        <v>35830</v>
      </c>
      <c r="K281" s="53">
        <f t="shared" si="32"/>
        <v>107490</v>
      </c>
      <c r="L281" s="17"/>
      <c r="M281" s="1"/>
      <c r="N281" s="54">
        <v>34074</v>
      </c>
      <c r="O281" s="55">
        <f t="shared" si="33"/>
        <v>34074</v>
      </c>
      <c r="P281" s="55">
        <f t="shared" si="34"/>
        <v>102222</v>
      </c>
      <c r="Q281" s="56" t="str">
        <f t="shared" si="35"/>
        <v>OK</v>
      </c>
    </row>
    <row r="282" spans="1:17" ht="28.5" x14ac:dyDescent="0.3">
      <c r="A282" s="1"/>
      <c r="B282" s="13"/>
      <c r="C282" s="47">
        <v>5249</v>
      </c>
      <c r="D282" s="71">
        <v>7.0250000000000083</v>
      </c>
      <c r="E282" s="72"/>
      <c r="F282" s="72"/>
      <c r="G282" s="77" t="s">
        <v>246</v>
      </c>
      <c r="H282" s="72" t="s">
        <v>25</v>
      </c>
      <c r="I282" s="51">
        <v>3</v>
      </c>
      <c r="J282" s="52">
        <v>16675</v>
      </c>
      <c r="K282" s="53">
        <f t="shared" si="32"/>
        <v>50025</v>
      </c>
      <c r="L282" s="17"/>
      <c r="M282" s="1"/>
      <c r="N282" s="54">
        <v>16508</v>
      </c>
      <c r="O282" s="55">
        <f t="shared" si="33"/>
        <v>16508</v>
      </c>
      <c r="P282" s="55">
        <f t="shared" si="34"/>
        <v>49524</v>
      </c>
      <c r="Q282" s="56" t="str">
        <f t="shared" si="35"/>
        <v>OK</v>
      </c>
    </row>
    <row r="283" spans="1:17" x14ac:dyDescent="0.3">
      <c r="A283" s="1"/>
      <c r="B283" s="13"/>
      <c r="C283" s="47">
        <v>8521</v>
      </c>
      <c r="D283" s="71">
        <v>7.0260000000000087</v>
      </c>
      <c r="E283" s="72"/>
      <c r="F283" s="72"/>
      <c r="G283" s="77" t="s">
        <v>247</v>
      </c>
      <c r="H283" s="72" t="s">
        <v>28</v>
      </c>
      <c r="I283" s="51">
        <v>1</v>
      </c>
      <c r="J283" s="52">
        <v>29055</v>
      </c>
      <c r="K283" s="53">
        <f t="shared" si="32"/>
        <v>29055</v>
      </c>
      <c r="L283" s="17"/>
      <c r="M283" s="1"/>
      <c r="N283" s="54">
        <v>27631</v>
      </c>
      <c r="O283" s="55">
        <f t="shared" si="33"/>
        <v>27631</v>
      </c>
      <c r="P283" s="55">
        <f t="shared" si="34"/>
        <v>27631</v>
      </c>
      <c r="Q283" s="56" t="str">
        <f t="shared" si="35"/>
        <v>OK</v>
      </c>
    </row>
    <row r="284" spans="1:17" x14ac:dyDescent="0.3">
      <c r="A284" s="1"/>
      <c r="B284" s="13"/>
      <c r="C284" s="47">
        <v>8576</v>
      </c>
      <c r="D284" s="71">
        <v>7.027000000000009</v>
      </c>
      <c r="E284" s="72"/>
      <c r="F284" s="72"/>
      <c r="G284" s="77" t="s">
        <v>248</v>
      </c>
      <c r="H284" s="72" t="s">
        <v>28</v>
      </c>
      <c r="I284" s="51">
        <v>3</v>
      </c>
      <c r="J284" s="52">
        <v>112479</v>
      </c>
      <c r="K284" s="53">
        <f t="shared" si="32"/>
        <v>337437</v>
      </c>
      <c r="L284" s="17"/>
      <c r="M284" s="1"/>
      <c r="N284" s="54">
        <v>106968</v>
      </c>
      <c r="O284" s="55">
        <f t="shared" si="33"/>
        <v>106968</v>
      </c>
      <c r="P284" s="55">
        <f t="shared" si="34"/>
        <v>320904</v>
      </c>
      <c r="Q284" s="56" t="str">
        <f t="shared" si="35"/>
        <v>OK</v>
      </c>
    </row>
    <row r="285" spans="1:17" x14ac:dyDescent="0.3">
      <c r="A285" s="1"/>
      <c r="B285" s="13"/>
      <c r="C285" s="47">
        <v>8593</v>
      </c>
      <c r="D285" s="71">
        <v>7.0280000000000094</v>
      </c>
      <c r="E285" s="72"/>
      <c r="F285" s="72"/>
      <c r="G285" s="77" t="s">
        <v>249</v>
      </c>
      <c r="H285" s="72" t="s">
        <v>28</v>
      </c>
      <c r="I285" s="51">
        <v>1</v>
      </c>
      <c r="J285" s="52">
        <v>42742</v>
      </c>
      <c r="K285" s="53">
        <f t="shared" si="32"/>
        <v>42742</v>
      </c>
      <c r="L285" s="17"/>
      <c r="M285" s="1"/>
      <c r="N285" s="54">
        <v>40648</v>
      </c>
      <c r="O285" s="55">
        <f t="shared" si="33"/>
        <v>40648</v>
      </c>
      <c r="P285" s="55">
        <f t="shared" si="34"/>
        <v>40648</v>
      </c>
      <c r="Q285" s="56" t="str">
        <f t="shared" si="35"/>
        <v>OK</v>
      </c>
    </row>
    <row r="286" spans="1:17" ht="28.5" x14ac:dyDescent="0.3">
      <c r="A286" s="1"/>
      <c r="B286" s="13"/>
      <c r="C286" s="47">
        <v>5527</v>
      </c>
      <c r="D286" s="71">
        <v>7.0290000000000097</v>
      </c>
      <c r="E286" s="72"/>
      <c r="F286" s="72"/>
      <c r="G286" s="77" t="s">
        <v>250</v>
      </c>
      <c r="H286" s="72" t="s">
        <v>25</v>
      </c>
      <c r="I286" s="51">
        <v>4</v>
      </c>
      <c r="J286" s="52">
        <v>17937</v>
      </c>
      <c r="K286" s="53">
        <f t="shared" si="32"/>
        <v>71748</v>
      </c>
      <c r="L286" s="17"/>
      <c r="M286" s="1"/>
      <c r="N286" s="54">
        <v>17058</v>
      </c>
      <c r="O286" s="55">
        <f t="shared" si="33"/>
        <v>17058</v>
      </c>
      <c r="P286" s="55">
        <f t="shared" si="34"/>
        <v>68232</v>
      </c>
      <c r="Q286" s="56" t="str">
        <f t="shared" si="35"/>
        <v>OK</v>
      </c>
    </row>
    <row r="287" spans="1:17" ht="28.5" x14ac:dyDescent="0.3">
      <c r="A287" s="1"/>
      <c r="B287" s="13"/>
      <c r="C287" s="47">
        <v>8801</v>
      </c>
      <c r="D287" s="71">
        <v>7.03000000000001</v>
      </c>
      <c r="E287" s="72"/>
      <c r="F287" s="72"/>
      <c r="G287" s="77" t="s">
        <v>251</v>
      </c>
      <c r="H287" s="72" t="s">
        <v>28</v>
      </c>
      <c r="I287" s="51">
        <v>3</v>
      </c>
      <c r="J287" s="52">
        <v>114014</v>
      </c>
      <c r="K287" s="53">
        <f t="shared" si="32"/>
        <v>342042</v>
      </c>
      <c r="L287" s="17"/>
      <c r="M287" s="1"/>
      <c r="N287" s="54">
        <v>108427</v>
      </c>
      <c r="O287" s="55">
        <f t="shared" si="33"/>
        <v>108427</v>
      </c>
      <c r="P287" s="55">
        <f t="shared" si="34"/>
        <v>325281</v>
      </c>
      <c r="Q287" s="56" t="str">
        <f t="shared" si="35"/>
        <v>OK</v>
      </c>
    </row>
    <row r="288" spans="1:17" x14ac:dyDescent="0.3">
      <c r="A288" s="1"/>
      <c r="B288" s="13"/>
      <c r="C288" s="47">
        <v>6525</v>
      </c>
      <c r="D288" s="71">
        <v>7.0310000000000104</v>
      </c>
      <c r="E288" s="72"/>
      <c r="F288" s="72"/>
      <c r="G288" s="77" t="s">
        <v>252</v>
      </c>
      <c r="H288" s="72" t="s">
        <v>28</v>
      </c>
      <c r="I288" s="51">
        <v>2</v>
      </c>
      <c r="J288" s="52">
        <v>120318</v>
      </c>
      <c r="K288" s="53">
        <f t="shared" si="32"/>
        <v>240636</v>
      </c>
      <c r="L288" s="17"/>
      <c r="M288" s="1"/>
      <c r="N288" s="54">
        <v>114422</v>
      </c>
      <c r="O288" s="55">
        <f t="shared" si="33"/>
        <v>114422</v>
      </c>
      <c r="P288" s="55">
        <f t="shared" si="34"/>
        <v>228844</v>
      </c>
      <c r="Q288" s="56" t="str">
        <f t="shared" si="35"/>
        <v>OK</v>
      </c>
    </row>
    <row r="289" spans="1:17" ht="28.5" x14ac:dyDescent="0.3">
      <c r="A289" s="1"/>
      <c r="B289" s="13"/>
      <c r="C289" s="47">
        <v>8513</v>
      </c>
      <c r="D289" s="71">
        <v>7.0320000000000107</v>
      </c>
      <c r="E289" s="72"/>
      <c r="F289" s="72"/>
      <c r="G289" s="77" t="s">
        <v>253</v>
      </c>
      <c r="H289" s="72" t="s">
        <v>28</v>
      </c>
      <c r="I289" s="51">
        <v>2</v>
      </c>
      <c r="J289" s="52">
        <v>469028</v>
      </c>
      <c r="K289" s="53">
        <f t="shared" si="32"/>
        <v>938056</v>
      </c>
      <c r="L289" s="17"/>
      <c r="M289" s="1"/>
      <c r="N289" s="54">
        <v>446046</v>
      </c>
      <c r="O289" s="55">
        <f t="shared" si="33"/>
        <v>446046</v>
      </c>
      <c r="P289" s="55">
        <f t="shared" si="34"/>
        <v>892092</v>
      </c>
      <c r="Q289" s="56" t="str">
        <f t="shared" si="35"/>
        <v>OK</v>
      </c>
    </row>
    <row r="290" spans="1:17" x14ac:dyDescent="0.3">
      <c r="A290" s="1"/>
      <c r="B290" s="13"/>
      <c r="C290" s="47">
        <v>7236</v>
      </c>
      <c r="D290" s="71">
        <v>7.033000000000011</v>
      </c>
      <c r="E290" s="72"/>
      <c r="F290" s="72"/>
      <c r="G290" s="77" t="s">
        <v>254</v>
      </c>
      <c r="H290" s="72" t="s">
        <v>25</v>
      </c>
      <c r="I290" s="51">
        <v>4</v>
      </c>
      <c r="J290" s="52">
        <v>110227</v>
      </c>
      <c r="K290" s="53">
        <f t="shared" si="32"/>
        <v>440908</v>
      </c>
      <c r="L290" s="17"/>
      <c r="M290" s="1"/>
      <c r="N290" s="54">
        <v>104826</v>
      </c>
      <c r="O290" s="55">
        <f t="shared" si="33"/>
        <v>104826</v>
      </c>
      <c r="P290" s="55">
        <f t="shared" si="34"/>
        <v>419304</v>
      </c>
      <c r="Q290" s="56" t="str">
        <f t="shared" si="35"/>
        <v>OK</v>
      </c>
    </row>
    <row r="291" spans="1:17" x14ac:dyDescent="0.3">
      <c r="A291" s="1"/>
      <c r="B291" s="13"/>
      <c r="C291" s="47">
        <v>3292</v>
      </c>
      <c r="D291" s="71">
        <v>7.0340000000000114</v>
      </c>
      <c r="E291" s="72"/>
      <c r="F291" s="72"/>
      <c r="G291" s="77" t="s">
        <v>255</v>
      </c>
      <c r="H291" s="72" t="s">
        <v>28</v>
      </c>
      <c r="I291" s="51">
        <v>3</v>
      </c>
      <c r="J291" s="52">
        <v>162067</v>
      </c>
      <c r="K291" s="53">
        <f t="shared" si="32"/>
        <v>486201</v>
      </c>
      <c r="L291" s="17"/>
      <c r="M291" s="1"/>
      <c r="N291" s="54">
        <v>154126</v>
      </c>
      <c r="O291" s="55">
        <f t="shared" si="33"/>
        <v>154126</v>
      </c>
      <c r="P291" s="55">
        <f t="shared" si="34"/>
        <v>462378</v>
      </c>
      <c r="Q291" s="56" t="str">
        <f t="shared" si="35"/>
        <v>OK</v>
      </c>
    </row>
    <row r="292" spans="1:17" ht="28.5" x14ac:dyDescent="0.3">
      <c r="A292" s="1"/>
      <c r="B292" s="13"/>
      <c r="C292" s="47">
        <v>8574</v>
      </c>
      <c r="D292" s="71">
        <v>7.0350000000000117</v>
      </c>
      <c r="E292" s="72"/>
      <c r="F292" s="72"/>
      <c r="G292" s="77" t="s">
        <v>237</v>
      </c>
      <c r="H292" s="72" t="s">
        <v>28</v>
      </c>
      <c r="I292" s="51">
        <v>3</v>
      </c>
      <c r="J292" s="52">
        <v>544333</v>
      </c>
      <c r="K292" s="53">
        <f t="shared" si="32"/>
        <v>1632999</v>
      </c>
      <c r="L292" s="17"/>
      <c r="M292" s="1"/>
      <c r="N292" s="54">
        <v>517661</v>
      </c>
      <c r="O292" s="55">
        <f t="shared" si="33"/>
        <v>517661</v>
      </c>
      <c r="P292" s="55">
        <f t="shared" si="34"/>
        <v>1552983</v>
      </c>
      <c r="Q292" s="56" t="str">
        <f t="shared" si="35"/>
        <v>OK</v>
      </c>
    </row>
    <row r="293" spans="1:17" x14ac:dyDescent="0.3">
      <c r="A293" s="1"/>
      <c r="B293" s="13"/>
      <c r="C293" s="47">
        <v>8594</v>
      </c>
      <c r="D293" s="71">
        <v>7.036000000000012</v>
      </c>
      <c r="E293" s="72"/>
      <c r="F293" s="72"/>
      <c r="G293" s="77" t="s">
        <v>256</v>
      </c>
      <c r="H293" s="72" t="s">
        <v>28</v>
      </c>
      <c r="I293" s="51">
        <v>4</v>
      </c>
      <c r="J293" s="52">
        <v>173377</v>
      </c>
      <c r="K293" s="53">
        <f t="shared" si="32"/>
        <v>693508</v>
      </c>
      <c r="L293" s="17"/>
      <c r="M293" s="1"/>
      <c r="N293" s="54">
        <v>164882</v>
      </c>
      <c r="O293" s="55">
        <f t="shared" si="33"/>
        <v>164882</v>
      </c>
      <c r="P293" s="55">
        <f t="shared" si="34"/>
        <v>659528</v>
      </c>
      <c r="Q293" s="56" t="str">
        <f t="shared" si="35"/>
        <v>OK</v>
      </c>
    </row>
    <row r="294" spans="1:17" ht="28.5" x14ac:dyDescent="0.3">
      <c r="A294" s="1"/>
      <c r="B294" s="13"/>
      <c r="C294" s="47">
        <v>8577</v>
      </c>
      <c r="D294" s="71">
        <v>7.0370000000000124</v>
      </c>
      <c r="E294" s="72"/>
      <c r="F294" s="72"/>
      <c r="G294" s="77" t="s">
        <v>257</v>
      </c>
      <c r="H294" s="72" t="s">
        <v>28</v>
      </c>
      <c r="I294" s="51">
        <v>2</v>
      </c>
      <c r="J294" s="52">
        <v>388668</v>
      </c>
      <c r="K294" s="53">
        <f t="shared" si="32"/>
        <v>777336</v>
      </c>
      <c r="L294" s="17"/>
      <c r="M294" s="1"/>
      <c r="N294" s="54">
        <v>369623</v>
      </c>
      <c r="O294" s="55">
        <f t="shared" si="33"/>
        <v>369623</v>
      </c>
      <c r="P294" s="55">
        <f t="shared" si="34"/>
        <v>739246</v>
      </c>
      <c r="Q294" s="56" t="str">
        <f t="shared" si="35"/>
        <v>OK</v>
      </c>
    </row>
    <row r="295" spans="1:17" x14ac:dyDescent="0.3">
      <c r="A295" s="1"/>
      <c r="B295" s="13"/>
      <c r="C295" s="47">
        <v>8595</v>
      </c>
      <c r="D295" s="71">
        <v>7.0380000000000127</v>
      </c>
      <c r="E295" s="72"/>
      <c r="F295" s="72"/>
      <c r="G295" s="77" t="s">
        <v>258</v>
      </c>
      <c r="H295" s="72" t="s">
        <v>28</v>
      </c>
      <c r="I295" s="51">
        <v>2</v>
      </c>
      <c r="J295" s="52">
        <v>188416</v>
      </c>
      <c r="K295" s="53">
        <f t="shared" si="32"/>
        <v>376832</v>
      </c>
      <c r="L295" s="17"/>
      <c r="M295" s="1"/>
      <c r="N295" s="54">
        <v>179184</v>
      </c>
      <c r="O295" s="55">
        <f t="shared" si="33"/>
        <v>179184</v>
      </c>
      <c r="P295" s="55">
        <f t="shared" si="34"/>
        <v>358368</v>
      </c>
      <c r="Q295" s="56" t="str">
        <f t="shared" si="35"/>
        <v>OK</v>
      </c>
    </row>
    <row r="296" spans="1:17" ht="28.5" x14ac:dyDescent="0.3">
      <c r="A296" s="1"/>
      <c r="B296" s="13"/>
      <c r="C296" s="47">
        <v>8596</v>
      </c>
      <c r="D296" s="71">
        <v>7.039000000000013</v>
      </c>
      <c r="E296" s="72"/>
      <c r="F296" s="72"/>
      <c r="G296" s="77" t="s">
        <v>259</v>
      </c>
      <c r="H296" s="72" t="s">
        <v>28</v>
      </c>
      <c r="I296" s="51">
        <v>1</v>
      </c>
      <c r="J296" s="52">
        <v>368365</v>
      </c>
      <c r="K296" s="53">
        <f t="shared" si="32"/>
        <v>368365</v>
      </c>
      <c r="L296" s="17"/>
      <c r="M296" s="1"/>
      <c r="N296" s="54">
        <v>350315</v>
      </c>
      <c r="O296" s="55">
        <f t="shared" si="33"/>
        <v>350315</v>
      </c>
      <c r="P296" s="55">
        <f t="shared" si="34"/>
        <v>350315</v>
      </c>
      <c r="Q296" s="56" t="str">
        <f t="shared" si="35"/>
        <v>OK</v>
      </c>
    </row>
    <row r="297" spans="1:17" ht="28.5" x14ac:dyDescent="0.3">
      <c r="A297" s="1"/>
      <c r="B297" s="13"/>
      <c r="C297" s="47">
        <v>8815</v>
      </c>
      <c r="D297" s="71">
        <v>7.0400000000000134</v>
      </c>
      <c r="E297" s="72"/>
      <c r="F297" s="72"/>
      <c r="G297" s="77" t="s">
        <v>260</v>
      </c>
      <c r="H297" s="72" t="s">
        <v>28</v>
      </c>
      <c r="I297" s="51">
        <v>1</v>
      </c>
      <c r="J297" s="52">
        <v>916355</v>
      </c>
      <c r="K297" s="53">
        <f t="shared" si="32"/>
        <v>916355</v>
      </c>
      <c r="L297" s="17"/>
      <c r="M297" s="1"/>
      <c r="N297" s="54">
        <v>871454</v>
      </c>
      <c r="O297" s="55">
        <f t="shared" si="33"/>
        <v>871454</v>
      </c>
      <c r="P297" s="55">
        <f t="shared" si="34"/>
        <v>871454</v>
      </c>
      <c r="Q297" s="56" t="str">
        <f t="shared" si="35"/>
        <v>OK</v>
      </c>
    </row>
    <row r="298" spans="1:17" ht="213.75" x14ac:dyDescent="0.3">
      <c r="A298" s="1"/>
      <c r="B298" s="13"/>
      <c r="C298" s="47">
        <v>8578</v>
      </c>
      <c r="D298" s="71">
        <v>7.0410000000000137</v>
      </c>
      <c r="E298" s="72"/>
      <c r="F298" s="72"/>
      <c r="G298" s="77" t="s">
        <v>261</v>
      </c>
      <c r="H298" s="72" t="s">
        <v>28</v>
      </c>
      <c r="I298" s="51">
        <v>2</v>
      </c>
      <c r="J298" s="52">
        <v>7057340</v>
      </c>
      <c r="K298" s="53">
        <f t="shared" si="32"/>
        <v>14114680</v>
      </c>
      <c r="L298" s="17"/>
      <c r="M298" s="1"/>
      <c r="N298" s="54">
        <v>6711530</v>
      </c>
      <c r="O298" s="55">
        <f t="shared" si="33"/>
        <v>6711530</v>
      </c>
      <c r="P298" s="55">
        <f t="shared" si="34"/>
        <v>13423060</v>
      </c>
      <c r="Q298" s="56" t="str">
        <f t="shared" si="35"/>
        <v>OK</v>
      </c>
    </row>
    <row r="299" spans="1:17" ht="28.5" x14ac:dyDescent="0.3">
      <c r="A299" s="1"/>
      <c r="B299" s="13"/>
      <c r="C299" s="47">
        <v>8597</v>
      </c>
      <c r="D299" s="71">
        <v>7.042000000000014</v>
      </c>
      <c r="E299" s="72"/>
      <c r="F299" s="72"/>
      <c r="G299" s="77" t="s">
        <v>262</v>
      </c>
      <c r="H299" s="72" t="s">
        <v>28</v>
      </c>
      <c r="I299" s="51">
        <v>2</v>
      </c>
      <c r="J299" s="52">
        <v>149888</v>
      </c>
      <c r="K299" s="53">
        <f t="shared" si="32"/>
        <v>299776</v>
      </c>
      <c r="L299" s="17"/>
      <c r="M299" s="1"/>
      <c r="N299" s="54">
        <v>142543</v>
      </c>
      <c r="O299" s="55">
        <f t="shared" si="33"/>
        <v>142543</v>
      </c>
      <c r="P299" s="55">
        <f t="shared" si="34"/>
        <v>285086</v>
      </c>
      <c r="Q299" s="56" t="str">
        <f t="shared" si="35"/>
        <v>OK</v>
      </c>
    </row>
    <row r="300" spans="1:17" ht="28.5" x14ac:dyDescent="0.3">
      <c r="A300" s="1"/>
      <c r="B300" s="13"/>
      <c r="C300" s="47">
        <v>8601</v>
      </c>
      <c r="D300" s="71">
        <v>7.0430000000000144</v>
      </c>
      <c r="E300" s="72"/>
      <c r="F300" s="72"/>
      <c r="G300" s="77" t="s">
        <v>263</v>
      </c>
      <c r="H300" s="72" t="s">
        <v>28</v>
      </c>
      <c r="I300" s="51">
        <v>4</v>
      </c>
      <c r="J300" s="52">
        <v>235611</v>
      </c>
      <c r="K300" s="53">
        <f t="shared" si="32"/>
        <v>942444</v>
      </c>
      <c r="L300" s="17"/>
      <c r="M300" s="1"/>
      <c r="N300" s="54">
        <v>224066</v>
      </c>
      <c r="O300" s="55">
        <f t="shared" si="33"/>
        <v>224066</v>
      </c>
      <c r="P300" s="55">
        <f t="shared" si="34"/>
        <v>896264</v>
      </c>
      <c r="Q300" s="56" t="str">
        <f t="shared" si="35"/>
        <v>OK</v>
      </c>
    </row>
    <row r="301" spans="1:17" ht="28.5" x14ac:dyDescent="0.3">
      <c r="A301" s="1"/>
      <c r="B301" s="13"/>
      <c r="C301" s="47">
        <v>8598</v>
      </c>
      <c r="D301" s="71">
        <v>7.0440000000000147</v>
      </c>
      <c r="E301" s="72"/>
      <c r="F301" s="72"/>
      <c r="G301" s="77" t="s">
        <v>264</v>
      </c>
      <c r="H301" s="72" t="s">
        <v>28</v>
      </c>
      <c r="I301" s="51">
        <v>2</v>
      </c>
      <c r="J301" s="52">
        <v>345896</v>
      </c>
      <c r="K301" s="53">
        <f t="shared" si="32"/>
        <v>691792</v>
      </c>
      <c r="L301" s="17"/>
      <c r="M301" s="1"/>
      <c r="N301" s="54">
        <v>328947</v>
      </c>
      <c r="O301" s="55">
        <f t="shared" si="33"/>
        <v>328947</v>
      </c>
      <c r="P301" s="55">
        <f t="shared" si="34"/>
        <v>657894</v>
      </c>
      <c r="Q301" s="56" t="str">
        <f t="shared" si="35"/>
        <v>OK</v>
      </c>
    </row>
    <row r="302" spans="1:17" x14ac:dyDescent="0.3">
      <c r="A302" s="1"/>
      <c r="B302" s="13"/>
      <c r="C302" s="47">
        <v>8599</v>
      </c>
      <c r="D302" s="71">
        <v>7.045000000000015</v>
      </c>
      <c r="E302" s="72"/>
      <c r="F302" s="72"/>
      <c r="G302" s="77" t="s">
        <v>265</v>
      </c>
      <c r="H302" s="72" t="s">
        <v>28</v>
      </c>
      <c r="I302" s="51">
        <v>4</v>
      </c>
      <c r="J302" s="52">
        <v>19718</v>
      </c>
      <c r="K302" s="53">
        <f t="shared" si="32"/>
        <v>78872</v>
      </c>
      <c r="L302" s="17"/>
      <c r="M302" s="1"/>
      <c r="N302" s="54">
        <v>18752</v>
      </c>
      <c r="O302" s="55">
        <f t="shared" si="33"/>
        <v>18752</v>
      </c>
      <c r="P302" s="55">
        <f t="shared" si="34"/>
        <v>75008</v>
      </c>
      <c r="Q302" s="56" t="str">
        <f t="shared" si="35"/>
        <v>OK</v>
      </c>
    </row>
    <row r="303" spans="1:17" ht="28.5" x14ac:dyDescent="0.3">
      <c r="A303" s="1"/>
      <c r="B303" s="13"/>
      <c r="C303" s="47">
        <v>8579</v>
      </c>
      <c r="D303" s="71">
        <v>7.0460000000000154</v>
      </c>
      <c r="E303" s="72"/>
      <c r="F303" s="72"/>
      <c r="G303" s="77" t="s">
        <v>266</v>
      </c>
      <c r="H303" s="72" t="s">
        <v>28</v>
      </c>
      <c r="I303" s="51">
        <v>3</v>
      </c>
      <c r="J303" s="52">
        <v>815103</v>
      </c>
      <c r="K303" s="53">
        <f t="shared" si="32"/>
        <v>2445309</v>
      </c>
      <c r="L303" s="17"/>
      <c r="M303" s="1"/>
      <c r="N303" s="54">
        <v>775163</v>
      </c>
      <c r="O303" s="55">
        <f t="shared" si="33"/>
        <v>775163</v>
      </c>
      <c r="P303" s="55">
        <f t="shared" si="34"/>
        <v>2325489</v>
      </c>
      <c r="Q303" s="56" t="str">
        <f t="shared" si="35"/>
        <v>OK</v>
      </c>
    </row>
    <row r="304" spans="1:17" ht="28.5" x14ac:dyDescent="0.3">
      <c r="A304" s="1"/>
      <c r="B304" s="13"/>
      <c r="C304" s="47">
        <v>4808</v>
      </c>
      <c r="D304" s="71">
        <v>7.0470000000000157</v>
      </c>
      <c r="E304" s="72"/>
      <c r="F304" s="72"/>
      <c r="G304" s="77" t="s">
        <v>267</v>
      </c>
      <c r="H304" s="72" t="s">
        <v>25</v>
      </c>
      <c r="I304" s="51">
        <v>6</v>
      </c>
      <c r="J304" s="52">
        <v>221334</v>
      </c>
      <c r="K304" s="53">
        <f t="shared" si="32"/>
        <v>1328004</v>
      </c>
      <c r="L304" s="17"/>
      <c r="M304" s="1"/>
      <c r="N304" s="54">
        <v>210489</v>
      </c>
      <c r="O304" s="55">
        <f t="shared" si="33"/>
        <v>210489</v>
      </c>
      <c r="P304" s="55">
        <f t="shared" si="34"/>
        <v>1262934</v>
      </c>
      <c r="Q304" s="56" t="str">
        <f t="shared" si="35"/>
        <v>OK</v>
      </c>
    </row>
    <row r="305" spans="1:17" x14ac:dyDescent="0.3">
      <c r="A305" s="1"/>
      <c r="B305" s="13"/>
      <c r="C305" s="47">
        <v>7419</v>
      </c>
      <c r="D305" s="71">
        <v>7.048000000000016</v>
      </c>
      <c r="E305" s="72"/>
      <c r="F305" s="72"/>
      <c r="G305" s="77" t="s">
        <v>268</v>
      </c>
      <c r="H305" s="72" t="s">
        <v>28</v>
      </c>
      <c r="I305" s="51">
        <v>1</v>
      </c>
      <c r="J305" s="52">
        <v>218507</v>
      </c>
      <c r="K305" s="53">
        <f t="shared" si="32"/>
        <v>218507</v>
      </c>
      <c r="L305" s="17"/>
      <c r="M305" s="1"/>
      <c r="N305" s="54">
        <v>207800</v>
      </c>
      <c r="O305" s="55">
        <f t="shared" si="33"/>
        <v>207800</v>
      </c>
      <c r="P305" s="55">
        <f t="shared" si="34"/>
        <v>207800</v>
      </c>
      <c r="Q305" s="56" t="str">
        <f t="shared" si="35"/>
        <v>OK</v>
      </c>
    </row>
    <row r="306" spans="1:17" x14ac:dyDescent="0.3">
      <c r="A306" s="1"/>
      <c r="B306" s="13"/>
      <c r="C306" s="47">
        <v>3293</v>
      </c>
      <c r="D306" s="71">
        <v>7.0490000000000164</v>
      </c>
      <c r="E306" s="72"/>
      <c r="F306" s="72"/>
      <c r="G306" s="77" t="s">
        <v>269</v>
      </c>
      <c r="H306" s="72" t="s">
        <v>28</v>
      </c>
      <c r="I306" s="51">
        <v>4</v>
      </c>
      <c r="J306" s="52">
        <v>250509</v>
      </c>
      <c r="K306" s="53">
        <f t="shared" si="32"/>
        <v>1002036</v>
      </c>
      <c r="L306" s="17"/>
      <c r="M306" s="1"/>
      <c r="N306" s="54">
        <v>238234</v>
      </c>
      <c r="O306" s="55">
        <f t="shared" si="33"/>
        <v>238234</v>
      </c>
      <c r="P306" s="55">
        <f t="shared" si="34"/>
        <v>952936</v>
      </c>
      <c r="Q306" s="56" t="str">
        <f t="shared" si="35"/>
        <v>OK</v>
      </c>
    </row>
    <row r="307" spans="1:17" x14ac:dyDescent="0.3">
      <c r="A307" s="1"/>
      <c r="B307" s="13"/>
      <c r="C307" s="47">
        <v>4422</v>
      </c>
      <c r="D307" s="71">
        <v>7.0500000000000167</v>
      </c>
      <c r="E307" s="72"/>
      <c r="F307" s="72"/>
      <c r="G307" s="77" t="s">
        <v>270</v>
      </c>
      <c r="H307" s="72" t="s">
        <v>28</v>
      </c>
      <c r="I307" s="51">
        <v>1</v>
      </c>
      <c r="J307" s="52">
        <v>162930</v>
      </c>
      <c r="K307" s="53">
        <f t="shared" si="32"/>
        <v>162930</v>
      </c>
      <c r="L307" s="17"/>
      <c r="M307" s="1"/>
      <c r="N307" s="54">
        <v>154946</v>
      </c>
      <c r="O307" s="55">
        <f t="shared" si="33"/>
        <v>154946</v>
      </c>
      <c r="P307" s="55">
        <f t="shared" si="34"/>
        <v>154946</v>
      </c>
      <c r="Q307" s="56" t="str">
        <f t="shared" si="35"/>
        <v>OK</v>
      </c>
    </row>
    <row r="308" spans="1:17" x14ac:dyDescent="0.3">
      <c r="A308" s="1"/>
      <c r="B308" s="13"/>
      <c r="C308" s="47">
        <v>8600</v>
      </c>
      <c r="D308" s="71">
        <v>7.051000000000017</v>
      </c>
      <c r="E308" s="72"/>
      <c r="F308" s="72"/>
      <c r="G308" s="77" t="s">
        <v>271</v>
      </c>
      <c r="H308" s="72" t="s">
        <v>28</v>
      </c>
      <c r="I308" s="51">
        <v>1</v>
      </c>
      <c r="J308" s="52">
        <v>443924</v>
      </c>
      <c r="K308" s="53">
        <f t="shared" si="32"/>
        <v>443924</v>
      </c>
      <c r="L308" s="17"/>
      <c r="M308" s="1"/>
      <c r="N308" s="54">
        <v>422172</v>
      </c>
      <c r="O308" s="55">
        <f t="shared" si="33"/>
        <v>422172</v>
      </c>
      <c r="P308" s="55">
        <f t="shared" si="34"/>
        <v>422172</v>
      </c>
      <c r="Q308" s="56" t="str">
        <f t="shared" si="35"/>
        <v>OK</v>
      </c>
    </row>
    <row r="309" spans="1:17" x14ac:dyDescent="0.3">
      <c r="A309" s="1"/>
      <c r="B309" s="13"/>
      <c r="C309" s="47">
        <v>6755</v>
      </c>
      <c r="D309" s="71">
        <v>7.0520000000000174</v>
      </c>
      <c r="E309" s="72"/>
      <c r="F309" s="72"/>
      <c r="G309" s="77" t="s">
        <v>272</v>
      </c>
      <c r="H309" s="72" t="s">
        <v>28</v>
      </c>
      <c r="I309" s="51">
        <v>3</v>
      </c>
      <c r="J309" s="52">
        <v>23431</v>
      </c>
      <c r="K309" s="53">
        <f t="shared" si="32"/>
        <v>70293</v>
      </c>
      <c r="L309" s="17"/>
      <c r="M309" s="1"/>
      <c r="N309" s="54">
        <v>22283</v>
      </c>
      <c r="O309" s="55">
        <f t="shared" si="33"/>
        <v>22283</v>
      </c>
      <c r="P309" s="55">
        <f t="shared" si="34"/>
        <v>66849</v>
      </c>
      <c r="Q309" s="56" t="str">
        <f t="shared" si="35"/>
        <v>OK</v>
      </c>
    </row>
    <row r="310" spans="1:17" x14ac:dyDescent="0.3">
      <c r="A310" s="1"/>
      <c r="B310" s="13"/>
      <c r="C310" s="47">
        <v>8580</v>
      </c>
      <c r="D310" s="71">
        <v>7.0530000000000177</v>
      </c>
      <c r="E310" s="72"/>
      <c r="F310" s="72"/>
      <c r="G310" s="77" t="s">
        <v>273</v>
      </c>
      <c r="H310" s="72" t="s">
        <v>28</v>
      </c>
      <c r="I310" s="51">
        <v>2</v>
      </c>
      <c r="J310" s="52">
        <v>13267</v>
      </c>
      <c r="K310" s="53">
        <f t="shared" si="32"/>
        <v>26534</v>
      </c>
      <c r="L310" s="17"/>
      <c r="M310" s="1"/>
      <c r="N310" s="54">
        <v>12617</v>
      </c>
      <c r="O310" s="55">
        <f t="shared" si="33"/>
        <v>12617</v>
      </c>
      <c r="P310" s="55">
        <f t="shared" si="34"/>
        <v>25234</v>
      </c>
      <c r="Q310" s="56" t="str">
        <f t="shared" si="35"/>
        <v>OK</v>
      </c>
    </row>
    <row r="311" spans="1:17" ht="28.5" x14ac:dyDescent="0.3">
      <c r="A311" s="1"/>
      <c r="B311" s="13"/>
      <c r="C311" s="47">
        <v>8805</v>
      </c>
      <c r="D311" s="71">
        <v>7.054000000000018</v>
      </c>
      <c r="E311" s="72"/>
      <c r="F311" s="72"/>
      <c r="G311" s="77" t="s">
        <v>240</v>
      </c>
      <c r="H311" s="72" t="s">
        <v>28</v>
      </c>
      <c r="I311" s="51">
        <v>1</v>
      </c>
      <c r="J311" s="52">
        <v>66938</v>
      </c>
      <c r="K311" s="53">
        <f t="shared" si="32"/>
        <v>66938</v>
      </c>
      <c r="L311" s="17"/>
      <c r="M311" s="1"/>
      <c r="N311" s="54">
        <v>63658</v>
      </c>
      <c r="O311" s="55">
        <f t="shared" si="33"/>
        <v>63658</v>
      </c>
      <c r="P311" s="55">
        <f t="shared" si="34"/>
        <v>63658</v>
      </c>
      <c r="Q311" s="56" t="str">
        <f t="shared" si="35"/>
        <v>OK</v>
      </c>
    </row>
    <row r="312" spans="1:17" x14ac:dyDescent="0.3">
      <c r="A312" s="1"/>
      <c r="B312" s="13"/>
      <c r="C312" s="47">
        <v>5471</v>
      </c>
      <c r="D312" s="71">
        <v>7.0550000000000184</v>
      </c>
      <c r="E312" s="72"/>
      <c r="F312" s="72"/>
      <c r="G312" s="77" t="s">
        <v>274</v>
      </c>
      <c r="H312" s="72" t="s">
        <v>25</v>
      </c>
      <c r="I312" s="51">
        <v>98</v>
      </c>
      <c r="J312" s="52">
        <v>9133</v>
      </c>
      <c r="K312" s="53">
        <f t="shared" si="32"/>
        <v>895034</v>
      </c>
      <c r="L312" s="17"/>
      <c r="M312" s="1"/>
      <c r="N312" s="54">
        <v>8685</v>
      </c>
      <c r="O312" s="55">
        <f t="shared" si="33"/>
        <v>8685</v>
      </c>
      <c r="P312" s="55">
        <f t="shared" si="34"/>
        <v>851130</v>
      </c>
      <c r="Q312" s="56" t="str">
        <f t="shared" si="35"/>
        <v>OK</v>
      </c>
    </row>
    <row r="313" spans="1:17" x14ac:dyDescent="0.3">
      <c r="A313" s="1"/>
      <c r="B313" s="13"/>
      <c r="C313" s="47">
        <v>8581</v>
      </c>
      <c r="D313" s="71">
        <v>7.0560000000000187</v>
      </c>
      <c r="E313" s="72"/>
      <c r="F313" s="72"/>
      <c r="G313" s="77" t="s">
        <v>275</v>
      </c>
      <c r="H313" s="72" t="s">
        <v>28</v>
      </c>
      <c r="I313" s="51">
        <v>16</v>
      </c>
      <c r="J313" s="52">
        <v>5068</v>
      </c>
      <c r="K313" s="53">
        <f t="shared" si="32"/>
        <v>81088</v>
      </c>
      <c r="L313" s="17"/>
      <c r="M313" s="1"/>
      <c r="N313" s="54">
        <v>4820</v>
      </c>
      <c r="O313" s="55">
        <f t="shared" si="33"/>
        <v>4820</v>
      </c>
      <c r="P313" s="55">
        <f t="shared" si="34"/>
        <v>77120</v>
      </c>
      <c r="Q313" s="56" t="str">
        <f t="shared" si="35"/>
        <v>OK</v>
      </c>
    </row>
    <row r="314" spans="1:17" x14ac:dyDescent="0.3">
      <c r="A314" s="1"/>
      <c r="B314" s="13"/>
      <c r="C314" s="47">
        <v>5089</v>
      </c>
      <c r="D314" s="71">
        <v>7.057000000000019</v>
      </c>
      <c r="E314" s="72"/>
      <c r="F314" s="72"/>
      <c r="G314" s="77" t="s">
        <v>276</v>
      </c>
      <c r="H314" s="72" t="s">
        <v>28</v>
      </c>
      <c r="I314" s="51">
        <v>150</v>
      </c>
      <c r="J314" s="52">
        <v>5709</v>
      </c>
      <c r="K314" s="53">
        <f t="shared" si="32"/>
        <v>856350</v>
      </c>
      <c r="L314" s="17"/>
      <c r="M314" s="1"/>
      <c r="N314" s="54">
        <v>5429</v>
      </c>
      <c r="O314" s="55">
        <f t="shared" si="33"/>
        <v>5429</v>
      </c>
      <c r="P314" s="55">
        <f t="shared" si="34"/>
        <v>814350</v>
      </c>
      <c r="Q314" s="56" t="str">
        <f t="shared" si="35"/>
        <v>OK</v>
      </c>
    </row>
    <row r="315" spans="1:17" x14ac:dyDescent="0.3">
      <c r="A315" s="1"/>
      <c r="B315" s="13"/>
      <c r="C315" s="47">
        <v>6968</v>
      </c>
      <c r="D315" s="71">
        <v>7.0580000000000194</v>
      </c>
      <c r="E315" s="72"/>
      <c r="F315" s="72"/>
      <c r="G315" s="77" t="s">
        <v>277</v>
      </c>
      <c r="H315" s="72" t="s">
        <v>25</v>
      </c>
      <c r="I315" s="51">
        <v>94</v>
      </c>
      <c r="J315" s="52">
        <v>7405</v>
      </c>
      <c r="K315" s="53">
        <f t="shared" si="32"/>
        <v>696070</v>
      </c>
      <c r="L315" s="17"/>
      <c r="M315" s="1"/>
      <c r="N315" s="54">
        <v>7042</v>
      </c>
      <c r="O315" s="55">
        <f t="shared" si="33"/>
        <v>7042</v>
      </c>
      <c r="P315" s="55">
        <f t="shared" si="34"/>
        <v>661948</v>
      </c>
      <c r="Q315" s="56" t="str">
        <f t="shared" si="35"/>
        <v>OK</v>
      </c>
    </row>
    <row r="316" spans="1:17" x14ac:dyDescent="0.3">
      <c r="A316" s="1"/>
      <c r="B316" s="13"/>
      <c r="C316" s="47">
        <v>8585</v>
      </c>
      <c r="D316" s="71">
        <v>7.0590000000000197</v>
      </c>
      <c r="E316" s="72"/>
      <c r="F316" s="72"/>
      <c r="G316" s="77" t="s">
        <v>278</v>
      </c>
      <c r="H316" s="72" t="s">
        <v>28</v>
      </c>
      <c r="I316" s="51">
        <v>15</v>
      </c>
      <c r="J316" s="52">
        <v>4585</v>
      </c>
      <c r="K316" s="53">
        <f t="shared" si="32"/>
        <v>68775</v>
      </c>
      <c r="L316" s="17"/>
      <c r="M316" s="1"/>
      <c r="N316" s="54">
        <v>4360</v>
      </c>
      <c r="O316" s="55">
        <f t="shared" si="33"/>
        <v>4360</v>
      </c>
      <c r="P316" s="55">
        <f t="shared" si="34"/>
        <v>65400</v>
      </c>
      <c r="Q316" s="56" t="str">
        <f t="shared" si="35"/>
        <v>OK</v>
      </c>
    </row>
    <row r="317" spans="1:17" x14ac:dyDescent="0.3">
      <c r="A317" s="1"/>
      <c r="B317" s="13"/>
      <c r="C317" s="47">
        <v>6692</v>
      </c>
      <c r="D317" s="71">
        <v>7.06000000000002</v>
      </c>
      <c r="E317" s="72"/>
      <c r="F317" s="72"/>
      <c r="G317" s="77" t="s">
        <v>279</v>
      </c>
      <c r="H317" s="72" t="s">
        <v>28</v>
      </c>
      <c r="I317" s="51">
        <v>4</v>
      </c>
      <c r="J317" s="52">
        <v>5312</v>
      </c>
      <c r="K317" s="53">
        <f t="shared" si="32"/>
        <v>21248</v>
      </c>
      <c r="L317" s="17"/>
      <c r="M317" s="1"/>
      <c r="N317" s="54">
        <v>5052</v>
      </c>
      <c r="O317" s="55">
        <f t="shared" si="33"/>
        <v>5052</v>
      </c>
      <c r="P317" s="55">
        <f t="shared" si="34"/>
        <v>20208</v>
      </c>
      <c r="Q317" s="56" t="str">
        <f t="shared" si="35"/>
        <v>OK</v>
      </c>
    </row>
    <row r="318" spans="1:17" x14ac:dyDescent="0.3">
      <c r="A318" s="1"/>
      <c r="B318" s="13"/>
      <c r="C318" s="47">
        <v>8582</v>
      </c>
      <c r="D318" s="71">
        <v>7.0610000000000204</v>
      </c>
      <c r="E318" s="72"/>
      <c r="F318" s="72"/>
      <c r="G318" s="77" t="s">
        <v>280</v>
      </c>
      <c r="H318" s="72" t="s">
        <v>28</v>
      </c>
      <c r="I318" s="51">
        <v>1</v>
      </c>
      <c r="J318" s="52">
        <v>5964</v>
      </c>
      <c r="K318" s="53">
        <f t="shared" si="32"/>
        <v>5964</v>
      </c>
      <c r="L318" s="17"/>
      <c r="M318" s="1"/>
      <c r="N318" s="54">
        <v>5672</v>
      </c>
      <c r="O318" s="55">
        <f t="shared" si="33"/>
        <v>5672</v>
      </c>
      <c r="P318" s="55">
        <f t="shared" si="34"/>
        <v>5672</v>
      </c>
      <c r="Q318" s="56" t="str">
        <f t="shared" si="35"/>
        <v>OK</v>
      </c>
    </row>
    <row r="319" spans="1:17" ht="28.5" x14ac:dyDescent="0.3">
      <c r="A319" s="1"/>
      <c r="B319" s="13"/>
      <c r="C319" s="47">
        <v>6797</v>
      </c>
      <c r="D319" s="71">
        <v>7.0620000000000207</v>
      </c>
      <c r="E319" s="72"/>
      <c r="F319" s="72"/>
      <c r="G319" s="77" t="s">
        <v>281</v>
      </c>
      <c r="H319" s="72" t="s">
        <v>28</v>
      </c>
      <c r="I319" s="51">
        <v>2</v>
      </c>
      <c r="J319" s="52">
        <v>26812</v>
      </c>
      <c r="K319" s="53">
        <f t="shared" si="32"/>
        <v>53624</v>
      </c>
      <c r="L319" s="17"/>
      <c r="M319" s="1"/>
      <c r="N319" s="54">
        <v>25498</v>
      </c>
      <c r="O319" s="55">
        <f t="shared" si="33"/>
        <v>25498</v>
      </c>
      <c r="P319" s="55">
        <f t="shared" si="34"/>
        <v>50996</v>
      </c>
      <c r="Q319" s="56" t="str">
        <f t="shared" si="35"/>
        <v>OK</v>
      </c>
    </row>
    <row r="320" spans="1:17" ht="28.5" x14ac:dyDescent="0.3">
      <c r="A320" s="1"/>
      <c r="B320" s="13"/>
      <c r="C320" s="47">
        <v>4801</v>
      </c>
      <c r="D320" s="71">
        <v>7.063000000000021</v>
      </c>
      <c r="E320" s="72"/>
      <c r="F320" s="72"/>
      <c r="G320" s="77" t="s">
        <v>282</v>
      </c>
      <c r="H320" s="72" t="s">
        <v>25</v>
      </c>
      <c r="I320" s="51">
        <v>225</v>
      </c>
      <c r="J320" s="52">
        <v>16072</v>
      </c>
      <c r="K320" s="53">
        <f t="shared" si="32"/>
        <v>3616200</v>
      </c>
      <c r="L320" s="17"/>
      <c r="M320" s="1"/>
      <c r="N320" s="54">
        <v>15284</v>
      </c>
      <c r="O320" s="55">
        <f t="shared" si="33"/>
        <v>15284</v>
      </c>
      <c r="P320" s="55">
        <f t="shared" si="34"/>
        <v>3438900</v>
      </c>
      <c r="Q320" s="56" t="str">
        <f t="shared" si="35"/>
        <v>OK</v>
      </c>
    </row>
    <row r="321" spans="1:17" x14ac:dyDescent="0.3">
      <c r="A321" s="1"/>
      <c r="B321" s="13"/>
      <c r="C321" s="47">
        <v>8584</v>
      </c>
      <c r="D321" s="71">
        <v>7.0640000000000214</v>
      </c>
      <c r="E321" s="72"/>
      <c r="F321" s="72"/>
      <c r="G321" s="77" t="s">
        <v>283</v>
      </c>
      <c r="H321" s="72" t="s">
        <v>28</v>
      </c>
      <c r="I321" s="51">
        <v>37</v>
      </c>
      <c r="J321" s="52">
        <v>6931</v>
      </c>
      <c r="K321" s="53">
        <f t="shared" si="32"/>
        <v>256447</v>
      </c>
      <c r="L321" s="17"/>
      <c r="M321" s="1"/>
      <c r="N321" s="54">
        <v>6591</v>
      </c>
      <c r="O321" s="55">
        <f t="shared" si="33"/>
        <v>6591</v>
      </c>
      <c r="P321" s="55">
        <f t="shared" si="34"/>
        <v>243867</v>
      </c>
      <c r="Q321" s="56" t="str">
        <f t="shared" si="35"/>
        <v>OK</v>
      </c>
    </row>
    <row r="322" spans="1:17" x14ac:dyDescent="0.3">
      <c r="A322" s="1"/>
      <c r="B322" s="13"/>
      <c r="C322" s="47">
        <v>5090</v>
      </c>
      <c r="D322" s="71">
        <v>7.0650000000000217</v>
      </c>
      <c r="E322" s="72"/>
      <c r="F322" s="72"/>
      <c r="G322" s="77" t="s">
        <v>284</v>
      </c>
      <c r="H322" s="72" t="s">
        <v>28</v>
      </c>
      <c r="I322" s="51">
        <v>43</v>
      </c>
      <c r="J322" s="52">
        <v>12495</v>
      </c>
      <c r="K322" s="53">
        <f t="shared" ref="K322:K385" si="36">+ROUND(I322*J322,0)</f>
        <v>537285</v>
      </c>
      <c r="L322" s="17"/>
      <c r="M322" s="1"/>
      <c r="N322" s="54">
        <v>11883</v>
      </c>
      <c r="O322" s="55">
        <f t="shared" ref="O322:O385" si="37">+ROUND(N322,0)</f>
        <v>11883</v>
      </c>
      <c r="P322" s="55">
        <f t="shared" ref="P322:P385" si="38">+ROUND((O322*I322),0)</f>
        <v>510969</v>
      </c>
      <c r="Q322" s="56" t="str">
        <f t="shared" ref="Q322:Q385" si="39">IF(OR(P322&lt;=0,P322&gt;K322),"ERROR","OK")</f>
        <v>OK</v>
      </c>
    </row>
    <row r="323" spans="1:17" x14ac:dyDescent="0.3">
      <c r="A323" s="1"/>
      <c r="B323" s="13"/>
      <c r="C323" s="47">
        <v>4787</v>
      </c>
      <c r="D323" s="71">
        <v>7.066000000000022</v>
      </c>
      <c r="E323" s="72"/>
      <c r="F323" s="72"/>
      <c r="G323" s="77" t="s">
        <v>285</v>
      </c>
      <c r="H323" s="72" t="s">
        <v>28</v>
      </c>
      <c r="I323" s="51">
        <v>3</v>
      </c>
      <c r="J323" s="52">
        <v>14855</v>
      </c>
      <c r="K323" s="53">
        <f t="shared" si="36"/>
        <v>44565</v>
      </c>
      <c r="L323" s="17"/>
      <c r="M323" s="1"/>
      <c r="N323" s="54">
        <v>14127</v>
      </c>
      <c r="O323" s="55">
        <f t="shared" si="37"/>
        <v>14127</v>
      </c>
      <c r="P323" s="55">
        <f t="shared" si="38"/>
        <v>42381</v>
      </c>
      <c r="Q323" s="56" t="str">
        <f t="shared" si="39"/>
        <v>OK</v>
      </c>
    </row>
    <row r="324" spans="1:17" x14ac:dyDescent="0.3">
      <c r="A324" s="1"/>
      <c r="B324" s="13"/>
      <c r="C324" s="47">
        <v>6522</v>
      </c>
      <c r="D324" s="71">
        <v>7.0670000000000224</v>
      </c>
      <c r="E324" s="72"/>
      <c r="F324" s="72"/>
      <c r="G324" s="77" t="s">
        <v>286</v>
      </c>
      <c r="H324" s="72" t="s">
        <v>28</v>
      </c>
      <c r="I324" s="51">
        <v>1</v>
      </c>
      <c r="J324" s="52">
        <v>248017</v>
      </c>
      <c r="K324" s="53">
        <f t="shared" si="36"/>
        <v>248017</v>
      </c>
      <c r="L324" s="17"/>
      <c r="M324" s="1"/>
      <c r="N324" s="54">
        <v>235864</v>
      </c>
      <c r="O324" s="55">
        <f t="shared" si="37"/>
        <v>235864</v>
      </c>
      <c r="P324" s="55">
        <f t="shared" si="38"/>
        <v>235864</v>
      </c>
      <c r="Q324" s="56" t="str">
        <f t="shared" si="39"/>
        <v>OK</v>
      </c>
    </row>
    <row r="325" spans="1:17" ht="42.75" x14ac:dyDescent="0.3">
      <c r="A325" s="1"/>
      <c r="B325" s="13"/>
      <c r="C325" s="47">
        <v>8802</v>
      </c>
      <c r="D325" s="71">
        <v>7.0680000000000227</v>
      </c>
      <c r="E325" s="72"/>
      <c r="F325" s="72"/>
      <c r="G325" s="77" t="s">
        <v>287</v>
      </c>
      <c r="H325" s="72" t="s">
        <v>28</v>
      </c>
      <c r="I325" s="51">
        <v>1</v>
      </c>
      <c r="J325" s="52">
        <v>8838</v>
      </c>
      <c r="K325" s="53">
        <f t="shared" si="36"/>
        <v>8838</v>
      </c>
      <c r="L325" s="17"/>
      <c r="M325" s="1"/>
      <c r="N325" s="54">
        <v>8405</v>
      </c>
      <c r="O325" s="55">
        <f t="shared" si="37"/>
        <v>8405</v>
      </c>
      <c r="P325" s="55">
        <f t="shared" si="38"/>
        <v>8405</v>
      </c>
      <c r="Q325" s="56" t="str">
        <f t="shared" si="39"/>
        <v>OK</v>
      </c>
    </row>
    <row r="326" spans="1:17" ht="28.5" x14ac:dyDescent="0.3">
      <c r="A326" s="1"/>
      <c r="B326" s="13"/>
      <c r="C326" s="47">
        <v>6797</v>
      </c>
      <c r="D326" s="71">
        <v>7.069000000000023</v>
      </c>
      <c r="E326" s="72"/>
      <c r="F326" s="72"/>
      <c r="G326" s="77" t="s">
        <v>281</v>
      </c>
      <c r="H326" s="72" t="s">
        <v>28</v>
      </c>
      <c r="I326" s="51">
        <v>2</v>
      </c>
      <c r="J326" s="52">
        <v>26812</v>
      </c>
      <c r="K326" s="53">
        <f t="shared" si="36"/>
        <v>53624</v>
      </c>
      <c r="L326" s="17"/>
      <c r="M326" s="1"/>
      <c r="N326" s="54">
        <v>25498</v>
      </c>
      <c r="O326" s="55">
        <f t="shared" si="37"/>
        <v>25498</v>
      </c>
      <c r="P326" s="55">
        <f t="shared" si="38"/>
        <v>50996</v>
      </c>
      <c r="Q326" s="56" t="str">
        <f t="shared" si="39"/>
        <v>OK</v>
      </c>
    </row>
    <row r="327" spans="1:17" ht="28.5" x14ac:dyDescent="0.3">
      <c r="A327" s="1"/>
      <c r="B327" s="13"/>
      <c r="C327" s="47">
        <v>8054</v>
      </c>
      <c r="D327" s="71">
        <v>7.0700000000000234</v>
      </c>
      <c r="E327" s="72"/>
      <c r="F327" s="72"/>
      <c r="G327" s="77" t="s">
        <v>288</v>
      </c>
      <c r="H327" s="72" t="s">
        <v>28</v>
      </c>
      <c r="I327" s="51">
        <v>1</v>
      </c>
      <c r="J327" s="52">
        <v>134122</v>
      </c>
      <c r="K327" s="53">
        <f t="shared" si="36"/>
        <v>134122</v>
      </c>
      <c r="L327" s="17"/>
      <c r="M327" s="1"/>
      <c r="N327" s="54">
        <v>127550</v>
      </c>
      <c r="O327" s="55">
        <f t="shared" si="37"/>
        <v>127550</v>
      </c>
      <c r="P327" s="55">
        <f t="shared" si="38"/>
        <v>127550</v>
      </c>
      <c r="Q327" s="56" t="str">
        <f t="shared" si="39"/>
        <v>OK</v>
      </c>
    </row>
    <row r="328" spans="1:17" x14ac:dyDescent="0.3">
      <c r="A328" s="1"/>
      <c r="B328" s="13"/>
      <c r="C328" s="47">
        <v>5093</v>
      </c>
      <c r="D328" s="71">
        <v>7.0710000000000237</v>
      </c>
      <c r="E328" s="72"/>
      <c r="F328" s="72"/>
      <c r="G328" s="77" t="s">
        <v>289</v>
      </c>
      <c r="H328" s="72" t="s">
        <v>28</v>
      </c>
      <c r="I328" s="51">
        <v>1</v>
      </c>
      <c r="J328" s="52">
        <v>4806</v>
      </c>
      <c r="K328" s="53">
        <f t="shared" si="36"/>
        <v>4806</v>
      </c>
      <c r="L328" s="17"/>
      <c r="M328" s="1"/>
      <c r="N328" s="54">
        <v>4571</v>
      </c>
      <c r="O328" s="55">
        <f t="shared" si="37"/>
        <v>4571</v>
      </c>
      <c r="P328" s="55">
        <f t="shared" si="38"/>
        <v>4571</v>
      </c>
      <c r="Q328" s="56" t="str">
        <f t="shared" si="39"/>
        <v>OK</v>
      </c>
    </row>
    <row r="329" spans="1:17" x14ac:dyDescent="0.3">
      <c r="A329" s="1"/>
      <c r="B329" s="13"/>
      <c r="C329" s="47">
        <v>3225</v>
      </c>
      <c r="D329" s="71">
        <v>7.072000000000024</v>
      </c>
      <c r="E329" s="72"/>
      <c r="F329" s="72"/>
      <c r="G329" s="77" t="s">
        <v>231</v>
      </c>
      <c r="H329" s="72" t="s">
        <v>25</v>
      </c>
      <c r="I329" s="51">
        <v>14</v>
      </c>
      <c r="J329" s="52">
        <v>33961</v>
      </c>
      <c r="K329" s="53">
        <f t="shared" si="36"/>
        <v>475454</v>
      </c>
      <c r="L329" s="17"/>
      <c r="M329" s="1"/>
      <c r="N329" s="54">
        <v>32297</v>
      </c>
      <c r="O329" s="55">
        <f t="shared" si="37"/>
        <v>32297</v>
      </c>
      <c r="P329" s="55">
        <f t="shared" si="38"/>
        <v>452158</v>
      </c>
      <c r="Q329" s="56" t="str">
        <f t="shared" si="39"/>
        <v>OK</v>
      </c>
    </row>
    <row r="330" spans="1:17" x14ac:dyDescent="0.3">
      <c r="A330" s="1"/>
      <c r="B330" s="13"/>
      <c r="C330" s="47">
        <v>3223</v>
      </c>
      <c r="D330" s="71">
        <v>7.0730000000000244</v>
      </c>
      <c r="E330" s="72"/>
      <c r="F330" s="72"/>
      <c r="G330" s="77" t="s">
        <v>242</v>
      </c>
      <c r="H330" s="72" t="s">
        <v>25</v>
      </c>
      <c r="I330" s="51">
        <v>76</v>
      </c>
      <c r="J330" s="52">
        <v>17816</v>
      </c>
      <c r="K330" s="53">
        <f t="shared" si="36"/>
        <v>1354016</v>
      </c>
      <c r="L330" s="17"/>
      <c r="M330" s="1"/>
      <c r="N330" s="54">
        <v>16943</v>
      </c>
      <c r="O330" s="55">
        <f t="shared" si="37"/>
        <v>16943</v>
      </c>
      <c r="P330" s="55">
        <f t="shared" si="38"/>
        <v>1287668</v>
      </c>
      <c r="Q330" s="56" t="str">
        <f t="shared" si="39"/>
        <v>OK</v>
      </c>
    </row>
    <row r="331" spans="1:17" ht="28.5" x14ac:dyDescent="0.3">
      <c r="A331" s="1"/>
      <c r="B331" s="13"/>
      <c r="C331" s="47">
        <v>4801</v>
      </c>
      <c r="D331" s="71">
        <v>7.0740000000000247</v>
      </c>
      <c r="E331" s="72"/>
      <c r="F331" s="72"/>
      <c r="G331" s="77" t="s">
        <v>282</v>
      </c>
      <c r="H331" s="72" t="s">
        <v>25</v>
      </c>
      <c r="I331" s="51">
        <v>74</v>
      </c>
      <c r="J331" s="52">
        <v>16072</v>
      </c>
      <c r="K331" s="53">
        <f t="shared" si="36"/>
        <v>1189328</v>
      </c>
      <c r="L331" s="17"/>
      <c r="M331" s="1"/>
      <c r="N331" s="54">
        <v>15284</v>
      </c>
      <c r="O331" s="55">
        <f t="shared" si="37"/>
        <v>15284</v>
      </c>
      <c r="P331" s="55">
        <f t="shared" si="38"/>
        <v>1131016</v>
      </c>
      <c r="Q331" s="56" t="str">
        <f t="shared" si="39"/>
        <v>OK</v>
      </c>
    </row>
    <row r="332" spans="1:17" x14ac:dyDescent="0.3">
      <c r="A332" s="1"/>
      <c r="B332" s="13"/>
      <c r="C332" s="47">
        <v>5471</v>
      </c>
      <c r="D332" s="71">
        <v>7.075000000000025</v>
      </c>
      <c r="E332" s="72"/>
      <c r="F332" s="72"/>
      <c r="G332" s="77" t="s">
        <v>274</v>
      </c>
      <c r="H332" s="72" t="s">
        <v>25</v>
      </c>
      <c r="I332" s="51">
        <v>182</v>
      </c>
      <c r="J332" s="52">
        <v>9133</v>
      </c>
      <c r="K332" s="53">
        <f t="shared" si="36"/>
        <v>1662206</v>
      </c>
      <c r="L332" s="17"/>
      <c r="M332" s="1"/>
      <c r="N332" s="54">
        <v>8685</v>
      </c>
      <c r="O332" s="55">
        <f t="shared" si="37"/>
        <v>8685</v>
      </c>
      <c r="P332" s="55">
        <f t="shared" si="38"/>
        <v>1580670</v>
      </c>
      <c r="Q332" s="56" t="str">
        <f t="shared" si="39"/>
        <v>OK</v>
      </c>
    </row>
    <row r="333" spans="1:17" ht="28.5" x14ac:dyDescent="0.3">
      <c r="A333" s="1"/>
      <c r="B333" s="13"/>
      <c r="C333" s="47">
        <v>5472</v>
      </c>
      <c r="D333" s="71">
        <v>7.0760000000000254</v>
      </c>
      <c r="E333" s="72"/>
      <c r="F333" s="72"/>
      <c r="G333" s="77" t="s">
        <v>290</v>
      </c>
      <c r="H333" s="72" t="s">
        <v>25</v>
      </c>
      <c r="I333" s="51">
        <v>258</v>
      </c>
      <c r="J333" s="52">
        <v>6692</v>
      </c>
      <c r="K333" s="53">
        <f t="shared" si="36"/>
        <v>1726536</v>
      </c>
      <c r="L333" s="17"/>
      <c r="M333" s="1"/>
      <c r="N333" s="54">
        <v>6364</v>
      </c>
      <c r="O333" s="55">
        <f t="shared" si="37"/>
        <v>6364</v>
      </c>
      <c r="P333" s="55">
        <f t="shared" si="38"/>
        <v>1641912</v>
      </c>
      <c r="Q333" s="56" t="str">
        <f t="shared" si="39"/>
        <v>OK</v>
      </c>
    </row>
    <row r="334" spans="1:17" ht="28.5" x14ac:dyDescent="0.3">
      <c r="A334" s="1"/>
      <c r="B334" s="13"/>
      <c r="C334" s="47">
        <v>8583</v>
      </c>
      <c r="D334" s="71">
        <v>7.0770000000000257</v>
      </c>
      <c r="E334" s="72"/>
      <c r="F334" s="72"/>
      <c r="G334" s="77" t="s">
        <v>291</v>
      </c>
      <c r="H334" s="72" t="s">
        <v>25</v>
      </c>
      <c r="I334" s="51">
        <v>153</v>
      </c>
      <c r="J334" s="52">
        <v>7664</v>
      </c>
      <c r="K334" s="53">
        <f t="shared" si="36"/>
        <v>1172592</v>
      </c>
      <c r="L334" s="17"/>
      <c r="M334" s="1"/>
      <c r="N334" s="54">
        <v>7288</v>
      </c>
      <c r="O334" s="55">
        <f t="shared" si="37"/>
        <v>7288</v>
      </c>
      <c r="P334" s="55">
        <f t="shared" si="38"/>
        <v>1115064</v>
      </c>
      <c r="Q334" s="56" t="str">
        <f t="shared" si="39"/>
        <v>OK</v>
      </c>
    </row>
    <row r="335" spans="1:17" x14ac:dyDescent="0.3">
      <c r="A335" s="1"/>
      <c r="B335" s="13"/>
      <c r="C335" s="47">
        <v>8522</v>
      </c>
      <c r="D335" s="71">
        <v>7.078000000000026</v>
      </c>
      <c r="E335" s="72"/>
      <c r="F335" s="72"/>
      <c r="G335" s="77" t="s">
        <v>292</v>
      </c>
      <c r="H335" s="72" t="s">
        <v>25</v>
      </c>
      <c r="I335" s="51">
        <v>43</v>
      </c>
      <c r="J335" s="52">
        <v>9203</v>
      </c>
      <c r="K335" s="53">
        <f t="shared" si="36"/>
        <v>395729</v>
      </c>
      <c r="L335" s="17"/>
      <c r="M335" s="1"/>
      <c r="N335" s="54">
        <v>8752</v>
      </c>
      <c r="O335" s="55">
        <f t="shared" si="37"/>
        <v>8752</v>
      </c>
      <c r="P335" s="55">
        <f t="shared" si="38"/>
        <v>376336</v>
      </c>
      <c r="Q335" s="56" t="str">
        <f t="shared" si="39"/>
        <v>OK</v>
      </c>
    </row>
    <row r="336" spans="1:17" x14ac:dyDescent="0.3">
      <c r="A336" s="1"/>
      <c r="B336" s="13"/>
      <c r="C336" s="47">
        <v>8514</v>
      </c>
      <c r="D336" s="71">
        <v>7.0790000000000264</v>
      </c>
      <c r="E336" s="72"/>
      <c r="F336" s="72"/>
      <c r="G336" s="77" t="s">
        <v>293</v>
      </c>
      <c r="H336" s="72" t="s">
        <v>25</v>
      </c>
      <c r="I336" s="51">
        <v>65</v>
      </c>
      <c r="J336" s="52">
        <v>17515</v>
      </c>
      <c r="K336" s="53">
        <f t="shared" si="36"/>
        <v>1138475</v>
      </c>
      <c r="L336" s="17"/>
      <c r="M336" s="1"/>
      <c r="N336" s="54">
        <v>16657</v>
      </c>
      <c r="O336" s="55">
        <f t="shared" si="37"/>
        <v>16657</v>
      </c>
      <c r="P336" s="55">
        <f t="shared" si="38"/>
        <v>1082705</v>
      </c>
      <c r="Q336" s="56" t="str">
        <f t="shared" si="39"/>
        <v>OK</v>
      </c>
    </row>
    <row r="337" spans="1:17" x14ac:dyDescent="0.3">
      <c r="A337" s="1"/>
      <c r="B337" s="13"/>
      <c r="C337" s="47">
        <v>3601</v>
      </c>
      <c r="D337" s="71">
        <v>7.0800000000000267</v>
      </c>
      <c r="E337" s="72"/>
      <c r="F337" s="72"/>
      <c r="G337" s="77" t="s">
        <v>227</v>
      </c>
      <c r="H337" s="72" t="s">
        <v>28</v>
      </c>
      <c r="I337" s="51">
        <v>1</v>
      </c>
      <c r="J337" s="52">
        <v>50149</v>
      </c>
      <c r="K337" s="53">
        <f t="shared" si="36"/>
        <v>50149</v>
      </c>
      <c r="L337" s="17"/>
      <c r="M337" s="1"/>
      <c r="N337" s="54">
        <v>47692</v>
      </c>
      <c r="O337" s="55">
        <f t="shared" si="37"/>
        <v>47692</v>
      </c>
      <c r="P337" s="55">
        <f t="shared" si="38"/>
        <v>47692</v>
      </c>
      <c r="Q337" s="56" t="str">
        <f t="shared" si="39"/>
        <v>OK</v>
      </c>
    </row>
    <row r="338" spans="1:17" x14ac:dyDescent="0.3">
      <c r="A338" s="1"/>
      <c r="B338" s="13"/>
      <c r="C338" s="47">
        <v>3600</v>
      </c>
      <c r="D338" s="71">
        <v>7.0810000000000271</v>
      </c>
      <c r="E338" s="72"/>
      <c r="F338" s="72"/>
      <c r="G338" s="77" t="s">
        <v>243</v>
      </c>
      <c r="H338" s="72" t="s">
        <v>28</v>
      </c>
      <c r="I338" s="51">
        <v>11</v>
      </c>
      <c r="J338" s="52">
        <v>30835</v>
      </c>
      <c r="K338" s="53">
        <f t="shared" si="36"/>
        <v>339185</v>
      </c>
      <c r="L338" s="17"/>
      <c r="M338" s="1"/>
      <c r="N338" s="54">
        <v>29324</v>
      </c>
      <c r="O338" s="55">
        <f t="shared" si="37"/>
        <v>29324</v>
      </c>
      <c r="P338" s="55">
        <f t="shared" si="38"/>
        <v>322564</v>
      </c>
      <c r="Q338" s="56" t="str">
        <f t="shared" si="39"/>
        <v>OK</v>
      </c>
    </row>
    <row r="339" spans="1:17" x14ac:dyDescent="0.3">
      <c r="A339" s="1"/>
      <c r="B339" s="13"/>
      <c r="C339" s="47">
        <v>8584</v>
      </c>
      <c r="D339" s="71">
        <v>7.0820000000000274</v>
      </c>
      <c r="E339" s="72"/>
      <c r="F339" s="72"/>
      <c r="G339" s="77" t="s">
        <v>283</v>
      </c>
      <c r="H339" s="72" t="s">
        <v>28</v>
      </c>
      <c r="I339" s="51">
        <v>15</v>
      </c>
      <c r="J339" s="52">
        <v>6931</v>
      </c>
      <c r="K339" s="53">
        <f t="shared" si="36"/>
        <v>103965</v>
      </c>
      <c r="L339" s="17"/>
      <c r="M339" s="1"/>
      <c r="N339" s="54">
        <v>6591</v>
      </c>
      <c r="O339" s="55">
        <f t="shared" si="37"/>
        <v>6591</v>
      </c>
      <c r="P339" s="55">
        <f t="shared" si="38"/>
        <v>98865</v>
      </c>
      <c r="Q339" s="56" t="str">
        <f t="shared" si="39"/>
        <v>OK</v>
      </c>
    </row>
    <row r="340" spans="1:17" x14ac:dyDescent="0.3">
      <c r="A340" s="1"/>
      <c r="B340" s="13"/>
      <c r="C340" s="47">
        <v>8581</v>
      </c>
      <c r="D340" s="71">
        <v>7.0830000000000277</v>
      </c>
      <c r="E340" s="72"/>
      <c r="F340" s="72"/>
      <c r="G340" s="77" t="s">
        <v>275</v>
      </c>
      <c r="H340" s="72" t="s">
        <v>28</v>
      </c>
      <c r="I340" s="51">
        <v>29</v>
      </c>
      <c r="J340" s="52">
        <v>5068</v>
      </c>
      <c r="K340" s="53">
        <f t="shared" si="36"/>
        <v>146972</v>
      </c>
      <c r="L340" s="17"/>
      <c r="M340" s="1"/>
      <c r="N340" s="54">
        <v>4820</v>
      </c>
      <c r="O340" s="55">
        <f t="shared" si="37"/>
        <v>4820</v>
      </c>
      <c r="P340" s="55">
        <f t="shared" si="38"/>
        <v>139780</v>
      </c>
      <c r="Q340" s="56" t="str">
        <f t="shared" si="39"/>
        <v>OK</v>
      </c>
    </row>
    <row r="341" spans="1:17" x14ac:dyDescent="0.3">
      <c r="A341" s="1"/>
      <c r="B341" s="13"/>
      <c r="C341" s="47">
        <v>4136</v>
      </c>
      <c r="D341" s="71">
        <v>7.0840000000000281</v>
      </c>
      <c r="E341" s="72"/>
      <c r="F341" s="72"/>
      <c r="G341" s="77" t="s">
        <v>294</v>
      </c>
      <c r="H341" s="72" t="s">
        <v>28</v>
      </c>
      <c r="I341" s="51">
        <v>38</v>
      </c>
      <c r="J341" s="52">
        <v>5242</v>
      </c>
      <c r="K341" s="53">
        <f t="shared" si="36"/>
        <v>199196</v>
      </c>
      <c r="L341" s="17"/>
      <c r="M341" s="1"/>
      <c r="N341" s="54">
        <v>4985</v>
      </c>
      <c r="O341" s="55">
        <f t="shared" si="37"/>
        <v>4985</v>
      </c>
      <c r="P341" s="55">
        <f t="shared" si="38"/>
        <v>189430</v>
      </c>
      <c r="Q341" s="56" t="str">
        <f t="shared" si="39"/>
        <v>OK</v>
      </c>
    </row>
    <row r="342" spans="1:17" x14ac:dyDescent="0.3">
      <c r="A342" s="1"/>
      <c r="B342" s="13"/>
      <c r="C342" s="47">
        <v>8585</v>
      </c>
      <c r="D342" s="71">
        <v>7.0850000000000284</v>
      </c>
      <c r="E342" s="72"/>
      <c r="F342" s="72"/>
      <c r="G342" s="77" t="s">
        <v>278</v>
      </c>
      <c r="H342" s="72" t="s">
        <v>28</v>
      </c>
      <c r="I342" s="51">
        <v>23</v>
      </c>
      <c r="J342" s="52">
        <v>4585</v>
      </c>
      <c r="K342" s="53">
        <f t="shared" si="36"/>
        <v>105455</v>
      </c>
      <c r="L342" s="17"/>
      <c r="M342" s="1"/>
      <c r="N342" s="54">
        <v>4360</v>
      </c>
      <c r="O342" s="55">
        <f t="shared" si="37"/>
        <v>4360</v>
      </c>
      <c r="P342" s="55">
        <f t="shared" si="38"/>
        <v>100280</v>
      </c>
      <c r="Q342" s="56" t="str">
        <f t="shared" si="39"/>
        <v>OK</v>
      </c>
    </row>
    <row r="343" spans="1:17" x14ac:dyDescent="0.3">
      <c r="A343" s="1"/>
      <c r="B343" s="13"/>
      <c r="C343" s="47">
        <v>8523</v>
      </c>
      <c r="D343" s="71">
        <v>7.0860000000000287</v>
      </c>
      <c r="E343" s="72"/>
      <c r="F343" s="72"/>
      <c r="G343" s="77" t="s">
        <v>295</v>
      </c>
      <c r="H343" s="72" t="s">
        <v>28</v>
      </c>
      <c r="I343" s="51">
        <v>34</v>
      </c>
      <c r="J343" s="52">
        <v>5164</v>
      </c>
      <c r="K343" s="53">
        <f t="shared" si="36"/>
        <v>175576</v>
      </c>
      <c r="L343" s="17"/>
      <c r="M343" s="1"/>
      <c r="N343" s="54">
        <v>4911</v>
      </c>
      <c r="O343" s="55">
        <f t="shared" si="37"/>
        <v>4911</v>
      </c>
      <c r="P343" s="55">
        <f t="shared" si="38"/>
        <v>166974</v>
      </c>
      <c r="Q343" s="56" t="str">
        <f t="shared" si="39"/>
        <v>OK</v>
      </c>
    </row>
    <row r="344" spans="1:17" x14ac:dyDescent="0.3">
      <c r="A344" s="1"/>
      <c r="B344" s="13"/>
      <c r="C344" s="47">
        <v>8524</v>
      </c>
      <c r="D344" s="71">
        <v>7.0870000000000291</v>
      </c>
      <c r="E344" s="72"/>
      <c r="F344" s="72"/>
      <c r="G344" s="77" t="s">
        <v>296</v>
      </c>
      <c r="H344" s="72" t="s">
        <v>28</v>
      </c>
      <c r="I344" s="51">
        <v>10</v>
      </c>
      <c r="J344" s="52">
        <v>5798</v>
      </c>
      <c r="K344" s="53">
        <f t="shared" si="36"/>
        <v>57980</v>
      </c>
      <c r="L344" s="17"/>
      <c r="M344" s="1"/>
      <c r="N344" s="54">
        <v>5514</v>
      </c>
      <c r="O344" s="55">
        <f t="shared" si="37"/>
        <v>5514</v>
      </c>
      <c r="P344" s="55">
        <f t="shared" si="38"/>
        <v>55140</v>
      </c>
      <c r="Q344" s="56" t="str">
        <f t="shared" si="39"/>
        <v>OK</v>
      </c>
    </row>
    <row r="345" spans="1:17" x14ac:dyDescent="0.3">
      <c r="A345" s="1"/>
      <c r="B345" s="13"/>
      <c r="C345" s="47">
        <v>8575</v>
      </c>
      <c r="D345" s="71">
        <v>7.0880000000000294</v>
      </c>
      <c r="E345" s="72"/>
      <c r="F345" s="72"/>
      <c r="G345" s="77" t="s">
        <v>297</v>
      </c>
      <c r="H345" s="72" t="s">
        <v>28</v>
      </c>
      <c r="I345" s="51">
        <v>11</v>
      </c>
      <c r="J345" s="52">
        <v>7304</v>
      </c>
      <c r="K345" s="53">
        <f t="shared" si="36"/>
        <v>80344</v>
      </c>
      <c r="L345" s="17"/>
      <c r="M345" s="1"/>
      <c r="N345" s="54">
        <v>6946</v>
      </c>
      <c r="O345" s="55">
        <f t="shared" si="37"/>
        <v>6946</v>
      </c>
      <c r="P345" s="55">
        <f t="shared" si="38"/>
        <v>76406</v>
      </c>
      <c r="Q345" s="56" t="str">
        <f t="shared" si="39"/>
        <v>OK</v>
      </c>
    </row>
    <row r="346" spans="1:17" x14ac:dyDescent="0.3">
      <c r="A346" s="1"/>
      <c r="B346" s="13"/>
      <c r="C346" s="47">
        <v>8525</v>
      </c>
      <c r="D346" s="71">
        <v>7.0890000000000297</v>
      </c>
      <c r="E346" s="72"/>
      <c r="F346" s="72"/>
      <c r="G346" s="77" t="s">
        <v>298</v>
      </c>
      <c r="H346" s="72" t="s">
        <v>28</v>
      </c>
      <c r="I346" s="51">
        <v>46</v>
      </c>
      <c r="J346" s="52">
        <v>5619</v>
      </c>
      <c r="K346" s="53">
        <f t="shared" si="36"/>
        <v>258474</v>
      </c>
      <c r="L346" s="17"/>
      <c r="M346" s="1"/>
      <c r="N346" s="54">
        <v>5344</v>
      </c>
      <c r="O346" s="55">
        <f t="shared" si="37"/>
        <v>5344</v>
      </c>
      <c r="P346" s="55">
        <f t="shared" si="38"/>
        <v>245824</v>
      </c>
      <c r="Q346" s="56" t="str">
        <f t="shared" si="39"/>
        <v>OK</v>
      </c>
    </row>
    <row r="347" spans="1:17" x14ac:dyDescent="0.3">
      <c r="A347" s="1"/>
      <c r="B347" s="13"/>
      <c r="C347" s="47">
        <v>6692</v>
      </c>
      <c r="D347" s="71">
        <v>7.0900000000000301</v>
      </c>
      <c r="E347" s="72"/>
      <c r="F347" s="72"/>
      <c r="G347" s="77" t="s">
        <v>279</v>
      </c>
      <c r="H347" s="72" t="s">
        <v>28</v>
      </c>
      <c r="I347" s="51">
        <v>56</v>
      </c>
      <c r="J347" s="52">
        <v>5312</v>
      </c>
      <c r="K347" s="53">
        <f t="shared" si="36"/>
        <v>297472</v>
      </c>
      <c r="L347" s="17"/>
      <c r="M347" s="1"/>
      <c r="N347" s="54">
        <v>5052</v>
      </c>
      <c r="O347" s="55">
        <f t="shared" si="37"/>
        <v>5052</v>
      </c>
      <c r="P347" s="55">
        <f t="shared" si="38"/>
        <v>282912</v>
      </c>
      <c r="Q347" s="56" t="str">
        <f t="shared" si="39"/>
        <v>OK</v>
      </c>
    </row>
    <row r="348" spans="1:17" x14ac:dyDescent="0.3">
      <c r="A348" s="1"/>
      <c r="B348" s="13"/>
      <c r="C348" s="47">
        <v>8526</v>
      </c>
      <c r="D348" s="71">
        <v>7.0910000000000304</v>
      </c>
      <c r="E348" s="72"/>
      <c r="F348" s="72"/>
      <c r="G348" s="77" t="s">
        <v>299</v>
      </c>
      <c r="H348" s="72" t="s">
        <v>28</v>
      </c>
      <c r="I348" s="51">
        <v>7</v>
      </c>
      <c r="J348" s="52">
        <v>12758</v>
      </c>
      <c r="K348" s="53">
        <f t="shared" si="36"/>
        <v>89306</v>
      </c>
      <c r="L348" s="17"/>
      <c r="M348" s="1"/>
      <c r="N348" s="54">
        <v>12133</v>
      </c>
      <c r="O348" s="55">
        <f t="shared" si="37"/>
        <v>12133</v>
      </c>
      <c r="P348" s="55">
        <f t="shared" si="38"/>
        <v>84931</v>
      </c>
      <c r="Q348" s="56" t="str">
        <f t="shared" si="39"/>
        <v>OK</v>
      </c>
    </row>
    <row r="349" spans="1:17" x14ac:dyDescent="0.3">
      <c r="A349" s="1"/>
      <c r="B349" s="13"/>
      <c r="C349" s="47">
        <v>8575</v>
      </c>
      <c r="D349" s="71">
        <v>7.0920000000000307</v>
      </c>
      <c r="E349" s="72"/>
      <c r="F349" s="72"/>
      <c r="G349" s="77" t="s">
        <v>297</v>
      </c>
      <c r="H349" s="72" t="s">
        <v>28</v>
      </c>
      <c r="I349" s="51">
        <v>5</v>
      </c>
      <c r="J349" s="52">
        <v>7304</v>
      </c>
      <c r="K349" s="53">
        <f t="shared" si="36"/>
        <v>36520</v>
      </c>
      <c r="L349" s="17"/>
      <c r="M349" s="1"/>
      <c r="N349" s="54">
        <v>6946</v>
      </c>
      <c r="O349" s="55">
        <f t="shared" si="37"/>
        <v>6946</v>
      </c>
      <c r="P349" s="55">
        <f t="shared" si="38"/>
        <v>34730</v>
      </c>
      <c r="Q349" s="56" t="str">
        <f t="shared" si="39"/>
        <v>OK</v>
      </c>
    </row>
    <row r="350" spans="1:17" x14ac:dyDescent="0.3">
      <c r="A350" s="1"/>
      <c r="B350" s="13"/>
      <c r="C350" s="47">
        <v>8527</v>
      </c>
      <c r="D350" s="71">
        <v>7.0930000000000311</v>
      </c>
      <c r="E350" s="72"/>
      <c r="F350" s="72"/>
      <c r="G350" s="77" t="s">
        <v>300</v>
      </c>
      <c r="H350" s="72" t="s">
        <v>28</v>
      </c>
      <c r="I350" s="51">
        <v>6</v>
      </c>
      <c r="J350" s="52">
        <v>15044</v>
      </c>
      <c r="K350" s="53">
        <f t="shared" si="36"/>
        <v>90264</v>
      </c>
      <c r="L350" s="17"/>
      <c r="M350" s="1"/>
      <c r="N350" s="54">
        <v>14307</v>
      </c>
      <c r="O350" s="55">
        <f t="shared" si="37"/>
        <v>14307</v>
      </c>
      <c r="P350" s="55">
        <f t="shared" si="38"/>
        <v>85842</v>
      </c>
      <c r="Q350" s="56" t="str">
        <f t="shared" si="39"/>
        <v>OK</v>
      </c>
    </row>
    <row r="351" spans="1:17" x14ac:dyDescent="0.3">
      <c r="A351" s="1"/>
      <c r="B351" s="13"/>
      <c r="C351" s="47">
        <v>6801</v>
      </c>
      <c r="D351" s="71">
        <v>7.0940000000000314</v>
      </c>
      <c r="E351" s="72"/>
      <c r="F351" s="72"/>
      <c r="G351" s="77" t="s">
        <v>301</v>
      </c>
      <c r="H351" s="72" t="s">
        <v>28</v>
      </c>
      <c r="I351" s="51">
        <v>23</v>
      </c>
      <c r="J351" s="52">
        <v>9792</v>
      </c>
      <c r="K351" s="53">
        <f t="shared" si="36"/>
        <v>225216</v>
      </c>
      <c r="L351" s="17"/>
      <c r="M351" s="1"/>
      <c r="N351" s="54">
        <v>9312</v>
      </c>
      <c r="O351" s="55">
        <f t="shared" si="37"/>
        <v>9312</v>
      </c>
      <c r="P351" s="55">
        <f t="shared" si="38"/>
        <v>214176</v>
      </c>
      <c r="Q351" s="56" t="str">
        <f t="shared" si="39"/>
        <v>OK</v>
      </c>
    </row>
    <row r="352" spans="1:17" x14ac:dyDescent="0.3">
      <c r="A352" s="1"/>
      <c r="B352" s="13"/>
      <c r="C352" s="47">
        <v>6600</v>
      </c>
      <c r="D352" s="71">
        <v>7.0950000000000317</v>
      </c>
      <c r="E352" s="72"/>
      <c r="F352" s="72"/>
      <c r="G352" s="77" t="s">
        <v>302</v>
      </c>
      <c r="H352" s="72" t="s">
        <v>28</v>
      </c>
      <c r="I352" s="51">
        <v>8</v>
      </c>
      <c r="J352" s="52">
        <v>11019</v>
      </c>
      <c r="K352" s="53">
        <f t="shared" si="36"/>
        <v>88152</v>
      </c>
      <c r="L352" s="17"/>
      <c r="M352" s="1"/>
      <c r="N352" s="54">
        <v>10479</v>
      </c>
      <c r="O352" s="55">
        <f t="shared" si="37"/>
        <v>10479</v>
      </c>
      <c r="P352" s="55">
        <f t="shared" si="38"/>
        <v>83832</v>
      </c>
      <c r="Q352" s="56" t="str">
        <f t="shared" si="39"/>
        <v>OK</v>
      </c>
    </row>
    <row r="353" spans="1:17" ht="42.75" x14ac:dyDescent="0.3">
      <c r="A353" s="1"/>
      <c r="B353" s="13"/>
      <c r="C353" s="47">
        <v>8802</v>
      </c>
      <c r="D353" s="71">
        <v>7.0960000000000321</v>
      </c>
      <c r="E353" s="72"/>
      <c r="F353" s="72"/>
      <c r="G353" s="77" t="s">
        <v>287</v>
      </c>
      <c r="H353" s="72" t="s">
        <v>28</v>
      </c>
      <c r="I353" s="51">
        <v>1</v>
      </c>
      <c r="J353" s="52">
        <v>8838</v>
      </c>
      <c r="K353" s="53">
        <f t="shared" si="36"/>
        <v>8838</v>
      </c>
      <c r="L353" s="17"/>
      <c r="M353" s="1"/>
      <c r="N353" s="54">
        <v>8405</v>
      </c>
      <c r="O353" s="55">
        <f t="shared" si="37"/>
        <v>8405</v>
      </c>
      <c r="P353" s="55">
        <f t="shared" si="38"/>
        <v>8405</v>
      </c>
      <c r="Q353" s="56" t="str">
        <f t="shared" si="39"/>
        <v>OK</v>
      </c>
    </row>
    <row r="354" spans="1:17" x14ac:dyDescent="0.3">
      <c r="A354" s="1"/>
      <c r="B354" s="13"/>
      <c r="C354" s="47">
        <v>5092</v>
      </c>
      <c r="D354" s="71">
        <v>7.0970000000000324</v>
      </c>
      <c r="E354" s="72"/>
      <c r="F354" s="72"/>
      <c r="G354" s="77" t="s">
        <v>303</v>
      </c>
      <c r="H354" s="72" t="s">
        <v>28</v>
      </c>
      <c r="I354" s="51">
        <v>16</v>
      </c>
      <c r="J354" s="52">
        <v>6246</v>
      </c>
      <c r="K354" s="53">
        <f t="shared" si="36"/>
        <v>99936</v>
      </c>
      <c r="L354" s="17"/>
      <c r="M354" s="1"/>
      <c r="N354" s="54">
        <v>5940</v>
      </c>
      <c r="O354" s="55">
        <f t="shared" si="37"/>
        <v>5940</v>
      </c>
      <c r="P354" s="55">
        <f t="shared" si="38"/>
        <v>95040</v>
      </c>
      <c r="Q354" s="56" t="str">
        <f t="shared" si="39"/>
        <v>OK</v>
      </c>
    </row>
    <row r="355" spans="1:17" x14ac:dyDescent="0.3">
      <c r="A355" s="1"/>
      <c r="B355" s="13"/>
      <c r="C355" s="47">
        <v>8586</v>
      </c>
      <c r="D355" s="71">
        <v>7.0980000000000327</v>
      </c>
      <c r="E355" s="72"/>
      <c r="F355" s="72"/>
      <c r="G355" s="77" t="s">
        <v>304</v>
      </c>
      <c r="H355" s="72" t="s">
        <v>28</v>
      </c>
      <c r="I355" s="51">
        <v>1</v>
      </c>
      <c r="J355" s="52">
        <v>6419</v>
      </c>
      <c r="K355" s="53">
        <f t="shared" si="36"/>
        <v>6419</v>
      </c>
      <c r="L355" s="17"/>
      <c r="M355" s="1"/>
      <c r="N355" s="54">
        <v>6104</v>
      </c>
      <c r="O355" s="55">
        <f t="shared" si="37"/>
        <v>6104</v>
      </c>
      <c r="P355" s="55">
        <f t="shared" si="38"/>
        <v>6104</v>
      </c>
      <c r="Q355" s="56" t="str">
        <f t="shared" si="39"/>
        <v>OK</v>
      </c>
    </row>
    <row r="356" spans="1:17" x14ac:dyDescent="0.3">
      <c r="A356" s="1"/>
      <c r="B356" s="13"/>
      <c r="C356" s="47">
        <v>6555</v>
      </c>
      <c r="D356" s="71">
        <v>7.0990000000000331</v>
      </c>
      <c r="E356" s="72"/>
      <c r="F356" s="72"/>
      <c r="G356" s="77" t="s">
        <v>305</v>
      </c>
      <c r="H356" s="72" t="s">
        <v>28</v>
      </c>
      <c r="I356" s="51">
        <v>80</v>
      </c>
      <c r="J356" s="52">
        <v>3527</v>
      </c>
      <c r="K356" s="53">
        <f t="shared" si="36"/>
        <v>282160</v>
      </c>
      <c r="L356" s="17"/>
      <c r="M356" s="1"/>
      <c r="N356" s="54">
        <v>3354</v>
      </c>
      <c r="O356" s="55">
        <f t="shared" si="37"/>
        <v>3354</v>
      </c>
      <c r="P356" s="55">
        <f t="shared" si="38"/>
        <v>268320</v>
      </c>
      <c r="Q356" s="56" t="str">
        <f t="shared" si="39"/>
        <v>OK</v>
      </c>
    </row>
    <row r="357" spans="1:17" x14ac:dyDescent="0.3">
      <c r="A357" s="1"/>
      <c r="B357" s="13"/>
      <c r="C357" s="47">
        <v>5093</v>
      </c>
      <c r="D357" s="71">
        <v>7.1000000000000334</v>
      </c>
      <c r="E357" s="72"/>
      <c r="F357" s="72"/>
      <c r="G357" s="77" t="s">
        <v>289</v>
      </c>
      <c r="H357" s="72" t="s">
        <v>28</v>
      </c>
      <c r="I357" s="51">
        <v>23</v>
      </c>
      <c r="J357" s="52">
        <v>4806</v>
      </c>
      <c r="K357" s="53">
        <f t="shared" si="36"/>
        <v>110538</v>
      </c>
      <c r="L357" s="17"/>
      <c r="M357" s="1"/>
      <c r="N357" s="54">
        <v>4571</v>
      </c>
      <c r="O357" s="55">
        <f t="shared" si="37"/>
        <v>4571</v>
      </c>
      <c r="P357" s="55">
        <f t="shared" si="38"/>
        <v>105133</v>
      </c>
      <c r="Q357" s="56" t="str">
        <f t="shared" si="39"/>
        <v>OK</v>
      </c>
    </row>
    <row r="358" spans="1:17" ht="28.5" x14ac:dyDescent="0.3">
      <c r="A358" s="1"/>
      <c r="B358" s="13"/>
      <c r="C358" s="47">
        <v>8803</v>
      </c>
      <c r="D358" s="71">
        <v>7.1010000000000337</v>
      </c>
      <c r="E358" s="72"/>
      <c r="F358" s="72"/>
      <c r="G358" s="77" t="s">
        <v>306</v>
      </c>
      <c r="H358" s="72" t="s">
        <v>28</v>
      </c>
      <c r="I358" s="51">
        <v>14</v>
      </c>
      <c r="J358" s="52">
        <v>12994</v>
      </c>
      <c r="K358" s="53">
        <f t="shared" si="36"/>
        <v>181916</v>
      </c>
      <c r="L358" s="17"/>
      <c r="M358" s="1"/>
      <c r="N358" s="54">
        <v>12357</v>
      </c>
      <c r="O358" s="55">
        <f t="shared" si="37"/>
        <v>12357</v>
      </c>
      <c r="P358" s="55">
        <f t="shared" si="38"/>
        <v>172998</v>
      </c>
      <c r="Q358" s="56" t="str">
        <f t="shared" si="39"/>
        <v>OK</v>
      </c>
    </row>
    <row r="359" spans="1:17" x14ac:dyDescent="0.3">
      <c r="A359" s="1"/>
      <c r="B359" s="13"/>
      <c r="C359" s="47">
        <v>8587</v>
      </c>
      <c r="D359" s="71">
        <v>7.1020000000000341</v>
      </c>
      <c r="E359" s="72"/>
      <c r="F359" s="72"/>
      <c r="G359" s="77" t="s">
        <v>307</v>
      </c>
      <c r="H359" s="72" t="s">
        <v>28</v>
      </c>
      <c r="I359" s="51">
        <v>2</v>
      </c>
      <c r="J359" s="52">
        <v>14884</v>
      </c>
      <c r="K359" s="53">
        <f t="shared" si="36"/>
        <v>29768</v>
      </c>
      <c r="L359" s="17"/>
      <c r="M359" s="1"/>
      <c r="N359" s="54">
        <v>14155</v>
      </c>
      <c r="O359" s="55">
        <f t="shared" si="37"/>
        <v>14155</v>
      </c>
      <c r="P359" s="55">
        <f t="shared" si="38"/>
        <v>28310</v>
      </c>
      <c r="Q359" s="56" t="str">
        <f t="shared" si="39"/>
        <v>OK</v>
      </c>
    </row>
    <row r="360" spans="1:17" x14ac:dyDescent="0.3">
      <c r="A360" s="1"/>
      <c r="B360" s="13"/>
      <c r="C360" s="47">
        <v>8588</v>
      </c>
      <c r="D360" s="71">
        <v>7.1030000000000344</v>
      </c>
      <c r="E360" s="72"/>
      <c r="F360" s="72"/>
      <c r="G360" s="77" t="s">
        <v>308</v>
      </c>
      <c r="H360" s="72" t="s">
        <v>28</v>
      </c>
      <c r="I360" s="51">
        <v>1</v>
      </c>
      <c r="J360" s="52">
        <v>14884</v>
      </c>
      <c r="K360" s="53">
        <f t="shared" si="36"/>
        <v>14884</v>
      </c>
      <c r="L360" s="17"/>
      <c r="M360" s="1"/>
      <c r="N360" s="54">
        <v>14155</v>
      </c>
      <c r="O360" s="55">
        <f t="shared" si="37"/>
        <v>14155</v>
      </c>
      <c r="P360" s="55">
        <f t="shared" si="38"/>
        <v>14155</v>
      </c>
      <c r="Q360" s="56" t="str">
        <f t="shared" si="39"/>
        <v>OK</v>
      </c>
    </row>
    <row r="361" spans="1:17" ht="28.5" x14ac:dyDescent="0.3">
      <c r="A361" s="1"/>
      <c r="B361" s="13"/>
      <c r="C361" s="47">
        <v>8803</v>
      </c>
      <c r="D361" s="71">
        <v>7.1040000000000347</v>
      </c>
      <c r="E361" s="72"/>
      <c r="F361" s="72"/>
      <c r="G361" s="77" t="s">
        <v>306</v>
      </c>
      <c r="H361" s="72" t="s">
        <v>28</v>
      </c>
      <c r="I361" s="51">
        <v>3</v>
      </c>
      <c r="J361" s="52">
        <v>12994</v>
      </c>
      <c r="K361" s="53">
        <f t="shared" si="36"/>
        <v>38982</v>
      </c>
      <c r="L361" s="17"/>
      <c r="M361" s="1"/>
      <c r="N361" s="54">
        <v>12357</v>
      </c>
      <c r="O361" s="55">
        <f t="shared" si="37"/>
        <v>12357</v>
      </c>
      <c r="P361" s="55">
        <f t="shared" si="38"/>
        <v>37071</v>
      </c>
      <c r="Q361" s="56" t="str">
        <f t="shared" si="39"/>
        <v>OK</v>
      </c>
    </row>
    <row r="362" spans="1:17" x14ac:dyDescent="0.3">
      <c r="A362" s="1"/>
      <c r="B362" s="13"/>
      <c r="C362" s="47">
        <v>8589</v>
      </c>
      <c r="D362" s="71">
        <v>7.1050000000000351</v>
      </c>
      <c r="E362" s="72"/>
      <c r="F362" s="72"/>
      <c r="G362" s="77" t="s">
        <v>309</v>
      </c>
      <c r="H362" s="72" t="s">
        <v>28</v>
      </c>
      <c r="I362" s="51">
        <v>1</v>
      </c>
      <c r="J362" s="52">
        <v>14411</v>
      </c>
      <c r="K362" s="53">
        <f t="shared" si="36"/>
        <v>14411</v>
      </c>
      <c r="L362" s="17"/>
      <c r="M362" s="1"/>
      <c r="N362" s="54">
        <v>13705</v>
      </c>
      <c r="O362" s="55">
        <f t="shared" si="37"/>
        <v>13705</v>
      </c>
      <c r="P362" s="55">
        <f t="shared" si="38"/>
        <v>13705</v>
      </c>
      <c r="Q362" s="56" t="str">
        <f t="shared" si="39"/>
        <v>OK</v>
      </c>
    </row>
    <row r="363" spans="1:17" x14ac:dyDescent="0.3">
      <c r="A363" s="1"/>
      <c r="B363" s="13"/>
      <c r="C363" s="47">
        <v>8572</v>
      </c>
      <c r="D363" s="71">
        <v>7.1060000000000354</v>
      </c>
      <c r="E363" s="72"/>
      <c r="F363" s="72"/>
      <c r="G363" s="77" t="s">
        <v>235</v>
      </c>
      <c r="H363" s="72" t="s">
        <v>28</v>
      </c>
      <c r="I363" s="51">
        <v>1</v>
      </c>
      <c r="J363" s="52">
        <v>25179</v>
      </c>
      <c r="K363" s="53">
        <f t="shared" si="36"/>
        <v>25179</v>
      </c>
      <c r="L363" s="17"/>
      <c r="M363" s="1"/>
      <c r="N363" s="54">
        <v>23945</v>
      </c>
      <c r="O363" s="55">
        <f t="shared" si="37"/>
        <v>23945</v>
      </c>
      <c r="P363" s="55">
        <f t="shared" si="38"/>
        <v>23945</v>
      </c>
      <c r="Q363" s="56" t="str">
        <f t="shared" si="39"/>
        <v>OK</v>
      </c>
    </row>
    <row r="364" spans="1:17" x14ac:dyDescent="0.3">
      <c r="A364" s="1"/>
      <c r="B364" s="13"/>
      <c r="C364" s="47">
        <v>6615</v>
      </c>
      <c r="D364" s="71">
        <v>7.1070000000000357</v>
      </c>
      <c r="E364" s="72"/>
      <c r="F364" s="72"/>
      <c r="G364" s="77" t="s">
        <v>233</v>
      </c>
      <c r="H364" s="72" t="s">
        <v>28</v>
      </c>
      <c r="I364" s="51">
        <v>1</v>
      </c>
      <c r="J364" s="52">
        <v>21568</v>
      </c>
      <c r="K364" s="53">
        <f t="shared" si="36"/>
        <v>21568</v>
      </c>
      <c r="L364" s="17"/>
      <c r="M364" s="1"/>
      <c r="N364" s="54">
        <v>20511</v>
      </c>
      <c r="O364" s="55">
        <f t="shared" si="37"/>
        <v>20511</v>
      </c>
      <c r="P364" s="55">
        <f t="shared" si="38"/>
        <v>20511</v>
      </c>
      <c r="Q364" s="56" t="str">
        <f t="shared" si="39"/>
        <v>OK</v>
      </c>
    </row>
    <row r="365" spans="1:17" x14ac:dyDescent="0.3">
      <c r="A365" s="1"/>
      <c r="B365" s="13"/>
      <c r="C365" s="47">
        <v>8573</v>
      </c>
      <c r="D365" s="71">
        <v>7.1080000000000361</v>
      </c>
      <c r="E365" s="72"/>
      <c r="F365" s="72"/>
      <c r="G365" s="77" t="s">
        <v>236</v>
      </c>
      <c r="H365" s="72" t="s">
        <v>28</v>
      </c>
      <c r="I365" s="51">
        <v>1</v>
      </c>
      <c r="J365" s="52">
        <v>32882</v>
      </c>
      <c r="K365" s="53">
        <f t="shared" si="36"/>
        <v>32882</v>
      </c>
      <c r="L365" s="17"/>
      <c r="M365" s="1"/>
      <c r="N365" s="54">
        <v>31271</v>
      </c>
      <c r="O365" s="55">
        <f t="shared" si="37"/>
        <v>31271</v>
      </c>
      <c r="P365" s="55">
        <f t="shared" si="38"/>
        <v>31271</v>
      </c>
      <c r="Q365" s="56" t="str">
        <f t="shared" si="39"/>
        <v>OK</v>
      </c>
    </row>
    <row r="366" spans="1:17" x14ac:dyDescent="0.3">
      <c r="A366" s="1"/>
      <c r="B366" s="13"/>
      <c r="C366" s="47">
        <v>5094</v>
      </c>
      <c r="D366" s="71">
        <v>7.1090000000000364</v>
      </c>
      <c r="E366" s="72"/>
      <c r="F366" s="72"/>
      <c r="G366" s="77" t="s">
        <v>310</v>
      </c>
      <c r="H366" s="72" t="s">
        <v>28</v>
      </c>
      <c r="I366" s="51">
        <v>64</v>
      </c>
      <c r="J366" s="52">
        <v>4014</v>
      </c>
      <c r="K366" s="53">
        <f t="shared" si="36"/>
        <v>256896</v>
      </c>
      <c r="L366" s="17"/>
      <c r="M366" s="1"/>
      <c r="N366" s="54">
        <v>3817</v>
      </c>
      <c r="O366" s="55">
        <f t="shared" si="37"/>
        <v>3817</v>
      </c>
      <c r="P366" s="55">
        <f t="shared" si="38"/>
        <v>244288</v>
      </c>
      <c r="Q366" s="56" t="str">
        <f t="shared" si="39"/>
        <v>OK</v>
      </c>
    </row>
    <row r="367" spans="1:17" x14ac:dyDescent="0.3">
      <c r="A367" s="1"/>
      <c r="B367" s="13"/>
      <c r="C367" s="47">
        <v>6544</v>
      </c>
      <c r="D367" s="71">
        <v>7.1100000000000367</v>
      </c>
      <c r="E367" s="72"/>
      <c r="F367" s="72"/>
      <c r="G367" s="77" t="s">
        <v>311</v>
      </c>
      <c r="H367" s="72" t="s">
        <v>28</v>
      </c>
      <c r="I367" s="51">
        <v>278</v>
      </c>
      <c r="J367" s="52">
        <v>5712</v>
      </c>
      <c r="K367" s="53">
        <f t="shared" si="36"/>
        <v>1587936</v>
      </c>
      <c r="L367" s="17"/>
      <c r="M367" s="1"/>
      <c r="N367" s="54">
        <v>5432</v>
      </c>
      <c r="O367" s="55">
        <f t="shared" si="37"/>
        <v>5432</v>
      </c>
      <c r="P367" s="55">
        <f t="shared" si="38"/>
        <v>1510096</v>
      </c>
      <c r="Q367" s="56" t="str">
        <f t="shared" si="39"/>
        <v>OK</v>
      </c>
    </row>
    <row r="368" spans="1:17" x14ac:dyDescent="0.3">
      <c r="A368" s="1"/>
      <c r="B368" s="13"/>
      <c r="C368" s="47">
        <v>5085</v>
      </c>
      <c r="D368" s="71">
        <v>7.1110000000000371</v>
      </c>
      <c r="E368" s="72"/>
      <c r="F368" s="72"/>
      <c r="G368" s="77" t="s">
        <v>312</v>
      </c>
      <c r="H368" s="72" t="s">
        <v>28</v>
      </c>
      <c r="I368" s="51">
        <v>31</v>
      </c>
      <c r="J368" s="52">
        <v>15153</v>
      </c>
      <c r="K368" s="53">
        <f t="shared" si="36"/>
        <v>469743</v>
      </c>
      <c r="L368" s="17"/>
      <c r="M368" s="1"/>
      <c r="N368" s="54">
        <v>14411</v>
      </c>
      <c r="O368" s="55">
        <f t="shared" si="37"/>
        <v>14411</v>
      </c>
      <c r="P368" s="55">
        <f t="shared" si="38"/>
        <v>446741</v>
      </c>
      <c r="Q368" s="56" t="str">
        <f t="shared" si="39"/>
        <v>OK</v>
      </c>
    </row>
    <row r="369" spans="1:17" x14ac:dyDescent="0.3">
      <c r="A369" s="1"/>
      <c r="B369" s="13"/>
      <c r="C369" s="47">
        <v>5086</v>
      </c>
      <c r="D369" s="71">
        <v>7.1120000000000374</v>
      </c>
      <c r="E369" s="72"/>
      <c r="F369" s="72"/>
      <c r="G369" s="77" t="s">
        <v>313</v>
      </c>
      <c r="H369" s="72" t="s">
        <v>28</v>
      </c>
      <c r="I369" s="51">
        <v>7</v>
      </c>
      <c r="J369" s="52">
        <v>11913</v>
      </c>
      <c r="K369" s="53">
        <f t="shared" si="36"/>
        <v>83391</v>
      </c>
      <c r="L369" s="17"/>
      <c r="M369" s="1"/>
      <c r="N369" s="54">
        <v>11329</v>
      </c>
      <c r="O369" s="55">
        <f t="shared" si="37"/>
        <v>11329</v>
      </c>
      <c r="P369" s="55">
        <f t="shared" si="38"/>
        <v>79303</v>
      </c>
      <c r="Q369" s="56" t="str">
        <f t="shared" si="39"/>
        <v>OK</v>
      </c>
    </row>
    <row r="370" spans="1:17" x14ac:dyDescent="0.3">
      <c r="A370" s="1"/>
      <c r="B370" s="13"/>
      <c r="C370" s="47">
        <v>5087</v>
      </c>
      <c r="D370" s="71">
        <v>7.1130000000000377</v>
      </c>
      <c r="E370" s="72"/>
      <c r="F370" s="72"/>
      <c r="G370" s="77" t="s">
        <v>314</v>
      </c>
      <c r="H370" s="72" t="s">
        <v>28</v>
      </c>
      <c r="I370" s="51">
        <v>91</v>
      </c>
      <c r="J370" s="52">
        <v>6630</v>
      </c>
      <c r="K370" s="53">
        <f t="shared" si="36"/>
        <v>603330</v>
      </c>
      <c r="L370" s="17"/>
      <c r="M370" s="1"/>
      <c r="N370" s="54">
        <v>6305</v>
      </c>
      <c r="O370" s="55">
        <f t="shared" si="37"/>
        <v>6305</v>
      </c>
      <c r="P370" s="55">
        <f t="shared" si="38"/>
        <v>573755</v>
      </c>
      <c r="Q370" s="56" t="str">
        <f t="shared" si="39"/>
        <v>OK</v>
      </c>
    </row>
    <row r="371" spans="1:17" x14ac:dyDescent="0.3">
      <c r="A371" s="1"/>
      <c r="B371" s="13"/>
      <c r="C371" s="47">
        <v>6514</v>
      </c>
      <c r="D371" s="71">
        <v>7.1140000000000381</v>
      </c>
      <c r="E371" s="72"/>
      <c r="F371" s="72"/>
      <c r="G371" s="77" t="s">
        <v>315</v>
      </c>
      <c r="H371" s="72" t="s">
        <v>28</v>
      </c>
      <c r="I371" s="51">
        <v>13</v>
      </c>
      <c r="J371" s="52">
        <v>4128</v>
      </c>
      <c r="K371" s="53">
        <f t="shared" si="36"/>
        <v>53664</v>
      </c>
      <c r="L371" s="17"/>
      <c r="M371" s="1"/>
      <c r="N371" s="54">
        <v>3926</v>
      </c>
      <c r="O371" s="55">
        <f t="shared" si="37"/>
        <v>3926</v>
      </c>
      <c r="P371" s="55">
        <f t="shared" si="38"/>
        <v>51038</v>
      </c>
      <c r="Q371" s="56" t="str">
        <f t="shared" si="39"/>
        <v>OK</v>
      </c>
    </row>
    <row r="372" spans="1:17" x14ac:dyDescent="0.3">
      <c r="A372" s="1"/>
      <c r="B372" s="13"/>
      <c r="C372" s="47">
        <v>6755</v>
      </c>
      <c r="D372" s="71">
        <v>7.1150000000000384</v>
      </c>
      <c r="E372" s="72"/>
      <c r="F372" s="72"/>
      <c r="G372" s="77" t="s">
        <v>272</v>
      </c>
      <c r="H372" s="72" t="s">
        <v>28</v>
      </c>
      <c r="I372" s="51">
        <v>4</v>
      </c>
      <c r="J372" s="52">
        <v>23431</v>
      </c>
      <c r="K372" s="53">
        <f t="shared" si="36"/>
        <v>93724</v>
      </c>
      <c r="L372" s="17"/>
      <c r="M372" s="1"/>
      <c r="N372" s="54">
        <v>22283</v>
      </c>
      <c r="O372" s="55">
        <f t="shared" si="37"/>
        <v>22283</v>
      </c>
      <c r="P372" s="55">
        <f t="shared" si="38"/>
        <v>89132</v>
      </c>
      <c r="Q372" s="56" t="str">
        <f t="shared" si="39"/>
        <v>OK</v>
      </c>
    </row>
    <row r="373" spans="1:17" ht="28.5" x14ac:dyDescent="0.3">
      <c r="A373" s="1"/>
      <c r="B373" s="13"/>
      <c r="C373" s="47">
        <v>8805</v>
      </c>
      <c r="D373" s="71">
        <v>7.1160000000000387</v>
      </c>
      <c r="E373" s="72"/>
      <c r="F373" s="72"/>
      <c r="G373" s="77" t="s">
        <v>240</v>
      </c>
      <c r="H373" s="72" t="s">
        <v>28</v>
      </c>
      <c r="I373" s="51">
        <v>2</v>
      </c>
      <c r="J373" s="52">
        <v>66938</v>
      </c>
      <c r="K373" s="53">
        <f t="shared" si="36"/>
        <v>133876</v>
      </c>
      <c r="L373" s="17"/>
      <c r="M373" s="1"/>
      <c r="N373" s="54">
        <v>63658</v>
      </c>
      <c r="O373" s="55">
        <f t="shared" si="37"/>
        <v>63658</v>
      </c>
      <c r="P373" s="55">
        <f t="shared" si="38"/>
        <v>127316</v>
      </c>
      <c r="Q373" s="56" t="str">
        <f t="shared" si="39"/>
        <v>OK</v>
      </c>
    </row>
    <row r="374" spans="1:17" x14ac:dyDescent="0.3">
      <c r="A374" s="1"/>
      <c r="B374" s="13"/>
      <c r="C374" s="47">
        <v>6933</v>
      </c>
      <c r="D374" s="71">
        <v>7.1170000000000391</v>
      </c>
      <c r="E374" s="72"/>
      <c r="F374" s="72"/>
      <c r="G374" s="77" t="s">
        <v>316</v>
      </c>
      <c r="H374" s="72" t="s">
        <v>28</v>
      </c>
      <c r="I374" s="51">
        <v>14</v>
      </c>
      <c r="J374" s="52">
        <v>12587</v>
      </c>
      <c r="K374" s="53">
        <f t="shared" si="36"/>
        <v>176218</v>
      </c>
      <c r="L374" s="17"/>
      <c r="M374" s="1"/>
      <c r="N374" s="54">
        <v>11970</v>
      </c>
      <c r="O374" s="55">
        <f t="shared" si="37"/>
        <v>11970</v>
      </c>
      <c r="P374" s="55">
        <f t="shared" si="38"/>
        <v>167580</v>
      </c>
      <c r="Q374" s="56" t="str">
        <f t="shared" si="39"/>
        <v>OK</v>
      </c>
    </row>
    <row r="375" spans="1:17" x14ac:dyDescent="0.3">
      <c r="A375" s="1"/>
      <c r="B375" s="13"/>
      <c r="C375" s="47">
        <v>8402</v>
      </c>
      <c r="D375" s="71">
        <v>7.1180000000000394</v>
      </c>
      <c r="E375" s="72"/>
      <c r="F375" s="72"/>
      <c r="G375" s="77" t="s">
        <v>317</v>
      </c>
      <c r="H375" s="72" t="s">
        <v>28</v>
      </c>
      <c r="I375" s="51">
        <v>52</v>
      </c>
      <c r="J375" s="52">
        <v>4880</v>
      </c>
      <c r="K375" s="53">
        <f t="shared" si="36"/>
        <v>253760</v>
      </c>
      <c r="L375" s="17"/>
      <c r="M375" s="1"/>
      <c r="N375" s="54">
        <v>4641</v>
      </c>
      <c r="O375" s="55">
        <f t="shared" si="37"/>
        <v>4641</v>
      </c>
      <c r="P375" s="55">
        <f t="shared" si="38"/>
        <v>241332</v>
      </c>
      <c r="Q375" s="56" t="str">
        <f t="shared" si="39"/>
        <v>OK</v>
      </c>
    </row>
    <row r="376" spans="1:17" ht="28.5" x14ac:dyDescent="0.3">
      <c r="A376" s="1"/>
      <c r="B376" s="13"/>
      <c r="C376" s="47">
        <v>8515</v>
      </c>
      <c r="D376" s="71">
        <v>7.1190000000000397</v>
      </c>
      <c r="E376" s="72"/>
      <c r="F376" s="72"/>
      <c r="G376" s="77" t="s">
        <v>318</v>
      </c>
      <c r="H376" s="72" t="s">
        <v>28</v>
      </c>
      <c r="I376" s="51">
        <v>20</v>
      </c>
      <c r="J376" s="52">
        <v>13046</v>
      </c>
      <c r="K376" s="53">
        <f t="shared" si="36"/>
        <v>260920</v>
      </c>
      <c r="L376" s="17"/>
      <c r="M376" s="1"/>
      <c r="N376" s="54">
        <v>12407</v>
      </c>
      <c r="O376" s="55">
        <f t="shared" si="37"/>
        <v>12407</v>
      </c>
      <c r="P376" s="55">
        <f t="shared" si="38"/>
        <v>248140</v>
      </c>
      <c r="Q376" s="56" t="str">
        <f t="shared" si="39"/>
        <v>OK</v>
      </c>
    </row>
    <row r="377" spans="1:17" ht="28.5" x14ac:dyDescent="0.3">
      <c r="A377" s="1"/>
      <c r="B377" s="13"/>
      <c r="C377" s="47">
        <v>8516</v>
      </c>
      <c r="D377" s="71">
        <v>7.1200000000000401</v>
      </c>
      <c r="E377" s="72"/>
      <c r="F377" s="72"/>
      <c r="G377" s="77" t="s">
        <v>319</v>
      </c>
      <c r="H377" s="72" t="s">
        <v>28</v>
      </c>
      <c r="I377" s="51">
        <v>5</v>
      </c>
      <c r="J377" s="52">
        <v>37405</v>
      </c>
      <c r="K377" s="53">
        <f t="shared" si="36"/>
        <v>187025</v>
      </c>
      <c r="L377" s="17"/>
      <c r="M377" s="1"/>
      <c r="N377" s="54">
        <v>35572</v>
      </c>
      <c r="O377" s="55">
        <f t="shared" si="37"/>
        <v>35572</v>
      </c>
      <c r="P377" s="55">
        <f t="shared" si="38"/>
        <v>177860</v>
      </c>
      <c r="Q377" s="56" t="str">
        <f t="shared" si="39"/>
        <v>OK</v>
      </c>
    </row>
    <row r="378" spans="1:17" ht="28.5" x14ac:dyDescent="0.3">
      <c r="A378" s="1"/>
      <c r="B378" s="13"/>
      <c r="C378" s="47">
        <v>8517</v>
      </c>
      <c r="D378" s="71">
        <v>7.1210000000000404</v>
      </c>
      <c r="E378" s="72"/>
      <c r="F378" s="72"/>
      <c r="G378" s="77" t="s">
        <v>320</v>
      </c>
      <c r="H378" s="72" t="s">
        <v>28</v>
      </c>
      <c r="I378" s="51">
        <v>5</v>
      </c>
      <c r="J378" s="52">
        <v>37101</v>
      </c>
      <c r="K378" s="53">
        <f t="shared" si="36"/>
        <v>185505</v>
      </c>
      <c r="L378" s="17"/>
      <c r="M378" s="1"/>
      <c r="N378" s="54">
        <v>35283</v>
      </c>
      <c r="O378" s="55">
        <f t="shared" si="37"/>
        <v>35283</v>
      </c>
      <c r="P378" s="55">
        <f t="shared" si="38"/>
        <v>176415</v>
      </c>
      <c r="Q378" s="56" t="str">
        <f t="shared" si="39"/>
        <v>OK</v>
      </c>
    </row>
    <row r="379" spans="1:17" ht="28.5" x14ac:dyDescent="0.3">
      <c r="A379" s="1"/>
      <c r="B379" s="13"/>
      <c r="C379" s="47">
        <v>8518</v>
      </c>
      <c r="D379" s="71">
        <v>7.1220000000000407</v>
      </c>
      <c r="E379" s="72"/>
      <c r="F379" s="72"/>
      <c r="G379" s="77" t="s">
        <v>321</v>
      </c>
      <c r="H379" s="72" t="s">
        <v>28</v>
      </c>
      <c r="I379" s="51">
        <v>10</v>
      </c>
      <c r="J379" s="52">
        <v>25842</v>
      </c>
      <c r="K379" s="53">
        <f t="shared" si="36"/>
        <v>258420</v>
      </c>
      <c r="L379" s="17"/>
      <c r="M379" s="1"/>
      <c r="N379" s="54">
        <v>24576</v>
      </c>
      <c r="O379" s="55">
        <f t="shared" si="37"/>
        <v>24576</v>
      </c>
      <c r="P379" s="55">
        <f t="shared" si="38"/>
        <v>245760</v>
      </c>
      <c r="Q379" s="56" t="str">
        <f t="shared" si="39"/>
        <v>OK</v>
      </c>
    </row>
    <row r="380" spans="1:17" ht="28.5" x14ac:dyDescent="0.3">
      <c r="A380" s="1"/>
      <c r="B380" s="13"/>
      <c r="C380" s="47">
        <v>8528</v>
      </c>
      <c r="D380" s="71">
        <v>7.1230000000000411</v>
      </c>
      <c r="E380" s="72"/>
      <c r="F380" s="72"/>
      <c r="G380" s="77" t="s">
        <v>322</v>
      </c>
      <c r="H380" s="72" t="s">
        <v>28</v>
      </c>
      <c r="I380" s="51">
        <v>15</v>
      </c>
      <c r="J380" s="52">
        <v>18791</v>
      </c>
      <c r="K380" s="53">
        <f t="shared" si="36"/>
        <v>281865</v>
      </c>
      <c r="L380" s="17"/>
      <c r="M380" s="1"/>
      <c r="N380" s="54">
        <v>17870</v>
      </c>
      <c r="O380" s="55">
        <f t="shared" si="37"/>
        <v>17870</v>
      </c>
      <c r="P380" s="55">
        <f t="shared" si="38"/>
        <v>268050</v>
      </c>
      <c r="Q380" s="56" t="str">
        <f t="shared" si="39"/>
        <v>OK</v>
      </c>
    </row>
    <row r="381" spans="1:17" ht="28.5" x14ac:dyDescent="0.3">
      <c r="A381" s="1"/>
      <c r="B381" s="13"/>
      <c r="C381" s="47">
        <v>8603</v>
      </c>
      <c r="D381" s="71">
        <v>7.1240000000000414</v>
      </c>
      <c r="E381" s="72"/>
      <c r="F381" s="72"/>
      <c r="G381" s="77" t="s">
        <v>323</v>
      </c>
      <c r="H381" s="72" t="s">
        <v>28</v>
      </c>
      <c r="I381" s="51">
        <v>20</v>
      </c>
      <c r="J381" s="52">
        <v>43940</v>
      </c>
      <c r="K381" s="53">
        <f t="shared" si="36"/>
        <v>878800</v>
      </c>
      <c r="L381" s="17"/>
      <c r="M381" s="1"/>
      <c r="N381" s="54">
        <v>41787</v>
      </c>
      <c r="O381" s="55">
        <f t="shared" si="37"/>
        <v>41787</v>
      </c>
      <c r="P381" s="55">
        <f t="shared" si="38"/>
        <v>835740</v>
      </c>
      <c r="Q381" s="56" t="str">
        <f t="shared" si="39"/>
        <v>OK</v>
      </c>
    </row>
    <row r="382" spans="1:17" x14ac:dyDescent="0.3">
      <c r="A382" s="1"/>
      <c r="B382" s="13"/>
      <c r="C382" s="47">
        <v>8825</v>
      </c>
      <c r="D382" s="71">
        <v>7.1250000000000417</v>
      </c>
      <c r="E382" s="72"/>
      <c r="F382" s="72"/>
      <c r="G382" s="77" t="s">
        <v>324</v>
      </c>
      <c r="H382" s="72" t="s">
        <v>28</v>
      </c>
      <c r="I382" s="51">
        <v>66</v>
      </c>
      <c r="J382" s="52">
        <v>38834</v>
      </c>
      <c r="K382" s="53">
        <f t="shared" si="36"/>
        <v>2563044</v>
      </c>
      <c r="L382" s="17"/>
      <c r="M382" s="1"/>
      <c r="N382" s="54">
        <v>36931</v>
      </c>
      <c r="O382" s="55">
        <f t="shared" si="37"/>
        <v>36931</v>
      </c>
      <c r="P382" s="55">
        <f t="shared" si="38"/>
        <v>2437446</v>
      </c>
      <c r="Q382" s="56" t="str">
        <f t="shared" si="39"/>
        <v>OK</v>
      </c>
    </row>
    <row r="383" spans="1:17" ht="28.5" x14ac:dyDescent="0.3">
      <c r="A383" s="1"/>
      <c r="B383" s="13"/>
      <c r="C383" s="47">
        <v>8519</v>
      </c>
      <c r="D383" s="71">
        <v>7.1260000000000421</v>
      </c>
      <c r="E383" s="72"/>
      <c r="F383" s="72"/>
      <c r="G383" s="77" t="s">
        <v>325</v>
      </c>
      <c r="H383" s="72" t="s">
        <v>28</v>
      </c>
      <c r="I383" s="51">
        <v>7</v>
      </c>
      <c r="J383" s="52">
        <v>17930</v>
      </c>
      <c r="K383" s="53">
        <f t="shared" si="36"/>
        <v>125510</v>
      </c>
      <c r="L383" s="17"/>
      <c r="M383" s="1"/>
      <c r="N383" s="54">
        <v>17051</v>
      </c>
      <c r="O383" s="55">
        <f t="shared" si="37"/>
        <v>17051</v>
      </c>
      <c r="P383" s="55">
        <f t="shared" si="38"/>
        <v>119357</v>
      </c>
      <c r="Q383" s="56" t="str">
        <f t="shared" si="39"/>
        <v>OK</v>
      </c>
    </row>
    <row r="384" spans="1:17" ht="28.5" x14ac:dyDescent="0.3">
      <c r="A384" s="1"/>
      <c r="B384" s="13"/>
      <c r="C384" s="47">
        <v>5098</v>
      </c>
      <c r="D384" s="71">
        <v>7.1270000000000424</v>
      </c>
      <c r="E384" s="72"/>
      <c r="F384" s="72"/>
      <c r="G384" s="77" t="s">
        <v>326</v>
      </c>
      <c r="H384" s="72" t="s">
        <v>28</v>
      </c>
      <c r="I384" s="51">
        <v>41</v>
      </c>
      <c r="J384" s="52">
        <v>52851</v>
      </c>
      <c r="K384" s="53">
        <f t="shared" si="36"/>
        <v>2166891</v>
      </c>
      <c r="L384" s="17"/>
      <c r="M384" s="1"/>
      <c r="N384" s="54">
        <v>50261</v>
      </c>
      <c r="O384" s="55">
        <f t="shared" si="37"/>
        <v>50261</v>
      </c>
      <c r="P384" s="55">
        <f t="shared" si="38"/>
        <v>2060701</v>
      </c>
      <c r="Q384" s="56" t="str">
        <f t="shared" si="39"/>
        <v>OK</v>
      </c>
    </row>
    <row r="385" spans="1:17" ht="28.5" x14ac:dyDescent="0.3">
      <c r="A385" s="1"/>
      <c r="B385" s="13"/>
      <c r="C385" s="47">
        <v>5494</v>
      </c>
      <c r="D385" s="71">
        <v>7.1280000000000427</v>
      </c>
      <c r="E385" s="72"/>
      <c r="F385" s="72"/>
      <c r="G385" s="77" t="s">
        <v>187</v>
      </c>
      <c r="H385" s="72" t="s">
        <v>28</v>
      </c>
      <c r="I385" s="51">
        <v>66</v>
      </c>
      <c r="J385" s="52">
        <v>440645</v>
      </c>
      <c r="K385" s="53">
        <f t="shared" si="36"/>
        <v>29082570</v>
      </c>
      <c r="L385" s="17"/>
      <c r="M385" s="1"/>
      <c r="N385" s="54">
        <v>419053</v>
      </c>
      <c r="O385" s="55">
        <f t="shared" si="37"/>
        <v>419053</v>
      </c>
      <c r="P385" s="55">
        <f t="shared" si="38"/>
        <v>27657498</v>
      </c>
      <c r="Q385" s="56" t="str">
        <f t="shared" si="39"/>
        <v>OK</v>
      </c>
    </row>
    <row r="386" spans="1:17" ht="28.5" x14ac:dyDescent="0.3">
      <c r="A386" s="1"/>
      <c r="B386" s="13"/>
      <c r="C386" s="47">
        <v>5070</v>
      </c>
      <c r="D386" s="71">
        <v>7.1290000000000431</v>
      </c>
      <c r="E386" s="72"/>
      <c r="F386" s="72"/>
      <c r="G386" s="77" t="s">
        <v>188</v>
      </c>
      <c r="H386" s="72" t="s">
        <v>28</v>
      </c>
      <c r="I386" s="51">
        <v>7</v>
      </c>
      <c r="J386" s="52">
        <v>154185</v>
      </c>
      <c r="K386" s="53">
        <f t="shared" ref="K386:K449" si="40">+ROUND(I386*J386,0)</f>
        <v>1079295</v>
      </c>
      <c r="L386" s="17"/>
      <c r="M386" s="1"/>
      <c r="N386" s="54">
        <v>146630</v>
      </c>
      <c r="O386" s="55">
        <f t="shared" ref="O386:O449" si="41">+ROUND(N386,0)</f>
        <v>146630</v>
      </c>
      <c r="P386" s="55">
        <f t="shared" ref="P386:P449" si="42">+ROUND((O386*I386),0)</f>
        <v>1026410</v>
      </c>
      <c r="Q386" s="56" t="str">
        <f t="shared" ref="Q386:Q449" si="43">IF(OR(P386&lt;=0,P386&gt;K386),"ERROR","OK")</f>
        <v>OK</v>
      </c>
    </row>
    <row r="387" spans="1:17" ht="28.5" x14ac:dyDescent="0.3">
      <c r="A387" s="1"/>
      <c r="B387" s="13"/>
      <c r="C387" s="47">
        <v>5124</v>
      </c>
      <c r="D387" s="71">
        <v>7.1300000000000434</v>
      </c>
      <c r="E387" s="72"/>
      <c r="F387" s="72"/>
      <c r="G387" s="77" t="s">
        <v>190</v>
      </c>
      <c r="H387" s="72" t="s">
        <v>28</v>
      </c>
      <c r="I387" s="51">
        <v>10</v>
      </c>
      <c r="J387" s="52">
        <v>432117</v>
      </c>
      <c r="K387" s="53">
        <f t="shared" si="40"/>
        <v>4321170</v>
      </c>
      <c r="L387" s="17"/>
      <c r="M387" s="1"/>
      <c r="N387" s="54">
        <v>410943</v>
      </c>
      <c r="O387" s="55">
        <f t="shared" si="41"/>
        <v>410943</v>
      </c>
      <c r="P387" s="55">
        <f t="shared" si="42"/>
        <v>4109430</v>
      </c>
      <c r="Q387" s="56" t="str">
        <f t="shared" si="43"/>
        <v>OK</v>
      </c>
    </row>
    <row r="388" spans="1:17" ht="28.5" x14ac:dyDescent="0.3">
      <c r="A388" s="1"/>
      <c r="B388" s="13"/>
      <c r="C388" s="47">
        <v>5122</v>
      </c>
      <c r="D388" s="71">
        <v>7.1310000000000437</v>
      </c>
      <c r="E388" s="72"/>
      <c r="F388" s="72"/>
      <c r="G388" s="77" t="s">
        <v>189</v>
      </c>
      <c r="H388" s="72" t="s">
        <v>28</v>
      </c>
      <c r="I388" s="51">
        <v>41</v>
      </c>
      <c r="J388" s="52">
        <v>411280</v>
      </c>
      <c r="K388" s="53">
        <f t="shared" si="40"/>
        <v>16862480</v>
      </c>
      <c r="L388" s="17"/>
      <c r="M388" s="1"/>
      <c r="N388" s="54">
        <v>391127</v>
      </c>
      <c r="O388" s="55">
        <f t="shared" si="41"/>
        <v>391127</v>
      </c>
      <c r="P388" s="55">
        <f t="shared" si="42"/>
        <v>16036207</v>
      </c>
      <c r="Q388" s="56" t="str">
        <f t="shared" si="43"/>
        <v>OK</v>
      </c>
    </row>
    <row r="389" spans="1:17" x14ac:dyDescent="0.3">
      <c r="A389" s="1"/>
      <c r="B389" s="13"/>
      <c r="C389" s="47">
        <v>6857</v>
      </c>
      <c r="D389" s="71">
        <v>7.1320000000000441</v>
      </c>
      <c r="E389" s="72"/>
      <c r="F389" s="72"/>
      <c r="G389" s="77" t="s">
        <v>327</v>
      </c>
      <c r="H389" s="72" t="s">
        <v>28</v>
      </c>
      <c r="I389" s="51">
        <v>18</v>
      </c>
      <c r="J389" s="52">
        <v>59613</v>
      </c>
      <c r="K389" s="53">
        <f t="shared" si="40"/>
        <v>1073034</v>
      </c>
      <c r="L389" s="17"/>
      <c r="M389" s="1"/>
      <c r="N389" s="54">
        <v>56692</v>
      </c>
      <c r="O389" s="55">
        <f t="shared" si="41"/>
        <v>56692</v>
      </c>
      <c r="P389" s="55">
        <f t="shared" si="42"/>
        <v>1020456</v>
      </c>
      <c r="Q389" s="56" t="str">
        <f t="shared" si="43"/>
        <v>OK</v>
      </c>
    </row>
    <row r="390" spans="1:17" x14ac:dyDescent="0.3">
      <c r="A390" s="1"/>
      <c r="B390" s="13"/>
      <c r="C390" s="47">
        <v>7221</v>
      </c>
      <c r="D390" s="71">
        <v>7.1330000000000444</v>
      </c>
      <c r="E390" s="72"/>
      <c r="F390" s="72"/>
      <c r="G390" s="77" t="s">
        <v>191</v>
      </c>
      <c r="H390" s="72" t="s">
        <v>28</v>
      </c>
      <c r="I390" s="51">
        <v>20</v>
      </c>
      <c r="J390" s="52">
        <v>484906</v>
      </c>
      <c r="K390" s="53">
        <f t="shared" si="40"/>
        <v>9698120</v>
      </c>
      <c r="L390" s="17"/>
      <c r="M390" s="1"/>
      <c r="N390" s="54">
        <v>461146</v>
      </c>
      <c r="O390" s="55">
        <f t="shared" si="41"/>
        <v>461146</v>
      </c>
      <c r="P390" s="55">
        <f t="shared" si="42"/>
        <v>9222920</v>
      </c>
      <c r="Q390" s="56" t="str">
        <f t="shared" si="43"/>
        <v>OK</v>
      </c>
    </row>
    <row r="391" spans="1:17" ht="28.5" x14ac:dyDescent="0.3">
      <c r="A391" s="1"/>
      <c r="B391" s="13"/>
      <c r="C391" s="47">
        <v>8801</v>
      </c>
      <c r="D391" s="71">
        <v>7.1340000000000447</v>
      </c>
      <c r="E391" s="72"/>
      <c r="F391" s="72"/>
      <c r="G391" s="77" t="s">
        <v>251</v>
      </c>
      <c r="H391" s="72" t="s">
        <v>28</v>
      </c>
      <c r="I391" s="51">
        <v>4</v>
      </c>
      <c r="J391" s="52">
        <v>114014</v>
      </c>
      <c r="K391" s="53">
        <f t="shared" si="40"/>
        <v>456056</v>
      </c>
      <c r="L391" s="17"/>
      <c r="M391" s="1"/>
      <c r="N391" s="54">
        <v>108427</v>
      </c>
      <c r="O391" s="55">
        <f t="shared" si="41"/>
        <v>108427</v>
      </c>
      <c r="P391" s="55">
        <f t="shared" si="42"/>
        <v>433708</v>
      </c>
      <c r="Q391" s="56" t="str">
        <f t="shared" si="43"/>
        <v>OK</v>
      </c>
    </row>
    <row r="392" spans="1:17" ht="28.5" x14ac:dyDescent="0.3">
      <c r="A392" s="1"/>
      <c r="B392" s="13"/>
      <c r="C392" s="47">
        <v>6797</v>
      </c>
      <c r="D392" s="71">
        <v>7.1350000000000451</v>
      </c>
      <c r="E392" s="72"/>
      <c r="F392" s="72"/>
      <c r="G392" s="77" t="s">
        <v>281</v>
      </c>
      <c r="H392" s="72" t="s">
        <v>28</v>
      </c>
      <c r="I392" s="51">
        <v>8</v>
      </c>
      <c r="J392" s="52">
        <v>26812</v>
      </c>
      <c r="K392" s="53">
        <f t="shared" si="40"/>
        <v>214496</v>
      </c>
      <c r="L392" s="17"/>
      <c r="M392" s="1"/>
      <c r="N392" s="54">
        <v>25498</v>
      </c>
      <c r="O392" s="55">
        <f t="shared" si="41"/>
        <v>25498</v>
      </c>
      <c r="P392" s="55">
        <f t="shared" si="42"/>
        <v>203984</v>
      </c>
      <c r="Q392" s="56" t="str">
        <f t="shared" si="43"/>
        <v>OK</v>
      </c>
    </row>
    <row r="393" spans="1:17" x14ac:dyDescent="0.3">
      <c r="A393" s="1"/>
      <c r="B393" s="13"/>
      <c r="C393" s="47">
        <v>6915</v>
      </c>
      <c r="D393" s="71">
        <v>7.1360000000000454</v>
      </c>
      <c r="E393" s="72"/>
      <c r="F393" s="72"/>
      <c r="G393" s="77" t="s">
        <v>328</v>
      </c>
      <c r="H393" s="72" t="s">
        <v>28</v>
      </c>
      <c r="I393" s="51">
        <v>6</v>
      </c>
      <c r="J393" s="52">
        <v>117168</v>
      </c>
      <c r="K393" s="53">
        <f t="shared" si="40"/>
        <v>703008</v>
      </c>
      <c r="L393" s="17"/>
      <c r="M393" s="1"/>
      <c r="N393" s="54">
        <v>111427</v>
      </c>
      <c r="O393" s="55">
        <f t="shared" si="41"/>
        <v>111427</v>
      </c>
      <c r="P393" s="55">
        <f t="shared" si="42"/>
        <v>668562</v>
      </c>
      <c r="Q393" s="56" t="str">
        <f t="shared" si="43"/>
        <v>OK</v>
      </c>
    </row>
    <row r="394" spans="1:17" ht="28.5" x14ac:dyDescent="0.3">
      <c r="A394" s="1"/>
      <c r="B394" s="13"/>
      <c r="C394" s="47">
        <v>5095</v>
      </c>
      <c r="D394" s="71">
        <v>7.1370000000000458</v>
      </c>
      <c r="E394" s="72"/>
      <c r="F394" s="72"/>
      <c r="G394" s="77" t="s">
        <v>329</v>
      </c>
      <c r="H394" s="72" t="s">
        <v>28</v>
      </c>
      <c r="I394" s="51">
        <v>29</v>
      </c>
      <c r="J394" s="52">
        <v>30743</v>
      </c>
      <c r="K394" s="53">
        <f t="shared" si="40"/>
        <v>891547</v>
      </c>
      <c r="L394" s="17"/>
      <c r="M394" s="1"/>
      <c r="N394" s="54">
        <v>29237</v>
      </c>
      <c r="O394" s="55">
        <f t="shared" si="41"/>
        <v>29237</v>
      </c>
      <c r="P394" s="55">
        <f t="shared" si="42"/>
        <v>847873</v>
      </c>
      <c r="Q394" s="56" t="str">
        <f t="shared" si="43"/>
        <v>OK</v>
      </c>
    </row>
    <row r="395" spans="1:17" ht="28.5" x14ac:dyDescent="0.3">
      <c r="A395" s="1"/>
      <c r="B395" s="13"/>
      <c r="C395" s="47">
        <v>8574</v>
      </c>
      <c r="D395" s="71">
        <v>7.1380000000000461</v>
      </c>
      <c r="E395" s="72"/>
      <c r="F395" s="72"/>
      <c r="G395" s="77" t="s">
        <v>237</v>
      </c>
      <c r="H395" s="72" t="s">
        <v>28</v>
      </c>
      <c r="I395" s="51">
        <v>1</v>
      </c>
      <c r="J395" s="52">
        <v>544333</v>
      </c>
      <c r="K395" s="53">
        <f t="shared" si="40"/>
        <v>544333</v>
      </c>
      <c r="L395" s="17"/>
      <c r="M395" s="1"/>
      <c r="N395" s="54">
        <v>517661</v>
      </c>
      <c r="O395" s="55">
        <f t="shared" si="41"/>
        <v>517661</v>
      </c>
      <c r="P395" s="55">
        <f t="shared" si="42"/>
        <v>517661</v>
      </c>
      <c r="Q395" s="56" t="str">
        <f t="shared" si="43"/>
        <v>OK</v>
      </c>
    </row>
    <row r="396" spans="1:17" x14ac:dyDescent="0.3">
      <c r="A396" s="1"/>
      <c r="B396" s="13"/>
      <c r="C396" s="47"/>
      <c r="D396" s="71"/>
      <c r="E396" s="72"/>
      <c r="F396" s="72"/>
      <c r="G396" s="73" t="s">
        <v>330</v>
      </c>
      <c r="H396" s="72"/>
      <c r="I396" s="51"/>
      <c r="J396" s="52"/>
      <c r="K396" s="53"/>
      <c r="L396" s="17"/>
      <c r="M396" s="1"/>
      <c r="N396" s="54"/>
      <c r="O396" s="76"/>
      <c r="P396" s="76"/>
      <c r="Q396" s="56"/>
    </row>
    <row r="397" spans="1:17" x14ac:dyDescent="0.3">
      <c r="A397" s="1"/>
      <c r="B397" s="13"/>
      <c r="C397" s="47"/>
      <c r="D397" s="71"/>
      <c r="E397" s="72"/>
      <c r="F397" s="72"/>
      <c r="G397" s="73" t="s">
        <v>331</v>
      </c>
      <c r="H397" s="72"/>
      <c r="I397" s="51"/>
      <c r="J397" s="52"/>
      <c r="K397" s="53"/>
      <c r="L397" s="17"/>
      <c r="M397" s="1"/>
      <c r="N397" s="54"/>
      <c r="O397" s="76"/>
      <c r="P397" s="76"/>
      <c r="Q397" s="56"/>
    </row>
    <row r="398" spans="1:17" ht="28.5" x14ac:dyDescent="0.3">
      <c r="A398" s="1"/>
      <c r="B398" s="13"/>
      <c r="C398" s="47">
        <v>3043</v>
      </c>
      <c r="D398" s="71">
        <v>7.1390000000000464</v>
      </c>
      <c r="E398" s="72"/>
      <c r="F398" s="72"/>
      <c r="G398" s="77" t="s">
        <v>332</v>
      </c>
      <c r="H398" s="72" t="s">
        <v>25</v>
      </c>
      <c r="I398" s="51">
        <v>425</v>
      </c>
      <c r="J398" s="52">
        <v>65611</v>
      </c>
      <c r="K398" s="53">
        <f t="shared" si="40"/>
        <v>27884675</v>
      </c>
      <c r="L398" s="17"/>
      <c r="M398" s="1"/>
      <c r="N398" s="54">
        <v>62396</v>
      </c>
      <c r="O398" s="55">
        <f t="shared" si="41"/>
        <v>62396</v>
      </c>
      <c r="P398" s="55">
        <f t="shared" si="42"/>
        <v>26518300</v>
      </c>
      <c r="Q398" s="56" t="str">
        <f t="shared" si="43"/>
        <v>OK</v>
      </c>
    </row>
    <row r="399" spans="1:17" ht="28.5" x14ac:dyDescent="0.3">
      <c r="A399" s="1"/>
      <c r="B399" s="13"/>
      <c r="C399" s="47">
        <v>3044</v>
      </c>
      <c r="D399" s="71">
        <v>7.1400000000000468</v>
      </c>
      <c r="E399" s="72"/>
      <c r="F399" s="72"/>
      <c r="G399" s="77" t="s">
        <v>333</v>
      </c>
      <c r="H399" s="72" t="s">
        <v>25</v>
      </c>
      <c r="I399" s="51">
        <v>16</v>
      </c>
      <c r="J399" s="52">
        <v>92867</v>
      </c>
      <c r="K399" s="53">
        <f t="shared" si="40"/>
        <v>1485872</v>
      </c>
      <c r="L399" s="17"/>
      <c r="M399" s="1"/>
      <c r="N399" s="54">
        <v>88317</v>
      </c>
      <c r="O399" s="55">
        <f t="shared" si="41"/>
        <v>88317</v>
      </c>
      <c r="P399" s="55">
        <f t="shared" si="42"/>
        <v>1413072</v>
      </c>
      <c r="Q399" s="56" t="str">
        <f t="shared" si="43"/>
        <v>OK</v>
      </c>
    </row>
    <row r="400" spans="1:17" ht="28.5" x14ac:dyDescent="0.3">
      <c r="A400" s="1"/>
      <c r="B400" s="13"/>
      <c r="C400" s="47">
        <v>3045</v>
      </c>
      <c r="D400" s="71">
        <v>7.1410000000000471</v>
      </c>
      <c r="E400" s="72"/>
      <c r="F400" s="72"/>
      <c r="G400" s="77" t="s">
        <v>334</v>
      </c>
      <c r="H400" s="72" t="s">
        <v>25</v>
      </c>
      <c r="I400" s="51">
        <v>1058</v>
      </c>
      <c r="J400" s="52">
        <v>133231</v>
      </c>
      <c r="K400" s="53">
        <f t="shared" si="40"/>
        <v>140958398</v>
      </c>
      <c r="L400" s="17"/>
      <c r="M400" s="1"/>
      <c r="N400" s="54">
        <v>126703</v>
      </c>
      <c r="O400" s="55">
        <f t="shared" si="41"/>
        <v>126703</v>
      </c>
      <c r="P400" s="55">
        <f t="shared" si="42"/>
        <v>134051774</v>
      </c>
      <c r="Q400" s="56" t="str">
        <f t="shared" si="43"/>
        <v>OK</v>
      </c>
    </row>
    <row r="401" spans="1:17" ht="28.5" x14ac:dyDescent="0.3">
      <c r="A401" s="1"/>
      <c r="B401" s="13"/>
      <c r="C401" s="47">
        <v>3046</v>
      </c>
      <c r="D401" s="71">
        <v>7.1420000000000474</v>
      </c>
      <c r="E401" s="72"/>
      <c r="F401" s="72"/>
      <c r="G401" s="77" t="s">
        <v>335</v>
      </c>
      <c r="H401" s="72" t="s">
        <v>25</v>
      </c>
      <c r="I401" s="51">
        <v>171</v>
      </c>
      <c r="J401" s="52">
        <v>226607</v>
      </c>
      <c r="K401" s="53">
        <f t="shared" si="40"/>
        <v>38749797</v>
      </c>
      <c r="L401" s="17"/>
      <c r="M401" s="1"/>
      <c r="N401" s="54">
        <v>215503</v>
      </c>
      <c r="O401" s="55">
        <f t="shared" si="41"/>
        <v>215503</v>
      </c>
      <c r="P401" s="55">
        <f t="shared" si="42"/>
        <v>36851013</v>
      </c>
      <c r="Q401" s="56" t="str">
        <f t="shared" si="43"/>
        <v>OK</v>
      </c>
    </row>
    <row r="402" spans="1:17" ht="28.5" x14ac:dyDescent="0.3">
      <c r="A402" s="1"/>
      <c r="B402" s="13"/>
      <c r="C402" s="47">
        <v>3047</v>
      </c>
      <c r="D402" s="71">
        <v>7.1430000000000478</v>
      </c>
      <c r="E402" s="72"/>
      <c r="F402" s="72"/>
      <c r="G402" s="77" t="s">
        <v>336</v>
      </c>
      <c r="H402" s="72" t="s">
        <v>25</v>
      </c>
      <c r="I402" s="51">
        <v>233</v>
      </c>
      <c r="J402" s="52">
        <v>290048</v>
      </c>
      <c r="K402" s="53">
        <f t="shared" si="40"/>
        <v>67581184</v>
      </c>
      <c r="L402" s="17"/>
      <c r="M402" s="1"/>
      <c r="N402" s="54">
        <v>275836</v>
      </c>
      <c r="O402" s="55">
        <f t="shared" si="41"/>
        <v>275836</v>
      </c>
      <c r="P402" s="55">
        <f t="shared" si="42"/>
        <v>64269788</v>
      </c>
      <c r="Q402" s="56" t="str">
        <f t="shared" si="43"/>
        <v>OK</v>
      </c>
    </row>
    <row r="403" spans="1:17" x14ac:dyDescent="0.3">
      <c r="A403" s="1"/>
      <c r="B403" s="13"/>
      <c r="C403" s="47">
        <v>3223</v>
      </c>
      <c r="D403" s="71">
        <v>7.1440000000000481</v>
      </c>
      <c r="E403" s="72"/>
      <c r="F403" s="72"/>
      <c r="G403" s="77" t="s">
        <v>242</v>
      </c>
      <c r="H403" s="72" t="s">
        <v>25</v>
      </c>
      <c r="I403" s="51">
        <v>22</v>
      </c>
      <c r="J403" s="52">
        <v>17816</v>
      </c>
      <c r="K403" s="53">
        <f t="shared" si="40"/>
        <v>391952</v>
      </c>
      <c r="L403" s="17"/>
      <c r="M403" s="1"/>
      <c r="N403" s="54">
        <v>16943</v>
      </c>
      <c r="O403" s="55">
        <f t="shared" si="41"/>
        <v>16943</v>
      </c>
      <c r="P403" s="55">
        <f t="shared" si="42"/>
        <v>372746</v>
      </c>
      <c r="Q403" s="56" t="str">
        <f t="shared" si="43"/>
        <v>OK</v>
      </c>
    </row>
    <row r="404" spans="1:17" x14ac:dyDescent="0.3">
      <c r="A404" s="1"/>
      <c r="B404" s="13"/>
      <c r="C404" s="47">
        <v>3512</v>
      </c>
      <c r="D404" s="71">
        <v>7.1450000000000484</v>
      </c>
      <c r="E404" s="72"/>
      <c r="F404" s="72"/>
      <c r="G404" s="77" t="s">
        <v>244</v>
      </c>
      <c r="H404" s="72" t="s">
        <v>28</v>
      </c>
      <c r="I404" s="51">
        <v>4</v>
      </c>
      <c r="J404" s="52">
        <v>21729</v>
      </c>
      <c r="K404" s="53">
        <f t="shared" si="40"/>
        <v>86916</v>
      </c>
      <c r="L404" s="17"/>
      <c r="M404" s="1"/>
      <c r="N404" s="54">
        <v>20664</v>
      </c>
      <c r="O404" s="55">
        <f t="shared" si="41"/>
        <v>20664</v>
      </c>
      <c r="P404" s="55">
        <f t="shared" si="42"/>
        <v>82656</v>
      </c>
      <c r="Q404" s="56" t="str">
        <f t="shared" si="43"/>
        <v>OK</v>
      </c>
    </row>
    <row r="405" spans="1:17" ht="42.75" x14ac:dyDescent="0.3">
      <c r="A405" s="1"/>
      <c r="B405" s="13"/>
      <c r="C405" s="47">
        <v>8019</v>
      </c>
      <c r="D405" s="71">
        <v>7.1460000000000488</v>
      </c>
      <c r="E405" s="72"/>
      <c r="F405" s="72"/>
      <c r="G405" s="77" t="s">
        <v>337</v>
      </c>
      <c r="H405" s="72" t="s">
        <v>25</v>
      </c>
      <c r="I405" s="51">
        <v>1761</v>
      </c>
      <c r="J405" s="52">
        <v>912575</v>
      </c>
      <c r="K405" s="53">
        <f t="shared" si="40"/>
        <v>1607044575</v>
      </c>
      <c r="L405" s="17"/>
      <c r="M405" s="1"/>
      <c r="N405" s="54">
        <v>867859</v>
      </c>
      <c r="O405" s="55">
        <f t="shared" si="41"/>
        <v>867859</v>
      </c>
      <c r="P405" s="55">
        <f t="shared" si="42"/>
        <v>1528299699</v>
      </c>
      <c r="Q405" s="56" t="str">
        <f t="shared" si="43"/>
        <v>OK</v>
      </c>
    </row>
    <row r="406" spans="1:17" ht="57" x14ac:dyDescent="0.3">
      <c r="A406" s="1"/>
      <c r="B406" s="13"/>
      <c r="C406" s="47">
        <v>8020</v>
      </c>
      <c r="D406" s="71">
        <v>7.1470000000000491</v>
      </c>
      <c r="E406" s="72"/>
      <c r="F406" s="72"/>
      <c r="G406" s="77" t="s">
        <v>338</v>
      </c>
      <c r="H406" s="72" t="s">
        <v>28</v>
      </c>
      <c r="I406" s="51">
        <v>12</v>
      </c>
      <c r="J406" s="52">
        <v>912575</v>
      </c>
      <c r="K406" s="53">
        <f t="shared" si="40"/>
        <v>10950900</v>
      </c>
      <c r="L406" s="17"/>
      <c r="M406" s="1"/>
      <c r="N406" s="54">
        <v>867859</v>
      </c>
      <c r="O406" s="55">
        <f t="shared" si="41"/>
        <v>867859</v>
      </c>
      <c r="P406" s="55">
        <f t="shared" si="42"/>
        <v>10414308</v>
      </c>
      <c r="Q406" s="56" t="str">
        <f t="shared" si="43"/>
        <v>OK</v>
      </c>
    </row>
    <row r="407" spans="1:17" ht="57" x14ac:dyDescent="0.3">
      <c r="A407" s="1"/>
      <c r="B407" s="13"/>
      <c r="C407" s="47">
        <v>8021</v>
      </c>
      <c r="D407" s="71">
        <v>7.1480000000000494</v>
      </c>
      <c r="E407" s="72"/>
      <c r="F407" s="72"/>
      <c r="G407" s="77" t="s">
        <v>339</v>
      </c>
      <c r="H407" s="72" t="s">
        <v>28</v>
      </c>
      <c r="I407" s="51">
        <v>12</v>
      </c>
      <c r="J407" s="52">
        <v>2530888</v>
      </c>
      <c r="K407" s="53">
        <f t="shared" si="40"/>
        <v>30370656</v>
      </c>
      <c r="L407" s="17"/>
      <c r="M407" s="1"/>
      <c r="N407" s="54">
        <v>2406874</v>
      </c>
      <c r="O407" s="55">
        <f t="shared" si="41"/>
        <v>2406874</v>
      </c>
      <c r="P407" s="55">
        <f t="shared" si="42"/>
        <v>28882488</v>
      </c>
      <c r="Q407" s="56" t="str">
        <f t="shared" si="43"/>
        <v>OK</v>
      </c>
    </row>
    <row r="408" spans="1:17" ht="28.5" x14ac:dyDescent="0.3">
      <c r="A408" s="1"/>
      <c r="B408" s="13"/>
      <c r="C408" s="47">
        <v>3779</v>
      </c>
      <c r="D408" s="71">
        <v>7.1490000000000498</v>
      </c>
      <c r="E408" s="72"/>
      <c r="F408" s="72"/>
      <c r="G408" s="77" t="s">
        <v>340</v>
      </c>
      <c r="H408" s="72" t="s">
        <v>28</v>
      </c>
      <c r="I408" s="51">
        <v>20</v>
      </c>
      <c r="J408" s="52">
        <v>408192</v>
      </c>
      <c r="K408" s="53">
        <f t="shared" si="40"/>
        <v>8163840</v>
      </c>
      <c r="L408" s="17"/>
      <c r="M408" s="1"/>
      <c r="N408" s="54">
        <v>388191</v>
      </c>
      <c r="O408" s="55">
        <f t="shared" si="41"/>
        <v>388191</v>
      </c>
      <c r="P408" s="55">
        <f t="shared" si="42"/>
        <v>7763820</v>
      </c>
      <c r="Q408" s="56" t="str">
        <f t="shared" si="43"/>
        <v>OK</v>
      </c>
    </row>
    <row r="409" spans="1:17" ht="28.5" x14ac:dyDescent="0.3">
      <c r="A409" s="1"/>
      <c r="B409" s="13"/>
      <c r="C409" s="47">
        <v>3716</v>
      </c>
      <c r="D409" s="71">
        <v>7.1500000000000501</v>
      </c>
      <c r="E409" s="72"/>
      <c r="F409" s="72"/>
      <c r="G409" s="77" t="s">
        <v>341</v>
      </c>
      <c r="H409" s="72" t="s">
        <v>28</v>
      </c>
      <c r="I409" s="51">
        <v>46</v>
      </c>
      <c r="J409" s="52">
        <v>1287259</v>
      </c>
      <c r="K409" s="53">
        <f t="shared" si="40"/>
        <v>59213914</v>
      </c>
      <c r="L409" s="17"/>
      <c r="M409" s="1"/>
      <c r="N409" s="54">
        <v>1224183</v>
      </c>
      <c r="O409" s="55">
        <f t="shared" si="41"/>
        <v>1224183</v>
      </c>
      <c r="P409" s="55">
        <f t="shared" si="42"/>
        <v>56312418</v>
      </c>
      <c r="Q409" s="56" t="str">
        <f t="shared" si="43"/>
        <v>OK</v>
      </c>
    </row>
    <row r="410" spans="1:17" ht="28.5" x14ac:dyDescent="0.3">
      <c r="A410" s="1"/>
      <c r="B410" s="13"/>
      <c r="C410" s="47">
        <v>8590</v>
      </c>
      <c r="D410" s="71">
        <v>7.1510000000000504</v>
      </c>
      <c r="E410" s="72"/>
      <c r="F410" s="72"/>
      <c r="G410" s="77" t="s">
        <v>342</v>
      </c>
      <c r="H410" s="72" t="s">
        <v>28</v>
      </c>
      <c r="I410" s="51">
        <v>1</v>
      </c>
      <c r="J410" s="52">
        <v>2100496</v>
      </c>
      <c r="K410" s="53">
        <f t="shared" si="40"/>
        <v>2100496</v>
      </c>
      <c r="L410" s="17"/>
      <c r="M410" s="1"/>
      <c r="N410" s="54">
        <v>1997572</v>
      </c>
      <c r="O410" s="55">
        <f t="shared" si="41"/>
        <v>1997572</v>
      </c>
      <c r="P410" s="55">
        <f t="shared" si="42"/>
        <v>1997572</v>
      </c>
      <c r="Q410" s="56" t="str">
        <f t="shared" si="43"/>
        <v>OK</v>
      </c>
    </row>
    <row r="411" spans="1:17" ht="28.5" x14ac:dyDescent="0.3">
      <c r="A411" s="1"/>
      <c r="B411" s="13"/>
      <c r="C411" s="47">
        <v>8604</v>
      </c>
      <c r="D411" s="71">
        <v>7.1520000000000508</v>
      </c>
      <c r="E411" s="72"/>
      <c r="F411" s="72"/>
      <c r="G411" s="77" t="s">
        <v>343</v>
      </c>
      <c r="H411" s="72" t="s">
        <v>28</v>
      </c>
      <c r="I411" s="51">
        <v>2</v>
      </c>
      <c r="J411" s="52">
        <v>6037264</v>
      </c>
      <c r="K411" s="53">
        <f t="shared" si="40"/>
        <v>12074528</v>
      </c>
      <c r="L411" s="17"/>
      <c r="M411" s="1"/>
      <c r="N411" s="54">
        <v>5741438</v>
      </c>
      <c r="O411" s="55">
        <f t="shared" si="41"/>
        <v>5741438</v>
      </c>
      <c r="P411" s="55">
        <f t="shared" si="42"/>
        <v>11482876</v>
      </c>
      <c r="Q411" s="56" t="str">
        <f t="shared" si="43"/>
        <v>OK</v>
      </c>
    </row>
    <row r="412" spans="1:17" ht="28.5" x14ac:dyDescent="0.3">
      <c r="A412" s="1"/>
      <c r="B412" s="13"/>
      <c r="C412" s="47">
        <v>8602</v>
      </c>
      <c r="D412" s="71">
        <v>7.1530000000000511</v>
      </c>
      <c r="E412" s="72"/>
      <c r="F412" s="72"/>
      <c r="G412" s="77" t="s">
        <v>344</v>
      </c>
      <c r="H412" s="72" t="s">
        <v>28</v>
      </c>
      <c r="I412" s="51">
        <v>4</v>
      </c>
      <c r="J412" s="52">
        <v>910510</v>
      </c>
      <c r="K412" s="53">
        <f t="shared" si="40"/>
        <v>3642040</v>
      </c>
      <c r="L412" s="17"/>
      <c r="M412" s="1"/>
      <c r="N412" s="54">
        <v>865895</v>
      </c>
      <c r="O412" s="55">
        <f t="shared" si="41"/>
        <v>865895</v>
      </c>
      <c r="P412" s="55">
        <f t="shared" si="42"/>
        <v>3463580</v>
      </c>
      <c r="Q412" s="56" t="str">
        <f t="shared" si="43"/>
        <v>OK</v>
      </c>
    </row>
    <row r="413" spans="1:17" x14ac:dyDescent="0.3">
      <c r="A413" s="1"/>
      <c r="B413" s="13"/>
      <c r="C413" s="47">
        <v>5073</v>
      </c>
      <c r="D413" s="71">
        <v>7.1540000000000514</v>
      </c>
      <c r="E413" s="72"/>
      <c r="F413" s="72"/>
      <c r="G413" s="77" t="s">
        <v>345</v>
      </c>
      <c r="H413" s="72" t="s">
        <v>25</v>
      </c>
      <c r="I413" s="51">
        <v>2</v>
      </c>
      <c r="J413" s="52">
        <v>17040</v>
      </c>
      <c r="K413" s="53">
        <f t="shared" si="40"/>
        <v>34080</v>
      </c>
      <c r="L413" s="17"/>
      <c r="M413" s="1"/>
      <c r="N413" s="54">
        <v>16205</v>
      </c>
      <c r="O413" s="55">
        <f t="shared" si="41"/>
        <v>16205</v>
      </c>
      <c r="P413" s="55">
        <f t="shared" si="42"/>
        <v>32410</v>
      </c>
      <c r="Q413" s="56" t="str">
        <f t="shared" si="43"/>
        <v>OK</v>
      </c>
    </row>
    <row r="414" spans="1:17" x14ac:dyDescent="0.3">
      <c r="A414" s="1"/>
      <c r="B414" s="13"/>
      <c r="C414" s="47">
        <v>4143</v>
      </c>
      <c r="D414" s="71">
        <v>7.1550000000000518</v>
      </c>
      <c r="E414" s="72"/>
      <c r="F414" s="72"/>
      <c r="G414" s="77" t="s">
        <v>346</v>
      </c>
      <c r="H414" s="72" t="s">
        <v>25</v>
      </c>
      <c r="I414" s="51">
        <v>204</v>
      </c>
      <c r="J414" s="52">
        <v>34775</v>
      </c>
      <c r="K414" s="53">
        <f t="shared" si="40"/>
        <v>7094100</v>
      </c>
      <c r="L414" s="17"/>
      <c r="M414" s="1"/>
      <c r="N414" s="54">
        <v>33071</v>
      </c>
      <c r="O414" s="55">
        <f t="shared" si="41"/>
        <v>33071</v>
      </c>
      <c r="P414" s="55">
        <f t="shared" si="42"/>
        <v>6746484</v>
      </c>
      <c r="Q414" s="56" t="str">
        <f t="shared" si="43"/>
        <v>OK</v>
      </c>
    </row>
    <row r="415" spans="1:17" x14ac:dyDescent="0.3">
      <c r="A415" s="1"/>
      <c r="B415" s="13"/>
      <c r="C415" s="47">
        <v>4144</v>
      </c>
      <c r="D415" s="71">
        <v>7.1560000000000521</v>
      </c>
      <c r="E415" s="72"/>
      <c r="F415" s="72"/>
      <c r="G415" s="77" t="s">
        <v>347</v>
      </c>
      <c r="H415" s="72" t="s">
        <v>25</v>
      </c>
      <c r="I415" s="51">
        <v>21</v>
      </c>
      <c r="J415" s="52">
        <v>70636</v>
      </c>
      <c r="K415" s="53">
        <f t="shared" si="40"/>
        <v>1483356</v>
      </c>
      <c r="L415" s="17"/>
      <c r="M415" s="1"/>
      <c r="N415" s="54">
        <v>67175</v>
      </c>
      <c r="O415" s="55">
        <f t="shared" si="41"/>
        <v>67175</v>
      </c>
      <c r="P415" s="55">
        <f t="shared" si="42"/>
        <v>1410675</v>
      </c>
      <c r="Q415" s="56" t="str">
        <f t="shared" si="43"/>
        <v>OK</v>
      </c>
    </row>
    <row r="416" spans="1:17" x14ac:dyDescent="0.3">
      <c r="A416" s="1"/>
      <c r="B416" s="13"/>
      <c r="C416" s="47">
        <v>5076</v>
      </c>
      <c r="D416" s="71">
        <v>7.1570000000000524</v>
      </c>
      <c r="E416" s="72"/>
      <c r="F416" s="72"/>
      <c r="G416" s="77" t="s">
        <v>348</v>
      </c>
      <c r="H416" s="72" t="s">
        <v>28</v>
      </c>
      <c r="I416" s="51">
        <v>37</v>
      </c>
      <c r="J416" s="52">
        <v>20386</v>
      </c>
      <c r="K416" s="53">
        <f t="shared" si="40"/>
        <v>754282</v>
      </c>
      <c r="L416" s="17"/>
      <c r="M416" s="1"/>
      <c r="N416" s="54">
        <v>19387</v>
      </c>
      <c r="O416" s="55">
        <f t="shared" si="41"/>
        <v>19387</v>
      </c>
      <c r="P416" s="55">
        <f t="shared" si="42"/>
        <v>717319</v>
      </c>
      <c r="Q416" s="56" t="str">
        <f t="shared" si="43"/>
        <v>OK</v>
      </c>
    </row>
    <row r="417" spans="1:17" x14ac:dyDescent="0.3">
      <c r="A417" s="1"/>
      <c r="B417" s="13"/>
      <c r="C417" s="47">
        <v>5078</v>
      </c>
      <c r="D417" s="71">
        <v>7.1580000000000528</v>
      </c>
      <c r="E417" s="72"/>
      <c r="F417" s="72"/>
      <c r="G417" s="77" t="s">
        <v>349</v>
      </c>
      <c r="H417" s="72" t="s">
        <v>28</v>
      </c>
      <c r="I417" s="51">
        <v>14</v>
      </c>
      <c r="J417" s="52">
        <v>22326</v>
      </c>
      <c r="K417" s="53">
        <f t="shared" si="40"/>
        <v>312564</v>
      </c>
      <c r="L417" s="17"/>
      <c r="M417" s="1"/>
      <c r="N417" s="54">
        <v>21232</v>
      </c>
      <c r="O417" s="55">
        <f t="shared" si="41"/>
        <v>21232</v>
      </c>
      <c r="P417" s="55">
        <f t="shared" si="42"/>
        <v>297248</v>
      </c>
      <c r="Q417" s="56" t="str">
        <f t="shared" si="43"/>
        <v>OK</v>
      </c>
    </row>
    <row r="418" spans="1:17" x14ac:dyDescent="0.3">
      <c r="A418" s="1"/>
      <c r="B418" s="13"/>
      <c r="C418" s="47">
        <v>5159</v>
      </c>
      <c r="D418" s="71">
        <v>7.1590000000000531</v>
      </c>
      <c r="E418" s="72"/>
      <c r="F418" s="72"/>
      <c r="G418" s="77" t="s">
        <v>350</v>
      </c>
      <c r="H418" s="72" t="s">
        <v>28</v>
      </c>
      <c r="I418" s="51">
        <v>2</v>
      </c>
      <c r="J418" s="52">
        <v>30260</v>
      </c>
      <c r="K418" s="53">
        <f t="shared" si="40"/>
        <v>60520</v>
      </c>
      <c r="L418" s="17"/>
      <c r="M418" s="1"/>
      <c r="N418" s="54">
        <v>28777</v>
      </c>
      <c r="O418" s="55">
        <f t="shared" si="41"/>
        <v>28777</v>
      </c>
      <c r="P418" s="55">
        <f t="shared" si="42"/>
        <v>57554</v>
      </c>
      <c r="Q418" s="56" t="str">
        <f t="shared" si="43"/>
        <v>OK</v>
      </c>
    </row>
    <row r="419" spans="1:17" x14ac:dyDescent="0.3">
      <c r="A419" s="1"/>
      <c r="B419" s="13"/>
      <c r="C419" s="47">
        <v>5080</v>
      </c>
      <c r="D419" s="71">
        <v>7.1600000000000534</v>
      </c>
      <c r="E419" s="72"/>
      <c r="F419" s="72"/>
      <c r="G419" s="77" t="s">
        <v>351</v>
      </c>
      <c r="H419" s="72" t="s">
        <v>28</v>
      </c>
      <c r="I419" s="51">
        <v>8</v>
      </c>
      <c r="J419" s="52">
        <v>34724</v>
      </c>
      <c r="K419" s="53">
        <f t="shared" si="40"/>
        <v>277792</v>
      </c>
      <c r="L419" s="17"/>
      <c r="M419" s="1"/>
      <c r="N419" s="54">
        <v>33023</v>
      </c>
      <c r="O419" s="55">
        <f t="shared" si="41"/>
        <v>33023</v>
      </c>
      <c r="P419" s="55">
        <f t="shared" si="42"/>
        <v>264184</v>
      </c>
      <c r="Q419" s="56" t="str">
        <f t="shared" si="43"/>
        <v>OK</v>
      </c>
    </row>
    <row r="420" spans="1:17" x14ac:dyDescent="0.3">
      <c r="A420" s="1"/>
      <c r="B420" s="13"/>
      <c r="C420" s="47">
        <v>4144</v>
      </c>
      <c r="D420" s="71">
        <v>7.1610000000000538</v>
      </c>
      <c r="E420" s="72"/>
      <c r="F420" s="72"/>
      <c r="G420" s="77" t="s">
        <v>347</v>
      </c>
      <c r="H420" s="72" t="s">
        <v>25</v>
      </c>
      <c r="I420" s="51">
        <v>2</v>
      </c>
      <c r="J420" s="52">
        <v>70636</v>
      </c>
      <c r="K420" s="53">
        <f t="shared" si="40"/>
        <v>141272</v>
      </c>
      <c r="L420" s="17"/>
      <c r="M420" s="1"/>
      <c r="N420" s="54">
        <v>67175</v>
      </c>
      <c r="O420" s="55">
        <f t="shared" si="41"/>
        <v>67175</v>
      </c>
      <c r="P420" s="55">
        <f t="shared" si="42"/>
        <v>134350</v>
      </c>
      <c r="Q420" s="56" t="str">
        <f t="shared" si="43"/>
        <v>OK</v>
      </c>
    </row>
    <row r="421" spans="1:17" x14ac:dyDescent="0.3">
      <c r="A421" s="1"/>
      <c r="B421" s="13"/>
      <c r="C421" s="47">
        <v>4144</v>
      </c>
      <c r="D421" s="71">
        <v>7.1620000000000541</v>
      </c>
      <c r="E421" s="72"/>
      <c r="F421" s="72"/>
      <c r="G421" s="77" t="s">
        <v>347</v>
      </c>
      <c r="H421" s="72" t="s">
        <v>25</v>
      </c>
      <c r="I421" s="51">
        <v>3</v>
      </c>
      <c r="J421" s="52">
        <v>70636</v>
      </c>
      <c r="K421" s="53">
        <f t="shared" si="40"/>
        <v>211908</v>
      </c>
      <c r="L421" s="17"/>
      <c r="M421" s="1"/>
      <c r="N421" s="54">
        <v>67175</v>
      </c>
      <c r="O421" s="55">
        <f t="shared" si="41"/>
        <v>67175</v>
      </c>
      <c r="P421" s="55">
        <f t="shared" si="42"/>
        <v>201525</v>
      </c>
      <c r="Q421" s="56" t="str">
        <f t="shared" si="43"/>
        <v>OK</v>
      </c>
    </row>
    <row r="422" spans="1:17" x14ac:dyDescent="0.3">
      <c r="A422" s="1"/>
      <c r="B422" s="13"/>
      <c r="C422" s="47">
        <v>7691</v>
      </c>
      <c r="D422" s="71">
        <v>7.1630000000000544</v>
      </c>
      <c r="E422" s="72"/>
      <c r="F422" s="72"/>
      <c r="G422" s="77" t="s">
        <v>352</v>
      </c>
      <c r="H422" s="72" t="s">
        <v>28</v>
      </c>
      <c r="I422" s="51">
        <v>17</v>
      </c>
      <c r="J422" s="52">
        <v>14190</v>
      </c>
      <c r="K422" s="53">
        <f t="shared" si="40"/>
        <v>241230</v>
      </c>
      <c r="L422" s="17"/>
      <c r="M422" s="1"/>
      <c r="N422" s="54">
        <v>13495</v>
      </c>
      <c r="O422" s="55">
        <f t="shared" si="41"/>
        <v>13495</v>
      </c>
      <c r="P422" s="55">
        <f t="shared" si="42"/>
        <v>229415</v>
      </c>
      <c r="Q422" s="56" t="str">
        <f t="shared" si="43"/>
        <v>OK</v>
      </c>
    </row>
    <row r="423" spans="1:17" x14ac:dyDescent="0.3">
      <c r="A423" s="1"/>
      <c r="B423" s="13"/>
      <c r="C423" s="47"/>
      <c r="D423" s="71"/>
      <c r="E423" s="72"/>
      <c r="F423" s="72"/>
      <c r="G423" s="73" t="s">
        <v>353</v>
      </c>
      <c r="H423" s="72"/>
      <c r="I423" s="51"/>
      <c r="J423" s="52"/>
      <c r="K423" s="53"/>
      <c r="L423" s="17"/>
      <c r="M423" s="1"/>
      <c r="N423" s="54"/>
      <c r="O423" s="76"/>
      <c r="P423" s="76"/>
      <c r="Q423" s="56"/>
    </row>
    <row r="424" spans="1:17" x14ac:dyDescent="0.3">
      <c r="A424" s="1"/>
      <c r="B424" s="13"/>
      <c r="C424" s="47">
        <v>5073</v>
      </c>
      <c r="D424" s="71">
        <v>7.1640000000000548</v>
      </c>
      <c r="E424" s="72"/>
      <c r="F424" s="72"/>
      <c r="G424" s="77" t="s">
        <v>345</v>
      </c>
      <c r="H424" s="72" t="s">
        <v>25</v>
      </c>
      <c r="I424" s="51">
        <v>613</v>
      </c>
      <c r="J424" s="52">
        <v>17040</v>
      </c>
      <c r="K424" s="53">
        <f t="shared" si="40"/>
        <v>10445520</v>
      </c>
      <c r="L424" s="17"/>
      <c r="M424" s="1"/>
      <c r="N424" s="54">
        <v>16205</v>
      </c>
      <c r="O424" s="55">
        <f t="shared" si="41"/>
        <v>16205</v>
      </c>
      <c r="P424" s="55">
        <f t="shared" si="42"/>
        <v>9933665</v>
      </c>
      <c r="Q424" s="56" t="str">
        <f t="shared" si="43"/>
        <v>OK</v>
      </c>
    </row>
    <row r="425" spans="1:17" x14ac:dyDescent="0.3">
      <c r="A425" s="1"/>
      <c r="B425" s="13"/>
      <c r="C425" s="47">
        <v>4143</v>
      </c>
      <c r="D425" s="71">
        <v>7.1650000000000551</v>
      </c>
      <c r="E425" s="72"/>
      <c r="F425" s="72"/>
      <c r="G425" s="77" t="s">
        <v>346</v>
      </c>
      <c r="H425" s="72" t="s">
        <v>25</v>
      </c>
      <c r="I425" s="51">
        <v>252</v>
      </c>
      <c r="J425" s="52">
        <v>34775</v>
      </c>
      <c r="K425" s="53">
        <f t="shared" si="40"/>
        <v>8763300</v>
      </c>
      <c r="L425" s="17"/>
      <c r="M425" s="1"/>
      <c r="N425" s="54">
        <v>33071</v>
      </c>
      <c r="O425" s="55">
        <f t="shared" si="41"/>
        <v>33071</v>
      </c>
      <c r="P425" s="55">
        <f t="shared" si="42"/>
        <v>8333892</v>
      </c>
      <c r="Q425" s="56" t="str">
        <f t="shared" si="43"/>
        <v>OK</v>
      </c>
    </row>
    <row r="426" spans="1:17" x14ac:dyDescent="0.3">
      <c r="A426" s="1"/>
      <c r="B426" s="13"/>
      <c r="C426" s="47">
        <v>4144</v>
      </c>
      <c r="D426" s="71">
        <v>7.1660000000000554</v>
      </c>
      <c r="E426" s="72"/>
      <c r="F426" s="72"/>
      <c r="G426" s="77" t="s">
        <v>347</v>
      </c>
      <c r="H426" s="72" t="s">
        <v>25</v>
      </c>
      <c r="I426" s="51">
        <v>585</v>
      </c>
      <c r="J426" s="52">
        <v>70636</v>
      </c>
      <c r="K426" s="53">
        <f t="shared" si="40"/>
        <v>41322060</v>
      </c>
      <c r="L426" s="17"/>
      <c r="M426" s="1"/>
      <c r="N426" s="54">
        <v>67175</v>
      </c>
      <c r="O426" s="55">
        <f t="shared" si="41"/>
        <v>67175</v>
      </c>
      <c r="P426" s="55">
        <f t="shared" si="42"/>
        <v>39297375</v>
      </c>
      <c r="Q426" s="56" t="str">
        <f t="shared" si="43"/>
        <v>OK</v>
      </c>
    </row>
    <row r="427" spans="1:17" x14ac:dyDescent="0.3">
      <c r="A427" s="1"/>
      <c r="B427" s="13"/>
      <c r="C427" s="47">
        <v>5467</v>
      </c>
      <c r="D427" s="71">
        <v>7.1670000000000558</v>
      </c>
      <c r="E427" s="72"/>
      <c r="F427" s="72"/>
      <c r="G427" s="77" t="s">
        <v>354</v>
      </c>
      <c r="H427" s="72" t="s">
        <v>25</v>
      </c>
      <c r="I427" s="51">
        <v>30</v>
      </c>
      <c r="J427" s="52">
        <v>121622</v>
      </c>
      <c r="K427" s="53">
        <f t="shared" si="40"/>
        <v>3648660</v>
      </c>
      <c r="L427" s="17"/>
      <c r="M427" s="1"/>
      <c r="N427" s="54">
        <v>115663</v>
      </c>
      <c r="O427" s="55">
        <f t="shared" si="41"/>
        <v>115663</v>
      </c>
      <c r="P427" s="55">
        <f t="shared" si="42"/>
        <v>3469890</v>
      </c>
      <c r="Q427" s="56" t="str">
        <f t="shared" si="43"/>
        <v>OK</v>
      </c>
    </row>
    <row r="428" spans="1:17" ht="28.5" x14ac:dyDescent="0.3">
      <c r="A428" s="1"/>
      <c r="B428" s="13"/>
      <c r="C428" s="47">
        <v>3779</v>
      </c>
      <c r="D428" s="71">
        <v>7.1680000000000561</v>
      </c>
      <c r="E428" s="72"/>
      <c r="F428" s="72"/>
      <c r="G428" s="77" t="s">
        <v>340</v>
      </c>
      <c r="H428" s="72" t="s">
        <v>28</v>
      </c>
      <c r="I428" s="51">
        <v>11</v>
      </c>
      <c r="J428" s="52">
        <v>408192</v>
      </c>
      <c r="K428" s="53">
        <f t="shared" si="40"/>
        <v>4490112</v>
      </c>
      <c r="L428" s="17"/>
      <c r="M428" s="1"/>
      <c r="N428" s="54">
        <v>388191</v>
      </c>
      <c r="O428" s="55">
        <f t="shared" si="41"/>
        <v>388191</v>
      </c>
      <c r="P428" s="55">
        <f t="shared" si="42"/>
        <v>4270101</v>
      </c>
      <c r="Q428" s="56" t="str">
        <f t="shared" si="43"/>
        <v>OK</v>
      </c>
    </row>
    <row r="429" spans="1:17" ht="28.5" x14ac:dyDescent="0.3">
      <c r="A429" s="1"/>
      <c r="B429" s="13"/>
      <c r="C429" s="47">
        <v>3057</v>
      </c>
      <c r="D429" s="71">
        <v>7.1690000000000564</v>
      </c>
      <c r="E429" s="72"/>
      <c r="F429" s="72"/>
      <c r="G429" s="77" t="s">
        <v>355</v>
      </c>
      <c r="H429" s="72" t="s">
        <v>28</v>
      </c>
      <c r="I429" s="51">
        <v>30</v>
      </c>
      <c r="J429" s="52">
        <v>3960744</v>
      </c>
      <c r="K429" s="53">
        <f t="shared" si="40"/>
        <v>118822320</v>
      </c>
      <c r="L429" s="17"/>
      <c r="M429" s="1"/>
      <c r="N429" s="54">
        <v>3766668</v>
      </c>
      <c r="O429" s="55">
        <f t="shared" si="41"/>
        <v>3766668</v>
      </c>
      <c r="P429" s="55">
        <f t="shared" si="42"/>
        <v>113000040</v>
      </c>
      <c r="Q429" s="56" t="str">
        <f t="shared" si="43"/>
        <v>OK</v>
      </c>
    </row>
    <row r="430" spans="1:17" ht="28.5" x14ac:dyDescent="0.3">
      <c r="A430" s="1"/>
      <c r="B430" s="13"/>
      <c r="C430" s="47">
        <v>8590</v>
      </c>
      <c r="D430" s="71">
        <v>7.1700000000000568</v>
      </c>
      <c r="E430" s="72"/>
      <c r="F430" s="72"/>
      <c r="G430" s="77" t="s">
        <v>342</v>
      </c>
      <c r="H430" s="72" t="s">
        <v>28</v>
      </c>
      <c r="I430" s="51">
        <v>2</v>
      </c>
      <c r="J430" s="52">
        <v>2100496</v>
      </c>
      <c r="K430" s="53">
        <f t="shared" si="40"/>
        <v>4200992</v>
      </c>
      <c r="L430" s="17"/>
      <c r="M430" s="1"/>
      <c r="N430" s="54">
        <v>1997572</v>
      </c>
      <c r="O430" s="55">
        <f t="shared" si="41"/>
        <v>1997572</v>
      </c>
      <c r="P430" s="55">
        <f t="shared" si="42"/>
        <v>3995144</v>
      </c>
      <c r="Q430" s="56" t="str">
        <f t="shared" si="43"/>
        <v>OK</v>
      </c>
    </row>
    <row r="431" spans="1:17" ht="28.5" x14ac:dyDescent="0.3">
      <c r="A431" s="1"/>
      <c r="B431" s="13"/>
      <c r="C431" s="47">
        <v>3044</v>
      </c>
      <c r="D431" s="71">
        <v>7.1710000000000571</v>
      </c>
      <c r="E431" s="72"/>
      <c r="F431" s="72"/>
      <c r="G431" s="77" t="s">
        <v>333</v>
      </c>
      <c r="H431" s="72" t="s">
        <v>25</v>
      </c>
      <c r="I431" s="51">
        <v>130</v>
      </c>
      <c r="J431" s="52">
        <v>92867</v>
      </c>
      <c r="K431" s="53">
        <f t="shared" si="40"/>
        <v>12072710</v>
      </c>
      <c r="L431" s="17"/>
      <c r="M431" s="1"/>
      <c r="N431" s="54">
        <v>88317</v>
      </c>
      <c r="O431" s="55">
        <f t="shared" si="41"/>
        <v>88317</v>
      </c>
      <c r="P431" s="55">
        <f t="shared" si="42"/>
        <v>11481210</v>
      </c>
      <c r="Q431" s="56" t="str">
        <f t="shared" si="43"/>
        <v>OK</v>
      </c>
    </row>
    <row r="432" spans="1:17" ht="28.5" x14ac:dyDescent="0.3">
      <c r="A432" s="1"/>
      <c r="B432" s="13"/>
      <c r="C432" s="47">
        <v>3046</v>
      </c>
      <c r="D432" s="71">
        <v>7.1720000000000574</v>
      </c>
      <c r="E432" s="72"/>
      <c r="F432" s="72"/>
      <c r="G432" s="77" t="s">
        <v>335</v>
      </c>
      <c r="H432" s="72" t="s">
        <v>25</v>
      </c>
      <c r="I432" s="51">
        <v>394</v>
      </c>
      <c r="J432" s="52">
        <v>226607</v>
      </c>
      <c r="K432" s="53">
        <f t="shared" si="40"/>
        <v>89283158</v>
      </c>
      <c r="L432" s="17"/>
      <c r="M432" s="1"/>
      <c r="N432" s="54">
        <v>215503</v>
      </c>
      <c r="O432" s="55">
        <f t="shared" si="41"/>
        <v>215503</v>
      </c>
      <c r="P432" s="55">
        <f t="shared" si="42"/>
        <v>84908182</v>
      </c>
      <c r="Q432" s="56" t="str">
        <f t="shared" si="43"/>
        <v>OK</v>
      </c>
    </row>
    <row r="433" spans="1:17" x14ac:dyDescent="0.3">
      <c r="A433" s="1"/>
      <c r="B433" s="13"/>
      <c r="C433" s="47">
        <v>3223</v>
      </c>
      <c r="D433" s="71">
        <v>7.1730000000000578</v>
      </c>
      <c r="E433" s="72"/>
      <c r="F433" s="72"/>
      <c r="G433" s="77" t="s">
        <v>242</v>
      </c>
      <c r="H433" s="72" t="s">
        <v>25</v>
      </c>
      <c r="I433" s="51">
        <v>25</v>
      </c>
      <c r="J433" s="52">
        <v>17816</v>
      </c>
      <c r="K433" s="53">
        <f t="shared" si="40"/>
        <v>445400</v>
      </c>
      <c r="L433" s="17"/>
      <c r="M433" s="1"/>
      <c r="N433" s="54">
        <v>16943</v>
      </c>
      <c r="O433" s="55">
        <f t="shared" si="41"/>
        <v>16943</v>
      </c>
      <c r="P433" s="55">
        <f t="shared" si="42"/>
        <v>423575</v>
      </c>
      <c r="Q433" s="56" t="str">
        <f t="shared" si="43"/>
        <v>OK</v>
      </c>
    </row>
    <row r="434" spans="1:17" ht="28.5" x14ac:dyDescent="0.3">
      <c r="A434" s="1"/>
      <c r="B434" s="13"/>
      <c r="C434" s="47">
        <v>8604</v>
      </c>
      <c r="D434" s="71">
        <v>7.1740000000000581</v>
      </c>
      <c r="E434" s="72"/>
      <c r="F434" s="72"/>
      <c r="G434" s="77" t="s">
        <v>343</v>
      </c>
      <c r="H434" s="72" t="s">
        <v>28</v>
      </c>
      <c r="I434" s="51">
        <v>1</v>
      </c>
      <c r="J434" s="52">
        <v>6037264</v>
      </c>
      <c r="K434" s="53">
        <f t="shared" si="40"/>
        <v>6037264</v>
      </c>
      <c r="L434" s="17"/>
      <c r="M434" s="1"/>
      <c r="N434" s="54">
        <v>5741438</v>
      </c>
      <c r="O434" s="55">
        <f t="shared" si="41"/>
        <v>5741438</v>
      </c>
      <c r="P434" s="55">
        <f t="shared" si="42"/>
        <v>5741438</v>
      </c>
      <c r="Q434" s="56" t="str">
        <f t="shared" si="43"/>
        <v>OK</v>
      </c>
    </row>
    <row r="435" spans="1:17" ht="28.5" x14ac:dyDescent="0.3">
      <c r="A435" s="1"/>
      <c r="B435" s="13"/>
      <c r="C435" s="47">
        <v>8590</v>
      </c>
      <c r="D435" s="71">
        <v>7.1750000000000584</v>
      </c>
      <c r="E435" s="72"/>
      <c r="F435" s="72"/>
      <c r="G435" s="77" t="s">
        <v>342</v>
      </c>
      <c r="H435" s="72" t="s">
        <v>28</v>
      </c>
      <c r="I435" s="51">
        <v>4</v>
      </c>
      <c r="J435" s="52">
        <v>2100496</v>
      </c>
      <c r="K435" s="53">
        <f t="shared" si="40"/>
        <v>8401984</v>
      </c>
      <c r="L435" s="17"/>
      <c r="M435" s="1"/>
      <c r="N435" s="54">
        <v>1997572</v>
      </c>
      <c r="O435" s="55">
        <f t="shared" si="41"/>
        <v>1997572</v>
      </c>
      <c r="P435" s="55">
        <f t="shared" si="42"/>
        <v>7990288</v>
      </c>
      <c r="Q435" s="56" t="str">
        <f t="shared" si="43"/>
        <v>OK</v>
      </c>
    </row>
    <row r="436" spans="1:17" x14ac:dyDescent="0.3">
      <c r="A436" s="1"/>
      <c r="B436" s="13"/>
      <c r="C436" s="47">
        <v>8529</v>
      </c>
      <c r="D436" s="71">
        <v>7.1760000000000588</v>
      </c>
      <c r="E436" s="72"/>
      <c r="F436" s="72"/>
      <c r="G436" s="77" t="s">
        <v>356</v>
      </c>
      <c r="H436" s="72" t="s">
        <v>28</v>
      </c>
      <c r="I436" s="51">
        <v>13</v>
      </c>
      <c r="J436" s="52">
        <v>18417</v>
      </c>
      <c r="K436" s="53">
        <f t="shared" si="40"/>
        <v>239421</v>
      </c>
      <c r="L436" s="17"/>
      <c r="M436" s="1"/>
      <c r="N436" s="54">
        <v>17515</v>
      </c>
      <c r="O436" s="55">
        <f t="shared" si="41"/>
        <v>17515</v>
      </c>
      <c r="P436" s="55">
        <f t="shared" si="42"/>
        <v>227695</v>
      </c>
      <c r="Q436" s="56" t="str">
        <f t="shared" si="43"/>
        <v>OK</v>
      </c>
    </row>
    <row r="437" spans="1:17" x14ac:dyDescent="0.3">
      <c r="A437" s="1"/>
      <c r="B437" s="13"/>
      <c r="C437" s="47">
        <v>8530</v>
      </c>
      <c r="D437" s="71">
        <v>7.1770000000000591</v>
      </c>
      <c r="E437" s="72"/>
      <c r="F437" s="72"/>
      <c r="G437" s="77" t="s">
        <v>357</v>
      </c>
      <c r="H437" s="72" t="s">
        <v>28</v>
      </c>
      <c r="I437" s="51">
        <v>1</v>
      </c>
      <c r="J437" s="52">
        <v>46272</v>
      </c>
      <c r="K437" s="53">
        <f t="shared" si="40"/>
        <v>46272</v>
      </c>
      <c r="L437" s="17"/>
      <c r="M437" s="1"/>
      <c r="N437" s="54">
        <v>44005</v>
      </c>
      <c r="O437" s="55">
        <f t="shared" si="41"/>
        <v>44005</v>
      </c>
      <c r="P437" s="55">
        <f t="shared" si="42"/>
        <v>44005</v>
      </c>
      <c r="Q437" s="56" t="str">
        <f t="shared" si="43"/>
        <v>OK</v>
      </c>
    </row>
    <row r="438" spans="1:17" x14ac:dyDescent="0.3">
      <c r="A438" s="1"/>
      <c r="B438" s="13"/>
      <c r="C438" s="47">
        <v>5077</v>
      </c>
      <c r="D438" s="71">
        <v>7.1780000000000594</v>
      </c>
      <c r="E438" s="72"/>
      <c r="F438" s="72"/>
      <c r="G438" s="77" t="s">
        <v>358</v>
      </c>
      <c r="H438" s="72" t="s">
        <v>28</v>
      </c>
      <c r="I438" s="51">
        <v>299</v>
      </c>
      <c r="J438" s="52">
        <v>7147</v>
      </c>
      <c r="K438" s="53">
        <f t="shared" si="40"/>
        <v>2136953</v>
      </c>
      <c r="L438" s="17"/>
      <c r="M438" s="1"/>
      <c r="N438" s="54">
        <v>6797</v>
      </c>
      <c r="O438" s="55">
        <f t="shared" si="41"/>
        <v>6797</v>
      </c>
      <c r="P438" s="55">
        <f t="shared" si="42"/>
        <v>2032303</v>
      </c>
      <c r="Q438" s="56" t="str">
        <f t="shared" si="43"/>
        <v>OK</v>
      </c>
    </row>
    <row r="439" spans="1:17" x14ac:dyDescent="0.3">
      <c r="A439" s="1"/>
      <c r="B439" s="13"/>
      <c r="C439" s="47">
        <v>5076</v>
      </c>
      <c r="D439" s="71">
        <v>7.1790000000000598</v>
      </c>
      <c r="E439" s="72"/>
      <c r="F439" s="72"/>
      <c r="G439" s="77" t="s">
        <v>348</v>
      </c>
      <c r="H439" s="72" t="s">
        <v>28</v>
      </c>
      <c r="I439" s="51">
        <v>83</v>
      </c>
      <c r="J439" s="52">
        <v>20386</v>
      </c>
      <c r="K439" s="53">
        <f t="shared" si="40"/>
        <v>1692038</v>
      </c>
      <c r="L439" s="17"/>
      <c r="M439" s="1"/>
      <c r="N439" s="54">
        <v>19387</v>
      </c>
      <c r="O439" s="55">
        <f t="shared" si="41"/>
        <v>19387</v>
      </c>
      <c r="P439" s="55">
        <f t="shared" si="42"/>
        <v>1609121</v>
      </c>
      <c r="Q439" s="56" t="str">
        <f t="shared" si="43"/>
        <v>OK</v>
      </c>
    </row>
    <row r="440" spans="1:17" x14ac:dyDescent="0.3">
      <c r="A440" s="1"/>
      <c r="B440" s="13"/>
      <c r="C440" s="47">
        <v>6542</v>
      </c>
      <c r="D440" s="71">
        <v>7.1800000000000601</v>
      </c>
      <c r="E440" s="72"/>
      <c r="F440" s="72"/>
      <c r="G440" s="77" t="s">
        <v>359</v>
      </c>
      <c r="H440" s="72" t="s">
        <v>28</v>
      </c>
      <c r="I440" s="51">
        <v>2</v>
      </c>
      <c r="J440" s="52">
        <v>67933</v>
      </c>
      <c r="K440" s="53">
        <f t="shared" si="40"/>
        <v>135866</v>
      </c>
      <c r="L440" s="17"/>
      <c r="M440" s="1"/>
      <c r="N440" s="54">
        <v>64604</v>
      </c>
      <c r="O440" s="55">
        <f t="shared" si="41"/>
        <v>64604</v>
      </c>
      <c r="P440" s="55">
        <f t="shared" si="42"/>
        <v>129208</v>
      </c>
      <c r="Q440" s="56" t="str">
        <f t="shared" si="43"/>
        <v>OK</v>
      </c>
    </row>
    <row r="441" spans="1:17" x14ac:dyDescent="0.3">
      <c r="A441" s="1"/>
      <c r="B441" s="13"/>
      <c r="C441" s="47">
        <v>5079</v>
      </c>
      <c r="D441" s="71">
        <v>7.1810000000000604</v>
      </c>
      <c r="E441" s="72"/>
      <c r="F441" s="72"/>
      <c r="G441" s="77" t="s">
        <v>360</v>
      </c>
      <c r="H441" s="72" t="s">
        <v>28</v>
      </c>
      <c r="I441" s="51">
        <v>160</v>
      </c>
      <c r="J441" s="52">
        <v>11382</v>
      </c>
      <c r="K441" s="53">
        <f t="shared" si="40"/>
        <v>1821120</v>
      </c>
      <c r="L441" s="17"/>
      <c r="M441" s="1"/>
      <c r="N441" s="54">
        <v>10824</v>
      </c>
      <c r="O441" s="55">
        <f t="shared" si="41"/>
        <v>10824</v>
      </c>
      <c r="P441" s="55">
        <f t="shared" si="42"/>
        <v>1731840</v>
      </c>
      <c r="Q441" s="56" t="str">
        <f t="shared" si="43"/>
        <v>OK</v>
      </c>
    </row>
    <row r="442" spans="1:17" x14ac:dyDescent="0.3">
      <c r="A442" s="1"/>
      <c r="B442" s="13"/>
      <c r="C442" s="47">
        <v>5159</v>
      </c>
      <c r="D442" s="71">
        <v>7.1820000000000608</v>
      </c>
      <c r="E442" s="72"/>
      <c r="F442" s="72"/>
      <c r="G442" s="77" t="s">
        <v>350</v>
      </c>
      <c r="H442" s="72" t="s">
        <v>28</v>
      </c>
      <c r="I442" s="51">
        <v>28</v>
      </c>
      <c r="J442" s="52">
        <v>30260</v>
      </c>
      <c r="K442" s="53">
        <f t="shared" si="40"/>
        <v>847280</v>
      </c>
      <c r="L442" s="17"/>
      <c r="M442" s="1"/>
      <c r="N442" s="54">
        <v>28777</v>
      </c>
      <c r="O442" s="55">
        <f t="shared" si="41"/>
        <v>28777</v>
      </c>
      <c r="P442" s="55">
        <f t="shared" si="42"/>
        <v>805756</v>
      </c>
      <c r="Q442" s="56" t="str">
        <f t="shared" si="43"/>
        <v>OK</v>
      </c>
    </row>
    <row r="443" spans="1:17" x14ac:dyDescent="0.3">
      <c r="A443" s="1"/>
      <c r="B443" s="13"/>
      <c r="C443" s="47">
        <v>5080</v>
      </c>
      <c r="D443" s="71">
        <v>7.1830000000000611</v>
      </c>
      <c r="E443" s="72"/>
      <c r="F443" s="72"/>
      <c r="G443" s="77" t="s">
        <v>351</v>
      </c>
      <c r="H443" s="72" t="s">
        <v>28</v>
      </c>
      <c r="I443" s="51">
        <v>41</v>
      </c>
      <c r="J443" s="52">
        <v>34724</v>
      </c>
      <c r="K443" s="53">
        <f t="shared" si="40"/>
        <v>1423684</v>
      </c>
      <c r="L443" s="17"/>
      <c r="M443" s="1"/>
      <c r="N443" s="54">
        <v>33023</v>
      </c>
      <c r="O443" s="55">
        <f t="shared" si="41"/>
        <v>33023</v>
      </c>
      <c r="P443" s="55">
        <f t="shared" si="42"/>
        <v>1353943</v>
      </c>
      <c r="Q443" s="56" t="str">
        <f t="shared" si="43"/>
        <v>OK</v>
      </c>
    </row>
    <row r="444" spans="1:17" x14ac:dyDescent="0.3">
      <c r="A444" s="1"/>
      <c r="B444" s="13"/>
      <c r="C444" s="47">
        <v>8531</v>
      </c>
      <c r="D444" s="71">
        <v>7.1840000000000614</v>
      </c>
      <c r="E444" s="72"/>
      <c r="F444" s="72"/>
      <c r="G444" s="77" t="s">
        <v>361</v>
      </c>
      <c r="H444" s="72" t="s">
        <v>28</v>
      </c>
      <c r="I444" s="51">
        <v>4</v>
      </c>
      <c r="J444" s="52">
        <v>138411</v>
      </c>
      <c r="K444" s="53">
        <f t="shared" si="40"/>
        <v>553644</v>
      </c>
      <c r="L444" s="17"/>
      <c r="M444" s="1"/>
      <c r="N444" s="54">
        <v>131629</v>
      </c>
      <c r="O444" s="55">
        <f t="shared" si="41"/>
        <v>131629</v>
      </c>
      <c r="P444" s="55">
        <f t="shared" si="42"/>
        <v>526516</v>
      </c>
      <c r="Q444" s="56" t="str">
        <f t="shared" si="43"/>
        <v>OK</v>
      </c>
    </row>
    <row r="445" spans="1:17" ht="42.75" x14ac:dyDescent="0.3">
      <c r="A445" s="1"/>
      <c r="B445" s="13"/>
      <c r="C445" s="47">
        <v>5462</v>
      </c>
      <c r="D445" s="71">
        <v>7.1850000000000618</v>
      </c>
      <c r="E445" s="72"/>
      <c r="F445" s="72"/>
      <c r="G445" s="77" t="s">
        <v>362</v>
      </c>
      <c r="H445" s="72" t="s">
        <v>28</v>
      </c>
      <c r="I445" s="51">
        <v>206</v>
      </c>
      <c r="J445" s="52">
        <v>118977</v>
      </c>
      <c r="K445" s="53">
        <f t="shared" si="40"/>
        <v>24509262</v>
      </c>
      <c r="L445" s="17"/>
      <c r="M445" s="1"/>
      <c r="N445" s="54">
        <v>113147</v>
      </c>
      <c r="O445" s="55">
        <f t="shared" si="41"/>
        <v>113147</v>
      </c>
      <c r="P445" s="55">
        <f t="shared" si="42"/>
        <v>23308282</v>
      </c>
      <c r="Q445" s="56" t="str">
        <f t="shared" si="43"/>
        <v>OK</v>
      </c>
    </row>
    <row r="446" spans="1:17" ht="42.75" x14ac:dyDescent="0.3">
      <c r="A446" s="1"/>
      <c r="B446" s="13"/>
      <c r="C446" s="47">
        <v>5463</v>
      </c>
      <c r="D446" s="71">
        <v>7.1860000000000621</v>
      </c>
      <c r="E446" s="72"/>
      <c r="F446" s="72"/>
      <c r="G446" s="77" t="s">
        <v>363</v>
      </c>
      <c r="H446" s="72" t="s">
        <v>28</v>
      </c>
      <c r="I446" s="51">
        <v>41</v>
      </c>
      <c r="J446" s="52">
        <v>182418</v>
      </c>
      <c r="K446" s="53">
        <f t="shared" si="40"/>
        <v>7479138</v>
      </c>
      <c r="L446" s="17"/>
      <c r="M446" s="1"/>
      <c r="N446" s="54">
        <v>173480</v>
      </c>
      <c r="O446" s="55">
        <f t="shared" si="41"/>
        <v>173480</v>
      </c>
      <c r="P446" s="55">
        <f t="shared" si="42"/>
        <v>7112680</v>
      </c>
      <c r="Q446" s="56" t="str">
        <f t="shared" si="43"/>
        <v>OK</v>
      </c>
    </row>
    <row r="447" spans="1:17" x14ac:dyDescent="0.3">
      <c r="A447" s="1"/>
      <c r="B447" s="13"/>
      <c r="C447" s="47">
        <v>6755</v>
      </c>
      <c r="D447" s="71">
        <v>7.1870000000000624</v>
      </c>
      <c r="E447" s="72"/>
      <c r="F447" s="72"/>
      <c r="G447" s="77" t="s">
        <v>272</v>
      </c>
      <c r="H447" s="72" t="s">
        <v>28</v>
      </c>
      <c r="I447" s="51">
        <v>9</v>
      </c>
      <c r="J447" s="52">
        <v>23431</v>
      </c>
      <c r="K447" s="53">
        <f t="shared" si="40"/>
        <v>210879</v>
      </c>
      <c r="L447" s="17"/>
      <c r="M447" s="1"/>
      <c r="N447" s="54">
        <v>22283</v>
      </c>
      <c r="O447" s="55">
        <f t="shared" si="41"/>
        <v>22283</v>
      </c>
      <c r="P447" s="55">
        <f t="shared" si="42"/>
        <v>200547</v>
      </c>
      <c r="Q447" s="56" t="str">
        <f t="shared" si="43"/>
        <v>OK</v>
      </c>
    </row>
    <row r="448" spans="1:17" x14ac:dyDescent="0.3">
      <c r="A448" s="1"/>
      <c r="B448" s="13"/>
      <c r="C448" s="47">
        <v>5073</v>
      </c>
      <c r="D448" s="71">
        <v>7.1880000000000628</v>
      </c>
      <c r="E448" s="72"/>
      <c r="F448" s="72"/>
      <c r="G448" s="77" t="s">
        <v>345</v>
      </c>
      <c r="H448" s="72" t="s">
        <v>25</v>
      </c>
      <c r="I448" s="51">
        <v>53</v>
      </c>
      <c r="J448" s="52">
        <v>17040</v>
      </c>
      <c r="K448" s="53">
        <f t="shared" si="40"/>
        <v>903120</v>
      </c>
      <c r="L448" s="17"/>
      <c r="M448" s="1"/>
      <c r="N448" s="54">
        <v>16205</v>
      </c>
      <c r="O448" s="55">
        <f t="shared" si="41"/>
        <v>16205</v>
      </c>
      <c r="P448" s="55">
        <f t="shared" si="42"/>
        <v>858865</v>
      </c>
      <c r="Q448" s="56" t="str">
        <f t="shared" si="43"/>
        <v>OK</v>
      </c>
    </row>
    <row r="449" spans="1:17" x14ac:dyDescent="0.3">
      <c r="A449" s="1"/>
      <c r="B449" s="13"/>
      <c r="C449" s="47">
        <v>6649</v>
      </c>
      <c r="D449" s="71">
        <v>7.1890000000000631</v>
      </c>
      <c r="E449" s="72"/>
      <c r="F449" s="72"/>
      <c r="G449" s="77" t="s">
        <v>364</v>
      </c>
      <c r="H449" s="72" t="s">
        <v>28</v>
      </c>
      <c r="I449" s="51">
        <v>52</v>
      </c>
      <c r="J449" s="52">
        <v>5950</v>
      </c>
      <c r="K449" s="53">
        <f t="shared" si="40"/>
        <v>309400</v>
      </c>
      <c r="L449" s="17"/>
      <c r="M449" s="1"/>
      <c r="N449" s="54">
        <v>5658</v>
      </c>
      <c r="O449" s="55">
        <f t="shared" si="41"/>
        <v>5658</v>
      </c>
      <c r="P449" s="55">
        <f t="shared" si="42"/>
        <v>294216</v>
      </c>
      <c r="Q449" s="56" t="str">
        <f t="shared" si="43"/>
        <v>OK</v>
      </c>
    </row>
    <row r="450" spans="1:17" x14ac:dyDescent="0.3">
      <c r="A450" s="1"/>
      <c r="B450" s="13"/>
      <c r="C450" s="47">
        <v>6649</v>
      </c>
      <c r="D450" s="71">
        <v>7.1900000000000635</v>
      </c>
      <c r="E450" s="72"/>
      <c r="F450" s="72"/>
      <c r="G450" s="77" t="s">
        <v>364</v>
      </c>
      <c r="H450" s="72" t="s">
        <v>28</v>
      </c>
      <c r="I450" s="51">
        <v>18</v>
      </c>
      <c r="J450" s="52">
        <v>5950</v>
      </c>
      <c r="K450" s="53">
        <f t="shared" ref="K450:K464" si="44">+ROUND(I450*J450,0)</f>
        <v>107100</v>
      </c>
      <c r="L450" s="17"/>
      <c r="M450" s="1"/>
      <c r="N450" s="54">
        <v>5658</v>
      </c>
      <c r="O450" s="55">
        <f t="shared" ref="O450:O464" si="45">+ROUND(N450,0)</f>
        <v>5658</v>
      </c>
      <c r="P450" s="55">
        <f t="shared" ref="P450:P464" si="46">+ROUND((O450*I450),0)</f>
        <v>101844</v>
      </c>
      <c r="Q450" s="56" t="str">
        <f t="shared" ref="Q450:Q464" si="47">IF(OR(P450&lt;=0,P450&gt;K450),"ERROR","OK")</f>
        <v>OK</v>
      </c>
    </row>
    <row r="451" spans="1:17" ht="42.75" x14ac:dyDescent="0.3">
      <c r="A451" s="1"/>
      <c r="B451" s="13"/>
      <c r="C451" s="47">
        <v>8019</v>
      </c>
      <c r="D451" s="71">
        <v>7.1910000000000638</v>
      </c>
      <c r="E451" s="72"/>
      <c r="F451" s="72"/>
      <c r="G451" s="77" t="s">
        <v>337</v>
      </c>
      <c r="H451" s="72" t="s">
        <v>25</v>
      </c>
      <c r="I451" s="51">
        <v>6</v>
      </c>
      <c r="J451" s="52">
        <v>912575</v>
      </c>
      <c r="K451" s="53">
        <f t="shared" si="44"/>
        <v>5475450</v>
      </c>
      <c r="L451" s="17"/>
      <c r="M451" s="1"/>
      <c r="N451" s="54">
        <v>867859</v>
      </c>
      <c r="O451" s="55">
        <f t="shared" si="45"/>
        <v>867859</v>
      </c>
      <c r="P451" s="55">
        <f t="shared" si="46"/>
        <v>5207154</v>
      </c>
      <c r="Q451" s="56" t="str">
        <f t="shared" si="47"/>
        <v>OK</v>
      </c>
    </row>
    <row r="452" spans="1:17" ht="57" x14ac:dyDescent="0.3">
      <c r="A452" s="1"/>
      <c r="B452" s="13"/>
      <c r="C452" s="47">
        <v>8020</v>
      </c>
      <c r="D452" s="71">
        <v>7.1920000000000641</v>
      </c>
      <c r="E452" s="72"/>
      <c r="F452" s="72"/>
      <c r="G452" s="77" t="s">
        <v>338</v>
      </c>
      <c r="H452" s="72" t="s">
        <v>28</v>
      </c>
      <c r="I452" s="51">
        <v>1</v>
      </c>
      <c r="J452" s="52">
        <v>912575</v>
      </c>
      <c r="K452" s="53">
        <f t="shared" si="44"/>
        <v>912575</v>
      </c>
      <c r="L452" s="17"/>
      <c r="M452" s="1"/>
      <c r="N452" s="54">
        <v>867859</v>
      </c>
      <c r="O452" s="55">
        <f t="shared" si="45"/>
        <v>867859</v>
      </c>
      <c r="P452" s="55">
        <f t="shared" si="46"/>
        <v>867859</v>
      </c>
      <c r="Q452" s="56" t="str">
        <f t="shared" si="47"/>
        <v>OK</v>
      </c>
    </row>
    <row r="453" spans="1:17" ht="57" x14ac:dyDescent="0.3">
      <c r="A453" s="1"/>
      <c r="B453" s="13"/>
      <c r="C453" s="47">
        <v>8021</v>
      </c>
      <c r="D453" s="71">
        <v>7.1930000000000645</v>
      </c>
      <c r="E453" s="72"/>
      <c r="F453" s="72"/>
      <c r="G453" s="77" t="s">
        <v>339</v>
      </c>
      <c r="H453" s="72" t="s">
        <v>28</v>
      </c>
      <c r="I453" s="51">
        <v>1</v>
      </c>
      <c r="J453" s="52">
        <v>2530888</v>
      </c>
      <c r="K453" s="53">
        <f t="shared" si="44"/>
        <v>2530888</v>
      </c>
      <c r="L453" s="17"/>
      <c r="M453" s="1"/>
      <c r="N453" s="54">
        <v>2406874</v>
      </c>
      <c r="O453" s="55">
        <f t="shared" si="45"/>
        <v>2406874</v>
      </c>
      <c r="P453" s="55">
        <f t="shared" si="46"/>
        <v>2406874</v>
      </c>
      <c r="Q453" s="56" t="str">
        <f t="shared" si="47"/>
        <v>OK</v>
      </c>
    </row>
    <row r="454" spans="1:17" x14ac:dyDescent="0.3">
      <c r="A454" s="1"/>
      <c r="B454" s="13"/>
      <c r="C454" s="47"/>
      <c r="D454" s="71"/>
      <c r="E454" s="72"/>
      <c r="F454" s="72"/>
      <c r="G454" s="73" t="s">
        <v>365</v>
      </c>
      <c r="H454" s="72"/>
      <c r="I454" s="51"/>
      <c r="J454" s="52"/>
      <c r="K454" s="53"/>
      <c r="L454" s="17"/>
      <c r="M454" s="1"/>
      <c r="N454" s="54"/>
      <c r="O454" s="76"/>
      <c r="P454" s="76"/>
      <c r="Q454" s="56"/>
    </row>
    <row r="455" spans="1:17" ht="28.5" x14ac:dyDescent="0.3">
      <c r="A455" s="1"/>
      <c r="B455" s="13"/>
      <c r="C455" s="47">
        <v>8877</v>
      </c>
      <c r="D455" s="71">
        <v>7.1940000000000648</v>
      </c>
      <c r="E455" s="72"/>
      <c r="F455" s="72"/>
      <c r="G455" s="77" t="s">
        <v>366</v>
      </c>
      <c r="H455" s="72" t="s">
        <v>367</v>
      </c>
      <c r="I455" s="51">
        <v>1</v>
      </c>
      <c r="J455" s="52">
        <v>124083064</v>
      </c>
      <c r="K455" s="53">
        <f t="shared" si="44"/>
        <v>124083064</v>
      </c>
      <c r="L455" s="17"/>
      <c r="M455" s="1"/>
      <c r="N455" s="54">
        <v>118002994</v>
      </c>
      <c r="O455" s="55">
        <f t="shared" si="45"/>
        <v>118002994</v>
      </c>
      <c r="P455" s="55">
        <f t="shared" si="46"/>
        <v>118002994</v>
      </c>
      <c r="Q455" s="56" t="str">
        <f t="shared" si="47"/>
        <v>OK</v>
      </c>
    </row>
    <row r="456" spans="1:17" ht="28.5" x14ac:dyDescent="0.3">
      <c r="A456" s="1"/>
      <c r="B456" s="13"/>
      <c r="C456" s="47">
        <v>8878</v>
      </c>
      <c r="D456" s="71">
        <v>7.1950000000000651</v>
      </c>
      <c r="E456" s="72"/>
      <c r="F456" s="72"/>
      <c r="G456" s="77" t="s">
        <v>368</v>
      </c>
      <c r="H456" s="72" t="s">
        <v>367</v>
      </c>
      <c r="I456" s="51">
        <v>1</v>
      </c>
      <c r="J456" s="52">
        <v>37735606</v>
      </c>
      <c r="K456" s="53">
        <f t="shared" si="44"/>
        <v>37735606</v>
      </c>
      <c r="L456" s="17"/>
      <c r="M456" s="1"/>
      <c r="N456" s="54">
        <v>35886561</v>
      </c>
      <c r="O456" s="55">
        <f t="shared" si="45"/>
        <v>35886561</v>
      </c>
      <c r="P456" s="55">
        <f t="shared" si="46"/>
        <v>35886561</v>
      </c>
      <c r="Q456" s="56" t="str">
        <f t="shared" si="47"/>
        <v>OK</v>
      </c>
    </row>
    <row r="457" spans="1:17" ht="28.5" x14ac:dyDescent="0.3">
      <c r="A457" s="1"/>
      <c r="B457" s="13"/>
      <c r="C457" s="47">
        <v>8880</v>
      </c>
      <c r="D457" s="71">
        <v>7.1960000000000655</v>
      </c>
      <c r="E457" s="72"/>
      <c r="F457" s="72"/>
      <c r="G457" s="77" t="s">
        <v>369</v>
      </c>
      <c r="H457" s="72" t="s">
        <v>367</v>
      </c>
      <c r="I457" s="51">
        <v>1</v>
      </c>
      <c r="J457" s="52">
        <v>16811863</v>
      </c>
      <c r="K457" s="53">
        <f t="shared" si="44"/>
        <v>16811863</v>
      </c>
      <c r="L457" s="17"/>
      <c r="M457" s="1"/>
      <c r="N457" s="54">
        <v>15988082</v>
      </c>
      <c r="O457" s="55">
        <f t="shared" si="45"/>
        <v>15988082</v>
      </c>
      <c r="P457" s="55">
        <f t="shared" si="46"/>
        <v>15988082</v>
      </c>
      <c r="Q457" s="56" t="str">
        <f t="shared" si="47"/>
        <v>OK</v>
      </c>
    </row>
    <row r="458" spans="1:17" ht="28.5" x14ac:dyDescent="0.3">
      <c r="A458" s="1"/>
      <c r="B458" s="13"/>
      <c r="C458" s="47">
        <v>8881</v>
      </c>
      <c r="D458" s="71">
        <v>7.1970000000000658</v>
      </c>
      <c r="E458" s="72"/>
      <c r="F458" s="72"/>
      <c r="G458" s="77" t="s">
        <v>370</v>
      </c>
      <c r="H458" s="72" t="s">
        <v>367</v>
      </c>
      <c r="I458" s="51">
        <v>1</v>
      </c>
      <c r="J458" s="52">
        <v>7159940</v>
      </c>
      <c r="K458" s="53">
        <f t="shared" si="44"/>
        <v>7159940</v>
      </c>
      <c r="L458" s="17"/>
      <c r="M458" s="1"/>
      <c r="N458" s="54">
        <v>6809103</v>
      </c>
      <c r="O458" s="55">
        <f t="shared" si="45"/>
        <v>6809103</v>
      </c>
      <c r="P458" s="55">
        <f t="shared" si="46"/>
        <v>6809103</v>
      </c>
      <c r="Q458" s="56" t="str">
        <f t="shared" si="47"/>
        <v>OK</v>
      </c>
    </row>
    <row r="459" spans="1:17" ht="28.5" x14ac:dyDescent="0.3">
      <c r="A459" s="1"/>
      <c r="B459" s="13"/>
      <c r="C459" s="47">
        <v>8882</v>
      </c>
      <c r="D459" s="71">
        <v>7.1980000000000661</v>
      </c>
      <c r="E459" s="72"/>
      <c r="F459" s="72"/>
      <c r="G459" s="77" t="s">
        <v>371</v>
      </c>
      <c r="H459" s="72" t="s">
        <v>367</v>
      </c>
      <c r="I459" s="51">
        <v>1</v>
      </c>
      <c r="J459" s="52">
        <v>2399175</v>
      </c>
      <c r="K459" s="53">
        <f t="shared" si="44"/>
        <v>2399175</v>
      </c>
      <c r="L459" s="17"/>
      <c r="M459" s="1"/>
      <c r="N459" s="54">
        <v>2281615</v>
      </c>
      <c r="O459" s="55">
        <f t="shared" si="45"/>
        <v>2281615</v>
      </c>
      <c r="P459" s="55">
        <f t="shared" si="46"/>
        <v>2281615</v>
      </c>
      <c r="Q459" s="56" t="str">
        <f t="shared" si="47"/>
        <v>OK</v>
      </c>
    </row>
    <row r="460" spans="1:17" ht="28.5" x14ac:dyDescent="0.3">
      <c r="A460" s="1"/>
      <c r="B460" s="13"/>
      <c r="C460" s="47">
        <v>8883</v>
      </c>
      <c r="D460" s="71">
        <v>7.1990000000000665</v>
      </c>
      <c r="E460" s="72"/>
      <c r="F460" s="72"/>
      <c r="G460" s="77" t="s">
        <v>372</v>
      </c>
      <c r="H460" s="72" t="s">
        <v>367</v>
      </c>
      <c r="I460" s="51">
        <v>1</v>
      </c>
      <c r="J460" s="52">
        <v>85207076</v>
      </c>
      <c r="K460" s="53">
        <f t="shared" si="44"/>
        <v>85207076</v>
      </c>
      <c r="L460" s="17"/>
      <c r="M460" s="1"/>
      <c r="N460" s="54">
        <v>81031929</v>
      </c>
      <c r="O460" s="55">
        <f t="shared" si="45"/>
        <v>81031929</v>
      </c>
      <c r="P460" s="55">
        <f t="shared" si="46"/>
        <v>81031929</v>
      </c>
      <c r="Q460" s="56" t="str">
        <f t="shared" si="47"/>
        <v>OK</v>
      </c>
    </row>
    <row r="461" spans="1:17" ht="28.5" x14ac:dyDescent="0.3">
      <c r="A461" s="1"/>
      <c r="B461" s="13"/>
      <c r="C461" s="47">
        <v>8884</v>
      </c>
      <c r="D461" s="71">
        <v>7.2000000000000668</v>
      </c>
      <c r="E461" s="72"/>
      <c r="F461" s="72"/>
      <c r="G461" s="77" t="s">
        <v>373</v>
      </c>
      <c r="H461" s="72" t="s">
        <v>367</v>
      </c>
      <c r="I461" s="51">
        <v>1</v>
      </c>
      <c r="J461" s="52">
        <v>65780363</v>
      </c>
      <c r="K461" s="53">
        <f t="shared" si="44"/>
        <v>65780363</v>
      </c>
      <c r="L461" s="17"/>
      <c r="M461" s="1"/>
      <c r="N461" s="54">
        <v>62557125</v>
      </c>
      <c r="O461" s="55">
        <f t="shared" si="45"/>
        <v>62557125</v>
      </c>
      <c r="P461" s="55">
        <f t="shared" si="46"/>
        <v>62557125</v>
      </c>
      <c r="Q461" s="56" t="str">
        <f t="shared" si="47"/>
        <v>OK</v>
      </c>
    </row>
    <row r="462" spans="1:17" ht="57" x14ac:dyDescent="0.3">
      <c r="A462" s="1"/>
      <c r="B462" s="13"/>
      <c r="C462" s="47">
        <v>8895</v>
      </c>
      <c r="D462" s="71">
        <v>7.2010000000000671</v>
      </c>
      <c r="E462" s="72"/>
      <c r="F462" s="72"/>
      <c r="G462" s="77" t="s">
        <v>374</v>
      </c>
      <c r="H462" s="72" t="s">
        <v>375</v>
      </c>
      <c r="I462" s="51">
        <v>1</v>
      </c>
      <c r="J462" s="52">
        <v>173733892</v>
      </c>
      <c r="K462" s="53">
        <f t="shared" si="44"/>
        <v>173733892</v>
      </c>
      <c r="L462" s="17"/>
      <c r="M462" s="1"/>
      <c r="N462" s="54">
        <v>165220931</v>
      </c>
      <c r="O462" s="55">
        <f t="shared" si="45"/>
        <v>165220931</v>
      </c>
      <c r="P462" s="55">
        <f t="shared" si="46"/>
        <v>165220931</v>
      </c>
      <c r="Q462" s="56" t="str">
        <f t="shared" si="47"/>
        <v>OK</v>
      </c>
    </row>
    <row r="463" spans="1:17" ht="17.25" thickBot="1" x14ac:dyDescent="0.35">
      <c r="A463" s="1"/>
      <c r="B463" s="13"/>
      <c r="C463" s="57" t="s">
        <v>31</v>
      </c>
      <c r="D463" s="84"/>
      <c r="E463" s="85"/>
      <c r="F463" s="85"/>
      <c r="G463" s="86"/>
      <c r="H463" s="87"/>
      <c r="I463" s="90"/>
      <c r="J463" s="61"/>
      <c r="K463" s="88">
        <f>+SUM(K256:K462)</f>
        <v>3135308761</v>
      </c>
      <c r="L463" s="17"/>
      <c r="M463" s="1"/>
      <c r="N463" s="63"/>
      <c r="O463" s="55"/>
      <c r="P463" s="55">
        <f>+SUM(P256:P462)</f>
        <v>2981681305</v>
      </c>
      <c r="Q463" s="56" t="str">
        <f t="shared" si="47"/>
        <v>OK</v>
      </c>
    </row>
    <row r="464" spans="1:17" ht="17.25" thickBot="1" x14ac:dyDescent="0.35">
      <c r="A464" s="1"/>
      <c r="B464" s="13"/>
      <c r="C464" s="40"/>
      <c r="D464" s="41">
        <v>8</v>
      </c>
      <c r="E464" s="42"/>
      <c r="F464" s="42"/>
      <c r="G464" s="43" t="s">
        <v>376</v>
      </c>
      <c r="H464" s="69"/>
      <c r="I464" s="69"/>
      <c r="J464" s="69"/>
      <c r="K464" s="70"/>
      <c r="L464" s="17"/>
      <c r="M464" s="1"/>
      <c r="N464" s="45"/>
      <c r="O464" s="44"/>
      <c r="P464" s="44"/>
      <c r="Q464" s="46"/>
    </row>
    <row r="465" spans="1:17" x14ac:dyDescent="0.3">
      <c r="A465" s="1"/>
      <c r="B465" s="13"/>
      <c r="C465" s="47"/>
      <c r="D465" s="71"/>
      <c r="E465" s="72"/>
      <c r="F465" s="72"/>
      <c r="G465" s="73" t="s">
        <v>377</v>
      </c>
      <c r="H465" s="72"/>
      <c r="I465" s="51"/>
      <c r="J465" s="52"/>
      <c r="K465" s="53"/>
      <c r="L465" s="17"/>
      <c r="M465" s="1"/>
      <c r="N465" s="78"/>
      <c r="O465" s="76"/>
      <c r="P465" s="76"/>
      <c r="Q465" s="56"/>
    </row>
    <row r="466" spans="1:17" x14ac:dyDescent="0.3">
      <c r="A466" s="1"/>
      <c r="B466" s="13"/>
      <c r="C466" s="47">
        <v>7057</v>
      </c>
      <c r="D466" s="71">
        <v>8.0009999999999994</v>
      </c>
      <c r="E466" s="72"/>
      <c r="F466" s="72"/>
      <c r="G466" s="77" t="s">
        <v>378</v>
      </c>
      <c r="H466" s="72" t="s">
        <v>28</v>
      </c>
      <c r="I466" s="51">
        <v>1170</v>
      </c>
      <c r="J466" s="52">
        <v>36696</v>
      </c>
      <c r="K466" s="53">
        <f t="shared" ref="K466:K653" si="48">+ROUND(I466*J466,0)</f>
        <v>42934320</v>
      </c>
      <c r="L466" s="17"/>
      <c r="M466" s="1"/>
      <c r="N466" s="54">
        <v>34898</v>
      </c>
      <c r="O466" s="55">
        <f t="shared" ref="O466:O528" si="49">+ROUND(N466,0)</f>
        <v>34898</v>
      </c>
      <c r="P466" s="55">
        <f t="shared" ref="P466:P528" si="50">+ROUND((O466*I466),0)</f>
        <v>40830660</v>
      </c>
      <c r="Q466" s="56" t="str">
        <f t="shared" ref="Q466:Q528" si="51">IF(OR(P466&lt;=0,P466&gt;K466),"ERROR","OK")</f>
        <v>OK</v>
      </c>
    </row>
    <row r="467" spans="1:17" ht="28.5" x14ac:dyDescent="0.3">
      <c r="A467" s="1"/>
      <c r="B467" s="13"/>
      <c r="C467" s="47">
        <v>5840</v>
      </c>
      <c r="D467" s="71">
        <v>8.0019999999999989</v>
      </c>
      <c r="E467" s="72"/>
      <c r="F467" s="72"/>
      <c r="G467" s="77" t="s">
        <v>379</v>
      </c>
      <c r="H467" s="72" t="s">
        <v>25</v>
      </c>
      <c r="I467" s="51">
        <v>2167</v>
      </c>
      <c r="J467" s="52">
        <v>17601</v>
      </c>
      <c r="K467" s="53">
        <f t="shared" si="48"/>
        <v>38141367</v>
      </c>
      <c r="L467" s="17"/>
      <c r="M467" s="1"/>
      <c r="N467" s="54">
        <v>16739</v>
      </c>
      <c r="O467" s="55">
        <f t="shared" si="49"/>
        <v>16739</v>
      </c>
      <c r="P467" s="55">
        <f t="shared" si="50"/>
        <v>36273413</v>
      </c>
      <c r="Q467" s="56" t="str">
        <f t="shared" si="51"/>
        <v>OK</v>
      </c>
    </row>
    <row r="468" spans="1:17" ht="28.5" x14ac:dyDescent="0.3">
      <c r="A468" s="1"/>
      <c r="B468" s="13"/>
      <c r="C468" s="47">
        <v>7619</v>
      </c>
      <c r="D468" s="71">
        <v>8.0029999999999983</v>
      </c>
      <c r="E468" s="72"/>
      <c r="F468" s="72"/>
      <c r="G468" s="77" t="s">
        <v>380</v>
      </c>
      <c r="H468" s="72" t="s">
        <v>28</v>
      </c>
      <c r="I468" s="51">
        <v>277</v>
      </c>
      <c r="J468" s="52">
        <v>35570</v>
      </c>
      <c r="K468" s="53">
        <f t="shared" si="48"/>
        <v>9852890</v>
      </c>
      <c r="L468" s="17"/>
      <c r="M468" s="1"/>
      <c r="N468" s="54">
        <v>33827</v>
      </c>
      <c r="O468" s="55">
        <f t="shared" si="49"/>
        <v>33827</v>
      </c>
      <c r="P468" s="55">
        <f t="shared" si="50"/>
        <v>9370079</v>
      </c>
      <c r="Q468" s="56" t="str">
        <f t="shared" si="51"/>
        <v>OK</v>
      </c>
    </row>
    <row r="469" spans="1:17" ht="28.5" x14ac:dyDescent="0.3">
      <c r="A469" s="1"/>
      <c r="B469" s="13"/>
      <c r="C469" s="47">
        <v>7615</v>
      </c>
      <c r="D469" s="71">
        <v>8.0039999999999978</v>
      </c>
      <c r="E469" s="72"/>
      <c r="F469" s="72"/>
      <c r="G469" s="77" t="s">
        <v>381</v>
      </c>
      <c r="H469" s="72" t="s">
        <v>28</v>
      </c>
      <c r="I469" s="51">
        <v>403</v>
      </c>
      <c r="J469" s="52">
        <v>142589</v>
      </c>
      <c r="K469" s="53">
        <f t="shared" si="48"/>
        <v>57463367</v>
      </c>
      <c r="L469" s="17"/>
      <c r="M469" s="1"/>
      <c r="N469" s="54">
        <v>135602</v>
      </c>
      <c r="O469" s="55">
        <f t="shared" si="49"/>
        <v>135602</v>
      </c>
      <c r="P469" s="55">
        <f t="shared" si="50"/>
        <v>54647606</v>
      </c>
      <c r="Q469" s="56" t="str">
        <f t="shared" si="51"/>
        <v>OK</v>
      </c>
    </row>
    <row r="470" spans="1:17" ht="28.5" x14ac:dyDescent="0.3">
      <c r="A470" s="1"/>
      <c r="B470" s="13"/>
      <c r="C470" s="47">
        <v>7618</v>
      </c>
      <c r="D470" s="71">
        <v>8.0049999999999972</v>
      </c>
      <c r="E470" s="72"/>
      <c r="F470" s="72"/>
      <c r="G470" s="77" t="s">
        <v>382</v>
      </c>
      <c r="H470" s="72" t="s">
        <v>28</v>
      </c>
      <c r="I470" s="51">
        <v>264</v>
      </c>
      <c r="J470" s="52">
        <v>102220</v>
      </c>
      <c r="K470" s="53">
        <f t="shared" si="48"/>
        <v>26986080</v>
      </c>
      <c r="L470" s="17"/>
      <c r="M470" s="1"/>
      <c r="N470" s="54">
        <v>97211</v>
      </c>
      <c r="O470" s="55">
        <f t="shared" si="49"/>
        <v>97211</v>
      </c>
      <c r="P470" s="55">
        <f t="shared" si="50"/>
        <v>25663704</v>
      </c>
      <c r="Q470" s="56" t="str">
        <f t="shared" si="51"/>
        <v>OK</v>
      </c>
    </row>
    <row r="471" spans="1:17" ht="57" x14ac:dyDescent="0.3">
      <c r="A471" s="1"/>
      <c r="B471" s="13"/>
      <c r="C471" s="47">
        <v>8807</v>
      </c>
      <c r="D471" s="71">
        <v>8.0059999999999967</v>
      </c>
      <c r="E471" s="72"/>
      <c r="F471" s="72"/>
      <c r="G471" s="77" t="s">
        <v>383</v>
      </c>
      <c r="H471" s="72" t="s">
        <v>28</v>
      </c>
      <c r="I471" s="51">
        <v>56</v>
      </c>
      <c r="J471" s="52">
        <v>1157665</v>
      </c>
      <c r="K471" s="53">
        <f t="shared" si="48"/>
        <v>64829240</v>
      </c>
      <c r="L471" s="17"/>
      <c r="M471" s="1"/>
      <c r="N471" s="54">
        <v>1100939</v>
      </c>
      <c r="O471" s="55">
        <f t="shared" si="49"/>
        <v>1100939</v>
      </c>
      <c r="P471" s="55">
        <f t="shared" si="50"/>
        <v>61652584</v>
      </c>
      <c r="Q471" s="56" t="str">
        <f t="shared" si="51"/>
        <v>OK</v>
      </c>
    </row>
    <row r="472" spans="1:17" ht="28.5" x14ac:dyDescent="0.3">
      <c r="A472" s="1"/>
      <c r="B472" s="13"/>
      <c r="C472" s="47">
        <v>6498</v>
      </c>
      <c r="D472" s="71">
        <v>8.0069999999999961</v>
      </c>
      <c r="E472" s="72"/>
      <c r="F472" s="72"/>
      <c r="G472" s="77" t="s">
        <v>384</v>
      </c>
      <c r="H472" s="72" t="s">
        <v>28</v>
      </c>
      <c r="I472" s="51">
        <v>38</v>
      </c>
      <c r="J472" s="52">
        <v>13371</v>
      </c>
      <c r="K472" s="53">
        <f t="shared" si="48"/>
        <v>508098</v>
      </c>
      <c r="L472" s="17"/>
      <c r="M472" s="1"/>
      <c r="N472" s="54">
        <v>12716</v>
      </c>
      <c r="O472" s="55">
        <f t="shared" si="49"/>
        <v>12716</v>
      </c>
      <c r="P472" s="55">
        <f t="shared" si="50"/>
        <v>483208</v>
      </c>
      <c r="Q472" s="56" t="str">
        <f t="shared" si="51"/>
        <v>OK</v>
      </c>
    </row>
    <row r="473" spans="1:17" ht="42.75" x14ac:dyDescent="0.3">
      <c r="A473" s="1"/>
      <c r="B473" s="13"/>
      <c r="C473" s="47">
        <v>6663</v>
      </c>
      <c r="D473" s="71">
        <v>8.0079999999999956</v>
      </c>
      <c r="E473" s="72"/>
      <c r="F473" s="72"/>
      <c r="G473" s="77" t="s">
        <v>385</v>
      </c>
      <c r="H473" s="72" t="s">
        <v>28</v>
      </c>
      <c r="I473" s="51">
        <v>24</v>
      </c>
      <c r="J473" s="52">
        <v>16421</v>
      </c>
      <c r="K473" s="53">
        <f t="shared" si="48"/>
        <v>394104</v>
      </c>
      <c r="L473" s="17"/>
      <c r="M473" s="1"/>
      <c r="N473" s="54">
        <v>15616</v>
      </c>
      <c r="O473" s="55">
        <f t="shared" si="49"/>
        <v>15616</v>
      </c>
      <c r="P473" s="55">
        <f t="shared" si="50"/>
        <v>374784</v>
      </c>
      <c r="Q473" s="56" t="str">
        <f t="shared" si="51"/>
        <v>OK</v>
      </c>
    </row>
    <row r="474" spans="1:17" ht="28.5" x14ac:dyDescent="0.3">
      <c r="A474" s="1"/>
      <c r="B474" s="13"/>
      <c r="C474" s="47">
        <v>6640</v>
      </c>
      <c r="D474" s="71">
        <v>8.008999999999995</v>
      </c>
      <c r="E474" s="72"/>
      <c r="F474" s="72"/>
      <c r="G474" s="77" t="s">
        <v>386</v>
      </c>
      <c r="H474" s="72" t="s">
        <v>28</v>
      </c>
      <c r="I474" s="51">
        <v>55</v>
      </c>
      <c r="J474" s="52">
        <v>69810</v>
      </c>
      <c r="K474" s="53">
        <f t="shared" si="48"/>
        <v>3839550</v>
      </c>
      <c r="L474" s="17"/>
      <c r="M474" s="1"/>
      <c r="N474" s="54">
        <v>66389</v>
      </c>
      <c r="O474" s="55">
        <f t="shared" si="49"/>
        <v>66389</v>
      </c>
      <c r="P474" s="55">
        <f t="shared" si="50"/>
        <v>3651395</v>
      </c>
      <c r="Q474" s="56" t="str">
        <f t="shared" si="51"/>
        <v>OK</v>
      </c>
    </row>
    <row r="475" spans="1:17" ht="28.5" x14ac:dyDescent="0.3">
      <c r="A475" s="1"/>
      <c r="B475" s="13"/>
      <c r="C475" s="47">
        <v>7497</v>
      </c>
      <c r="D475" s="71">
        <v>8.0099999999999945</v>
      </c>
      <c r="E475" s="72"/>
      <c r="F475" s="72"/>
      <c r="G475" s="77" t="s">
        <v>387</v>
      </c>
      <c r="H475" s="72" t="s">
        <v>28</v>
      </c>
      <c r="I475" s="51">
        <v>7</v>
      </c>
      <c r="J475" s="52">
        <v>345902</v>
      </c>
      <c r="K475" s="53">
        <f t="shared" si="48"/>
        <v>2421314</v>
      </c>
      <c r="L475" s="17"/>
      <c r="M475" s="1"/>
      <c r="N475" s="54">
        <v>328953</v>
      </c>
      <c r="O475" s="55">
        <f t="shared" si="49"/>
        <v>328953</v>
      </c>
      <c r="P475" s="55">
        <f t="shared" si="50"/>
        <v>2302671</v>
      </c>
      <c r="Q475" s="56" t="str">
        <f t="shared" si="51"/>
        <v>OK</v>
      </c>
    </row>
    <row r="476" spans="1:17" ht="42.75" x14ac:dyDescent="0.3">
      <c r="A476" s="1"/>
      <c r="B476" s="13"/>
      <c r="C476" s="47">
        <v>6682</v>
      </c>
      <c r="D476" s="71">
        <v>8.0109999999999939</v>
      </c>
      <c r="E476" s="72"/>
      <c r="F476" s="72"/>
      <c r="G476" s="77" t="s">
        <v>388</v>
      </c>
      <c r="H476" s="72" t="s">
        <v>28</v>
      </c>
      <c r="I476" s="51">
        <v>6</v>
      </c>
      <c r="J476" s="52">
        <v>11771</v>
      </c>
      <c r="K476" s="53">
        <f t="shared" si="48"/>
        <v>70626</v>
      </c>
      <c r="L476" s="17"/>
      <c r="M476" s="1"/>
      <c r="N476" s="54">
        <v>11194</v>
      </c>
      <c r="O476" s="55">
        <f t="shared" si="49"/>
        <v>11194</v>
      </c>
      <c r="P476" s="55">
        <f t="shared" si="50"/>
        <v>67164</v>
      </c>
      <c r="Q476" s="56" t="str">
        <f t="shared" si="51"/>
        <v>OK</v>
      </c>
    </row>
    <row r="477" spans="1:17" ht="42.75" x14ac:dyDescent="0.3">
      <c r="A477" s="1"/>
      <c r="B477" s="13"/>
      <c r="C477" s="47">
        <v>6663</v>
      </c>
      <c r="D477" s="71">
        <v>8.0119999999999933</v>
      </c>
      <c r="E477" s="72"/>
      <c r="F477" s="72"/>
      <c r="G477" s="77" t="s">
        <v>385</v>
      </c>
      <c r="H477" s="72" t="s">
        <v>28</v>
      </c>
      <c r="I477" s="51">
        <v>18</v>
      </c>
      <c r="J477" s="52">
        <v>16421</v>
      </c>
      <c r="K477" s="53">
        <f t="shared" si="48"/>
        <v>295578</v>
      </c>
      <c r="L477" s="17"/>
      <c r="M477" s="1"/>
      <c r="N477" s="54">
        <v>15616</v>
      </c>
      <c r="O477" s="55">
        <f t="shared" si="49"/>
        <v>15616</v>
      </c>
      <c r="P477" s="55">
        <f t="shared" si="50"/>
        <v>281088</v>
      </c>
      <c r="Q477" s="56" t="str">
        <f t="shared" si="51"/>
        <v>OK</v>
      </c>
    </row>
    <row r="478" spans="1:17" ht="28.5" x14ac:dyDescent="0.3">
      <c r="A478" s="1"/>
      <c r="B478" s="13"/>
      <c r="C478" s="47">
        <v>7615</v>
      </c>
      <c r="D478" s="71">
        <v>8.0129999999999928</v>
      </c>
      <c r="E478" s="72"/>
      <c r="F478" s="72"/>
      <c r="G478" s="77" t="s">
        <v>381</v>
      </c>
      <c r="H478" s="72" t="s">
        <v>28</v>
      </c>
      <c r="I478" s="51">
        <v>126</v>
      </c>
      <c r="J478" s="52">
        <v>142589</v>
      </c>
      <c r="K478" s="53">
        <f t="shared" si="48"/>
        <v>17966214</v>
      </c>
      <c r="L478" s="17"/>
      <c r="M478" s="1"/>
      <c r="N478" s="54">
        <v>135602</v>
      </c>
      <c r="O478" s="55">
        <f t="shared" si="49"/>
        <v>135602</v>
      </c>
      <c r="P478" s="55">
        <f t="shared" si="50"/>
        <v>17085852</v>
      </c>
      <c r="Q478" s="56" t="str">
        <f t="shared" si="51"/>
        <v>OK</v>
      </c>
    </row>
    <row r="479" spans="1:17" ht="42.75" x14ac:dyDescent="0.3">
      <c r="A479" s="1"/>
      <c r="B479" s="13"/>
      <c r="C479" s="47">
        <v>8533</v>
      </c>
      <c r="D479" s="71">
        <v>8.0139999999999922</v>
      </c>
      <c r="E479" s="72"/>
      <c r="F479" s="72"/>
      <c r="G479" s="77" t="s">
        <v>389</v>
      </c>
      <c r="H479" s="72" t="s">
        <v>28</v>
      </c>
      <c r="I479" s="51">
        <v>2</v>
      </c>
      <c r="J479" s="52">
        <v>23829</v>
      </c>
      <c r="K479" s="53">
        <f t="shared" si="48"/>
        <v>47658</v>
      </c>
      <c r="L479" s="17"/>
      <c r="M479" s="1"/>
      <c r="N479" s="54">
        <v>22661</v>
      </c>
      <c r="O479" s="55">
        <f t="shared" si="49"/>
        <v>22661</v>
      </c>
      <c r="P479" s="55">
        <f t="shared" si="50"/>
        <v>45322</v>
      </c>
      <c r="Q479" s="56" t="str">
        <f t="shared" si="51"/>
        <v>OK</v>
      </c>
    </row>
    <row r="480" spans="1:17" ht="28.5" x14ac:dyDescent="0.3">
      <c r="A480" s="1"/>
      <c r="B480" s="13"/>
      <c r="C480" s="47">
        <v>4869</v>
      </c>
      <c r="D480" s="71">
        <v>8.0149999999999917</v>
      </c>
      <c r="E480" s="72"/>
      <c r="F480" s="72"/>
      <c r="G480" s="77" t="s">
        <v>390</v>
      </c>
      <c r="H480" s="72" t="s">
        <v>28</v>
      </c>
      <c r="I480" s="51">
        <v>30</v>
      </c>
      <c r="J480" s="52">
        <v>63184</v>
      </c>
      <c r="K480" s="53">
        <f t="shared" si="48"/>
        <v>1895520</v>
      </c>
      <c r="L480" s="17"/>
      <c r="M480" s="1"/>
      <c r="N480" s="54">
        <v>60088</v>
      </c>
      <c r="O480" s="55">
        <f t="shared" si="49"/>
        <v>60088</v>
      </c>
      <c r="P480" s="55">
        <f t="shared" si="50"/>
        <v>1802640</v>
      </c>
      <c r="Q480" s="56" t="str">
        <f t="shared" si="51"/>
        <v>OK</v>
      </c>
    </row>
    <row r="481" spans="1:17" ht="28.5" x14ac:dyDescent="0.3">
      <c r="A481" s="1"/>
      <c r="B481" s="13"/>
      <c r="C481" s="47">
        <v>4846</v>
      </c>
      <c r="D481" s="71">
        <v>8.0159999999999911</v>
      </c>
      <c r="E481" s="72"/>
      <c r="F481" s="72"/>
      <c r="G481" s="77" t="s">
        <v>391</v>
      </c>
      <c r="H481" s="72" t="s">
        <v>28</v>
      </c>
      <c r="I481" s="51">
        <v>25</v>
      </c>
      <c r="J481" s="52">
        <v>126365</v>
      </c>
      <c r="K481" s="53">
        <f t="shared" si="48"/>
        <v>3159125</v>
      </c>
      <c r="L481" s="17"/>
      <c r="M481" s="1"/>
      <c r="N481" s="54">
        <v>120173</v>
      </c>
      <c r="O481" s="55">
        <f t="shared" si="49"/>
        <v>120173</v>
      </c>
      <c r="P481" s="55">
        <f t="shared" si="50"/>
        <v>3004325</v>
      </c>
      <c r="Q481" s="56" t="str">
        <f t="shared" si="51"/>
        <v>OK</v>
      </c>
    </row>
    <row r="482" spans="1:17" ht="28.5" x14ac:dyDescent="0.3">
      <c r="A482" s="1"/>
      <c r="B482" s="13"/>
      <c r="C482" s="47">
        <v>6780</v>
      </c>
      <c r="D482" s="71">
        <v>8.0169999999999906</v>
      </c>
      <c r="E482" s="72"/>
      <c r="F482" s="72"/>
      <c r="G482" s="77" t="s">
        <v>392</v>
      </c>
      <c r="H482" s="72" t="s">
        <v>28</v>
      </c>
      <c r="I482" s="51">
        <v>1</v>
      </c>
      <c r="J482" s="52">
        <v>114062</v>
      </c>
      <c r="K482" s="53">
        <f t="shared" si="48"/>
        <v>114062</v>
      </c>
      <c r="L482" s="17"/>
      <c r="M482" s="1"/>
      <c r="N482" s="54">
        <v>108473</v>
      </c>
      <c r="O482" s="55">
        <f t="shared" si="49"/>
        <v>108473</v>
      </c>
      <c r="P482" s="55">
        <f t="shared" si="50"/>
        <v>108473</v>
      </c>
      <c r="Q482" s="56" t="str">
        <f t="shared" si="51"/>
        <v>OK</v>
      </c>
    </row>
    <row r="483" spans="1:17" ht="28.5" x14ac:dyDescent="0.3">
      <c r="A483" s="1"/>
      <c r="B483" s="13"/>
      <c r="C483" s="47">
        <v>6673</v>
      </c>
      <c r="D483" s="71">
        <v>8.01799999999999</v>
      </c>
      <c r="E483" s="72"/>
      <c r="F483" s="72"/>
      <c r="G483" s="77" t="s">
        <v>393</v>
      </c>
      <c r="H483" s="72" t="s">
        <v>28</v>
      </c>
      <c r="I483" s="51">
        <v>5</v>
      </c>
      <c r="J483" s="52">
        <v>212786</v>
      </c>
      <c r="K483" s="53">
        <f t="shared" si="48"/>
        <v>1063930</v>
      </c>
      <c r="L483" s="17"/>
      <c r="M483" s="1"/>
      <c r="N483" s="54">
        <v>202359</v>
      </c>
      <c r="O483" s="55">
        <f t="shared" si="49"/>
        <v>202359</v>
      </c>
      <c r="P483" s="55">
        <f t="shared" si="50"/>
        <v>1011795</v>
      </c>
      <c r="Q483" s="56" t="str">
        <f t="shared" si="51"/>
        <v>OK</v>
      </c>
    </row>
    <row r="484" spans="1:17" ht="28.5" x14ac:dyDescent="0.3">
      <c r="A484" s="1"/>
      <c r="B484" s="13"/>
      <c r="C484" s="47">
        <v>6676</v>
      </c>
      <c r="D484" s="71">
        <v>8.0189999999999895</v>
      </c>
      <c r="E484" s="72"/>
      <c r="F484" s="72"/>
      <c r="G484" s="77" t="s">
        <v>394</v>
      </c>
      <c r="H484" s="72" t="s">
        <v>28</v>
      </c>
      <c r="I484" s="51">
        <v>3</v>
      </c>
      <c r="J484" s="52">
        <v>153703</v>
      </c>
      <c r="K484" s="53">
        <f t="shared" si="48"/>
        <v>461109</v>
      </c>
      <c r="L484" s="17"/>
      <c r="M484" s="1"/>
      <c r="N484" s="54">
        <v>146172</v>
      </c>
      <c r="O484" s="55">
        <f t="shared" si="49"/>
        <v>146172</v>
      </c>
      <c r="P484" s="55">
        <f t="shared" si="50"/>
        <v>438516</v>
      </c>
      <c r="Q484" s="56" t="str">
        <f t="shared" si="51"/>
        <v>OK</v>
      </c>
    </row>
    <row r="485" spans="1:17" ht="42.75" x14ac:dyDescent="0.3">
      <c r="A485" s="1"/>
      <c r="B485" s="13"/>
      <c r="C485" s="47">
        <v>5316</v>
      </c>
      <c r="D485" s="71">
        <v>8.0199999999999889</v>
      </c>
      <c r="E485" s="72"/>
      <c r="F485" s="72"/>
      <c r="G485" s="77" t="s">
        <v>395</v>
      </c>
      <c r="H485" s="72" t="s">
        <v>28</v>
      </c>
      <c r="I485" s="51">
        <v>15</v>
      </c>
      <c r="J485" s="52">
        <v>1205305</v>
      </c>
      <c r="K485" s="53">
        <f t="shared" si="48"/>
        <v>18079575</v>
      </c>
      <c r="L485" s="17"/>
      <c r="M485" s="1"/>
      <c r="N485" s="54">
        <v>1146245</v>
      </c>
      <c r="O485" s="55">
        <f t="shared" si="49"/>
        <v>1146245</v>
      </c>
      <c r="P485" s="55">
        <f t="shared" si="50"/>
        <v>17193675</v>
      </c>
      <c r="Q485" s="56" t="str">
        <f t="shared" si="51"/>
        <v>OK</v>
      </c>
    </row>
    <row r="486" spans="1:17" ht="42.75" x14ac:dyDescent="0.3">
      <c r="A486" s="1"/>
      <c r="B486" s="13"/>
      <c r="C486" s="47">
        <v>4891</v>
      </c>
      <c r="D486" s="71">
        <v>8.0209999999999884</v>
      </c>
      <c r="E486" s="72"/>
      <c r="F486" s="72"/>
      <c r="G486" s="77" t="s">
        <v>396</v>
      </c>
      <c r="H486" s="72" t="s">
        <v>28</v>
      </c>
      <c r="I486" s="51">
        <v>7</v>
      </c>
      <c r="J486" s="52">
        <v>631590</v>
      </c>
      <c r="K486" s="53">
        <f t="shared" si="48"/>
        <v>4421130</v>
      </c>
      <c r="L486" s="17"/>
      <c r="M486" s="1"/>
      <c r="N486" s="54">
        <v>600642</v>
      </c>
      <c r="O486" s="55">
        <f t="shared" si="49"/>
        <v>600642</v>
      </c>
      <c r="P486" s="55">
        <f t="shared" si="50"/>
        <v>4204494</v>
      </c>
      <c r="Q486" s="56" t="str">
        <f t="shared" si="51"/>
        <v>OK</v>
      </c>
    </row>
    <row r="487" spans="1:17" x14ac:dyDescent="0.3">
      <c r="A487" s="1"/>
      <c r="B487" s="13"/>
      <c r="C487" s="47">
        <v>3009</v>
      </c>
      <c r="D487" s="71">
        <v>8.0219999999999878</v>
      </c>
      <c r="E487" s="72"/>
      <c r="F487" s="72"/>
      <c r="G487" s="77" t="s">
        <v>397</v>
      </c>
      <c r="H487" s="72" t="s">
        <v>22</v>
      </c>
      <c r="I487" s="51">
        <v>305</v>
      </c>
      <c r="J487" s="52">
        <v>35498</v>
      </c>
      <c r="K487" s="53">
        <f t="shared" si="48"/>
        <v>10826890</v>
      </c>
      <c r="L487" s="17"/>
      <c r="M487" s="1"/>
      <c r="N487" s="54">
        <v>33759</v>
      </c>
      <c r="O487" s="55">
        <f t="shared" si="49"/>
        <v>33759</v>
      </c>
      <c r="P487" s="55">
        <f t="shared" si="50"/>
        <v>10296495</v>
      </c>
      <c r="Q487" s="56" t="str">
        <f t="shared" si="51"/>
        <v>OK</v>
      </c>
    </row>
    <row r="488" spans="1:17" ht="42.75" x14ac:dyDescent="0.3">
      <c r="A488" s="1"/>
      <c r="B488" s="13"/>
      <c r="C488" s="47">
        <v>3017</v>
      </c>
      <c r="D488" s="71">
        <v>8.0229999999999873</v>
      </c>
      <c r="E488" s="72"/>
      <c r="F488" s="72"/>
      <c r="G488" s="77" t="s">
        <v>30</v>
      </c>
      <c r="H488" s="72" t="s">
        <v>22</v>
      </c>
      <c r="I488" s="51">
        <v>397</v>
      </c>
      <c r="J488" s="52">
        <v>44324</v>
      </c>
      <c r="K488" s="53">
        <f t="shared" si="48"/>
        <v>17596628</v>
      </c>
      <c r="L488" s="17"/>
      <c r="M488" s="1"/>
      <c r="N488" s="54">
        <v>42152</v>
      </c>
      <c r="O488" s="55">
        <f t="shared" si="49"/>
        <v>42152</v>
      </c>
      <c r="P488" s="55">
        <f t="shared" si="50"/>
        <v>16734344</v>
      </c>
      <c r="Q488" s="56" t="str">
        <f t="shared" si="51"/>
        <v>OK</v>
      </c>
    </row>
    <row r="489" spans="1:17" ht="28.5" x14ac:dyDescent="0.3">
      <c r="A489" s="1"/>
      <c r="B489" s="13"/>
      <c r="C489" s="47">
        <v>3024</v>
      </c>
      <c r="D489" s="71">
        <v>8.0239999999999867</v>
      </c>
      <c r="E489" s="72"/>
      <c r="F489" s="72"/>
      <c r="G489" s="77" t="s">
        <v>77</v>
      </c>
      <c r="H489" s="72" t="s">
        <v>22</v>
      </c>
      <c r="I489" s="51">
        <v>114</v>
      </c>
      <c r="J489" s="52">
        <v>125172</v>
      </c>
      <c r="K489" s="53">
        <f t="shared" si="48"/>
        <v>14269608</v>
      </c>
      <c r="L489" s="17"/>
      <c r="M489" s="1"/>
      <c r="N489" s="54">
        <v>119039</v>
      </c>
      <c r="O489" s="55">
        <f t="shared" si="49"/>
        <v>119039</v>
      </c>
      <c r="P489" s="55">
        <f t="shared" si="50"/>
        <v>13570446</v>
      </c>
      <c r="Q489" s="56" t="str">
        <f t="shared" si="51"/>
        <v>OK</v>
      </c>
    </row>
    <row r="490" spans="1:17" ht="28.5" x14ac:dyDescent="0.3">
      <c r="A490" s="1"/>
      <c r="B490" s="13"/>
      <c r="C490" s="47">
        <v>4557</v>
      </c>
      <c r="D490" s="71">
        <v>8.0249999999999861</v>
      </c>
      <c r="E490" s="72"/>
      <c r="F490" s="72"/>
      <c r="G490" s="77" t="s">
        <v>95</v>
      </c>
      <c r="H490" s="72" t="s">
        <v>22</v>
      </c>
      <c r="I490" s="51">
        <v>191</v>
      </c>
      <c r="J490" s="52">
        <v>148182</v>
      </c>
      <c r="K490" s="53">
        <f t="shared" si="48"/>
        <v>28302762</v>
      </c>
      <c r="L490" s="17"/>
      <c r="M490" s="1"/>
      <c r="N490" s="54">
        <v>140921</v>
      </c>
      <c r="O490" s="55">
        <f t="shared" si="49"/>
        <v>140921</v>
      </c>
      <c r="P490" s="55">
        <f t="shared" si="50"/>
        <v>26915911</v>
      </c>
      <c r="Q490" s="56" t="str">
        <f t="shared" si="51"/>
        <v>OK</v>
      </c>
    </row>
    <row r="491" spans="1:17" ht="42.75" x14ac:dyDescent="0.3">
      <c r="A491" s="1"/>
      <c r="B491" s="13"/>
      <c r="C491" s="47">
        <v>7517</v>
      </c>
      <c r="D491" s="71">
        <v>8.0259999999999856</v>
      </c>
      <c r="E491" s="72"/>
      <c r="F491" s="72"/>
      <c r="G491" s="77" t="s">
        <v>398</v>
      </c>
      <c r="H491" s="72" t="s">
        <v>25</v>
      </c>
      <c r="I491" s="51">
        <v>35</v>
      </c>
      <c r="J491" s="52">
        <v>1906140</v>
      </c>
      <c r="K491" s="53">
        <f t="shared" si="48"/>
        <v>66714900</v>
      </c>
      <c r="L491" s="17"/>
      <c r="M491" s="1"/>
      <c r="N491" s="54">
        <v>1812739</v>
      </c>
      <c r="O491" s="55">
        <f t="shared" si="49"/>
        <v>1812739</v>
      </c>
      <c r="P491" s="55">
        <f t="shared" si="50"/>
        <v>63445865</v>
      </c>
      <c r="Q491" s="56" t="str">
        <f t="shared" si="51"/>
        <v>OK</v>
      </c>
    </row>
    <row r="492" spans="1:17" ht="28.5" x14ac:dyDescent="0.3">
      <c r="A492" s="1"/>
      <c r="B492" s="13"/>
      <c r="C492" s="47">
        <v>3379</v>
      </c>
      <c r="D492" s="71">
        <v>8.026999999999985</v>
      </c>
      <c r="E492" s="72"/>
      <c r="F492" s="72"/>
      <c r="G492" s="77" t="s">
        <v>399</v>
      </c>
      <c r="H492" s="72" t="s">
        <v>25</v>
      </c>
      <c r="I492" s="51">
        <v>323</v>
      </c>
      <c r="J492" s="52">
        <v>197057</v>
      </c>
      <c r="K492" s="53">
        <f t="shared" si="48"/>
        <v>63649411</v>
      </c>
      <c r="L492" s="17"/>
      <c r="M492" s="1"/>
      <c r="N492" s="54">
        <v>187401</v>
      </c>
      <c r="O492" s="55">
        <f t="shared" si="49"/>
        <v>187401</v>
      </c>
      <c r="P492" s="55">
        <f t="shared" si="50"/>
        <v>60530523</v>
      </c>
      <c r="Q492" s="56" t="str">
        <f t="shared" si="51"/>
        <v>OK</v>
      </c>
    </row>
    <row r="493" spans="1:17" ht="28.5" x14ac:dyDescent="0.3">
      <c r="A493" s="1"/>
      <c r="B493" s="13"/>
      <c r="C493" s="47">
        <v>5182</v>
      </c>
      <c r="D493" s="71">
        <v>8.0279999999999845</v>
      </c>
      <c r="E493" s="72"/>
      <c r="F493" s="72"/>
      <c r="G493" s="77" t="s">
        <v>400</v>
      </c>
      <c r="H493" s="72" t="s">
        <v>25</v>
      </c>
      <c r="I493" s="51">
        <v>270</v>
      </c>
      <c r="J493" s="52">
        <v>352672</v>
      </c>
      <c r="K493" s="53">
        <f t="shared" si="48"/>
        <v>95221440</v>
      </c>
      <c r="L493" s="17"/>
      <c r="M493" s="1"/>
      <c r="N493" s="54">
        <v>335391</v>
      </c>
      <c r="O493" s="55">
        <f t="shared" si="49"/>
        <v>335391</v>
      </c>
      <c r="P493" s="55">
        <f t="shared" si="50"/>
        <v>90555570</v>
      </c>
      <c r="Q493" s="56" t="str">
        <f t="shared" si="51"/>
        <v>OK</v>
      </c>
    </row>
    <row r="494" spans="1:17" ht="28.5" x14ac:dyDescent="0.3">
      <c r="A494" s="1"/>
      <c r="B494" s="13"/>
      <c r="C494" s="47">
        <v>3652</v>
      </c>
      <c r="D494" s="71">
        <v>8.0289999999999839</v>
      </c>
      <c r="E494" s="72"/>
      <c r="F494" s="72"/>
      <c r="G494" s="77" t="s">
        <v>401</v>
      </c>
      <c r="H494" s="72" t="s">
        <v>28</v>
      </c>
      <c r="I494" s="51">
        <v>4</v>
      </c>
      <c r="J494" s="52">
        <v>3729754</v>
      </c>
      <c r="K494" s="53">
        <f t="shared" si="48"/>
        <v>14919016</v>
      </c>
      <c r="L494" s="17"/>
      <c r="M494" s="1"/>
      <c r="N494" s="54">
        <v>3546996</v>
      </c>
      <c r="O494" s="55">
        <f t="shared" si="49"/>
        <v>3546996</v>
      </c>
      <c r="P494" s="55">
        <f t="shared" si="50"/>
        <v>14187984</v>
      </c>
      <c r="Q494" s="56" t="str">
        <f t="shared" si="51"/>
        <v>OK</v>
      </c>
    </row>
    <row r="495" spans="1:17" ht="42.75" x14ac:dyDescent="0.3">
      <c r="A495" s="1"/>
      <c r="B495" s="13"/>
      <c r="C495" s="47">
        <v>4107</v>
      </c>
      <c r="D495" s="71">
        <v>8.0299999999999834</v>
      </c>
      <c r="E495" s="72"/>
      <c r="F495" s="72"/>
      <c r="G495" s="77" t="s">
        <v>402</v>
      </c>
      <c r="H495" s="72" t="s">
        <v>28</v>
      </c>
      <c r="I495" s="51">
        <v>11</v>
      </c>
      <c r="J495" s="52">
        <v>1338863</v>
      </c>
      <c r="K495" s="53">
        <f t="shared" si="48"/>
        <v>14727493</v>
      </c>
      <c r="L495" s="17"/>
      <c r="M495" s="1"/>
      <c r="N495" s="54">
        <v>1273259</v>
      </c>
      <c r="O495" s="55">
        <f t="shared" si="49"/>
        <v>1273259</v>
      </c>
      <c r="P495" s="55">
        <f t="shared" si="50"/>
        <v>14005849</v>
      </c>
      <c r="Q495" s="56" t="str">
        <f t="shared" si="51"/>
        <v>OK</v>
      </c>
    </row>
    <row r="496" spans="1:17" x14ac:dyDescent="0.3">
      <c r="A496" s="1"/>
      <c r="B496" s="13"/>
      <c r="C496" s="47">
        <v>8217</v>
      </c>
      <c r="D496" s="71">
        <v>8.0309999999999828</v>
      </c>
      <c r="E496" s="72"/>
      <c r="F496" s="72"/>
      <c r="G496" s="77" t="s">
        <v>403</v>
      </c>
      <c r="H496" s="72" t="s">
        <v>25</v>
      </c>
      <c r="I496" s="51">
        <v>160</v>
      </c>
      <c r="J496" s="52">
        <v>365809</v>
      </c>
      <c r="K496" s="53">
        <f t="shared" si="48"/>
        <v>58529440</v>
      </c>
      <c r="L496" s="17"/>
      <c r="M496" s="1"/>
      <c r="N496" s="54">
        <v>347884</v>
      </c>
      <c r="O496" s="55">
        <f t="shared" si="49"/>
        <v>347884</v>
      </c>
      <c r="P496" s="55">
        <f t="shared" si="50"/>
        <v>55661440</v>
      </c>
      <c r="Q496" s="56" t="str">
        <f t="shared" si="51"/>
        <v>OK</v>
      </c>
    </row>
    <row r="497" spans="1:17" ht="28.5" x14ac:dyDescent="0.3">
      <c r="A497" s="1"/>
      <c r="B497" s="13"/>
      <c r="C497" s="47">
        <v>8497</v>
      </c>
      <c r="D497" s="71">
        <v>8.0319999999999823</v>
      </c>
      <c r="E497" s="72"/>
      <c r="F497" s="72"/>
      <c r="G497" s="77" t="s">
        <v>404</v>
      </c>
      <c r="H497" s="72" t="s">
        <v>25</v>
      </c>
      <c r="I497" s="51">
        <v>187</v>
      </c>
      <c r="J497" s="52">
        <v>19984</v>
      </c>
      <c r="K497" s="53">
        <f t="shared" si="48"/>
        <v>3737008</v>
      </c>
      <c r="L497" s="17"/>
      <c r="M497" s="1"/>
      <c r="N497" s="54">
        <v>19005</v>
      </c>
      <c r="O497" s="55">
        <f t="shared" si="49"/>
        <v>19005</v>
      </c>
      <c r="P497" s="55">
        <f t="shared" si="50"/>
        <v>3553935</v>
      </c>
      <c r="Q497" s="56" t="str">
        <f t="shared" si="51"/>
        <v>OK</v>
      </c>
    </row>
    <row r="498" spans="1:17" x14ac:dyDescent="0.3">
      <c r="A498" s="1"/>
      <c r="B498" s="13"/>
      <c r="C498" s="47"/>
      <c r="D498" s="71"/>
      <c r="E498" s="72"/>
      <c r="F498" s="72"/>
      <c r="G498" s="73" t="s">
        <v>405</v>
      </c>
      <c r="H498" s="72"/>
      <c r="I498" s="51"/>
      <c r="J498" s="52"/>
      <c r="K498" s="53"/>
      <c r="L498" s="17"/>
      <c r="M498" s="1"/>
      <c r="N498" s="54"/>
      <c r="O498" s="76"/>
      <c r="P498" s="76"/>
      <c r="Q498" s="56"/>
    </row>
    <row r="499" spans="1:17" x14ac:dyDescent="0.3">
      <c r="A499" s="1"/>
      <c r="B499" s="13"/>
      <c r="C499" s="47">
        <v>3009</v>
      </c>
      <c r="D499" s="71">
        <v>8.0329999999999817</v>
      </c>
      <c r="E499" s="72"/>
      <c r="F499" s="72"/>
      <c r="G499" s="77" t="s">
        <v>397</v>
      </c>
      <c r="H499" s="72" t="s">
        <v>22</v>
      </c>
      <c r="I499" s="51">
        <v>557</v>
      </c>
      <c r="J499" s="52">
        <v>35498</v>
      </c>
      <c r="K499" s="53">
        <f t="shared" si="48"/>
        <v>19772386</v>
      </c>
      <c r="L499" s="17"/>
      <c r="M499" s="1"/>
      <c r="N499" s="54">
        <v>33759</v>
      </c>
      <c r="O499" s="55">
        <f t="shared" si="49"/>
        <v>33759</v>
      </c>
      <c r="P499" s="55">
        <f t="shared" si="50"/>
        <v>18803763</v>
      </c>
      <c r="Q499" s="56" t="str">
        <f t="shared" si="51"/>
        <v>OK</v>
      </c>
    </row>
    <row r="500" spans="1:17" ht="42.75" x14ac:dyDescent="0.3">
      <c r="A500" s="1"/>
      <c r="B500" s="13"/>
      <c r="C500" s="47">
        <v>3017</v>
      </c>
      <c r="D500" s="71">
        <v>8.0339999999999812</v>
      </c>
      <c r="E500" s="72"/>
      <c r="F500" s="72"/>
      <c r="G500" s="77" t="s">
        <v>30</v>
      </c>
      <c r="H500" s="72" t="s">
        <v>22</v>
      </c>
      <c r="I500" s="51">
        <v>725</v>
      </c>
      <c r="J500" s="52">
        <v>44324</v>
      </c>
      <c r="K500" s="53">
        <f t="shared" si="48"/>
        <v>32134900</v>
      </c>
      <c r="L500" s="17"/>
      <c r="M500" s="1"/>
      <c r="N500" s="54">
        <v>42152</v>
      </c>
      <c r="O500" s="55">
        <f t="shared" si="49"/>
        <v>42152</v>
      </c>
      <c r="P500" s="55">
        <f t="shared" si="50"/>
        <v>30560200</v>
      </c>
      <c r="Q500" s="56" t="str">
        <f t="shared" si="51"/>
        <v>OK</v>
      </c>
    </row>
    <row r="501" spans="1:17" ht="28.5" x14ac:dyDescent="0.3">
      <c r="A501" s="1"/>
      <c r="B501" s="13"/>
      <c r="C501" s="47">
        <v>3024</v>
      </c>
      <c r="D501" s="71">
        <v>8.0349999999999806</v>
      </c>
      <c r="E501" s="72"/>
      <c r="F501" s="72"/>
      <c r="G501" s="77" t="s">
        <v>77</v>
      </c>
      <c r="H501" s="72" t="s">
        <v>22</v>
      </c>
      <c r="I501" s="51">
        <v>143</v>
      </c>
      <c r="J501" s="52">
        <v>125172</v>
      </c>
      <c r="K501" s="53">
        <f t="shared" si="48"/>
        <v>17899596</v>
      </c>
      <c r="L501" s="17"/>
      <c r="M501" s="1"/>
      <c r="N501" s="54">
        <v>119039</v>
      </c>
      <c r="O501" s="55">
        <f t="shared" si="49"/>
        <v>119039</v>
      </c>
      <c r="P501" s="55">
        <f t="shared" si="50"/>
        <v>17022577</v>
      </c>
      <c r="Q501" s="56" t="str">
        <f t="shared" si="51"/>
        <v>OK</v>
      </c>
    </row>
    <row r="502" spans="1:17" ht="28.5" x14ac:dyDescent="0.3">
      <c r="A502" s="1"/>
      <c r="B502" s="13"/>
      <c r="C502" s="47">
        <v>4557</v>
      </c>
      <c r="D502" s="71">
        <v>8.03599999999998</v>
      </c>
      <c r="E502" s="72"/>
      <c r="F502" s="72"/>
      <c r="G502" s="77" t="s">
        <v>95</v>
      </c>
      <c r="H502" s="72" t="s">
        <v>22</v>
      </c>
      <c r="I502" s="51">
        <v>414</v>
      </c>
      <c r="J502" s="52">
        <v>148182</v>
      </c>
      <c r="K502" s="53">
        <f t="shared" si="48"/>
        <v>61347348</v>
      </c>
      <c r="L502" s="17"/>
      <c r="M502" s="1"/>
      <c r="N502" s="54">
        <v>140921</v>
      </c>
      <c r="O502" s="55">
        <f t="shared" si="49"/>
        <v>140921</v>
      </c>
      <c r="P502" s="55">
        <f t="shared" si="50"/>
        <v>58341294</v>
      </c>
      <c r="Q502" s="56" t="str">
        <f t="shared" si="51"/>
        <v>OK</v>
      </c>
    </row>
    <row r="503" spans="1:17" x14ac:dyDescent="0.3">
      <c r="A503" s="1"/>
      <c r="B503" s="13"/>
      <c r="C503" s="47">
        <v>3415</v>
      </c>
      <c r="D503" s="71">
        <v>8.0369999999999795</v>
      </c>
      <c r="E503" s="72"/>
      <c r="F503" s="72"/>
      <c r="G503" s="77" t="s">
        <v>406</v>
      </c>
      <c r="H503" s="72" t="s">
        <v>25</v>
      </c>
      <c r="I503" s="51">
        <v>8455</v>
      </c>
      <c r="J503" s="52">
        <v>38143</v>
      </c>
      <c r="K503" s="53">
        <f t="shared" si="48"/>
        <v>322499065</v>
      </c>
      <c r="L503" s="17"/>
      <c r="M503" s="1"/>
      <c r="N503" s="54">
        <v>36274</v>
      </c>
      <c r="O503" s="55">
        <f t="shared" si="49"/>
        <v>36274</v>
      </c>
      <c r="P503" s="55">
        <f t="shared" si="50"/>
        <v>306696670</v>
      </c>
      <c r="Q503" s="56" t="str">
        <f t="shared" si="51"/>
        <v>OK</v>
      </c>
    </row>
    <row r="504" spans="1:17" ht="42.75" x14ac:dyDescent="0.3">
      <c r="A504" s="1"/>
      <c r="B504" s="13"/>
      <c r="C504" s="47">
        <v>4104</v>
      </c>
      <c r="D504" s="71">
        <v>8.0379999999999789</v>
      </c>
      <c r="E504" s="72"/>
      <c r="F504" s="72"/>
      <c r="G504" s="77" t="s">
        <v>407</v>
      </c>
      <c r="H504" s="72" t="s">
        <v>28</v>
      </c>
      <c r="I504" s="51">
        <v>241</v>
      </c>
      <c r="J504" s="52">
        <v>511594</v>
      </c>
      <c r="K504" s="53">
        <f t="shared" si="48"/>
        <v>123294154</v>
      </c>
      <c r="L504" s="17"/>
      <c r="M504" s="1"/>
      <c r="N504" s="54">
        <v>486526</v>
      </c>
      <c r="O504" s="55">
        <f t="shared" si="49"/>
        <v>486526</v>
      </c>
      <c r="P504" s="55">
        <f t="shared" si="50"/>
        <v>117252766</v>
      </c>
      <c r="Q504" s="56" t="str">
        <f t="shared" si="51"/>
        <v>OK</v>
      </c>
    </row>
    <row r="505" spans="1:17" ht="57" x14ac:dyDescent="0.3">
      <c r="A505" s="1"/>
      <c r="B505" s="13"/>
      <c r="C505" s="47">
        <v>7506</v>
      </c>
      <c r="D505" s="71">
        <v>8.0389999999999784</v>
      </c>
      <c r="E505" s="72"/>
      <c r="F505" s="72"/>
      <c r="G505" s="77" t="s">
        <v>408</v>
      </c>
      <c r="H505" s="72" t="s">
        <v>28</v>
      </c>
      <c r="I505" s="51">
        <v>4</v>
      </c>
      <c r="J505" s="52">
        <v>7180668</v>
      </c>
      <c r="K505" s="53">
        <f t="shared" si="48"/>
        <v>28722672</v>
      </c>
      <c r="L505" s="17"/>
      <c r="M505" s="1"/>
      <c r="N505" s="54">
        <v>6828815</v>
      </c>
      <c r="O505" s="55">
        <f t="shared" si="49"/>
        <v>6828815</v>
      </c>
      <c r="P505" s="55">
        <f t="shared" si="50"/>
        <v>27315260</v>
      </c>
      <c r="Q505" s="56" t="str">
        <f t="shared" si="51"/>
        <v>OK</v>
      </c>
    </row>
    <row r="506" spans="1:17" x14ac:dyDescent="0.3">
      <c r="A506" s="1"/>
      <c r="B506" s="13"/>
      <c r="C506" s="47">
        <v>3413</v>
      </c>
      <c r="D506" s="71">
        <v>8.0399999999999778</v>
      </c>
      <c r="E506" s="72"/>
      <c r="F506" s="72"/>
      <c r="G506" s="77" t="s">
        <v>409</v>
      </c>
      <c r="H506" s="72" t="s">
        <v>28</v>
      </c>
      <c r="I506" s="51">
        <v>4312</v>
      </c>
      <c r="J506" s="52">
        <v>10230</v>
      </c>
      <c r="K506" s="53">
        <f t="shared" si="48"/>
        <v>44111760</v>
      </c>
      <c r="L506" s="17"/>
      <c r="M506" s="1"/>
      <c r="N506" s="54">
        <v>9729</v>
      </c>
      <c r="O506" s="55">
        <f t="shared" si="49"/>
        <v>9729</v>
      </c>
      <c r="P506" s="55">
        <f t="shared" si="50"/>
        <v>41951448</v>
      </c>
      <c r="Q506" s="56" t="str">
        <f t="shared" si="51"/>
        <v>OK</v>
      </c>
    </row>
    <row r="507" spans="1:17" ht="42.75" x14ac:dyDescent="0.3">
      <c r="A507" s="1"/>
      <c r="B507" s="13"/>
      <c r="C507" s="47">
        <v>8927</v>
      </c>
      <c r="D507" s="71">
        <v>8.0409999999999773</v>
      </c>
      <c r="E507" s="72"/>
      <c r="F507" s="72"/>
      <c r="G507" s="77" t="s">
        <v>410</v>
      </c>
      <c r="H507" s="72" t="s">
        <v>28</v>
      </c>
      <c r="I507" s="51">
        <v>13</v>
      </c>
      <c r="J507" s="52">
        <v>967601</v>
      </c>
      <c r="K507" s="53">
        <f t="shared" si="48"/>
        <v>12578813</v>
      </c>
      <c r="L507" s="17"/>
      <c r="M507" s="1"/>
      <c r="N507" s="54">
        <v>920189</v>
      </c>
      <c r="O507" s="55">
        <f t="shared" si="49"/>
        <v>920189</v>
      </c>
      <c r="P507" s="55">
        <f t="shared" si="50"/>
        <v>11962457</v>
      </c>
      <c r="Q507" s="56" t="str">
        <f t="shared" si="51"/>
        <v>OK</v>
      </c>
    </row>
    <row r="508" spans="1:17" ht="42.75" x14ac:dyDescent="0.3">
      <c r="A508" s="1"/>
      <c r="B508" s="13"/>
      <c r="C508" s="47">
        <v>8930</v>
      </c>
      <c r="D508" s="71">
        <v>8.0419999999999767</v>
      </c>
      <c r="E508" s="72"/>
      <c r="F508" s="72"/>
      <c r="G508" s="77" t="s">
        <v>411</v>
      </c>
      <c r="H508" s="72" t="s">
        <v>28</v>
      </c>
      <c r="I508" s="51">
        <v>3</v>
      </c>
      <c r="J508" s="52">
        <v>1737910</v>
      </c>
      <c r="K508" s="53">
        <f t="shared" si="48"/>
        <v>5213730</v>
      </c>
      <c r="L508" s="17"/>
      <c r="M508" s="1"/>
      <c r="N508" s="54">
        <v>1652752</v>
      </c>
      <c r="O508" s="55">
        <f t="shared" si="49"/>
        <v>1652752</v>
      </c>
      <c r="P508" s="55">
        <f t="shared" si="50"/>
        <v>4958256</v>
      </c>
      <c r="Q508" s="56" t="str">
        <f t="shared" si="51"/>
        <v>OK</v>
      </c>
    </row>
    <row r="509" spans="1:17" ht="42.75" x14ac:dyDescent="0.3">
      <c r="A509" s="1"/>
      <c r="B509" s="13"/>
      <c r="C509" s="47">
        <v>8931</v>
      </c>
      <c r="D509" s="71">
        <v>8.0429999999999762</v>
      </c>
      <c r="E509" s="72"/>
      <c r="F509" s="72"/>
      <c r="G509" s="77" t="s">
        <v>412</v>
      </c>
      <c r="H509" s="72" t="s">
        <v>28</v>
      </c>
      <c r="I509" s="51">
        <v>77</v>
      </c>
      <c r="J509" s="52">
        <v>2415351</v>
      </c>
      <c r="K509" s="53">
        <f t="shared" si="48"/>
        <v>185982027</v>
      </c>
      <c r="L509" s="17"/>
      <c r="M509" s="1"/>
      <c r="N509" s="54">
        <v>2296999</v>
      </c>
      <c r="O509" s="55">
        <f t="shared" si="49"/>
        <v>2296999</v>
      </c>
      <c r="P509" s="55">
        <f t="shared" si="50"/>
        <v>176868923</v>
      </c>
      <c r="Q509" s="56" t="str">
        <f t="shared" si="51"/>
        <v>OK</v>
      </c>
    </row>
    <row r="510" spans="1:17" ht="28.5" x14ac:dyDescent="0.3">
      <c r="A510" s="1"/>
      <c r="B510" s="13"/>
      <c r="C510" s="47">
        <v>3360</v>
      </c>
      <c r="D510" s="71">
        <v>8.0439999999999756</v>
      </c>
      <c r="E510" s="72"/>
      <c r="F510" s="72"/>
      <c r="G510" s="77" t="s">
        <v>413</v>
      </c>
      <c r="H510" s="72" t="s">
        <v>28</v>
      </c>
      <c r="I510" s="51">
        <v>13</v>
      </c>
      <c r="J510" s="52">
        <v>2517870</v>
      </c>
      <c r="K510" s="53">
        <f t="shared" si="48"/>
        <v>32732310</v>
      </c>
      <c r="L510" s="17"/>
      <c r="M510" s="1"/>
      <c r="N510" s="54">
        <v>2394494</v>
      </c>
      <c r="O510" s="55">
        <f t="shared" si="49"/>
        <v>2394494</v>
      </c>
      <c r="P510" s="55">
        <f t="shared" si="50"/>
        <v>31128422</v>
      </c>
      <c r="Q510" s="56" t="str">
        <f t="shared" si="51"/>
        <v>OK</v>
      </c>
    </row>
    <row r="511" spans="1:17" ht="28.5" x14ac:dyDescent="0.3">
      <c r="A511" s="1"/>
      <c r="B511" s="13"/>
      <c r="C511" s="47">
        <v>4127</v>
      </c>
      <c r="D511" s="71">
        <v>8.0449999999999751</v>
      </c>
      <c r="E511" s="72"/>
      <c r="F511" s="72"/>
      <c r="G511" s="77" t="s">
        <v>414</v>
      </c>
      <c r="H511" s="72" t="s">
        <v>28</v>
      </c>
      <c r="I511" s="51">
        <v>20</v>
      </c>
      <c r="J511" s="52">
        <v>374407</v>
      </c>
      <c r="K511" s="53">
        <f t="shared" si="48"/>
        <v>7488140</v>
      </c>
      <c r="L511" s="17"/>
      <c r="M511" s="1"/>
      <c r="N511" s="54">
        <v>356061</v>
      </c>
      <c r="O511" s="55">
        <f t="shared" si="49"/>
        <v>356061</v>
      </c>
      <c r="P511" s="55">
        <f t="shared" si="50"/>
        <v>7121220</v>
      </c>
      <c r="Q511" s="56" t="str">
        <f t="shared" si="51"/>
        <v>OK</v>
      </c>
    </row>
    <row r="512" spans="1:17" x14ac:dyDescent="0.3">
      <c r="A512" s="1"/>
      <c r="B512" s="13"/>
      <c r="C512" s="47"/>
      <c r="D512" s="71"/>
      <c r="E512" s="72"/>
      <c r="F512" s="72"/>
      <c r="G512" s="73" t="s">
        <v>415</v>
      </c>
      <c r="H512" s="72"/>
      <c r="I512" s="51"/>
      <c r="J512" s="52"/>
      <c r="K512" s="53"/>
      <c r="L512" s="17"/>
      <c r="M512" s="1"/>
      <c r="N512" s="54"/>
      <c r="O512" s="76"/>
      <c r="P512" s="76"/>
      <c r="Q512" s="56"/>
    </row>
    <row r="513" spans="1:17" ht="42.75" x14ac:dyDescent="0.3">
      <c r="A513" s="1"/>
      <c r="B513" s="13"/>
      <c r="C513" s="47">
        <v>6680</v>
      </c>
      <c r="D513" s="71">
        <v>8.0459999999999745</v>
      </c>
      <c r="E513" s="72"/>
      <c r="F513" s="72"/>
      <c r="G513" s="77" t="s">
        <v>416</v>
      </c>
      <c r="H513" s="72" t="s">
        <v>28</v>
      </c>
      <c r="I513" s="51">
        <v>61</v>
      </c>
      <c r="J513" s="52">
        <v>29289</v>
      </c>
      <c r="K513" s="53">
        <f t="shared" si="48"/>
        <v>1786629</v>
      </c>
      <c r="L513" s="17"/>
      <c r="M513" s="1"/>
      <c r="N513" s="54">
        <v>27854</v>
      </c>
      <c r="O513" s="55">
        <f t="shared" si="49"/>
        <v>27854</v>
      </c>
      <c r="P513" s="55">
        <f t="shared" si="50"/>
        <v>1699094</v>
      </c>
      <c r="Q513" s="56" t="str">
        <f t="shared" si="51"/>
        <v>OK</v>
      </c>
    </row>
    <row r="514" spans="1:17" ht="42.75" x14ac:dyDescent="0.3">
      <c r="A514" s="1"/>
      <c r="B514" s="13"/>
      <c r="C514" s="47">
        <v>5768</v>
      </c>
      <c r="D514" s="71">
        <v>8.046999999999974</v>
      </c>
      <c r="E514" s="72"/>
      <c r="F514" s="72"/>
      <c r="G514" s="77" t="s">
        <v>417</v>
      </c>
      <c r="H514" s="72" t="s">
        <v>28</v>
      </c>
      <c r="I514" s="51">
        <v>55</v>
      </c>
      <c r="J514" s="52">
        <v>25894</v>
      </c>
      <c r="K514" s="53">
        <f t="shared" si="48"/>
        <v>1424170</v>
      </c>
      <c r="L514" s="17"/>
      <c r="M514" s="1"/>
      <c r="N514" s="54">
        <v>24625</v>
      </c>
      <c r="O514" s="55">
        <f t="shared" si="49"/>
        <v>24625</v>
      </c>
      <c r="P514" s="55">
        <f t="shared" si="50"/>
        <v>1354375</v>
      </c>
      <c r="Q514" s="56" t="str">
        <f t="shared" si="51"/>
        <v>OK</v>
      </c>
    </row>
    <row r="515" spans="1:17" ht="42.75" x14ac:dyDescent="0.3">
      <c r="A515" s="1"/>
      <c r="B515" s="13"/>
      <c r="C515" s="47">
        <v>5523</v>
      </c>
      <c r="D515" s="71">
        <v>8.0479999999999734</v>
      </c>
      <c r="E515" s="72"/>
      <c r="F515" s="72"/>
      <c r="G515" s="77" t="s">
        <v>418</v>
      </c>
      <c r="H515" s="72" t="s">
        <v>28</v>
      </c>
      <c r="I515" s="51">
        <v>919</v>
      </c>
      <c r="J515" s="52">
        <v>20557</v>
      </c>
      <c r="K515" s="53">
        <f t="shared" si="48"/>
        <v>18891883</v>
      </c>
      <c r="L515" s="17"/>
      <c r="M515" s="1"/>
      <c r="N515" s="54">
        <v>19550</v>
      </c>
      <c r="O515" s="55">
        <f t="shared" si="49"/>
        <v>19550</v>
      </c>
      <c r="P515" s="55">
        <f t="shared" si="50"/>
        <v>17966450</v>
      </c>
      <c r="Q515" s="56" t="str">
        <f t="shared" si="51"/>
        <v>OK</v>
      </c>
    </row>
    <row r="516" spans="1:17" ht="42.75" x14ac:dyDescent="0.3">
      <c r="A516" s="1"/>
      <c r="B516" s="13"/>
      <c r="C516" s="47">
        <v>5105</v>
      </c>
      <c r="D516" s="71">
        <v>8.0489999999999728</v>
      </c>
      <c r="E516" s="72"/>
      <c r="F516" s="72"/>
      <c r="G516" s="77" t="s">
        <v>419</v>
      </c>
      <c r="H516" s="72" t="s">
        <v>28</v>
      </c>
      <c r="I516" s="51">
        <v>262</v>
      </c>
      <c r="J516" s="52">
        <v>108996</v>
      </c>
      <c r="K516" s="53">
        <f t="shared" si="48"/>
        <v>28556952</v>
      </c>
      <c r="L516" s="17"/>
      <c r="M516" s="1"/>
      <c r="N516" s="54">
        <v>103655</v>
      </c>
      <c r="O516" s="55">
        <f t="shared" si="49"/>
        <v>103655</v>
      </c>
      <c r="P516" s="55">
        <f t="shared" si="50"/>
        <v>27157610</v>
      </c>
      <c r="Q516" s="56" t="str">
        <f t="shared" si="51"/>
        <v>OK</v>
      </c>
    </row>
    <row r="517" spans="1:17" ht="57" x14ac:dyDescent="0.3">
      <c r="A517" s="1"/>
      <c r="B517" s="13"/>
      <c r="C517" s="47">
        <v>5524</v>
      </c>
      <c r="D517" s="71">
        <v>8.0499999999999723</v>
      </c>
      <c r="E517" s="72"/>
      <c r="F517" s="72"/>
      <c r="G517" s="77" t="s">
        <v>420</v>
      </c>
      <c r="H517" s="72" t="s">
        <v>28</v>
      </c>
      <c r="I517" s="51">
        <v>32</v>
      </c>
      <c r="J517" s="52">
        <v>53830</v>
      </c>
      <c r="K517" s="53">
        <f t="shared" si="48"/>
        <v>1722560</v>
      </c>
      <c r="L517" s="17"/>
      <c r="M517" s="1"/>
      <c r="N517" s="54">
        <v>51192</v>
      </c>
      <c r="O517" s="55">
        <f t="shared" si="49"/>
        <v>51192</v>
      </c>
      <c r="P517" s="55">
        <f t="shared" si="50"/>
        <v>1638144</v>
      </c>
      <c r="Q517" s="56" t="str">
        <f t="shared" si="51"/>
        <v>OK</v>
      </c>
    </row>
    <row r="518" spans="1:17" ht="42.75" x14ac:dyDescent="0.3">
      <c r="A518" s="1"/>
      <c r="B518" s="13"/>
      <c r="C518" s="47">
        <v>5105</v>
      </c>
      <c r="D518" s="71">
        <v>8.0509999999999717</v>
      </c>
      <c r="E518" s="72"/>
      <c r="F518" s="72"/>
      <c r="G518" s="77" t="s">
        <v>419</v>
      </c>
      <c r="H518" s="72" t="s">
        <v>28</v>
      </c>
      <c r="I518" s="51">
        <v>490</v>
      </c>
      <c r="J518" s="52">
        <v>108996</v>
      </c>
      <c r="K518" s="53">
        <f t="shared" si="48"/>
        <v>53408040</v>
      </c>
      <c r="L518" s="17"/>
      <c r="M518" s="1"/>
      <c r="N518" s="54">
        <v>103655</v>
      </c>
      <c r="O518" s="55">
        <f t="shared" si="49"/>
        <v>103655</v>
      </c>
      <c r="P518" s="55">
        <f t="shared" si="50"/>
        <v>50790950</v>
      </c>
      <c r="Q518" s="56" t="str">
        <f t="shared" si="51"/>
        <v>OK</v>
      </c>
    </row>
    <row r="519" spans="1:17" ht="57" x14ac:dyDescent="0.3">
      <c r="A519" s="1"/>
      <c r="B519" s="13"/>
      <c r="C519" s="47">
        <v>5106</v>
      </c>
      <c r="D519" s="71">
        <v>8.0519999999999712</v>
      </c>
      <c r="E519" s="72"/>
      <c r="F519" s="72"/>
      <c r="G519" s="77" t="s">
        <v>421</v>
      </c>
      <c r="H519" s="72" t="s">
        <v>28</v>
      </c>
      <c r="I519" s="51">
        <v>75</v>
      </c>
      <c r="J519" s="52">
        <v>287818</v>
      </c>
      <c r="K519" s="53">
        <f t="shared" si="48"/>
        <v>21586350</v>
      </c>
      <c r="L519" s="17"/>
      <c r="M519" s="1"/>
      <c r="N519" s="54">
        <v>273715</v>
      </c>
      <c r="O519" s="55">
        <f t="shared" si="49"/>
        <v>273715</v>
      </c>
      <c r="P519" s="55">
        <f t="shared" si="50"/>
        <v>20528625</v>
      </c>
      <c r="Q519" s="56" t="str">
        <f t="shared" si="51"/>
        <v>OK</v>
      </c>
    </row>
    <row r="520" spans="1:17" ht="28.5" x14ac:dyDescent="0.3">
      <c r="A520" s="1"/>
      <c r="B520" s="13"/>
      <c r="C520" s="47">
        <v>5840</v>
      </c>
      <c r="D520" s="71">
        <v>8.0529999999999706</v>
      </c>
      <c r="E520" s="72"/>
      <c r="F520" s="72"/>
      <c r="G520" s="77" t="s">
        <v>379</v>
      </c>
      <c r="H520" s="72" t="s">
        <v>25</v>
      </c>
      <c r="I520" s="51">
        <v>1305</v>
      </c>
      <c r="J520" s="52">
        <v>17601</v>
      </c>
      <c r="K520" s="53">
        <f t="shared" si="48"/>
        <v>22969305</v>
      </c>
      <c r="L520" s="17"/>
      <c r="M520" s="1"/>
      <c r="N520" s="54">
        <v>16739</v>
      </c>
      <c r="O520" s="55">
        <f t="shared" si="49"/>
        <v>16739</v>
      </c>
      <c r="P520" s="55">
        <f t="shared" si="50"/>
        <v>21844395</v>
      </c>
      <c r="Q520" s="56" t="str">
        <f t="shared" si="51"/>
        <v>OK</v>
      </c>
    </row>
    <row r="521" spans="1:17" ht="57" x14ac:dyDescent="0.3">
      <c r="A521" s="1"/>
      <c r="B521" s="13"/>
      <c r="C521" s="47">
        <v>5690</v>
      </c>
      <c r="D521" s="71">
        <v>8.0539999999999701</v>
      </c>
      <c r="E521" s="72"/>
      <c r="F521" s="72"/>
      <c r="G521" s="77" t="s">
        <v>422</v>
      </c>
      <c r="H521" s="72" t="s">
        <v>28</v>
      </c>
      <c r="I521" s="51">
        <v>14</v>
      </c>
      <c r="J521" s="52">
        <v>322206</v>
      </c>
      <c r="K521" s="53">
        <f t="shared" si="48"/>
        <v>4510884</v>
      </c>
      <c r="L521" s="17"/>
      <c r="M521" s="1"/>
      <c r="N521" s="54">
        <v>306418</v>
      </c>
      <c r="O521" s="55">
        <f t="shared" si="49"/>
        <v>306418</v>
      </c>
      <c r="P521" s="55">
        <f t="shared" si="50"/>
        <v>4289852</v>
      </c>
      <c r="Q521" s="56" t="str">
        <f t="shared" si="51"/>
        <v>OK</v>
      </c>
    </row>
    <row r="522" spans="1:17" ht="42.75" x14ac:dyDescent="0.3">
      <c r="A522" s="1"/>
      <c r="B522" s="13"/>
      <c r="C522" s="47">
        <v>5768</v>
      </c>
      <c r="D522" s="71">
        <v>8.0549999999999695</v>
      </c>
      <c r="E522" s="72"/>
      <c r="F522" s="72"/>
      <c r="G522" s="77" t="s">
        <v>417</v>
      </c>
      <c r="H522" s="72" t="s">
        <v>28</v>
      </c>
      <c r="I522" s="51">
        <v>844</v>
      </c>
      <c r="J522" s="52">
        <v>25894</v>
      </c>
      <c r="K522" s="53">
        <f t="shared" si="48"/>
        <v>21854536</v>
      </c>
      <c r="L522" s="17"/>
      <c r="M522" s="1"/>
      <c r="N522" s="54">
        <v>24625</v>
      </c>
      <c r="O522" s="55">
        <f t="shared" si="49"/>
        <v>24625</v>
      </c>
      <c r="P522" s="55">
        <f t="shared" si="50"/>
        <v>20783500</v>
      </c>
      <c r="Q522" s="56" t="str">
        <f t="shared" si="51"/>
        <v>OK</v>
      </c>
    </row>
    <row r="523" spans="1:17" ht="28.5" x14ac:dyDescent="0.3">
      <c r="A523" s="1"/>
      <c r="B523" s="13"/>
      <c r="C523" s="47">
        <v>5840</v>
      </c>
      <c r="D523" s="71">
        <v>8.055999999999969</v>
      </c>
      <c r="E523" s="72"/>
      <c r="F523" s="72"/>
      <c r="G523" s="77" t="s">
        <v>379</v>
      </c>
      <c r="H523" s="72" t="s">
        <v>25</v>
      </c>
      <c r="I523" s="51">
        <v>1736</v>
      </c>
      <c r="J523" s="52">
        <v>17601</v>
      </c>
      <c r="K523" s="53">
        <f t="shared" si="48"/>
        <v>30555336</v>
      </c>
      <c r="L523" s="17"/>
      <c r="M523" s="1"/>
      <c r="N523" s="54">
        <v>16739</v>
      </c>
      <c r="O523" s="55">
        <f t="shared" si="49"/>
        <v>16739</v>
      </c>
      <c r="P523" s="55">
        <f t="shared" si="50"/>
        <v>29058904</v>
      </c>
      <c r="Q523" s="56" t="str">
        <f t="shared" si="51"/>
        <v>OK</v>
      </c>
    </row>
    <row r="524" spans="1:17" ht="28.5" x14ac:dyDescent="0.3">
      <c r="A524" s="1"/>
      <c r="B524" s="13"/>
      <c r="C524" s="47">
        <v>6498</v>
      </c>
      <c r="D524" s="71">
        <v>8.0569999999999684</v>
      </c>
      <c r="E524" s="72"/>
      <c r="F524" s="72"/>
      <c r="G524" s="77" t="s">
        <v>384</v>
      </c>
      <c r="H524" s="72" t="s">
        <v>28</v>
      </c>
      <c r="I524" s="51">
        <v>248</v>
      </c>
      <c r="J524" s="52">
        <v>13371</v>
      </c>
      <c r="K524" s="53">
        <f t="shared" si="48"/>
        <v>3316008</v>
      </c>
      <c r="L524" s="17"/>
      <c r="M524" s="1"/>
      <c r="N524" s="54">
        <v>12716</v>
      </c>
      <c r="O524" s="55">
        <f t="shared" si="49"/>
        <v>12716</v>
      </c>
      <c r="P524" s="55">
        <f t="shared" si="50"/>
        <v>3153568</v>
      </c>
      <c r="Q524" s="56" t="str">
        <f t="shared" si="51"/>
        <v>OK</v>
      </c>
    </row>
    <row r="525" spans="1:17" ht="28.5" x14ac:dyDescent="0.3">
      <c r="A525" s="1"/>
      <c r="B525" s="13"/>
      <c r="C525" s="47">
        <v>6640</v>
      </c>
      <c r="D525" s="71">
        <v>8.0579999999999679</v>
      </c>
      <c r="E525" s="72"/>
      <c r="F525" s="72"/>
      <c r="G525" s="77" t="s">
        <v>386</v>
      </c>
      <c r="H525" s="72" t="s">
        <v>28</v>
      </c>
      <c r="I525" s="51">
        <v>9</v>
      </c>
      <c r="J525" s="52">
        <v>69810</v>
      </c>
      <c r="K525" s="53">
        <f t="shared" si="48"/>
        <v>628290</v>
      </c>
      <c r="L525" s="17"/>
      <c r="M525" s="1"/>
      <c r="N525" s="54">
        <v>66389</v>
      </c>
      <c r="O525" s="55">
        <f t="shared" si="49"/>
        <v>66389</v>
      </c>
      <c r="P525" s="55">
        <f t="shared" si="50"/>
        <v>597501</v>
      </c>
      <c r="Q525" s="56" t="str">
        <f t="shared" si="51"/>
        <v>OK</v>
      </c>
    </row>
    <row r="526" spans="1:17" ht="42.75" x14ac:dyDescent="0.3">
      <c r="A526" s="1"/>
      <c r="B526" s="13"/>
      <c r="C526" s="47">
        <v>6663</v>
      </c>
      <c r="D526" s="71">
        <v>8.0589999999999673</v>
      </c>
      <c r="E526" s="72"/>
      <c r="F526" s="72"/>
      <c r="G526" s="77" t="s">
        <v>385</v>
      </c>
      <c r="H526" s="72" t="s">
        <v>28</v>
      </c>
      <c r="I526" s="51">
        <v>5</v>
      </c>
      <c r="J526" s="52">
        <v>16421</v>
      </c>
      <c r="K526" s="53">
        <f t="shared" si="48"/>
        <v>82105</v>
      </c>
      <c r="L526" s="17"/>
      <c r="M526" s="1"/>
      <c r="N526" s="54">
        <v>15616</v>
      </c>
      <c r="O526" s="55">
        <f t="shared" si="49"/>
        <v>15616</v>
      </c>
      <c r="P526" s="55">
        <f t="shared" si="50"/>
        <v>78080</v>
      </c>
      <c r="Q526" s="56" t="str">
        <f t="shared" si="51"/>
        <v>OK</v>
      </c>
    </row>
    <row r="527" spans="1:17" ht="42.75" x14ac:dyDescent="0.3">
      <c r="A527" s="1"/>
      <c r="B527" s="13"/>
      <c r="C527" s="47">
        <v>6682</v>
      </c>
      <c r="D527" s="71">
        <v>8.0599999999999667</v>
      </c>
      <c r="E527" s="72"/>
      <c r="F527" s="72"/>
      <c r="G527" s="77" t="s">
        <v>388</v>
      </c>
      <c r="H527" s="72" t="s">
        <v>28</v>
      </c>
      <c r="I527" s="51">
        <v>3</v>
      </c>
      <c r="J527" s="52">
        <v>11771</v>
      </c>
      <c r="K527" s="53">
        <f t="shared" si="48"/>
        <v>35313</v>
      </c>
      <c r="L527" s="17"/>
      <c r="M527" s="1"/>
      <c r="N527" s="54">
        <v>11194</v>
      </c>
      <c r="O527" s="55">
        <f t="shared" si="49"/>
        <v>11194</v>
      </c>
      <c r="P527" s="55">
        <f t="shared" si="50"/>
        <v>33582</v>
      </c>
      <c r="Q527" s="56" t="str">
        <f t="shared" si="51"/>
        <v>OK</v>
      </c>
    </row>
    <row r="528" spans="1:17" ht="28.5" x14ac:dyDescent="0.3">
      <c r="A528" s="1"/>
      <c r="B528" s="13"/>
      <c r="C528" s="47">
        <v>8212</v>
      </c>
      <c r="D528" s="71">
        <v>8.0609999999999662</v>
      </c>
      <c r="E528" s="72"/>
      <c r="F528" s="72"/>
      <c r="G528" s="77" t="s">
        <v>423</v>
      </c>
      <c r="H528" s="72" t="s">
        <v>19</v>
      </c>
      <c r="I528" s="51">
        <v>632</v>
      </c>
      <c r="J528" s="52">
        <v>67860</v>
      </c>
      <c r="K528" s="53">
        <f t="shared" si="48"/>
        <v>42887520</v>
      </c>
      <c r="L528" s="17"/>
      <c r="M528" s="1"/>
      <c r="N528" s="54">
        <v>64535</v>
      </c>
      <c r="O528" s="55">
        <f t="shared" si="49"/>
        <v>64535</v>
      </c>
      <c r="P528" s="55">
        <f t="shared" si="50"/>
        <v>40786120</v>
      </c>
      <c r="Q528" s="56" t="str">
        <f t="shared" si="51"/>
        <v>OK</v>
      </c>
    </row>
    <row r="529" spans="1:17" x14ac:dyDescent="0.3">
      <c r="A529" s="1"/>
      <c r="B529" s="13"/>
      <c r="C529" s="47"/>
      <c r="D529" s="71"/>
      <c r="E529" s="72"/>
      <c r="F529" s="72"/>
      <c r="G529" s="73" t="s">
        <v>424</v>
      </c>
      <c r="H529" s="72"/>
      <c r="I529" s="51"/>
      <c r="J529" s="52"/>
      <c r="K529" s="53"/>
      <c r="L529" s="17"/>
      <c r="M529" s="1"/>
      <c r="N529" s="54"/>
      <c r="O529" s="76"/>
      <c r="P529" s="76"/>
      <c r="Q529" s="56"/>
    </row>
    <row r="530" spans="1:17" x14ac:dyDescent="0.3">
      <c r="A530" s="1"/>
      <c r="B530" s="13"/>
      <c r="C530" s="47">
        <v>7057</v>
      </c>
      <c r="D530" s="71">
        <v>8.0619999999999656</v>
      </c>
      <c r="E530" s="72"/>
      <c r="F530" s="72"/>
      <c r="G530" s="77" t="s">
        <v>378</v>
      </c>
      <c r="H530" s="72" t="s">
        <v>28</v>
      </c>
      <c r="I530" s="51">
        <v>1599</v>
      </c>
      <c r="J530" s="52">
        <v>36696</v>
      </c>
      <c r="K530" s="53">
        <f t="shared" si="48"/>
        <v>58676904</v>
      </c>
      <c r="L530" s="17"/>
      <c r="M530" s="1"/>
      <c r="N530" s="54">
        <v>34898</v>
      </c>
      <c r="O530" s="55">
        <f t="shared" ref="O530:O592" si="52">+ROUND(N530,0)</f>
        <v>34898</v>
      </c>
      <c r="P530" s="55">
        <f t="shared" ref="P530:P592" si="53">+ROUND((O530*I530),0)</f>
        <v>55801902</v>
      </c>
      <c r="Q530" s="56" t="str">
        <f t="shared" ref="Q530:Q592" si="54">IF(OR(P530&lt;=0,P530&gt;K530),"ERROR","OK")</f>
        <v>OK</v>
      </c>
    </row>
    <row r="531" spans="1:17" ht="28.5" x14ac:dyDescent="0.3">
      <c r="A531" s="1"/>
      <c r="B531" s="13"/>
      <c r="C531" s="47">
        <v>7497</v>
      </c>
      <c r="D531" s="71">
        <v>8.0629999999999651</v>
      </c>
      <c r="E531" s="72"/>
      <c r="F531" s="72"/>
      <c r="G531" s="77" t="s">
        <v>387</v>
      </c>
      <c r="H531" s="72" t="s">
        <v>28</v>
      </c>
      <c r="I531" s="51">
        <v>75</v>
      </c>
      <c r="J531" s="52">
        <v>345902</v>
      </c>
      <c r="K531" s="53">
        <f t="shared" si="48"/>
        <v>25942650</v>
      </c>
      <c r="L531" s="17"/>
      <c r="M531" s="1"/>
      <c r="N531" s="54">
        <v>328953</v>
      </c>
      <c r="O531" s="55">
        <f t="shared" si="52"/>
        <v>328953</v>
      </c>
      <c r="P531" s="55">
        <f t="shared" si="53"/>
        <v>24671475</v>
      </c>
      <c r="Q531" s="56" t="str">
        <f t="shared" si="54"/>
        <v>OK</v>
      </c>
    </row>
    <row r="532" spans="1:17" ht="28.5" x14ac:dyDescent="0.3">
      <c r="A532" s="1"/>
      <c r="B532" s="13"/>
      <c r="C532" s="47">
        <v>7615</v>
      </c>
      <c r="D532" s="71">
        <v>8.0639999999999645</v>
      </c>
      <c r="E532" s="72"/>
      <c r="F532" s="72"/>
      <c r="G532" s="77" t="s">
        <v>381</v>
      </c>
      <c r="H532" s="72" t="s">
        <v>28</v>
      </c>
      <c r="I532" s="51">
        <v>932</v>
      </c>
      <c r="J532" s="52">
        <v>142589</v>
      </c>
      <c r="K532" s="53">
        <f t="shared" si="48"/>
        <v>132892948</v>
      </c>
      <c r="L532" s="17"/>
      <c r="M532" s="1"/>
      <c r="N532" s="54">
        <v>135602</v>
      </c>
      <c r="O532" s="55">
        <f t="shared" si="52"/>
        <v>135602</v>
      </c>
      <c r="P532" s="55">
        <f t="shared" si="53"/>
        <v>126381064</v>
      </c>
      <c r="Q532" s="56" t="str">
        <f t="shared" si="54"/>
        <v>OK</v>
      </c>
    </row>
    <row r="533" spans="1:17" ht="28.5" x14ac:dyDescent="0.3">
      <c r="A533" s="1"/>
      <c r="B533" s="13"/>
      <c r="C533" s="47">
        <v>7618</v>
      </c>
      <c r="D533" s="71">
        <v>8.064999999999964</v>
      </c>
      <c r="E533" s="72"/>
      <c r="F533" s="72"/>
      <c r="G533" s="77" t="s">
        <v>382</v>
      </c>
      <c r="H533" s="72" t="s">
        <v>28</v>
      </c>
      <c r="I533" s="51">
        <v>646</v>
      </c>
      <c r="J533" s="52">
        <v>102220</v>
      </c>
      <c r="K533" s="53">
        <f t="shared" si="48"/>
        <v>66034120</v>
      </c>
      <c r="L533" s="17"/>
      <c r="M533" s="1"/>
      <c r="N533" s="54">
        <v>97211</v>
      </c>
      <c r="O533" s="55">
        <f t="shared" si="52"/>
        <v>97211</v>
      </c>
      <c r="P533" s="55">
        <f t="shared" si="53"/>
        <v>62798306</v>
      </c>
      <c r="Q533" s="56" t="str">
        <f t="shared" si="54"/>
        <v>OK</v>
      </c>
    </row>
    <row r="534" spans="1:17" ht="28.5" x14ac:dyDescent="0.3">
      <c r="A534" s="1"/>
      <c r="B534" s="13"/>
      <c r="C534" s="47">
        <v>7619</v>
      </c>
      <c r="D534" s="71">
        <v>8.0659999999999634</v>
      </c>
      <c r="E534" s="72"/>
      <c r="F534" s="72"/>
      <c r="G534" s="77" t="s">
        <v>380</v>
      </c>
      <c r="H534" s="72" t="s">
        <v>28</v>
      </c>
      <c r="I534" s="51">
        <v>100</v>
      </c>
      <c r="J534" s="52">
        <v>35570</v>
      </c>
      <c r="K534" s="53">
        <f t="shared" si="48"/>
        <v>3557000</v>
      </c>
      <c r="L534" s="17"/>
      <c r="M534" s="1"/>
      <c r="N534" s="54">
        <v>33827</v>
      </c>
      <c r="O534" s="55">
        <f t="shared" si="52"/>
        <v>33827</v>
      </c>
      <c r="P534" s="55">
        <f t="shared" si="53"/>
        <v>3382700</v>
      </c>
      <c r="Q534" s="56" t="str">
        <f t="shared" si="54"/>
        <v>OK</v>
      </c>
    </row>
    <row r="535" spans="1:17" ht="42.75" x14ac:dyDescent="0.3">
      <c r="A535" s="1"/>
      <c r="B535" s="13"/>
      <c r="C535" s="47">
        <v>5132</v>
      </c>
      <c r="D535" s="71">
        <v>8.0669999999999629</v>
      </c>
      <c r="E535" s="72"/>
      <c r="F535" s="72"/>
      <c r="G535" s="77" t="s">
        <v>425</v>
      </c>
      <c r="H535" s="72" t="s">
        <v>25</v>
      </c>
      <c r="I535" s="51">
        <v>325</v>
      </c>
      <c r="J535" s="52">
        <v>56738</v>
      </c>
      <c r="K535" s="53">
        <f t="shared" si="48"/>
        <v>18439850</v>
      </c>
      <c r="L535" s="17"/>
      <c r="M535" s="1"/>
      <c r="N535" s="54">
        <v>53958</v>
      </c>
      <c r="O535" s="55">
        <f t="shared" si="52"/>
        <v>53958</v>
      </c>
      <c r="P535" s="55">
        <f t="shared" si="53"/>
        <v>17536350</v>
      </c>
      <c r="Q535" s="56" t="str">
        <f t="shared" si="54"/>
        <v>OK</v>
      </c>
    </row>
    <row r="536" spans="1:17" x14ac:dyDescent="0.3">
      <c r="A536" s="1"/>
      <c r="B536" s="13"/>
      <c r="C536" s="47"/>
      <c r="D536" s="71"/>
      <c r="E536" s="72"/>
      <c r="F536" s="72"/>
      <c r="G536" s="73" t="s">
        <v>426</v>
      </c>
      <c r="H536" s="72"/>
      <c r="I536" s="51"/>
      <c r="J536" s="52"/>
      <c r="K536" s="53"/>
      <c r="L536" s="17"/>
      <c r="M536" s="1"/>
      <c r="N536" s="54"/>
      <c r="O536" s="76"/>
      <c r="P536" s="76"/>
      <c r="Q536" s="56"/>
    </row>
    <row r="537" spans="1:17" ht="42.75" x14ac:dyDescent="0.3">
      <c r="A537" s="1"/>
      <c r="B537" s="13"/>
      <c r="C537" s="47">
        <v>6549</v>
      </c>
      <c r="D537" s="71">
        <v>8.0679999999999623</v>
      </c>
      <c r="E537" s="72"/>
      <c r="F537" s="72"/>
      <c r="G537" s="77" t="s">
        <v>427</v>
      </c>
      <c r="H537" s="72" t="s">
        <v>28</v>
      </c>
      <c r="I537" s="51">
        <v>178</v>
      </c>
      <c r="J537" s="52">
        <v>1416960</v>
      </c>
      <c r="K537" s="53">
        <f t="shared" si="48"/>
        <v>252218880</v>
      </c>
      <c r="L537" s="17"/>
      <c r="M537" s="1"/>
      <c r="N537" s="54">
        <v>1347529</v>
      </c>
      <c r="O537" s="55">
        <f t="shared" si="52"/>
        <v>1347529</v>
      </c>
      <c r="P537" s="55">
        <f t="shared" si="53"/>
        <v>239860162</v>
      </c>
      <c r="Q537" s="56" t="str">
        <f t="shared" si="54"/>
        <v>OK</v>
      </c>
    </row>
    <row r="538" spans="1:17" ht="42.75" x14ac:dyDescent="0.3">
      <c r="A538" s="1"/>
      <c r="B538" s="13"/>
      <c r="C538" s="47">
        <v>6550</v>
      </c>
      <c r="D538" s="71">
        <v>8.0689999999999618</v>
      </c>
      <c r="E538" s="72"/>
      <c r="F538" s="72"/>
      <c r="G538" s="77" t="s">
        <v>428</v>
      </c>
      <c r="H538" s="72" t="s">
        <v>28</v>
      </c>
      <c r="I538" s="51">
        <v>3</v>
      </c>
      <c r="J538" s="52">
        <v>10540107</v>
      </c>
      <c r="K538" s="53">
        <f t="shared" si="48"/>
        <v>31620321</v>
      </c>
      <c r="L538" s="17"/>
      <c r="M538" s="1"/>
      <c r="N538" s="54">
        <v>10023642</v>
      </c>
      <c r="O538" s="55">
        <f t="shared" si="52"/>
        <v>10023642</v>
      </c>
      <c r="P538" s="55">
        <f t="shared" si="53"/>
        <v>30070926</v>
      </c>
      <c r="Q538" s="56" t="str">
        <f t="shared" si="54"/>
        <v>OK</v>
      </c>
    </row>
    <row r="539" spans="1:17" x14ac:dyDescent="0.3">
      <c r="A539" s="1"/>
      <c r="B539" s="13"/>
      <c r="C539" s="47">
        <v>6852</v>
      </c>
      <c r="D539" s="71">
        <v>8.0699999999999612</v>
      </c>
      <c r="E539" s="72"/>
      <c r="F539" s="72"/>
      <c r="G539" s="77" t="s">
        <v>429</v>
      </c>
      <c r="H539" s="72" t="s">
        <v>25</v>
      </c>
      <c r="I539" s="51">
        <v>800</v>
      </c>
      <c r="J539" s="52">
        <v>23912</v>
      </c>
      <c r="K539" s="53">
        <f t="shared" si="48"/>
        <v>19129600</v>
      </c>
      <c r="L539" s="17"/>
      <c r="M539" s="1"/>
      <c r="N539" s="54">
        <v>22740</v>
      </c>
      <c r="O539" s="55">
        <f t="shared" si="52"/>
        <v>22740</v>
      </c>
      <c r="P539" s="55">
        <f t="shared" si="53"/>
        <v>18192000</v>
      </c>
      <c r="Q539" s="56" t="str">
        <f t="shared" si="54"/>
        <v>OK</v>
      </c>
    </row>
    <row r="540" spans="1:17" ht="28.5" x14ac:dyDescent="0.3">
      <c r="A540" s="1"/>
      <c r="B540" s="13"/>
      <c r="C540" s="47">
        <v>6969</v>
      </c>
      <c r="D540" s="71">
        <v>8.0709999999999607</v>
      </c>
      <c r="E540" s="72"/>
      <c r="F540" s="72"/>
      <c r="G540" s="77" t="s">
        <v>430</v>
      </c>
      <c r="H540" s="72" t="s">
        <v>28</v>
      </c>
      <c r="I540" s="51">
        <v>77</v>
      </c>
      <c r="J540" s="52">
        <v>244102</v>
      </c>
      <c r="K540" s="53">
        <f t="shared" si="48"/>
        <v>18795854</v>
      </c>
      <c r="L540" s="17"/>
      <c r="M540" s="1"/>
      <c r="N540" s="54">
        <v>232141</v>
      </c>
      <c r="O540" s="55">
        <f t="shared" si="52"/>
        <v>232141</v>
      </c>
      <c r="P540" s="55">
        <f t="shared" si="53"/>
        <v>17874857</v>
      </c>
      <c r="Q540" s="56" t="str">
        <f t="shared" si="54"/>
        <v>OK</v>
      </c>
    </row>
    <row r="541" spans="1:17" ht="42.75" x14ac:dyDescent="0.3">
      <c r="A541" s="1"/>
      <c r="B541" s="13"/>
      <c r="C541" s="47">
        <v>8901</v>
      </c>
      <c r="D541" s="71">
        <v>8.0719999999999601</v>
      </c>
      <c r="E541" s="72"/>
      <c r="F541" s="72"/>
      <c r="G541" s="77" t="s">
        <v>431</v>
      </c>
      <c r="H541" s="72" t="s">
        <v>375</v>
      </c>
      <c r="I541" s="51">
        <v>1</v>
      </c>
      <c r="J541" s="52">
        <v>28257442</v>
      </c>
      <c r="K541" s="53">
        <f t="shared" si="48"/>
        <v>28257442</v>
      </c>
      <c r="L541" s="17"/>
      <c r="M541" s="1"/>
      <c r="N541" s="54">
        <v>26872827</v>
      </c>
      <c r="O541" s="55">
        <f t="shared" si="52"/>
        <v>26872827</v>
      </c>
      <c r="P541" s="55">
        <f t="shared" si="53"/>
        <v>26872827</v>
      </c>
      <c r="Q541" s="56" t="str">
        <f t="shared" si="54"/>
        <v>OK</v>
      </c>
    </row>
    <row r="542" spans="1:17" ht="42.75" x14ac:dyDescent="0.3">
      <c r="A542" s="1"/>
      <c r="B542" s="13"/>
      <c r="C542" s="47">
        <v>8948</v>
      </c>
      <c r="D542" s="71">
        <v>8.0729999999999595</v>
      </c>
      <c r="E542" s="72"/>
      <c r="F542" s="72"/>
      <c r="G542" s="77" t="s">
        <v>432</v>
      </c>
      <c r="H542" s="72" t="s">
        <v>25</v>
      </c>
      <c r="I542" s="51">
        <v>6</v>
      </c>
      <c r="J542" s="52">
        <v>3762295</v>
      </c>
      <c r="K542" s="53">
        <f t="shared" si="48"/>
        <v>22573770</v>
      </c>
      <c r="L542" s="17"/>
      <c r="M542" s="1"/>
      <c r="N542" s="54">
        <v>3577943</v>
      </c>
      <c r="O542" s="55">
        <f t="shared" si="52"/>
        <v>3577943</v>
      </c>
      <c r="P542" s="55">
        <f t="shared" si="53"/>
        <v>21467658</v>
      </c>
      <c r="Q542" s="56" t="str">
        <f t="shared" si="54"/>
        <v>OK</v>
      </c>
    </row>
    <row r="543" spans="1:17" x14ac:dyDescent="0.3">
      <c r="A543" s="1"/>
      <c r="B543" s="13"/>
      <c r="C543" s="47">
        <v>8896</v>
      </c>
      <c r="D543" s="71">
        <v>8.073999999999959</v>
      </c>
      <c r="E543" s="72"/>
      <c r="F543" s="72"/>
      <c r="G543" s="77" t="s">
        <v>433</v>
      </c>
      <c r="H543" s="72" t="s">
        <v>375</v>
      </c>
      <c r="I543" s="51">
        <v>1</v>
      </c>
      <c r="J543" s="52">
        <v>217711521</v>
      </c>
      <c r="K543" s="53">
        <f t="shared" si="48"/>
        <v>217711521</v>
      </c>
      <c r="L543" s="17"/>
      <c r="M543" s="1"/>
      <c r="N543" s="54">
        <v>207043656</v>
      </c>
      <c r="O543" s="55">
        <f t="shared" si="52"/>
        <v>207043656</v>
      </c>
      <c r="P543" s="55">
        <f t="shared" si="53"/>
        <v>207043656</v>
      </c>
      <c r="Q543" s="56" t="str">
        <f t="shared" si="54"/>
        <v>OK</v>
      </c>
    </row>
    <row r="544" spans="1:17" x14ac:dyDescent="0.3">
      <c r="A544" s="1"/>
      <c r="B544" s="13"/>
      <c r="C544" s="47"/>
      <c r="D544" s="71"/>
      <c r="E544" s="72"/>
      <c r="F544" s="72"/>
      <c r="G544" s="73" t="s">
        <v>434</v>
      </c>
      <c r="H544" s="72"/>
      <c r="I544" s="51"/>
      <c r="J544" s="52"/>
      <c r="K544" s="53"/>
      <c r="L544" s="17"/>
      <c r="M544" s="1"/>
      <c r="N544" s="54"/>
      <c r="O544" s="76"/>
      <c r="P544" s="76"/>
      <c r="Q544" s="56"/>
    </row>
    <row r="545" spans="1:17" x14ac:dyDescent="0.3">
      <c r="A545" s="1"/>
      <c r="B545" s="13"/>
      <c r="C545" s="47">
        <v>5340</v>
      </c>
      <c r="D545" s="71">
        <v>8.0749999999999584</v>
      </c>
      <c r="E545" s="72"/>
      <c r="F545" s="72"/>
      <c r="G545" s="77" t="s">
        <v>435</v>
      </c>
      <c r="H545" s="72" t="s">
        <v>28</v>
      </c>
      <c r="I545" s="51">
        <v>2</v>
      </c>
      <c r="J545" s="52">
        <v>2163169</v>
      </c>
      <c r="K545" s="53">
        <f t="shared" si="48"/>
        <v>4326338</v>
      </c>
      <c r="L545" s="17"/>
      <c r="M545" s="1"/>
      <c r="N545" s="54">
        <v>2057174</v>
      </c>
      <c r="O545" s="55">
        <f t="shared" si="52"/>
        <v>2057174</v>
      </c>
      <c r="P545" s="55">
        <f t="shared" si="53"/>
        <v>4114348</v>
      </c>
      <c r="Q545" s="56" t="str">
        <f t="shared" si="54"/>
        <v>OK</v>
      </c>
    </row>
    <row r="546" spans="1:17" ht="156.75" x14ac:dyDescent="0.3">
      <c r="A546" s="1"/>
      <c r="B546" s="13"/>
      <c r="C546" s="47">
        <v>8954</v>
      </c>
      <c r="D546" s="71">
        <v>8.0759999999999579</v>
      </c>
      <c r="E546" s="72"/>
      <c r="F546" s="72"/>
      <c r="G546" s="77" t="s">
        <v>436</v>
      </c>
      <c r="H546" s="72" t="s">
        <v>375</v>
      </c>
      <c r="I546" s="51">
        <v>1</v>
      </c>
      <c r="J546" s="52">
        <v>346149642</v>
      </c>
      <c r="K546" s="53">
        <f t="shared" si="48"/>
        <v>346149642</v>
      </c>
      <c r="L546" s="17"/>
      <c r="M546" s="1"/>
      <c r="N546" s="54">
        <v>329188310</v>
      </c>
      <c r="O546" s="55">
        <f t="shared" si="52"/>
        <v>329188310</v>
      </c>
      <c r="P546" s="55">
        <f t="shared" si="53"/>
        <v>329188310</v>
      </c>
      <c r="Q546" s="56" t="str">
        <f t="shared" si="54"/>
        <v>OK</v>
      </c>
    </row>
    <row r="547" spans="1:17" ht="156.75" x14ac:dyDescent="0.3">
      <c r="A547" s="1"/>
      <c r="B547" s="13"/>
      <c r="C547" s="47">
        <v>8957</v>
      </c>
      <c r="D547" s="71">
        <v>8.0769999999999573</v>
      </c>
      <c r="E547" s="72"/>
      <c r="F547" s="72"/>
      <c r="G547" s="77" t="s">
        <v>437</v>
      </c>
      <c r="H547" s="72" t="s">
        <v>375</v>
      </c>
      <c r="I547" s="51">
        <v>1</v>
      </c>
      <c r="J547" s="52">
        <v>231709247</v>
      </c>
      <c r="K547" s="53">
        <f t="shared" si="48"/>
        <v>231709247</v>
      </c>
      <c r="L547" s="17"/>
      <c r="M547" s="1"/>
      <c r="N547" s="54">
        <v>220355494</v>
      </c>
      <c r="O547" s="55">
        <f t="shared" si="52"/>
        <v>220355494</v>
      </c>
      <c r="P547" s="55">
        <f t="shared" si="53"/>
        <v>220355494</v>
      </c>
      <c r="Q547" s="56" t="str">
        <f t="shared" si="54"/>
        <v>OK</v>
      </c>
    </row>
    <row r="548" spans="1:17" x14ac:dyDescent="0.3">
      <c r="A548" s="1"/>
      <c r="B548" s="13"/>
      <c r="C548" s="47"/>
      <c r="D548" s="71"/>
      <c r="E548" s="72"/>
      <c r="F548" s="72"/>
      <c r="G548" s="73" t="s">
        <v>438</v>
      </c>
      <c r="H548" s="72"/>
      <c r="I548" s="51"/>
      <c r="J548" s="52"/>
      <c r="K548" s="53"/>
      <c r="L548" s="17"/>
      <c r="M548" s="1"/>
      <c r="N548" s="54"/>
      <c r="O548" s="76"/>
      <c r="P548" s="76"/>
      <c r="Q548" s="56"/>
    </row>
    <row r="549" spans="1:17" ht="85.5" x14ac:dyDescent="0.3">
      <c r="A549" s="1"/>
      <c r="B549" s="13"/>
      <c r="C549" s="47">
        <v>8915</v>
      </c>
      <c r="D549" s="71">
        <v>8.0779999999999568</v>
      </c>
      <c r="E549" s="72"/>
      <c r="F549" s="72"/>
      <c r="G549" s="77" t="s">
        <v>439</v>
      </c>
      <c r="H549" s="72" t="s">
        <v>28</v>
      </c>
      <c r="I549" s="51">
        <v>1</v>
      </c>
      <c r="J549" s="52">
        <v>12030351</v>
      </c>
      <c r="K549" s="53">
        <f t="shared" si="48"/>
        <v>12030351</v>
      </c>
      <c r="L549" s="17"/>
      <c r="M549" s="1"/>
      <c r="N549" s="54">
        <v>11440864</v>
      </c>
      <c r="O549" s="55">
        <f t="shared" si="52"/>
        <v>11440864</v>
      </c>
      <c r="P549" s="55">
        <f t="shared" si="53"/>
        <v>11440864</v>
      </c>
      <c r="Q549" s="56" t="str">
        <f t="shared" si="54"/>
        <v>OK</v>
      </c>
    </row>
    <row r="550" spans="1:17" ht="57" x14ac:dyDescent="0.3">
      <c r="A550" s="1"/>
      <c r="B550" s="13"/>
      <c r="C550" s="47">
        <v>8908</v>
      </c>
      <c r="D550" s="71">
        <v>8.0789999999999562</v>
      </c>
      <c r="E550" s="72"/>
      <c r="F550" s="72"/>
      <c r="G550" s="77" t="s">
        <v>440</v>
      </c>
      <c r="H550" s="72" t="s">
        <v>28</v>
      </c>
      <c r="I550" s="51">
        <v>1</v>
      </c>
      <c r="J550" s="52">
        <v>1077785</v>
      </c>
      <c r="K550" s="53">
        <f t="shared" si="48"/>
        <v>1077785</v>
      </c>
      <c r="L550" s="17"/>
      <c r="M550" s="1"/>
      <c r="N550" s="54">
        <v>1024974</v>
      </c>
      <c r="O550" s="55">
        <f t="shared" si="52"/>
        <v>1024974</v>
      </c>
      <c r="P550" s="55">
        <f t="shared" si="53"/>
        <v>1024974</v>
      </c>
      <c r="Q550" s="56" t="str">
        <f t="shared" si="54"/>
        <v>OK</v>
      </c>
    </row>
    <row r="551" spans="1:17" ht="57" x14ac:dyDescent="0.3">
      <c r="A551" s="1"/>
      <c r="B551" s="13"/>
      <c r="C551" s="47">
        <v>8899</v>
      </c>
      <c r="D551" s="71">
        <v>8.0799999999999557</v>
      </c>
      <c r="E551" s="72"/>
      <c r="F551" s="72"/>
      <c r="G551" s="77" t="s">
        <v>441</v>
      </c>
      <c r="H551" s="72" t="s">
        <v>28</v>
      </c>
      <c r="I551" s="51">
        <v>2</v>
      </c>
      <c r="J551" s="52">
        <v>1039481</v>
      </c>
      <c r="K551" s="53">
        <f t="shared" si="48"/>
        <v>2078962</v>
      </c>
      <c r="L551" s="17"/>
      <c r="M551" s="1"/>
      <c r="N551" s="54">
        <v>988546</v>
      </c>
      <c r="O551" s="55">
        <f t="shared" si="52"/>
        <v>988546</v>
      </c>
      <c r="P551" s="55">
        <f t="shared" si="53"/>
        <v>1977092</v>
      </c>
      <c r="Q551" s="56" t="str">
        <f t="shared" si="54"/>
        <v>OK</v>
      </c>
    </row>
    <row r="552" spans="1:17" ht="57" x14ac:dyDescent="0.3">
      <c r="A552" s="1"/>
      <c r="B552" s="13"/>
      <c r="C552" s="47">
        <v>8891</v>
      </c>
      <c r="D552" s="71">
        <v>8.0809999999999551</v>
      </c>
      <c r="E552" s="72"/>
      <c r="F552" s="72"/>
      <c r="G552" s="77" t="s">
        <v>442</v>
      </c>
      <c r="H552" s="72" t="s">
        <v>28</v>
      </c>
      <c r="I552" s="51">
        <v>1</v>
      </c>
      <c r="J552" s="52">
        <v>1039481</v>
      </c>
      <c r="K552" s="53">
        <f t="shared" si="48"/>
        <v>1039481</v>
      </c>
      <c r="L552" s="17"/>
      <c r="M552" s="1"/>
      <c r="N552" s="54">
        <v>988546</v>
      </c>
      <c r="O552" s="55">
        <f t="shared" si="52"/>
        <v>988546</v>
      </c>
      <c r="P552" s="55">
        <f t="shared" si="53"/>
        <v>988546</v>
      </c>
      <c r="Q552" s="56" t="str">
        <f t="shared" si="54"/>
        <v>OK</v>
      </c>
    </row>
    <row r="553" spans="1:17" ht="57" x14ac:dyDescent="0.3">
      <c r="A553" s="1"/>
      <c r="B553" s="13"/>
      <c r="C553" s="47">
        <v>8913</v>
      </c>
      <c r="D553" s="71">
        <v>8.0819999999999546</v>
      </c>
      <c r="E553" s="72"/>
      <c r="F553" s="72"/>
      <c r="G553" s="77" t="s">
        <v>443</v>
      </c>
      <c r="H553" s="72" t="s">
        <v>28</v>
      </c>
      <c r="I553" s="51">
        <v>1</v>
      </c>
      <c r="J553" s="52">
        <v>1133837</v>
      </c>
      <c r="K553" s="53">
        <f t="shared" si="48"/>
        <v>1133837</v>
      </c>
      <c r="L553" s="17"/>
      <c r="M553" s="1"/>
      <c r="N553" s="54">
        <v>1078279</v>
      </c>
      <c r="O553" s="55">
        <f t="shared" si="52"/>
        <v>1078279</v>
      </c>
      <c r="P553" s="55">
        <f t="shared" si="53"/>
        <v>1078279</v>
      </c>
      <c r="Q553" s="56" t="str">
        <f t="shared" si="54"/>
        <v>OK</v>
      </c>
    </row>
    <row r="554" spans="1:17" ht="57" x14ac:dyDescent="0.3">
      <c r="A554" s="1"/>
      <c r="B554" s="13"/>
      <c r="C554" s="47">
        <v>8879</v>
      </c>
      <c r="D554" s="71">
        <v>8.082999999999954</v>
      </c>
      <c r="E554" s="72"/>
      <c r="F554" s="72"/>
      <c r="G554" s="77" t="s">
        <v>444</v>
      </c>
      <c r="H554" s="72" t="s">
        <v>28</v>
      </c>
      <c r="I554" s="51">
        <v>1</v>
      </c>
      <c r="J554" s="52">
        <v>1055152</v>
      </c>
      <c r="K554" s="53">
        <f t="shared" si="48"/>
        <v>1055152</v>
      </c>
      <c r="L554" s="17"/>
      <c r="M554" s="1"/>
      <c r="N554" s="54">
        <v>1003450</v>
      </c>
      <c r="O554" s="55">
        <f t="shared" si="52"/>
        <v>1003450</v>
      </c>
      <c r="P554" s="55">
        <f t="shared" si="53"/>
        <v>1003450</v>
      </c>
      <c r="Q554" s="56" t="str">
        <f t="shared" si="54"/>
        <v>OK</v>
      </c>
    </row>
    <row r="555" spans="1:17" ht="57" x14ac:dyDescent="0.3">
      <c r="A555" s="1"/>
      <c r="B555" s="13"/>
      <c r="C555" s="47">
        <v>8875</v>
      </c>
      <c r="D555" s="71">
        <v>8.0839999999999534</v>
      </c>
      <c r="E555" s="72"/>
      <c r="F555" s="72"/>
      <c r="G555" s="77" t="s">
        <v>445</v>
      </c>
      <c r="H555" s="72" t="s">
        <v>28</v>
      </c>
      <c r="I555" s="51">
        <v>1</v>
      </c>
      <c r="J555" s="52">
        <v>1180341</v>
      </c>
      <c r="K555" s="53">
        <f t="shared" si="48"/>
        <v>1180341</v>
      </c>
      <c r="L555" s="17"/>
      <c r="M555" s="1"/>
      <c r="N555" s="54">
        <v>1122504</v>
      </c>
      <c r="O555" s="55">
        <f t="shared" si="52"/>
        <v>1122504</v>
      </c>
      <c r="P555" s="55">
        <f t="shared" si="53"/>
        <v>1122504</v>
      </c>
      <c r="Q555" s="56" t="str">
        <f t="shared" si="54"/>
        <v>OK</v>
      </c>
    </row>
    <row r="556" spans="1:17" ht="57" x14ac:dyDescent="0.3">
      <c r="A556" s="1"/>
      <c r="B556" s="13"/>
      <c r="C556" s="47">
        <v>8876</v>
      </c>
      <c r="D556" s="71">
        <v>8.0849999999999529</v>
      </c>
      <c r="E556" s="72"/>
      <c r="F556" s="72"/>
      <c r="G556" s="77" t="s">
        <v>446</v>
      </c>
      <c r="H556" s="72" t="s">
        <v>28</v>
      </c>
      <c r="I556" s="51">
        <v>1</v>
      </c>
      <c r="J556" s="52">
        <v>1195380</v>
      </c>
      <c r="K556" s="53">
        <f t="shared" si="48"/>
        <v>1195380</v>
      </c>
      <c r="L556" s="17"/>
      <c r="M556" s="1"/>
      <c r="N556" s="54">
        <v>1136806</v>
      </c>
      <c r="O556" s="55">
        <f t="shared" si="52"/>
        <v>1136806</v>
      </c>
      <c r="P556" s="55">
        <f t="shared" si="53"/>
        <v>1136806</v>
      </c>
      <c r="Q556" s="56" t="str">
        <f t="shared" si="54"/>
        <v>OK</v>
      </c>
    </row>
    <row r="557" spans="1:17" ht="57" x14ac:dyDescent="0.3">
      <c r="A557" s="1"/>
      <c r="B557" s="13"/>
      <c r="C557" s="47">
        <v>8889</v>
      </c>
      <c r="D557" s="71">
        <v>8.0859999999999523</v>
      </c>
      <c r="E557" s="72"/>
      <c r="F557" s="72"/>
      <c r="G557" s="77" t="s">
        <v>447</v>
      </c>
      <c r="H557" s="72" t="s">
        <v>28</v>
      </c>
      <c r="I557" s="51">
        <v>1</v>
      </c>
      <c r="J557" s="52">
        <v>1509866</v>
      </c>
      <c r="K557" s="53">
        <f t="shared" si="48"/>
        <v>1509866</v>
      </c>
      <c r="L557" s="17"/>
      <c r="M557" s="1"/>
      <c r="N557" s="54">
        <v>1435883</v>
      </c>
      <c r="O557" s="55">
        <f t="shared" si="52"/>
        <v>1435883</v>
      </c>
      <c r="P557" s="55">
        <f t="shared" si="53"/>
        <v>1435883</v>
      </c>
      <c r="Q557" s="56" t="str">
        <f t="shared" si="54"/>
        <v>OK</v>
      </c>
    </row>
    <row r="558" spans="1:17" ht="57" x14ac:dyDescent="0.3">
      <c r="A558" s="1"/>
      <c r="B558" s="13"/>
      <c r="C558" s="47">
        <v>8886</v>
      </c>
      <c r="D558" s="71">
        <v>8.0869999999999518</v>
      </c>
      <c r="E558" s="72"/>
      <c r="F558" s="72"/>
      <c r="G558" s="77" t="s">
        <v>448</v>
      </c>
      <c r="H558" s="72" t="s">
        <v>28</v>
      </c>
      <c r="I558" s="51">
        <v>2</v>
      </c>
      <c r="J558" s="52">
        <v>1465003</v>
      </c>
      <c r="K558" s="53">
        <f t="shared" si="48"/>
        <v>2930006</v>
      </c>
      <c r="L558" s="17"/>
      <c r="M558" s="1"/>
      <c r="N558" s="54">
        <v>1393218</v>
      </c>
      <c r="O558" s="55">
        <f t="shared" si="52"/>
        <v>1393218</v>
      </c>
      <c r="P558" s="55">
        <f t="shared" si="53"/>
        <v>2786436</v>
      </c>
      <c r="Q558" s="56" t="str">
        <f t="shared" si="54"/>
        <v>OK</v>
      </c>
    </row>
    <row r="559" spans="1:17" ht="57" x14ac:dyDescent="0.3">
      <c r="A559" s="1"/>
      <c r="B559" s="13"/>
      <c r="C559" s="47">
        <v>8885</v>
      </c>
      <c r="D559" s="71">
        <v>8.0879999999999512</v>
      </c>
      <c r="E559" s="72"/>
      <c r="F559" s="72"/>
      <c r="G559" s="77" t="s">
        <v>449</v>
      </c>
      <c r="H559" s="72" t="s">
        <v>28</v>
      </c>
      <c r="I559" s="51">
        <v>1</v>
      </c>
      <c r="J559" s="52">
        <v>1755748</v>
      </c>
      <c r="K559" s="53">
        <f t="shared" si="48"/>
        <v>1755748</v>
      </c>
      <c r="L559" s="17"/>
      <c r="M559" s="1"/>
      <c r="N559" s="54">
        <v>1669716</v>
      </c>
      <c r="O559" s="55">
        <f t="shared" si="52"/>
        <v>1669716</v>
      </c>
      <c r="P559" s="55">
        <f t="shared" si="53"/>
        <v>1669716</v>
      </c>
      <c r="Q559" s="56" t="str">
        <f t="shared" si="54"/>
        <v>OK</v>
      </c>
    </row>
    <row r="560" spans="1:17" ht="57" x14ac:dyDescent="0.3">
      <c r="A560" s="1"/>
      <c r="B560" s="13"/>
      <c r="C560" s="47">
        <v>8897</v>
      </c>
      <c r="D560" s="71">
        <v>8.0889999999999507</v>
      </c>
      <c r="E560" s="72"/>
      <c r="F560" s="72"/>
      <c r="G560" s="77" t="s">
        <v>450</v>
      </c>
      <c r="H560" s="72" t="s">
        <v>28</v>
      </c>
      <c r="I560" s="51">
        <v>1</v>
      </c>
      <c r="J560" s="52">
        <v>502141</v>
      </c>
      <c r="K560" s="53">
        <f t="shared" si="48"/>
        <v>502141</v>
      </c>
      <c r="L560" s="17"/>
      <c r="M560" s="1"/>
      <c r="N560" s="54">
        <v>477536</v>
      </c>
      <c r="O560" s="55">
        <f t="shared" si="52"/>
        <v>477536</v>
      </c>
      <c r="P560" s="55">
        <f t="shared" si="53"/>
        <v>477536</v>
      </c>
      <c r="Q560" s="56" t="str">
        <f t="shared" si="54"/>
        <v>OK</v>
      </c>
    </row>
    <row r="561" spans="1:17" ht="57" x14ac:dyDescent="0.3">
      <c r="A561" s="1"/>
      <c r="B561" s="13"/>
      <c r="C561" s="47">
        <v>8890</v>
      </c>
      <c r="D561" s="71">
        <v>8.0899999999999501</v>
      </c>
      <c r="E561" s="72"/>
      <c r="F561" s="72"/>
      <c r="G561" s="77" t="s">
        <v>451</v>
      </c>
      <c r="H561" s="72" t="s">
        <v>28</v>
      </c>
      <c r="I561" s="51">
        <v>1</v>
      </c>
      <c r="J561" s="52">
        <v>487101</v>
      </c>
      <c r="K561" s="53">
        <f t="shared" si="48"/>
        <v>487101</v>
      </c>
      <c r="L561" s="17"/>
      <c r="M561" s="1"/>
      <c r="N561" s="54">
        <v>463233</v>
      </c>
      <c r="O561" s="55">
        <f t="shared" si="52"/>
        <v>463233</v>
      </c>
      <c r="P561" s="55">
        <f t="shared" si="53"/>
        <v>463233</v>
      </c>
      <c r="Q561" s="56" t="str">
        <f t="shared" si="54"/>
        <v>OK</v>
      </c>
    </row>
    <row r="562" spans="1:17" ht="57" x14ac:dyDescent="0.3">
      <c r="A562" s="1"/>
      <c r="B562" s="13"/>
      <c r="C562" s="47">
        <v>8894</v>
      </c>
      <c r="D562" s="71">
        <v>8.0909999999999496</v>
      </c>
      <c r="E562" s="72"/>
      <c r="F562" s="72"/>
      <c r="G562" s="77" t="s">
        <v>452</v>
      </c>
      <c r="H562" s="72" t="s">
        <v>28</v>
      </c>
      <c r="I562" s="51">
        <v>1</v>
      </c>
      <c r="J562" s="52">
        <v>487101</v>
      </c>
      <c r="K562" s="53">
        <f t="shared" si="48"/>
        <v>487101</v>
      </c>
      <c r="L562" s="17"/>
      <c r="M562" s="1"/>
      <c r="N562" s="54">
        <v>463233</v>
      </c>
      <c r="O562" s="55">
        <f t="shared" si="52"/>
        <v>463233</v>
      </c>
      <c r="P562" s="55">
        <f t="shared" si="53"/>
        <v>463233</v>
      </c>
      <c r="Q562" s="56" t="str">
        <f t="shared" si="54"/>
        <v>OK</v>
      </c>
    </row>
    <row r="563" spans="1:17" ht="85.5" x14ac:dyDescent="0.3">
      <c r="A563" s="1"/>
      <c r="B563" s="13"/>
      <c r="C563" s="47">
        <v>8906</v>
      </c>
      <c r="D563" s="71">
        <v>8.091999999999949</v>
      </c>
      <c r="E563" s="72"/>
      <c r="F563" s="72"/>
      <c r="G563" s="77" t="s">
        <v>453</v>
      </c>
      <c r="H563" s="72" t="s">
        <v>375</v>
      </c>
      <c r="I563" s="51">
        <v>1</v>
      </c>
      <c r="J563" s="52">
        <v>10678156</v>
      </c>
      <c r="K563" s="53">
        <f t="shared" si="48"/>
        <v>10678156</v>
      </c>
      <c r="L563" s="17"/>
      <c r="M563" s="1"/>
      <c r="N563" s="54">
        <v>10154926</v>
      </c>
      <c r="O563" s="55">
        <f t="shared" si="52"/>
        <v>10154926</v>
      </c>
      <c r="P563" s="55">
        <f t="shared" si="53"/>
        <v>10154926</v>
      </c>
      <c r="Q563" s="56" t="str">
        <f t="shared" si="54"/>
        <v>OK</v>
      </c>
    </row>
    <row r="564" spans="1:17" ht="57" x14ac:dyDescent="0.3">
      <c r="A564" s="1"/>
      <c r="B564" s="13"/>
      <c r="C564" s="47">
        <v>8928</v>
      </c>
      <c r="D564" s="71">
        <v>8.0929999999999485</v>
      </c>
      <c r="E564" s="72"/>
      <c r="F564" s="72"/>
      <c r="G564" s="77" t="s">
        <v>454</v>
      </c>
      <c r="H564" s="72" t="s">
        <v>28</v>
      </c>
      <c r="I564" s="51">
        <v>2</v>
      </c>
      <c r="J564" s="52">
        <v>1142988</v>
      </c>
      <c r="K564" s="53">
        <f t="shared" si="48"/>
        <v>2285976</v>
      </c>
      <c r="L564" s="17"/>
      <c r="M564" s="1"/>
      <c r="N564" s="54">
        <v>1086982</v>
      </c>
      <c r="O564" s="55">
        <f t="shared" si="52"/>
        <v>1086982</v>
      </c>
      <c r="P564" s="55">
        <f t="shared" si="53"/>
        <v>2173964</v>
      </c>
      <c r="Q564" s="56" t="str">
        <f t="shared" si="54"/>
        <v>OK</v>
      </c>
    </row>
    <row r="565" spans="1:17" ht="71.25" x14ac:dyDescent="0.3">
      <c r="A565" s="1"/>
      <c r="B565" s="13"/>
      <c r="C565" s="47">
        <v>8892</v>
      </c>
      <c r="D565" s="71">
        <v>8.0939999999999479</v>
      </c>
      <c r="E565" s="72"/>
      <c r="F565" s="72"/>
      <c r="G565" s="77" t="s">
        <v>455</v>
      </c>
      <c r="H565" s="72" t="s">
        <v>28</v>
      </c>
      <c r="I565" s="51">
        <v>1</v>
      </c>
      <c r="J565" s="52">
        <v>18141749</v>
      </c>
      <c r="K565" s="53">
        <f t="shared" si="48"/>
        <v>18141749</v>
      </c>
      <c r="L565" s="17"/>
      <c r="M565" s="1"/>
      <c r="N565" s="54">
        <v>17252803</v>
      </c>
      <c r="O565" s="55">
        <f t="shared" si="52"/>
        <v>17252803</v>
      </c>
      <c r="P565" s="55">
        <f t="shared" si="53"/>
        <v>17252803</v>
      </c>
      <c r="Q565" s="56" t="str">
        <f t="shared" si="54"/>
        <v>OK</v>
      </c>
    </row>
    <row r="566" spans="1:17" ht="57" x14ac:dyDescent="0.3">
      <c r="A566" s="1"/>
      <c r="B566" s="13"/>
      <c r="C566" s="47">
        <v>8939</v>
      </c>
      <c r="D566" s="71">
        <v>8.0949999999999473</v>
      </c>
      <c r="E566" s="72"/>
      <c r="F566" s="72"/>
      <c r="G566" s="77" t="s">
        <v>456</v>
      </c>
      <c r="H566" s="72" t="s">
        <v>28</v>
      </c>
      <c r="I566" s="51">
        <v>1</v>
      </c>
      <c r="J566" s="52">
        <v>14080678</v>
      </c>
      <c r="K566" s="53">
        <f t="shared" si="48"/>
        <v>14080678</v>
      </c>
      <c r="L566" s="17"/>
      <c r="M566" s="1"/>
      <c r="N566" s="54">
        <v>13390725</v>
      </c>
      <c r="O566" s="55">
        <f t="shared" si="52"/>
        <v>13390725</v>
      </c>
      <c r="P566" s="55">
        <f t="shared" si="53"/>
        <v>13390725</v>
      </c>
      <c r="Q566" s="56" t="str">
        <f t="shared" si="54"/>
        <v>OK</v>
      </c>
    </row>
    <row r="567" spans="1:17" ht="57" x14ac:dyDescent="0.3">
      <c r="A567" s="1"/>
      <c r="B567" s="13"/>
      <c r="C567" s="47">
        <v>8923</v>
      </c>
      <c r="D567" s="71">
        <v>8.0959999999999468</v>
      </c>
      <c r="E567" s="72"/>
      <c r="F567" s="72"/>
      <c r="G567" s="77" t="s">
        <v>457</v>
      </c>
      <c r="H567" s="72" t="s">
        <v>28</v>
      </c>
      <c r="I567" s="51">
        <v>1</v>
      </c>
      <c r="J567" s="52">
        <v>15113097</v>
      </c>
      <c r="K567" s="53">
        <f t="shared" si="48"/>
        <v>15113097</v>
      </c>
      <c r="L567" s="17"/>
      <c r="M567" s="1"/>
      <c r="N567" s="54">
        <v>14372555</v>
      </c>
      <c r="O567" s="55">
        <f t="shared" si="52"/>
        <v>14372555</v>
      </c>
      <c r="P567" s="55">
        <f t="shared" si="53"/>
        <v>14372555</v>
      </c>
      <c r="Q567" s="56" t="str">
        <f t="shared" si="54"/>
        <v>OK</v>
      </c>
    </row>
    <row r="568" spans="1:17" ht="71.25" x14ac:dyDescent="0.3">
      <c r="A568" s="1"/>
      <c r="B568" s="13"/>
      <c r="C568" s="47">
        <v>8921</v>
      </c>
      <c r="D568" s="71">
        <v>8.0969999999999462</v>
      </c>
      <c r="E568" s="72"/>
      <c r="F568" s="72"/>
      <c r="G568" s="77" t="s">
        <v>458</v>
      </c>
      <c r="H568" s="72" t="s">
        <v>28</v>
      </c>
      <c r="I568" s="51">
        <v>1</v>
      </c>
      <c r="J568" s="52">
        <v>14074847</v>
      </c>
      <c r="K568" s="53">
        <f t="shared" si="48"/>
        <v>14074847</v>
      </c>
      <c r="L568" s="17"/>
      <c r="M568" s="1"/>
      <c r="N568" s="54">
        <v>13385179</v>
      </c>
      <c r="O568" s="55">
        <f t="shared" si="52"/>
        <v>13385179</v>
      </c>
      <c r="P568" s="55">
        <f t="shared" si="53"/>
        <v>13385179</v>
      </c>
      <c r="Q568" s="56" t="str">
        <f t="shared" si="54"/>
        <v>OK</v>
      </c>
    </row>
    <row r="569" spans="1:17" ht="57" x14ac:dyDescent="0.3">
      <c r="A569" s="1"/>
      <c r="B569" s="13"/>
      <c r="C569" s="47">
        <v>8839</v>
      </c>
      <c r="D569" s="71">
        <v>8.0979999999999457</v>
      </c>
      <c r="E569" s="72"/>
      <c r="F569" s="72"/>
      <c r="G569" s="77" t="s">
        <v>459</v>
      </c>
      <c r="H569" s="72" t="s">
        <v>28</v>
      </c>
      <c r="I569" s="51">
        <v>1</v>
      </c>
      <c r="J569" s="52">
        <v>1163798</v>
      </c>
      <c r="K569" s="53">
        <f t="shared" si="48"/>
        <v>1163798</v>
      </c>
      <c r="L569" s="17"/>
      <c r="M569" s="1"/>
      <c r="N569" s="54">
        <v>1106772</v>
      </c>
      <c r="O569" s="55">
        <f t="shared" si="52"/>
        <v>1106772</v>
      </c>
      <c r="P569" s="55">
        <f t="shared" si="53"/>
        <v>1106772</v>
      </c>
      <c r="Q569" s="56" t="str">
        <f t="shared" si="54"/>
        <v>OK</v>
      </c>
    </row>
    <row r="570" spans="1:17" ht="42.75" x14ac:dyDescent="0.3">
      <c r="A570" s="1"/>
      <c r="B570" s="13"/>
      <c r="C570" s="47">
        <v>8840</v>
      </c>
      <c r="D570" s="71">
        <v>8.0989999999999451</v>
      </c>
      <c r="E570" s="72"/>
      <c r="F570" s="72"/>
      <c r="G570" s="77" t="s">
        <v>460</v>
      </c>
      <c r="H570" s="72" t="s">
        <v>28</v>
      </c>
      <c r="I570" s="51">
        <v>1</v>
      </c>
      <c r="J570" s="52">
        <v>612114</v>
      </c>
      <c r="K570" s="53">
        <f t="shared" si="48"/>
        <v>612114</v>
      </c>
      <c r="L570" s="17"/>
      <c r="M570" s="1"/>
      <c r="N570" s="54">
        <v>582120</v>
      </c>
      <c r="O570" s="55">
        <f t="shared" si="52"/>
        <v>582120</v>
      </c>
      <c r="P570" s="55">
        <f t="shared" si="53"/>
        <v>582120</v>
      </c>
      <c r="Q570" s="56" t="str">
        <f t="shared" si="54"/>
        <v>OK</v>
      </c>
    </row>
    <row r="571" spans="1:17" ht="57" x14ac:dyDescent="0.3">
      <c r="A571" s="1"/>
      <c r="B571" s="13"/>
      <c r="C571" s="47">
        <v>8841</v>
      </c>
      <c r="D571" s="71">
        <v>8.0999999999999446</v>
      </c>
      <c r="E571" s="72"/>
      <c r="F571" s="72"/>
      <c r="G571" s="77" t="s">
        <v>461</v>
      </c>
      <c r="H571" s="72" t="s">
        <v>28</v>
      </c>
      <c r="I571" s="51">
        <v>1</v>
      </c>
      <c r="J571" s="52">
        <v>1163798</v>
      </c>
      <c r="K571" s="53">
        <f t="shared" si="48"/>
        <v>1163798</v>
      </c>
      <c r="L571" s="17"/>
      <c r="M571" s="1"/>
      <c r="N571" s="54">
        <v>1106772</v>
      </c>
      <c r="O571" s="55">
        <f t="shared" si="52"/>
        <v>1106772</v>
      </c>
      <c r="P571" s="55">
        <f t="shared" si="53"/>
        <v>1106772</v>
      </c>
      <c r="Q571" s="56" t="str">
        <f t="shared" si="54"/>
        <v>OK</v>
      </c>
    </row>
    <row r="572" spans="1:17" ht="42.75" x14ac:dyDescent="0.3">
      <c r="A572" s="1"/>
      <c r="B572" s="13"/>
      <c r="C572" s="47">
        <v>8842</v>
      </c>
      <c r="D572" s="71">
        <v>8.100999999999944</v>
      </c>
      <c r="E572" s="72"/>
      <c r="F572" s="72"/>
      <c r="G572" s="77" t="s">
        <v>462</v>
      </c>
      <c r="H572" s="72" t="s">
        <v>28</v>
      </c>
      <c r="I572" s="51">
        <v>1</v>
      </c>
      <c r="J572" s="52">
        <v>612114</v>
      </c>
      <c r="K572" s="53">
        <f t="shared" si="48"/>
        <v>612114</v>
      </c>
      <c r="L572" s="17"/>
      <c r="M572" s="1"/>
      <c r="N572" s="54">
        <v>582120</v>
      </c>
      <c r="O572" s="55">
        <f t="shared" si="52"/>
        <v>582120</v>
      </c>
      <c r="P572" s="55">
        <f t="shared" si="53"/>
        <v>582120</v>
      </c>
      <c r="Q572" s="56" t="str">
        <f t="shared" si="54"/>
        <v>OK</v>
      </c>
    </row>
    <row r="573" spans="1:17" ht="28.5" x14ac:dyDescent="0.3">
      <c r="A573" s="1"/>
      <c r="B573" s="13"/>
      <c r="C573" s="47">
        <v>8843</v>
      </c>
      <c r="D573" s="71">
        <v>8.1019999999999435</v>
      </c>
      <c r="E573" s="72"/>
      <c r="F573" s="72"/>
      <c r="G573" s="77" t="s">
        <v>463</v>
      </c>
      <c r="H573" s="72" t="s">
        <v>25</v>
      </c>
      <c r="I573" s="51">
        <v>10</v>
      </c>
      <c r="J573" s="52">
        <v>193373</v>
      </c>
      <c r="K573" s="53">
        <f t="shared" si="48"/>
        <v>1933730</v>
      </c>
      <c r="L573" s="17"/>
      <c r="M573" s="1"/>
      <c r="N573" s="54">
        <v>183898</v>
      </c>
      <c r="O573" s="55">
        <f t="shared" si="52"/>
        <v>183898</v>
      </c>
      <c r="P573" s="55">
        <f t="shared" si="53"/>
        <v>1838980</v>
      </c>
      <c r="Q573" s="56" t="str">
        <f t="shared" si="54"/>
        <v>OK</v>
      </c>
    </row>
    <row r="574" spans="1:17" ht="28.5" x14ac:dyDescent="0.3">
      <c r="A574" s="1"/>
      <c r="B574" s="13"/>
      <c r="C574" s="47">
        <v>8873</v>
      </c>
      <c r="D574" s="71">
        <v>8.1029999999999429</v>
      </c>
      <c r="E574" s="72"/>
      <c r="F574" s="72"/>
      <c r="G574" s="77" t="s">
        <v>464</v>
      </c>
      <c r="H574" s="72" t="s">
        <v>28</v>
      </c>
      <c r="I574" s="51">
        <v>3</v>
      </c>
      <c r="J574" s="52">
        <v>19218294</v>
      </c>
      <c r="K574" s="53">
        <f t="shared" si="48"/>
        <v>57654882</v>
      </c>
      <c r="L574" s="17"/>
      <c r="M574" s="1"/>
      <c r="N574" s="54">
        <v>18276598</v>
      </c>
      <c r="O574" s="55">
        <f t="shared" si="52"/>
        <v>18276598</v>
      </c>
      <c r="P574" s="55">
        <f t="shared" si="53"/>
        <v>54829794</v>
      </c>
      <c r="Q574" s="56" t="str">
        <f t="shared" si="54"/>
        <v>OK</v>
      </c>
    </row>
    <row r="575" spans="1:17" ht="57" x14ac:dyDescent="0.3">
      <c r="A575" s="1"/>
      <c r="B575" s="13"/>
      <c r="C575" s="47">
        <v>8874</v>
      </c>
      <c r="D575" s="71">
        <v>8.1039999999999424</v>
      </c>
      <c r="E575" s="72"/>
      <c r="F575" s="72"/>
      <c r="G575" s="77" t="s">
        <v>465</v>
      </c>
      <c r="H575" s="72" t="s">
        <v>28</v>
      </c>
      <c r="I575" s="51">
        <v>1</v>
      </c>
      <c r="J575" s="52">
        <v>22756057</v>
      </c>
      <c r="K575" s="53">
        <f t="shared" si="48"/>
        <v>22756057</v>
      </c>
      <c r="L575" s="17"/>
      <c r="M575" s="1"/>
      <c r="N575" s="54">
        <v>21641010</v>
      </c>
      <c r="O575" s="55">
        <f t="shared" si="52"/>
        <v>21641010</v>
      </c>
      <c r="P575" s="55">
        <f t="shared" si="53"/>
        <v>21641010</v>
      </c>
      <c r="Q575" s="56" t="str">
        <f t="shared" si="54"/>
        <v>OK</v>
      </c>
    </row>
    <row r="576" spans="1:17" ht="28.5" x14ac:dyDescent="0.3">
      <c r="A576" s="1"/>
      <c r="B576" s="13"/>
      <c r="C576" s="47">
        <v>8902</v>
      </c>
      <c r="D576" s="71">
        <v>8.1049999999999418</v>
      </c>
      <c r="E576" s="72"/>
      <c r="F576" s="72"/>
      <c r="G576" s="77" t="s">
        <v>466</v>
      </c>
      <c r="H576" s="72" t="s">
        <v>375</v>
      </c>
      <c r="I576" s="51">
        <v>1</v>
      </c>
      <c r="J576" s="52">
        <v>33422614</v>
      </c>
      <c r="K576" s="53">
        <f t="shared" si="48"/>
        <v>33422614</v>
      </c>
      <c r="L576" s="17"/>
      <c r="M576" s="1"/>
      <c r="N576" s="54">
        <v>31784906</v>
      </c>
      <c r="O576" s="55">
        <f t="shared" si="52"/>
        <v>31784906</v>
      </c>
      <c r="P576" s="55">
        <f t="shared" si="53"/>
        <v>31784906</v>
      </c>
      <c r="Q576" s="56" t="str">
        <f t="shared" si="54"/>
        <v>OK</v>
      </c>
    </row>
    <row r="577" spans="1:17" ht="28.5" x14ac:dyDescent="0.3">
      <c r="A577" s="1"/>
      <c r="B577" s="13"/>
      <c r="C577" s="47">
        <v>8900</v>
      </c>
      <c r="D577" s="71">
        <v>8.1059999999999413</v>
      </c>
      <c r="E577" s="72"/>
      <c r="F577" s="72"/>
      <c r="G577" s="77" t="s">
        <v>467</v>
      </c>
      <c r="H577" s="72" t="s">
        <v>375</v>
      </c>
      <c r="I577" s="51">
        <v>1</v>
      </c>
      <c r="J577" s="52">
        <v>8329499</v>
      </c>
      <c r="K577" s="53">
        <f t="shared" si="48"/>
        <v>8329499</v>
      </c>
      <c r="L577" s="17"/>
      <c r="M577" s="1"/>
      <c r="N577" s="54">
        <v>7921354</v>
      </c>
      <c r="O577" s="55">
        <f t="shared" si="52"/>
        <v>7921354</v>
      </c>
      <c r="P577" s="55">
        <f t="shared" si="53"/>
        <v>7921354</v>
      </c>
      <c r="Q577" s="56" t="str">
        <f t="shared" si="54"/>
        <v>OK</v>
      </c>
    </row>
    <row r="578" spans="1:17" ht="28.5" x14ac:dyDescent="0.3">
      <c r="A578" s="1"/>
      <c r="B578" s="13"/>
      <c r="C578" s="47">
        <v>8898</v>
      </c>
      <c r="D578" s="71">
        <v>8.1069999999999407</v>
      </c>
      <c r="E578" s="72"/>
      <c r="F578" s="72"/>
      <c r="G578" s="77" t="s">
        <v>468</v>
      </c>
      <c r="H578" s="72" t="s">
        <v>375</v>
      </c>
      <c r="I578" s="51">
        <v>1</v>
      </c>
      <c r="J578" s="52">
        <v>14615999</v>
      </c>
      <c r="K578" s="53">
        <f t="shared" si="48"/>
        <v>14615999</v>
      </c>
      <c r="L578" s="17"/>
      <c r="M578" s="1"/>
      <c r="N578" s="54">
        <v>13899815</v>
      </c>
      <c r="O578" s="55">
        <f t="shared" si="52"/>
        <v>13899815</v>
      </c>
      <c r="P578" s="55">
        <f t="shared" si="53"/>
        <v>13899815</v>
      </c>
      <c r="Q578" s="56" t="str">
        <f t="shared" si="54"/>
        <v>OK</v>
      </c>
    </row>
    <row r="579" spans="1:17" ht="42.75" x14ac:dyDescent="0.3">
      <c r="A579" s="1"/>
      <c r="B579" s="13"/>
      <c r="C579" s="47">
        <v>8901</v>
      </c>
      <c r="D579" s="71">
        <v>8.1079999999999401</v>
      </c>
      <c r="E579" s="72"/>
      <c r="F579" s="72"/>
      <c r="G579" s="77" t="s">
        <v>431</v>
      </c>
      <c r="H579" s="72" t="s">
        <v>375</v>
      </c>
      <c r="I579" s="51">
        <v>1</v>
      </c>
      <c r="J579" s="52">
        <v>28257442</v>
      </c>
      <c r="K579" s="53">
        <f t="shared" si="48"/>
        <v>28257442</v>
      </c>
      <c r="L579" s="17"/>
      <c r="M579" s="1"/>
      <c r="N579" s="54">
        <v>26872827</v>
      </c>
      <c r="O579" s="55">
        <f t="shared" si="52"/>
        <v>26872827</v>
      </c>
      <c r="P579" s="55">
        <f t="shared" si="53"/>
        <v>26872827</v>
      </c>
      <c r="Q579" s="56" t="str">
        <f t="shared" si="54"/>
        <v>OK</v>
      </c>
    </row>
    <row r="580" spans="1:17" ht="28.5" x14ac:dyDescent="0.3">
      <c r="A580" s="1"/>
      <c r="B580" s="13"/>
      <c r="C580" s="47">
        <v>8925</v>
      </c>
      <c r="D580" s="71">
        <v>8.1089999999999396</v>
      </c>
      <c r="E580" s="72"/>
      <c r="F580" s="72"/>
      <c r="G580" s="77" t="s">
        <v>469</v>
      </c>
      <c r="H580" s="72" t="s">
        <v>28</v>
      </c>
      <c r="I580" s="51">
        <v>1</v>
      </c>
      <c r="J580" s="52">
        <v>5855563</v>
      </c>
      <c r="K580" s="53">
        <f t="shared" si="48"/>
        <v>5855563</v>
      </c>
      <c r="L580" s="17"/>
      <c r="M580" s="1"/>
      <c r="N580" s="54">
        <v>5568640</v>
      </c>
      <c r="O580" s="55">
        <f t="shared" si="52"/>
        <v>5568640</v>
      </c>
      <c r="P580" s="55">
        <f t="shared" si="53"/>
        <v>5568640</v>
      </c>
      <c r="Q580" s="56" t="str">
        <f t="shared" si="54"/>
        <v>OK</v>
      </c>
    </row>
    <row r="581" spans="1:17" ht="99.75" x14ac:dyDescent="0.3">
      <c r="A581" s="1"/>
      <c r="B581" s="13"/>
      <c r="C581" s="47">
        <v>8912</v>
      </c>
      <c r="D581" s="71">
        <v>8.109999999999939</v>
      </c>
      <c r="E581" s="72"/>
      <c r="F581" s="72"/>
      <c r="G581" s="77" t="s">
        <v>470</v>
      </c>
      <c r="H581" s="72" t="s">
        <v>375</v>
      </c>
      <c r="I581" s="51">
        <v>1</v>
      </c>
      <c r="J581" s="52">
        <v>11779849</v>
      </c>
      <c r="K581" s="53">
        <f t="shared" si="48"/>
        <v>11779849</v>
      </c>
      <c r="L581" s="17"/>
      <c r="M581" s="1"/>
      <c r="N581" s="54">
        <v>11202636</v>
      </c>
      <c r="O581" s="55">
        <f t="shared" si="52"/>
        <v>11202636</v>
      </c>
      <c r="P581" s="55">
        <f t="shared" si="53"/>
        <v>11202636</v>
      </c>
      <c r="Q581" s="56" t="str">
        <f t="shared" si="54"/>
        <v>OK</v>
      </c>
    </row>
    <row r="582" spans="1:17" ht="28.5" x14ac:dyDescent="0.3">
      <c r="A582" s="1"/>
      <c r="B582" s="13"/>
      <c r="C582" s="47">
        <v>8942</v>
      </c>
      <c r="D582" s="71">
        <v>8.1109999999999385</v>
      </c>
      <c r="E582" s="72"/>
      <c r="F582" s="72"/>
      <c r="G582" s="77" t="s">
        <v>471</v>
      </c>
      <c r="H582" s="72" t="s">
        <v>25</v>
      </c>
      <c r="I582" s="51">
        <v>195</v>
      </c>
      <c r="J582" s="52">
        <v>241378</v>
      </c>
      <c r="K582" s="53">
        <f t="shared" si="48"/>
        <v>47068710</v>
      </c>
      <c r="L582" s="17"/>
      <c r="M582" s="1"/>
      <c r="N582" s="54">
        <v>229550</v>
      </c>
      <c r="O582" s="55">
        <f t="shared" si="52"/>
        <v>229550</v>
      </c>
      <c r="P582" s="55">
        <f t="shared" si="53"/>
        <v>44762250</v>
      </c>
      <c r="Q582" s="56" t="str">
        <f t="shared" si="54"/>
        <v>OK</v>
      </c>
    </row>
    <row r="583" spans="1:17" ht="28.5" x14ac:dyDescent="0.3">
      <c r="A583" s="1"/>
      <c r="B583" s="13"/>
      <c r="C583" s="47">
        <v>8843</v>
      </c>
      <c r="D583" s="71">
        <v>8.1119999999999379</v>
      </c>
      <c r="E583" s="72"/>
      <c r="F583" s="72"/>
      <c r="G583" s="77" t="s">
        <v>463</v>
      </c>
      <c r="H583" s="72" t="s">
        <v>25</v>
      </c>
      <c r="I583" s="51">
        <v>10</v>
      </c>
      <c r="J583" s="52">
        <v>193373</v>
      </c>
      <c r="K583" s="53">
        <f t="shared" si="48"/>
        <v>1933730</v>
      </c>
      <c r="L583" s="17"/>
      <c r="M583" s="1"/>
      <c r="N583" s="54">
        <v>183898</v>
      </c>
      <c r="O583" s="55">
        <f t="shared" si="52"/>
        <v>183898</v>
      </c>
      <c r="P583" s="55">
        <f t="shared" si="53"/>
        <v>1838980</v>
      </c>
      <c r="Q583" s="56" t="str">
        <f t="shared" si="54"/>
        <v>OK</v>
      </c>
    </row>
    <row r="584" spans="1:17" ht="28.5" x14ac:dyDescent="0.3">
      <c r="A584" s="1"/>
      <c r="B584" s="13"/>
      <c r="C584" s="47">
        <v>8873</v>
      </c>
      <c r="D584" s="71">
        <v>8.1129999999999374</v>
      </c>
      <c r="E584" s="72"/>
      <c r="F584" s="72"/>
      <c r="G584" s="77" t="s">
        <v>464</v>
      </c>
      <c r="H584" s="72" t="s">
        <v>28</v>
      </c>
      <c r="I584" s="51">
        <v>1</v>
      </c>
      <c r="J584" s="52">
        <v>19218294</v>
      </c>
      <c r="K584" s="53">
        <f t="shared" si="48"/>
        <v>19218294</v>
      </c>
      <c r="L584" s="17"/>
      <c r="M584" s="1"/>
      <c r="N584" s="54">
        <v>18276598</v>
      </c>
      <c r="O584" s="55">
        <f t="shared" si="52"/>
        <v>18276598</v>
      </c>
      <c r="P584" s="55">
        <f t="shared" si="53"/>
        <v>18276598</v>
      </c>
      <c r="Q584" s="56" t="str">
        <f t="shared" si="54"/>
        <v>OK</v>
      </c>
    </row>
    <row r="585" spans="1:17" ht="85.5" x14ac:dyDescent="0.3">
      <c r="A585" s="1"/>
      <c r="B585" s="13"/>
      <c r="C585" s="47">
        <v>8906</v>
      </c>
      <c r="D585" s="71">
        <v>8.1139999999999368</v>
      </c>
      <c r="E585" s="72"/>
      <c r="F585" s="72"/>
      <c r="G585" s="77" t="s">
        <v>453</v>
      </c>
      <c r="H585" s="72" t="s">
        <v>375</v>
      </c>
      <c r="I585" s="51">
        <v>1</v>
      </c>
      <c r="J585" s="52">
        <v>10678156</v>
      </c>
      <c r="K585" s="53">
        <f t="shared" si="48"/>
        <v>10678156</v>
      </c>
      <c r="L585" s="17"/>
      <c r="M585" s="1"/>
      <c r="N585" s="54">
        <v>10154926</v>
      </c>
      <c r="O585" s="55">
        <f t="shared" si="52"/>
        <v>10154926</v>
      </c>
      <c r="P585" s="55">
        <f t="shared" si="53"/>
        <v>10154926</v>
      </c>
      <c r="Q585" s="56" t="str">
        <f t="shared" si="54"/>
        <v>OK</v>
      </c>
    </row>
    <row r="586" spans="1:17" ht="42.75" x14ac:dyDescent="0.3">
      <c r="A586" s="1"/>
      <c r="B586" s="13"/>
      <c r="C586" s="47">
        <v>8940</v>
      </c>
      <c r="D586" s="71">
        <v>8.1149999999999363</v>
      </c>
      <c r="E586" s="72"/>
      <c r="F586" s="72"/>
      <c r="G586" s="77" t="s">
        <v>472</v>
      </c>
      <c r="H586" s="72" t="s">
        <v>25</v>
      </c>
      <c r="I586" s="51">
        <v>70</v>
      </c>
      <c r="J586" s="52">
        <v>244610</v>
      </c>
      <c r="K586" s="53">
        <f t="shared" si="48"/>
        <v>17122700</v>
      </c>
      <c r="L586" s="17"/>
      <c r="M586" s="1"/>
      <c r="N586" s="54">
        <v>232624</v>
      </c>
      <c r="O586" s="55">
        <f t="shared" si="52"/>
        <v>232624</v>
      </c>
      <c r="P586" s="55">
        <f t="shared" si="53"/>
        <v>16283680</v>
      </c>
      <c r="Q586" s="56" t="str">
        <f t="shared" si="54"/>
        <v>OK</v>
      </c>
    </row>
    <row r="587" spans="1:17" ht="42.75" x14ac:dyDescent="0.3">
      <c r="A587" s="1"/>
      <c r="B587" s="13"/>
      <c r="C587" s="47">
        <v>8936</v>
      </c>
      <c r="D587" s="71">
        <v>8.1159999999999357</v>
      </c>
      <c r="E587" s="72"/>
      <c r="F587" s="72"/>
      <c r="G587" s="77" t="s">
        <v>473</v>
      </c>
      <c r="H587" s="72" t="s">
        <v>25</v>
      </c>
      <c r="I587" s="51">
        <v>12</v>
      </c>
      <c r="J587" s="52">
        <v>440120</v>
      </c>
      <c r="K587" s="53">
        <f t="shared" si="48"/>
        <v>5281440</v>
      </c>
      <c r="L587" s="17"/>
      <c r="M587" s="1"/>
      <c r="N587" s="54">
        <v>418554</v>
      </c>
      <c r="O587" s="55">
        <f t="shared" si="52"/>
        <v>418554</v>
      </c>
      <c r="P587" s="55">
        <f t="shared" si="53"/>
        <v>5022648</v>
      </c>
      <c r="Q587" s="56" t="str">
        <f t="shared" si="54"/>
        <v>OK</v>
      </c>
    </row>
    <row r="588" spans="1:17" ht="42.75" x14ac:dyDescent="0.3">
      <c r="A588" s="1"/>
      <c r="B588" s="13"/>
      <c r="C588" s="47">
        <v>8938</v>
      </c>
      <c r="D588" s="71">
        <v>8.1169999999999352</v>
      </c>
      <c r="E588" s="72"/>
      <c r="F588" s="72"/>
      <c r="G588" s="77" t="s">
        <v>474</v>
      </c>
      <c r="H588" s="72" t="s">
        <v>25</v>
      </c>
      <c r="I588" s="51">
        <v>88</v>
      </c>
      <c r="J588" s="52">
        <v>244610</v>
      </c>
      <c r="K588" s="53">
        <f t="shared" si="48"/>
        <v>21525680</v>
      </c>
      <c r="L588" s="17"/>
      <c r="M588" s="1"/>
      <c r="N588" s="54">
        <v>232624</v>
      </c>
      <c r="O588" s="55">
        <f t="shared" si="52"/>
        <v>232624</v>
      </c>
      <c r="P588" s="55">
        <f t="shared" si="53"/>
        <v>20470912</v>
      </c>
      <c r="Q588" s="56" t="str">
        <f t="shared" si="54"/>
        <v>OK</v>
      </c>
    </row>
    <row r="589" spans="1:17" ht="42.75" x14ac:dyDescent="0.3">
      <c r="A589" s="1"/>
      <c r="B589" s="13"/>
      <c r="C589" s="47">
        <v>8934</v>
      </c>
      <c r="D589" s="71">
        <v>8.1179999999999346</v>
      </c>
      <c r="E589" s="72"/>
      <c r="F589" s="72"/>
      <c r="G589" s="77" t="s">
        <v>475</v>
      </c>
      <c r="H589" s="72" t="s">
        <v>25</v>
      </c>
      <c r="I589" s="51">
        <v>12</v>
      </c>
      <c r="J589" s="52">
        <v>83344</v>
      </c>
      <c r="K589" s="53">
        <f t="shared" si="48"/>
        <v>1000128</v>
      </c>
      <c r="L589" s="17"/>
      <c r="M589" s="1"/>
      <c r="N589" s="54">
        <v>79260</v>
      </c>
      <c r="O589" s="55">
        <f t="shared" si="52"/>
        <v>79260</v>
      </c>
      <c r="P589" s="55">
        <f t="shared" si="53"/>
        <v>951120</v>
      </c>
      <c r="Q589" s="56" t="str">
        <f t="shared" si="54"/>
        <v>OK</v>
      </c>
    </row>
    <row r="590" spans="1:17" ht="28.5" x14ac:dyDescent="0.3">
      <c r="A590" s="1"/>
      <c r="B590" s="13"/>
      <c r="C590" s="47">
        <v>8910</v>
      </c>
      <c r="D590" s="71">
        <v>8.118999999999934</v>
      </c>
      <c r="E590" s="72"/>
      <c r="F590" s="72"/>
      <c r="G590" s="77" t="s">
        <v>476</v>
      </c>
      <c r="H590" s="72" t="s">
        <v>375</v>
      </c>
      <c r="I590" s="51">
        <v>1</v>
      </c>
      <c r="J590" s="52">
        <v>12212509</v>
      </c>
      <c r="K590" s="53">
        <f t="shared" si="48"/>
        <v>12212509</v>
      </c>
      <c r="L590" s="17"/>
      <c r="M590" s="1"/>
      <c r="N590" s="54">
        <v>11614096</v>
      </c>
      <c r="O590" s="55">
        <f t="shared" si="52"/>
        <v>11614096</v>
      </c>
      <c r="P590" s="55">
        <f t="shared" si="53"/>
        <v>11614096</v>
      </c>
      <c r="Q590" s="56" t="str">
        <f t="shared" si="54"/>
        <v>OK</v>
      </c>
    </row>
    <row r="591" spans="1:17" ht="42.75" x14ac:dyDescent="0.3">
      <c r="A591" s="1"/>
      <c r="B591" s="13"/>
      <c r="C591" s="47">
        <v>8911</v>
      </c>
      <c r="D591" s="71">
        <v>8.1199999999999335</v>
      </c>
      <c r="E591" s="72"/>
      <c r="F591" s="72"/>
      <c r="G591" s="77" t="s">
        <v>477</v>
      </c>
      <c r="H591" s="72" t="s">
        <v>375</v>
      </c>
      <c r="I591" s="51">
        <v>1</v>
      </c>
      <c r="J591" s="52">
        <v>34823390</v>
      </c>
      <c r="K591" s="53">
        <f t="shared" si="48"/>
        <v>34823390</v>
      </c>
      <c r="L591" s="17"/>
      <c r="M591" s="1"/>
      <c r="N591" s="54">
        <v>33117044</v>
      </c>
      <c r="O591" s="55">
        <f t="shared" si="52"/>
        <v>33117044</v>
      </c>
      <c r="P591" s="55">
        <f t="shared" si="53"/>
        <v>33117044</v>
      </c>
      <c r="Q591" s="56" t="str">
        <f t="shared" si="54"/>
        <v>OK</v>
      </c>
    </row>
    <row r="592" spans="1:17" ht="28.5" x14ac:dyDescent="0.3">
      <c r="A592" s="1"/>
      <c r="B592" s="13"/>
      <c r="C592" s="47">
        <v>8909</v>
      </c>
      <c r="D592" s="71">
        <v>8.1209999999999329</v>
      </c>
      <c r="E592" s="72"/>
      <c r="F592" s="72"/>
      <c r="G592" s="77" t="s">
        <v>478</v>
      </c>
      <c r="H592" s="72" t="s">
        <v>375</v>
      </c>
      <c r="I592" s="51">
        <v>1</v>
      </c>
      <c r="J592" s="52">
        <v>14615999</v>
      </c>
      <c r="K592" s="53">
        <f t="shared" si="48"/>
        <v>14615999</v>
      </c>
      <c r="L592" s="17"/>
      <c r="M592" s="1"/>
      <c r="N592" s="54">
        <v>13899815</v>
      </c>
      <c r="O592" s="55">
        <f t="shared" si="52"/>
        <v>13899815</v>
      </c>
      <c r="P592" s="55">
        <f t="shared" si="53"/>
        <v>13899815</v>
      </c>
      <c r="Q592" s="56" t="str">
        <f t="shared" si="54"/>
        <v>OK</v>
      </c>
    </row>
    <row r="593" spans="1:17" x14ac:dyDescent="0.3">
      <c r="A593" s="1"/>
      <c r="B593" s="13"/>
      <c r="C593" s="47"/>
      <c r="D593" s="71"/>
      <c r="E593" s="72"/>
      <c r="F593" s="72"/>
      <c r="G593" s="73" t="s">
        <v>479</v>
      </c>
      <c r="H593" s="72"/>
      <c r="I593" s="51"/>
      <c r="J593" s="52"/>
      <c r="K593" s="53"/>
      <c r="L593" s="17"/>
      <c r="M593" s="1"/>
      <c r="N593" s="54"/>
      <c r="O593" s="76"/>
      <c r="P593" s="76"/>
      <c r="Q593" s="56"/>
    </row>
    <row r="594" spans="1:17" ht="28.5" x14ac:dyDescent="0.3">
      <c r="A594" s="1"/>
      <c r="B594" s="13"/>
      <c r="C594" s="47">
        <v>3652</v>
      </c>
      <c r="D594" s="71">
        <v>8.1219999999999324</v>
      </c>
      <c r="E594" s="72"/>
      <c r="F594" s="72"/>
      <c r="G594" s="77" t="s">
        <v>401</v>
      </c>
      <c r="H594" s="72" t="s">
        <v>28</v>
      </c>
      <c r="I594" s="51">
        <v>4</v>
      </c>
      <c r="J594" s="52">
        <v>3729754</v>
      </c>
      <c r="K594" s="53">
        <f t="shared" si="48"/>
        <v>14919016</v>
      </c>
      <c r="L594" s="17"/>
      <c r="M594" s="1"/>
      <c r="N594" s="54">
        <v>3546996</v>
      </c>
      <c r="O594" s="55">
        <f t="shared" ref="O594:O657" si="55">+ROUND(N594,0)</f>
        <v>3546996</v>
      </c>
      <c r="P594" s="55">
        <f t="shared" ref="P594:P657" si="56">+ROUND((O594*I594),0)</f>
        <v>14187984</v>
      </c>
      <c r="Q594" s="56" t="str">
        <f t="shared" ref="Q594:Q657" si="57">IF(OR(P594&lt;=0,P594&gt;K594),"ERROR","OK")</f>
        <v>OK</v>
      </c>
    </row>
    <row r="595" spans="1:17" ht="42.75" x14ac:dyDescent="0.3">
      <c r="A595" s="1"/>
      <c r="B595" s="13"/>
      <c r="C595" s="47">
        <v>4107</v>
      </c>
      <c r="D595" s="71">
        <v>8.1229999999999318</v>
      </c>
      <c r="E595" s="72"/>
      <c r="F595" s="72"/>
      <c r="G595" s="77" t="s">
        <v>402</v>
      </c>
      <c r="H595" s="72" t="s">
        <v>28</v>
      </c>
      <c r="I595" s="51">
        <v>11</v>
      </c>
      <c r="J595" s="52">
        <v>1338863</v>
      </c>
      <c r="K595" s="53">
        <f t="shared" si="48"/>
        <v>14727493</v>
      </c>
      <c r="L595" s="17"/>
      <c r="M595" s="1"/>
      <c r="N595" s="54">
        <v>1273259</v>
      </c>
      <c r="O595" s="55">
        <f t="shared" si="55"/>
        <v>1273259</v>
      </c>
      <c r="P595" s="55">
        <f t="shared" si="56"/>
        <v>14005849</v>
      </c>
      <c r="Q595" s="56" t="str">
        <f t="shared" si="57"/>
        <v>OK</v>
      </c>
    </row>
    <row r="596" spans="1:17" ht="28.5" x14ac:dyDescent="0.3">
      <c r="A596" s="1"/>
      <c r="B596" s="13"/>
      <c r="C596" s="47">
        <v>5182</v>
      </c>
      <c r="D596" s="71">
        <v>8.1239999999999313</v>
      </c>
      <c r="E596" s="72"/>
      <c r="F596" s="72"/>
      <c r="G596" s="77" t="s">
        <v>400</v>
      </c>
      <c r="H596" s="72" t="s">
        <v>25</v>
      </c>
      <c r="I596" s="51">
        <v>270</v>
      </c>
      <c r="J596" s="52">
        <v>352672</v>
      </c>
      <c r="K596" s="53">
        <f t="shared" si="48"/>
        <v>95221440</v>
      </c>
      <c r="L596" s="17"/>
      <c r="M596" s="1"/>
      <c r="N596" s="54">
        <v>335391</v>
      </c>
      <c r="O596" s="55">
        <f t="shared" si="55"/>
        <v>335391</v>
      </c>
      <c r="P596" s="55">
        <f t="shared" si="56"/>
        <v>90555570</v>
      </c>
      <c r="Q596" s="56" t="str">
        <f t="shared" si="57"/>
        <v>OK</v>
      </c>
    </row>
    <row r="597" spans="1:17" ht="28.5" x14ac:dyDescent="0.3">
      <c r="A597" s="1"/>
      <c r="B597" s="13"/>
      <c r="C597" s="47">
        <v>3379</v>
      </c>
      <c r="D597" s="71">
        <v>8.1249999999999307</v>
      </c>
      <c r="E597" s="72"/>
      <c r="F597" s="72"/>
      <c r="G597" s="77" t="s">
        <v>399</v>
      </c>
      <c r="H597" s="72" t="s">
        <v>25</v>
      </c>
      <c r="I597" s="51">
        <v>223</v>
      </c>
      <c r="J597" s="52">
        <v>197057</v>
      </c>
      <c r="K597" s="53">
        <f t="shared" si="48"/>
        <v>43943711</v>
      </c>
      <c r="L597" s="17"/>
      <c r="M597" s="1"/>
      <c r="N597" s="54">
        <v>187401</v>
      </c>
      <c r="O597" s="55">
        <f t="shared" si="55"/>
        <v>187401</v>
      </c>
      <c r="P597" s="55">
        <f t="shared" si="56"/>
        <v>41790423</v>
      </c>
      <c r="Q597" s="56" t="str">
        <f t="shared" si="57"/>
        <v>OK</v>
      </c>
    </row>
    <row r="598" spans="1:17" ht="42.75" x14ac:dyDescent="0.3">
      <c r="A598" s="1"/>
      <c r="B598" s="13"/>
      <c r="C598" s="47">
        <v>8872</v>
      </c>
      <c r="D598" s="71">
        <v>8.1259999999999302</v>
      </c>
      <c r="E598" s="72"/>
      <c r="F598" s="72"/>
      <c r="G598" s="77" t="s">
        <v>480</v>
      </c>
      <c r="H598" s="72" t="s">
        <v>25</v>
      </c>
      <c r="I598" s="51">
        <v>52</v>
      </c>
      <c r="J598" s="52">
        <v>43324</v>
      </c>
      <c r="K598" s="53">
        <f t="shared" si="48"/>
        <v>2252848</v>
      </c>
      <c r="L598" s="17"/>
      <c r="M598" s="1"/>
      <c r="N598" s="54">
        <v>41201</v>
      </c>
      <c r="O598" s="55">
        <f t="shared" si="55"/>
        <v>41201</v>
      </c>
      <c r="P598" s="55">
        <f t="shared" si="56"/>
        <v>2142452</v>
      </c>
      <c r="Q598" s="56" t="str">
        <f t="shared" si="57"/>
        <v>OK</v>
      </c>
    </row>
    <row r="599" spans="1:17" ht="42.75" x14ac:dyDescent="0.3">
      <c r="A599" s="1"/>
      <c r="B599" s="13"/>
      <c r="C599" s="47">
        <v>8871</v>
      </c>
      <c r="D599" s="71">
        <v>8.1269999999999296</v>
      </c>
      <c r="E599" s="72"/>
      <c r="F599" s="72"/>
      <c r="G599" s="77" t="s">
        <v>481</v>
      </c>
      <c r="H599" s="72" t="s">
        <v>25</v>
      </c>
      <c r="I599" s="51">
        <v>22</v>
      </c>
      <c r="J599" s="52">
        <v>43941</v>
      </c>
      <c r="K599" s="53">
        <f t="shared" si="48"/>
        <v>966702</v>
      </c>
      <c r="L599" s="17"/>
      <c r="M599" s="1"/>
      <c r="N599" s="54">
        <v>41788</v>
      </c>
      <c r="O599" s="55">
        <f t="shared" si="55"/>
        <v>41788</v>
      </c>
      <c r="P599" s="55">
        <f t="shared" si="56"/>
        <v>919336</v>
      </c>
      <c r="Q599" s="56" t="str">
        <f t="shared" si="57"/>
        <v>OK</v>
      </c>
    </row>
    <row r="600" spans="1:17" ht="42.75" x14ac:dyDescent="0.3">
      <c r="A600" s="1"/>
      <c r="B600" s="13"/>
      <c r="C600" s="47">
        <v>8845</v>
      </c>
      <c r="D600" s="71">
        <v>8.1279999999999291</v>
      </c>
      <c r="E600" s="72"/>
      <c r="F600" s="72"/>
      <c r="G600" s="77" t="s">
        <v>482</v>
      </c>
      <c r="H600" s="72" t="s">
        <v>25</v>
      </c>
      <c r="I600" s="51">
        <v>28</v>
      </c>
      <c r="J600" s="52">
        <v>640457</v>
      </c>
      <c r="K600" s="53">
        <f t="shared" si="48"/>
        <v>17932796</v>
      </c>
      <c r="L600" s="17"/>
      <c r="M600" s="1"/>
      <c r="N600" s="54">
        <v>609075</v>
      </c>
      <c r="O600" s="55">
        <f t="shared" si="55"/>
        <v>609075</v>
      </c>
      <c r="P600" s="55">
        <f t="shared" si="56"/>
        <v>17054100</v>
      </c>
      <c r="Q600" s="56" t="str">
        <f t="shared" si="57"/>
        <v>OK</v>
      </c>
    </row>
    <row r="601" spans="1:17" ht="42.75" x14ac:dyDescent="0.3">
      <c r="A601" s="1"/>
      <c r="B601" s="13"/>
      <c r="C601" s="47">
        <v>8855</v>
      </c>
      <c r="D601" s="71">
        <v>8.1289999999999285</v>
      </c>
      <c r="E601" s="72"/>
      <c r="F601" s="72"/>
      <c r="G601" s="77" t="s">
        <v>483</v>
      </c>
      <c r="H601" s="72" t="s">
        <v>25</v>
      </c>
      <c r="I601" s="51">
        <v>5</v>
      </c>
      <c r="J601" s="52">
        <v>119754</v>
      </c>
      <c r="K601" s="53">
        <f t="shared" si="48"/>
        <v>598770</v>
      </c>
      <c r="L601" s="17"/>
      <c r="M601" s="1"/>
      <c r="N601" s="54">
        <v>113886</v>
      </c>
      <c r="O601" s="55">
        <f t="shared" si="55"/>
        <v>113886</v>
      </c>
      <c r="P601" s="55">
        <f t="shared" si="56"/>
        <v>569430</v>
      </c>
      <c r="Q601" s="56" t="str">
        <f t="shared" si="57"/>
        <v>OK</v>
      </c>
    </row>
    <row r="602" spans="1:17" ht="42.75" x14ac:dyDescent="0.3">
      <c r="A602" s="1"/>
      <c r="B602" s="13"/>
      <c r="C602" s="47">
        <v>8860</v>
      </c>
      <c r="D602" s="71">
        <v>8.129999999999928</v>
      </c>
      <c r="E602" s="72"/>
      <c r="F602" s="72"/>
      <c r="G602" s="77" t="s">
        <v>484</v>
      </c>
      <c r="H602" s="72" t="s">
        <v>25</v>
      </c>
      <c r="I602" s="51">
        <v>10</v>
      </c>
      <c r="J602" s="52">
        <v>88577</v>
      </c>
      <c r="K602" s="53">
        <f t="shared" si="48"/>
        <v>885770</v>
      </c>
      <c r="L602" s="17"/>
      <c r="M602" s="1"/>
      <c r="N602" s="54">
        <v>84237</v>
      </c>
      <c r="O602" s="55">
        <f t="shared" si="55"/>
        <v>84237</v>
      </c>
      <c r="P602" s="55">
        <f t="shared" si="56"/>
        <v>842370</v>
      </c>
      <c r="Q602" s="56" t="str">
        <f t="shared" si="57"/>
        <v>OK</v>
      </c>
    </row>
    <row r="603" spans="1:17" ht="42.75" x14ac:dyDescent="0.3">
      <c r="A603" s="1"/>
      <c r="B603" s="13"/>
      <c r="C603" s="47">
        <v>8848</v>
      </c>
      <c r="D603" s="71">
        <v>8.1309999999999274</v>
      </c>
      <c r="E603" s="72"/>
      <c r="F603" s="72"/>
      <c r="G603" s="77" t="s">
        <v>485</v>
      </c>
      <c r="H603" s="72" t="s">
        <v>25</v>
      </c>
      <c r="I603" s="51">
        <v>34</v>
      </c>
      <c r="J603" s="52">
        <v>244610</v>
      </c>
      <c r="K603" s="53">
        <f t="shared" si="48"/>
        <v>8316740</v>
      </c>
      <c r="L603" s="17"/>
      <c r="M603" s="1"/>
      <c r="N603" s="54">
        <v>232624</v>
      </c>
      <c r="O603" s="55">
        <f t="shared" si="55"/>
        <v>232624</v>
      </c>
      <c r="P603" s="55">
        <f t="shared" si="56"/>
        <v>7909216</v>
      </c>
      <c r="Q603" s="56" t="str">
        <f t="shared" si="57"/>
        <v>OK</v>
      </c>
    </row>
    <row r="604" spans="1:17" ht="42.75" x14ac:dyDescent="0.3">
      <c r="A604" s="1"/>
      <c r="B604" s="13"/>
      <c r="C604" s="47">
        <v>8859</v>
      </c>
      <c r="D604" s="71">
        <v>8.1319999999999268</v>
      </c>
      <c r="E604" s="72"/>
      <c r="F604" s="72"/>
      <c r="G604" s="77" t="s">
        <v>486</v>
      </c>
      <c r="H604" s="72" t="s">
        <v>25</v>
      </c>
      <c r="I604" s="51">
        <v>9</v>
      </c>
      <c r="J604" s="52">
        <v>104188</v>
      </c>
      <c r="K604" s="53">
        <f t="shared" si="48"/>
        <v>937692</v>
      </c>
      <c r="L604" s="17"/>
      <c r="M604" s="1"/>
      <c r="N604" s="54">
        <v>99083</v>
      </c>
      <c r="O604" s="55">
        <f t="shared" si="55"/>
        <v>99083</v>
      </c>
      <c r="P604" s="55">
        <f t="shared" si="56"/>
        <v>891747</v>
      </c>
      <c r="Q604" s="56" t="str">
        <f t="shared" si="57"/>
        <v>OK</v>
      </c>
    </row>
    <row r="605" spans="1:17" ht="42.75" x14ac:dyDescent="0.3">
      <c r="A605" s="1"/>
      <c r="B605" s="13"/>
      <c r="C605" s="47">
        <v>8857</v>
      </c>
      <c r="D605" s="71">
        <v>8.1329999999999263</v>
      </c>
      <c r="E605" s="72"/>
      <c r="F605" s="72"/>
      <c r="G605" s="77" t="s">
        <v>487</v>
      </c>
      <c r="H605" s="72" t="s">
        <v>25</v>
      </c>
      <c r="I605" s="51">
        <v>103</v>
      </c>
      <c r="J605" s="52">
        <v>118431</v>
      </c>
      <c r="K605" s="53">
        <f t="shared" si="48"/>
        <v>12198393</v>
      </c>
      <c r="L605" s="17"/>
      <c r="M605" s="1"/>
      <c r="N605" s="54">
        <v>112628</v>
      </c>
      <c r="O605" s="55">
        <f t="shared" si="55"/>
        <v>112628</v>
      </c>
      <c r="P605" s="55">
        <f t="shared" si="56"/>
        <v>11600684</v>
      </c>
      <c r="Q605" s="56" t="str">
        <f t="shared" si="57"/>
        <v>OK</v>
      </c>
    </row>
    <row r="606" spans="1:17" ht="42.75" x14ac:dyDescent="0.3">
      <c r="A606" s="1"/>
      <c r="B606" s="13"/>
      <c r="C606" s="47">
        <v>8858</v>
      </c>
      <c r="D606" s="71">
        <v>8.1339999999999257</v>
      </c>
      <c r="E606" s="72"/>
      <c r="F606" s="72"/>
      <c r="G606" s="77" t="s">
        <v>488</v>
      </c>
      <c r="H606" s="72" t="s">
        <v>25</v>
      </c>
      <c r="I606" s="51">
        <v>45</v>
      </c>
      <c r="J606" s="52">
        <v>118431</v>
      </c>
      <c r="K606" s="53">
        <f t="shared" si="48"/>
        <v>5329395</v>
      </c>
      <c r="L606" s="17"/>
      <c r="M606" s="1"/>
      <c r="N606" s="54">
        <v>112628</v>
      </c>
      <c r="O606" s="55">
        <f t="shared" si="55"/>
        <v>112628</v>
      </c>
      <c r="P606" s="55">
        <f t="shared" si="56"/>
        <v>5068260</v>
      </c>
      <c r="Q606" s="56" t="str">
        <f t="shared" si="57"/>
        <v>OK</v>
      </c>
    </row>
    <row r="607" spans="1:17" ht="57" x14ac:dyDescent="0.3">
      <c r="A607" s="1"/>
      <c r="B607" s="13"/>
      <c r="C607" s="47">
        <v>8847</v>
      </c>
      <c r="D607" s="71">
        <v>8.1349999999999252</v>
      </c>
      <c r="E607" s="72"/>
      <c r="F607" s="72"/>
      <c r="G607" s="77" t="s">
        <v>489</v>
      </c>
      <c r="H607" s="72" t="s">
        <v>25</v>
      </c>
      <c r="I607" s="51">
        <v>52</v>
      </c>
      <c r="J607" s="52">
        <v>326844</v>
      </c>
      <c r="K607" s="53">
        <f t="shared" si="48"/>
        <v>16995888</v>
      </c>
      <c r="L607" s="17"/>
      <c r="M607" s="1"/>
      <c r="N607" s="54">
        <v>310829</v>
      </c>
      <c r="O607" s="55">
        <f t="shared" si="55"/>
        <v>310829</v>
      </c>
      <c r="P607" s="55">
        <f t="shared" si="56"/>
        <v>16163108</v>
      </c>
      <c r="Q607" s="56" t="str">
        <f t="shared" si="57"/>
        <v>OK</v>
      </c>
    </row>
    <row r="608" spans="1:17" ht="57" x14ac:dyDescent="0.3">
      <c r="A608" s="1"/>
      <c r="B608" s="13"/>
      <c r="C608" s="47">
        <v>8849</v>
      </c>
      <c r="D608" s="71">
        <v>8.1359999999999246</v>
      </c>
      <c r="E608" s="72"/>
      <c r="F608" s="72"/>
      <c r="G608" s="77" t="s">
        <v>490</v>
      </c>
      <c r="H608" s="72" t="s">
        <v>25</v>
      </c>
      <c r="I608" s="51">
        <v>19</v>
      </c>
      <c r="J608" s="52">
        <v>149802</v>
      </c>
      <c r="K608" s="53">
        <f t="shared" si="48"/>
        <v>2846238</v>
      </c>
      <c r="L608" s="17"/>
      <c r="M608" s="1"/>
      <c r="N608" s="54">
        <v>142462</v>
      </c>
      <c r="O608" s="55">
        <f t="shared" si="55"/>
        <v>142462</v>
      </c>
      <c r="P608" s="55">
        <f t="shared" si="56"/>
        <v>2706778</v>
      </c>
      <c r="Q608" s="56" t="str">
        <f t="shared" si="57"/>
        <v>OK</v>
      </c>
    </row>
    <row r="609" spans="1:17" ht="57" x14ac:dyDescent="0.3">
      <c r="A609" s="1"/>
      <c r="B609" s="13"/>
      <c r="C609" s="47">
        <v>8850</v>
      </c>
      <c r="D609" s="71">
        <v>8.1369999999999241</v>
      </c>
      <c r="E609" s="72"/>
      <c r="F609" s="72"/>
      <c r="G609" s="77" t="s">
        <v>491</v>
      </c>
      <c r="H609" s="72" t="s">
        <v>25</v>
      </c>
      <c r="I609" s="51">
        <v>32</v>
      </c>
      <c r="J609" s="52">
        <v>119754</v>
      </c>
      <c r="K609" s="53">
        <f t="shared" si="48"/>
        <v>3832128</v>
      </c>
      <c r="L609" s="17"/>
      <c r="M609" s="1"/>
      <c r="N609" s="54">
        <v>113886</v>
      </c>
      <c r="O609" s="55">
        <f t="shared" si="55"/>
        <v>113886</v>
      </c>
      <c r="P609" s="55">
        <f t="shared" si="56"/>
        <v>3644352</v>
      </c>
      <c r="Q609" s="56" t="str">
        <f t="shared" si="57"/>
        <v>OK</v>
      </c>
    </row>
    <row r="610" spans="1:17" ht="57" x14ac:dyDescent="0.3">
      <c r="A610" s="1"/>
      <c r="B610" s="13"/>
      <c r="C610" s="47">
        <v>8851</v>
      </c>
      <c r="D610" s="71">
        <v>8.1379999999999235</v>
      </c>
      <c r="E610" s="72"/>
      <c r="F610" s="72"/>
      <c r="G610" s="77" t="s">
        <v>492</v>
      </c>
      <c r="H610" s="72" t="s">
        <v>25</v>
      </c>
      <c r="I610" s="51">
        <v>10</v>
      </c>
      <c r="J610" s="52">
        <v>119754</v>
      </c>
      <c r="K610" s="53">
        <f t="shared" si="48"/>
        <v>1197540</v>
      </c>
      <c r="L610" s="17"/>
      <c r="M610" s="1"/>
      <c r="N610" s="54">
        <v>113886</v>
      </c>
      <c r="O610" s="55">
        <f t="shared" si="55"/>
        <v>113886</v>
      </c>
      <c r="P610" s="55">
        <f t="shared" si="56"/>
        <v>1138860</v>
      </c>
      <c r="Q610" s="56" t="str">
        <f t="shared" si="57"/>
        <v>OK</v>
      </c>
    </row>
    <row r="611" spans="1:17" ht="57" x14ac:dyDescent="0.3">
      <c r="A611" s="1"/>
      <c r="B611" s="13"/>
      <c r="C611" s="47">
        <v>8852</v>
      </c>
      <c r="D611" s="71">
        <v>8.138999999999923</v>
      </c>
      <c r="E611" s="72"/>
      <c r="F611" s="72"/>
      <c r="G611" s="77" t="s">
        <v>493</v>
      </c>
      <c r="H611" s="72" t="s">
        <v>25</v>
      </c>
      <c r="I611" s="51">
        <v>18</v>
      </c>
      <c r="J611" s="52">
        <v>119754</v>
      </c>
      <c r="K611" s="53">
        <f t="shared" si="48"/>
        <v>2155572</v>
      </c>
      <c r="L611" s="17"/>
      <c r="M611" s="1"/>
      <c r="N611" s="54">
        <v>113886</v>
      </c>
      <c r="O611" s="55">
        <f t="shared" si="55"/>
        <v>113886</v>
      </c>
      <c r="P611" s="55">
        <f t="shared" si="56"/>
        <v>2049948</v>
      </c>
      <c r="Q611" s="56" t="str">
        <f t="shared" si="57"/>
        <v>OK</v>
      </c>
    </row>
    <row r="612" spans="1:17" ht="57" x14ac:dyDescent="0.3">
      <c r="A612" s="1"/>
      <c r="B612" s="13"/>
      <c r="C612" s="47">
        <v>8853</v>
      </c>
      <c r="D612" s="71">
        <v>8.1399999999999224</v>
      </c>
      <c r="E612" s="72"/>
      <c r="F612" s="72"/>
      <c r="G612" s="77" t="s">
        <v>494</v>
      </c>
      <c r="H612" s="72" t="s">
        <v>25</v>
      </c>
      <c r="I612" s="51">
        <v>33</v>
      </c>
      <c r="J612" s="52">
        <v>119754</v>
      </c>
      <c r="K612" s="53">
        <f t="shared" si="48"/>
        <v>3951882</v>
      </c>
      <c r="L612" s="17"/>
      <c r="M612" s="1"/>
      <c r="N612" s="54">
        <v>113886</v>
      </c>
      <c r="O612" s="55">
        <f t="shared" si="55"/>
        <v>113886</v>
      </c>
      <c r="P612" s="55">
        <f t="shared" si="56"/>
        <v>3758238</v>
      </c>
      <c r="Q612" s="56" t="str">
        <f t="shared" si="57"/>
        <v>OK</v>
      </c>
    </row>
    <row r="613" spans="1:17" ht="42.75" x14ac:dyDescent="0.3">
      <c r="A613" s="1"/>
      <c r="B613" s="13"/>
      <c r="C613" s="47">
        <v>8856</v>
      </c>
      <c r="D613" s="71">
        <v>8.1409999999999219</v>
      </c>
      <c r="E613" s="72"/>
      <c r="F613" s="72"/>
      <c r="G613" s="77" t="s">
        <v>495</v>
      </c>
      <c r="H613" s="72" t="s">
        <v>25</v>
      </c>
      <c r="I613" s="51">
        <v>8</v>
      </c>
      <c r="J613" s="52">
        <v>119754</v>
      </c>
      <c r="K613" s="53">
        <f t="shared" si="48"/>
        <v>958032</v>
      </c>
      <c r="L613" s="17"/>
      <c r="M613" s="1"/>
      <c r="N613" s="54">
        <v>113886</v>
      </c>
      <c r="O613" s="55">
        <f t="shared" si="55"/>
        <v>113886</v>
      </c>
      <c r="P613" s="55">
        <f t="shared" si="56"/>
        <v>911088</v>
      </c>
      <c r="Q613" s="56" t="str">
        <f t="shared" si="57"/>
        <v>OK</v>
      </c>
    </row>
    <row r="614" spans="1:17" ht="42.75" x14ac:dyDescent="0.3">
      <c r="A614" s="1"/>
      <c r="B614" s="13"/>
      <c r="C614" s="47">
        <v>8864</v>
      </c>
      <c r="D614" s="71">
        <v>8.1419999999999213</v>
      </c>
      <c r="E614" s="72"/>
      <c r="F614" s="72"/>
      <c r="G614" s="77" t="s">
        <v>496</v>
      </c>
      <c r="H614" s="72" t="s">
        <v>25</v>
      </c>
      <c r="I614" s="51">
        <v>45</v>
      </c>
      <c r="J614" s="52">
        <v>85931</v>
      </c>
      <c r="K614" s="53">
        <f t="shared" si="48"/>
        <v>3866895</v>
      </c>
      <c r="L614" s="17"/>
      <c r="M614" s="1"/>
      <c r="N614" s="54">
        <v>81720</v>
      </c>
      <c r="O614" s="55">
        <f t="shared" si="55"/>
        <v>81720</v>
      </c>
      <c r="P614" s="55">
        <f t="shared" si="56"/>
        <v>3677400</v>
      </c>
      <c r="Q614" s="56" t="str">
        <f t="shared" si="57"/>
        <v>OK</v>
      </c>
    </row>
    <row r="615" spans="1:17" ht="42.75" x14ac:dyDescent="0.3">
      <c r="A615" s="1"/>
      <c r="B615" s="13"/>
      <c r="C615" s="47">
        <v>8861</v>
      </c>
      <c r="D615" s="71">
        <v>8.1429999999999207</v>
      </c>
      <c r="E615" s="72"/>
      <c r="F615" s="72"/>
      <c r="G615" s="77" t="s">
        <v>497</v>
      </c>
      <c r="H615" s="72" t="s">
        <v>25</v>
      </c>
      <c r="I615" s="51">
        <v>10</v>
      </c>
      <c r="J615" s="52">
        <v>85931</v>
      </c>
      <c r="K615" s="53">
        <f t="shared" si="48"/>
        <v>859310</v>
      </c>
      <c r="L615" s="17"/>
      <c r="M615" s="1"/>
      <c r="N615" s="54">
        <v>81720</v>
      </c>
      <c r="O615" s="55">
        <f t="shared" si="55"/>
        <v>81720</v>
      </c>
      <c r="P615" s="55">
        <f t="shared" si="56"/>
        <v>817200</v>
      </c>
      <c r="Q615" s="56" t="str">
        <f t="shared" si="57"/>
        <v>OK</v>
      </c>
    </row>
    <row r="616" spans="1:17" ht="42.75" x14ac:dyDescent="0.3">
      <c r="A616" s="1"/>
      <c r="B616" s="13"/>
      <c r="C616" s="47">
        <v>8862</v>
      </c>
      <c r="D616" s="71">
        <v>8.1439999999999202</v>
      </c>
      <c r="E616" s="72"/>
      <c r="F616" s="72"/>
      <c r="G616" s="77" t="s">
        <v>498</v>
      </c>
      <c r="H616" s="72" t="s">
        <v>25</v>
      </c>
      <c r="I616" s="51">
        <v>18</v>
      </c>
      <c r="J616" s="52">
        <v>104188</v>
      </c>
      <c r="K616" s="53">
        <f t="shared" si="48"/>
        <v>1875384</v>
      </c>
      <c r="L616" s="17"/>
      <c r="M616" s="1"/>
      <c r="N616" s="54">
        <v>99083</v>
      </c>
      <c r="O616" s="55">
        <f t="shared" si="55"/>
        <v>99083</v>
      </c>
      <c r="P616" s="55">
        <f t="shared" si="56"/>
        <v>1783494</v>
      </c>
      <c r="Q616" s="56" t="str">
        <f t="shared" si="57"/>
        <v>OK</v>
      </c>
    </row>
    <row r="617" spans="1:17" ht="42.75" x14ac:dyDescent="0.3">
      <c r="A617" s="1"/>
      <c r="B617" s="13"/>
      <c r="C617" s="47">
        <v>8863</v>
      </c>
      <c r="D617" s="71">
        <v>8.1449999999999196</v>
      </c>
      <c r="E617" s="72"/>
      <c r="F617" s="72"/>
      <c r="G617" s="77" t="s">
        <v>499</v>
      </c>
      <c r="H617" s="72" t="s">
        <v>25</v>
      </c>
      <c r="I617" s="51">
        <v>33</v>
      </c>
      <c r="J617" s="52">
        <v>85931</v>
      </c>
      <c r="K617" s="53">
        <f t="shared" si="48"/>
        <v>2835723</v>
      </c>
      <c r="L617" s="17"/>
      <c r="M617" s="1"/>
      <c r="N617" s="54">
        <v>81720</v>
      </c>
      <c r="O617" s="55">
        <f t="shared" si="55"/>
        <v>81720</v>
      </c>
      <c r="P617" s="55">
        <f t="shared" si="56"/>
        <v>2696760</v>
      </c>
      <c r="Q617" s="56" t="str">
        <f t="shared" si="57"/>
        <v>OK</v>
      </c>
    </row>
    <row r="618" spans="1:17" ht="42.75" x14ac:dyDescent="0.3">
      <c r="A618" s="1"/>
      <c r="B618" s="13"/>
      <c r="C618" s="47">
        <v>8854</v>
      </c>
      <c r="D618" s="71">
        <v>8.1459999999999191</v>
      </c>
      <c r="E618" s="72"/>
      <c r="F618" s="72"/>
      <c r="G618" s="77" t="s">
        <v>500</v>
      </c>
      <c r="H618" s="72" t="s">
        <v>25</v>
      </c>
      <c r="I618" s="51">
        <v>5</v>
      </c>
      <c r="J618" s="52">
        <v>119754</v>
      </c>
      <c r="K618" s="53">
        <f t="shared" si="48"/>
        <v>598770</v>
      </c>
      <c r="L618" s="17"/>
      <c r="M618" s="1"/>
      <c r="N618" s="54">
        <v>113886</v>
      </c>
      <c r="O618" s="55">
        <f t="shared" si="55"/>
        <v>113886</v>
      </c>
      <c r="P618" s="55">
        <f t="shared" si="56"/>
        <v>569430</v>
      </c>
      <c r="Q618" s="56" t="str">
        <f t="shared" si="57"/>
        <v>OK</v>
      </c>
    </row>
    <row r="619" spans="1:17" ht="42.75" x14ac:dyDescent="0.3">
      <c r="A619" s="1"/>
      <c r="B619" s="13"/>
      <c r="C619" s="47">
        <v>8846</v>
      </c>
      <c r="D619" s="71">
        <v>8.1469999999999185</v>
      </c>
      <c r="E619" s="72"/>
      <c r="F619" s="72"/>
      <c r="G619" s="77" t="s">
        <v>501</v>
      </c>
      <c r="H619" s="72" t="s">
        <v>25</v>
      </c>
      <c r="I619" s="51">
        <v>6</v>
      </c>
      <c r="J619" s="52">
        <v>640457</v>
      </c>
      <c r="K619" s="53">
        <f t="shared" si="48"/>
        <v>3842742</v>
      </c>
      <c r="L619" s="17"/>
      <c r="M619" s="1"/>
      <c r="N619" s="54">
        <v>609075</v>
      </c>
      <c r="O619" s="55">
        <f t="shared" si="55"/>
        <v>609075</v>
      </c>
      <c r="P619" s="55">
        <f t="shared" si="56"/>
        <v>3654450</v>
      </c>
      <c r="Q619" s="56" t="str">
        <f t="shared" si="57"/>
        <v>OK</v>
      </c>
    </row>
    <row r="620" spans="1:17" ht="42.75" x14ac:dyDescent="0.3">
      <c r="A620" s="1"/>
      <c r="B620" s="13"/>
      <c r="C620" s="47">
        <v>8844</v>
      </c>
      <c r="D620" s="71">
        <v>8.147999999999918</v>
      </c>
      <c r="E620" s="72"/>
      <c r="F620" s="72"/>
      <c r="G620" s="77" t="s">
        <v>502</v>
      </c>
      <c r="H620" s="72" t="s">
        <v>25</v>
      </c>
      <c r="I620" s="51">
        <v>8</v>
      </c>
      <c r="J620" s="52">
        <v>640457</v>
      </c>
      <c r="K620" s="53">
        <f t="shared" si="48"/>
        <v>5123656</v>
      </c>
      <c r="L620" s="17"/>
      <c r="M620" s="1"/>
      <c r="N620" s="54">
        <v>609075</v>
      </c>
      <c r="O620" s="55">
        <f t="shared" si="55"/>
        <v>609075</v>
      </c>
      <c r="P620" s="55">
        <f t="shared" si="56"/>
        <v>4872600</v>
      </c>
      <c r="Q620" s="56" t="str">
        <f t="shared" si="57"/>
        <v>OK</v>
      </c>
    </row>
    <row r="621" spans="1:17" ht="28.5" x14ac:dyDescent="0.3">
      <c r="A621" s="1"/>
      <c r="B621" s="13"/>
      <c r="C621" s="47">
        <v>8869</v>
      </c>
      <c r="D621" s="71">
        <v>8.1489999999999174</v>
      </c>
      <c r="E621" s="72"/>
      <c r="F621" s="72"/>
      <c r="G621" s="77" t="s">
        <v>503</v>
      </c>
      <c r="H621" s="72" t="s">
        <v>25</v>
      </c>
      <c r="I621" s="51">
        <v>106</v>
      </c>
      <c r="J621" s="52">
        <v>23087</v>
      </c>
      <c r="K621" s="53">
        <f t="shared" si="48"/>
        <v>2447222</v>
      </c>
      <c r="L621" s="17"/>
      <c r="M621" s="1"/>
      <c r="N621" s="54">
        <v>21956</v>
      </c>
      <c r="O621" s="55">
        <f t="shared" si="55"/>
        <v>21956</v>
      </c>
      <c r="P621" s="55">
        <f t="shared" si="56"/>
        <v>2327336</v>
      </c>
      <c r="Q621" s="56" t="str">
        <f t="shared" si="57"/>
        <v>OK</v>
      </c>
    </row>
    <row r="622" spans="1:17" ht="28.5" x14ac:dyDescent="0.3">
      <c r="A622" s="1"/>
      <c r="B622" s="13"/>
      <c r="C622" s="47">
        <v>8870</v>
      </c>
      <c r="D622" s="71">
        <v>8.1499999999999169</v>
      </c>
      <c r="E622" s="72"/>
      <c r="F622" s="72"/>
      <c r="G622" s="77" t="s">
        <v>504</v>
      </c>
      <c r="H622" s="72" t="s">
        <v>25</v>
      </c>
      <c r="I622" s="51">
        <v>106</v>
      </c>
      <c r="J622" s="52">
        <v>23087</v>
      </c>
      <c r="K622" s="53">
        <f t="shared" si="48"/>
        <v>2447222</v>
      </c>
      <c r="L622" s="17"/>
      <c r="M622" s="1"/>
      <c r="N622" s="54">
        <v>21956</v>
      </c>
      <c r="O622" s="55">
        <f t="shared" si="55"/>
        <v>21956</v>
      </c>
      <c r="P622" s="55">
        <f t="shared" si="56"/>
        <v>2327336</v>
      </c>
      <c r="Q622" s="56" t="str">
        <f t="shared" si="57"/>
        <v>OK</v>
      </c>
    </row>
    <row r="623" spans="1:17" ht="28.5" x14ac:dyDescent="0.3">
      <c r="A623" s="1"/>
      <c r="B623" s="13"/>
      <c r="C623" s="47">
        <v>8866</v>
      </c>
      <c r="D623" s="71">
        <v>8.1509999999999163</v>
      </c>
      <c r="E623" s="72"/>
      <c r="F623" s="72"/>
      <c r="G623" s="77" t="s">
        <v>505</v>
      </c>
      <c r="H623" s="72" t="s">
        <v>25</v>
      </c>
      <c r="I623" s="51">
        <v>74</v>
      </c>
      <c r="J623" s="52">
        <v>28155</v>
      </c>
      <c r="K623" s="53">
        <f t="shared" si="48"/>
        <v>2083470</v>
      </c>
      <c r="L623" s="17"/>
      <c r="M623" s="1"/>
      <c r="N623" s="54">
        <v>26775</v>
      </c>
      <c r="O623" s="55">
        <f t="shared" si="55"/>
        <v>26775</v>
      </c>
      <c r="P623" s="55">
        <f t="shared" si="56"/>
        <v>1981350</v>
      </c>
      <c r="Q623" s="56" t="str">
        <f t="shared" si="57"/>
        <v>OK</v>
      </c>
    </row>
    <row r="624" spans="1:17" ht="28.5" x14ac:dyDescent="0.3">
      <c r="A624" s="1"/>
      <c r="B624" s="13"/>
      <c r="C624" s="47">
        <v>8865</v>
      </c>
      <c r="D624" s="71">
        <v>8.1519999999999158</v>
      </c>
      <c r="E624" s="72"/>
      <c r="F624" s="72"/>
      <c r="G624" s="77" t="s">
        <v>506</v>
      </c>
      <c r="H624" s="72" t="s">
        <v>25</v>
      </c>
      <c r="I624" s="51">
        <v>247</v>
      </c>
      <c r="J624" s="52">
        <v>34262</v>
      </c>
      <c r="K624" s="53">
        <f t="shared" si="48"/>
        <v>8462714</v>
      </c>
      <c r="L624" s="17"/>
      <c r="M624" s="1"/>
      <c r="N624" s="54">
        <v>32583</v>
      </c>
      <c r="O624" s="55">
        <f t="shared" si="55"/>
        <v>32583</v>
      </c>
      <c r="P624" s="55">
        <f t="shared" si="56"/>
        <v>8048001</v>
      </c>
      <c r="Q624" s="56" t="str">
        <f t="shared" si="57"/>
        <v>OK</v>
      </c>
    </row>
    <row r="625" spans="1:17" ht="42.75" x14ac:dyDescent="0.3">
      <c r="A625" s="1"/>
      <c r="B625" s="13"/>
      <c r="C625" s="47">
        <v>8868</v>
      </c>
      <c r="D625" s="71">
        <v>8.1529999999999152</v>
      </c>
      <c r="E625" s="72"/>
      <c r="F625" s="72"/>
      <c r="G625" s="77" t="s">
        <v>507</v>
      </c>
      <c r="H625" s="72" t="s">
        <v>25</v>
      </c>
      <c r="I625" s="51">
        <v>31</v>
      </c>
      <c r="J625" s="52">
        <v>118431</v>
      </c>
      <c r="K625" s="53">
        <f t="shared" si="48"/>
        <v>3671361</v>
      </c>
      <c r="L625" s="17"/>
      <c r="M625" s="1"/>
      <c r="N625" s="78">
        <v>112628</v>
      </c>
      <c r="O625" s="55">
        <f t="shared" si="55"/>
        <v>112628</v>
      </c>
      <c r="P625" s="55">
        <f t="shared" si="56"/>
        <v>3491468</v>
      </c>
      <c r="Q625" s="56" t="str">
        <f t="shared" si="57"/>
        <v>OK</v>
      </c>
    </row>
    <row r="626" spans="1:17" ht="28.5" x14ac:dyDescent="0.3">
      <c r="A626" s="1"/>
      <c r="B626" s="13"/>
      <c r="C626" s="47">
        <v>8867</v>
      </c>
      <c r="D626" s="71">
        <v>8.1539999999999146</v>
      </c>
      <c r="E626" s="72"/>
      <c r="F626" s="72"/>
      <c r="G626" s="77" t="s">
        <v>508</v>
      </c>
      <c r="H626" s="72" t="s">
        <v>25</v>
      </c>
      <c r="I626" s="51">
        <v>31</v>
      </c>
      <c r="J626" s="52">
        <v>29284</v>
      </c>
      <c r="K626" s="53">
        <f t="shared" si="48"/>
        <v>907804</v>
      </c>
      <c r="L626" s="17"/>
      <c r="M626" s="1"/>
      <c r="N626" s="54">
        <v>27849</v>
      </c>
      <c r="O626" s="55">
        <f t="shared" si="55"/>
        <v>27849</v>
      </c>
      <c r="P626" s="55">
        <f t="shared" si="56"/>
        <v>863319</v>
      </c>
      <c r="Q626" s="56" t="str">
        <f t="shared" si="57"/>
        <v>OK</v>
      </c>
    </row>
    <row r="627" spans="1:17" ht="42.75" x14ac:dyDescent="0.3">
      <c r="A627" s="1"/>
      <c r="B627" s="13"/>
      <c r="C627" s="47">
        <v>8922</v>
      </c>
      <c r="D627" s="71">
        <v>8.1549999999999141</v>
      </c>
      <c r="E627" s="72"/>
      <c r="F627" s="72"/>
      <c r="G627" s="77" t="s">
        <v>509</v>
      </c>
      <c r="H627" s="72" t="s">
        <v>25</v>
      </c>
      <c r="I627" s="51">
        <v>6</v>
      </c>
      <c r="J627" s="52">
        <v>154455</v>
      </c>
      <c r="K627" s="53">
        <f t="shared" si="48"/>
        <v>926730</v>
      </c>
      <c r="L627" s="17"/>
      <c r="M627" s="1"/>
      <c r="N627" s="54">
        <v>146887</v>
      </c>
      <c r="O627" s="55">
        <f t="shared" si="55"/>
        <v>146887</v>
      </c>
      <c r="P627" s="55">
        <f t="shared" si="56"/>
        <v>881322</v>
      </c>
      <c r="Q627" s="56" t="str">
        <f t="shared" si="57"/>
        <v>OK</v>
      </c>
    </row>
    <row r="628" spans="1:17" ht="42.75" x14ac:dyDescent="0.3">
      <c r="A628" s="1"/>
      <c r="B628" s="13"/>
      <c r="C628" s="47">
        <v>8941</v>
      </c>
      <c r="D628" s="71">
        <v>8.1559999999999135</v>
      </c>
      <c r="E628" s="72"/>
      <c r="F628" s="72"/>
      <c r="G628" s="77" t="s">
        <v>510</v>
      </c>
      <c r="H628" s="72" t="s">
        <v>25</v>
      </c>
      <c r="I628" s="51">
        <v>40</v>
      </c>
      <c r="J628" s="52">
        <v>147982</v>
      </c>
      <c r="K628" s="53">
        <f t="shared" si="48"/>
        <v>5919280</v>
      </c>
      <c r="L628" s="17"/>
      <c r="M628" s="1"/>
      <c r="N628" s="54">
        <v>140731</v>
      </c>
      <c r="O628" s="55">
        <f t="shared" si="55"/>
        <v>140731</v>
      </c>
      <c r="P628" s="55">
        <f t="shared" si="56"/>
        <v>5629240</v>
      </c>
      <c r="Q628" s="56" t="str">
        <f t="shared" si="57"/>
        <v>OK</v>
      </c>
    </row>
    <row r="629" spans="1:17" ht="42.75" x14ac:dyDescent="0.3">
      <c r="A629" s="1"/>
      <c r="B629" s="13"/>
      <c r="C629" s="47">
        <v>8919</v>
      </c>
      <c r="D629" s="71">
        <v>8.156999999999913</v>
      </c>
      <c r="E629" s="72"/>
      <c r="F629" s="72"/>
      <c r="G629" s="77" t="s">
        <v>511</v>
      </c>
      <c r="H629" s="72" t="s">
        <v>25</v>
      </c>
      <c r="I629" s="51">
        <v>10</v>
      </c>
      <c r="J629" s="52">
        <v>2082809</v>
      </c>
      <c r="K629" s="53">
        <f t="shared" si="48"/>
        <v>20828090</v>
      </c>
      <c r="L629" s="17"/>
      <c r="M629" s="1"/>
      <c r="N629" s="54">
        <v>1980751</v>
      </c>
      <c r="O629" s="55">
        <f t="shared" si="55"/>
        <v>1980751</v>
      </c>
      <c r="P629" s="55">
        <f t="shared" si="56"/>
        <v>19807510</v>
      </c>
      <c r="Q629" s="56" t="str">
        <f t="shared" si="57"/>
        <v>OK</v>
      </c>
    </row>
    <row r="630" spans="1:17" ht="42.75" x14ac:dyDescent="0.3">
      <c r="A630" s="1"/>
      <c r="B630" s="13"/>
      <c r="C630" s="47">
        <v>8949</v>
      </c>
      <c r="D630" s="71">
        <v>8.1579999999999124</v>
      </c>
      <c r="E630" s="72"/>
      <c r="F630" s="72"/>
      <c r="G630" s="77" t="s">
        <v>512</v>
      </c>
      <c r="H630" s="72" t="s">
        <v>25</v>
      </c>
      <c r="I630" s="51">
        <v>6</v>
      </c>
      <c r="J630" s="52">
        <v>3000471</v>
      </c>
      <c r="K630" s="53">
        <f t="shared" si="48"/>
        <v>18002826</v>
      </c>
      <c r="L630" s="17"/>
      <c r="M630" s="1"/>
      <c r="N630" s="54">
        <v>2853448</v>
      </c>
      <c r="O630" s="55">
        <f t="shared" si="55"/>
        <v>2853448</v>
      </c>
      <c r="P630" s="55">
        <f t="shared" si="56"/>
        <v>17120688</v>
      </c>
      <c r="Q630" s="56" t="str">
        <f t="shared" si="57"/>
        <v>OK</v>
      </c>
    </row>
    <row r="631" spans="1:17" ht="42.75" x14ac:dyDescent="0.3">
      <c r="A631" s="1"/>
      <c r="B631" s="13"/>
      <c r="C631" s="47">
        <v>8943</v>
      </c>
      <c r="D631" s="71">
        <v>8.1589999999999119</v>
      </c>
      <c r="E631" s="72"/>
      <c r="F631" s="72"/>
      <c r="G631" s="77" t="s">
        <v>513</v>
      </c>
      <c r="H631" s="72" t="s">
        <v>25</v>
      </c>
      <c r="I631" s="51">
        <v>6</v>
      </c>
      <c r="J631" s="52">
        <v>4463423</v>
      </c>
      <c r="K631" s="53">
        <f t="shared" si="48"/>
        <v>26780538</v>
      </c>
      <c r="L631" s="17"/>
      <c r="M631" s="1"/>
      <c r="N631" s="54">
        <v>4244715</v>
      </c>
      <c r="O631" s="55">
        <f t="shared" si="55"/>
        <v>4244715</v>
      </c>
      <c r="P631" s="55">
        <f t="shared" si="56"/>
        <v>25468290</v>
      </c>
      <c r="Q631" s="56" t="str">
        <f t="shared" si="57"/>
        <v>OK</v>
      </c>
    </row>
    <row r="632" spans="1:17" ht="42.75" x14ac:dyDescent="0.3">
      <c r="A632" s="1"/>
      <c r="B632" s="13"/>
      <c r="C632" s="47">
        <v>8945</v>
      </c>
      <c r="D632" s="71">
        <v>8.1599999999999113</v>
      </c>
      <c r="E632" s="72"/>
      <c r="F632" s="72"/>
      <c r="G632" s="77" t="s">
        <v>514</v>
      </c>
      <c r="H632" s="72" t="s">
        <v>25</v>
      </c>
      <c r="I632" s="51">
        <v>13</v>
      </c>
      <c r="J632" s="52">
        <v>4212752</v>
      </c>
      <c r="K632" s="53">
        <f t="shared" si="48"/>
        <v>54765776</v>
      </c>
      <c r="L632" s="17"/>
      <c r="M632" s="1"/>
      <c r="N632" s="54">
        <v>4006327</v>
      </c>
      <c r="O632" s="55">
        <f t="shared" si="55"/>
        <v>4006327</v>
      </c>
      <c r="P632" s="55">
        <f t="shared" si="56"/>
        <v>52082251</v>
      </c>
      <c r="Q632" s="56" t="str">
        <f t="shared" si="57"/>
        <v>OK</v>
      </c>
    </row>
    <row r="633" spans="1:17" ht="42.75" x14ac:dyDescent="0.3">
      <c r="A633" s="1"/>
      <c r="B633" s="13"/>
      <c r="C633" s="47">
        <v>8952</v>
      </c>
      <c r="D633" s="71">
        <v>8.1609999999999108</v>
      </c>
      <c r="E633" s="72"/>
      <c r="F633" s="72"/>
      <c r="G633" s="77" t="s">
        <v>515</v>
      </c>
      <c r="H633" s="72" t="s">
        <v>25</v>
      </c>
      <c r="I633" s="51">
        <v>8</v>
      </c>
      <c r="J633" s="52">
        <v>155983</v>
      </c>
      <c r="K633" s="53">
        <f t="shared" si="48"/>
        <v>1247864</v>
      </c>
      <c r="L633" s="17"/>
      <c r="M633" s="1"/>
      <c r="N633" s="54">
        <v>148340</v>
      </c>
      <c r="O633" s="55">
        <f t="shared" si="55"/>
        <v>148340</v>
      </c>
      <c r="P633" s="55">
        <f t="shared" si="56"/>
        <v>1186720</v>
      </c>
      <c r="Q633" s="56" t="str">
        <f t="shared" si="57"/>
        <v>OK</v>
      </c>
    </row>
    <row r="634" spans="1:17" ht="57" x14ac:dyDescent="0.3">
      <c r="A634" s="1"/>
      <c r="B634" s="13"/>
      <c r="C634" s="47">
        <v>8947</v>
      </c>
      <c r="D634" s="71">
        <v>8.1619999999999102</v>
      </c>
      <c r="E634" s="72"/>
      <c r="F634" s="72"/>
      <c r="G634" s="77" t="s">
        <v>516</v>
      </c>
      <c r="H634" s="72" t="s">
        <v>25</v>
      </c>
      <c r="I634" s="51">
        <v>10</v>
      </c>
      <c r="J634" s="52">
        <v>875159</v>
      </c>
      <c r="K634" s="53">
        <f t="shared" si="48"/>
        <v>8751590</v>
      </c>
      <c r="L634" s="17"/>
      <c r="M634" s="1"/>
      <c r="N634" s="54">
        <v>832276</v>
      </c>
      <c r="O634" s="55">
        <f t="shared" si="55"/>
        <v>832276</v>
      </c>
      <c r="P634" s="55">
        <f t="shared" si="56"/>
        <v>8322760</v>
      </c>
      <c r="Q634" s="56" t="str">
        <f t="shared" si="57"/>
        <v>OK</v>
      </c>
    </row>
    <row r="635" spans="1:17" ht="42.75" x14ac:dyDescent="0.3">
      <c r="A635" s="1"/>
      <c r="B635" s="13"/>
      <c r="C635" s="47">
        <v>8950</v>
      </c>
      <c r="D635" s="71">
        <v>8.1629999999999097</v>
      </c>
      <c r="E635" s="72"/>
      <c r="F635" s="72"/>
      <c r="G635" s="77" t="s">
        <v>517</v>
      </c>
      <c r="H635" s="72" t="s">
        <v>25</v>
      </c>
      <c r="I635" s="51">
        <v>12</v>
      </c>
      <c r="J635" s="52">
        <v>105105</v>
      </c>
      <c r="K635" s="53">
        <f t="shared" si="48"/>
        <v>1261260</v>
      </c>
      <c r="L635" s="17"/>
      <c r="M635" s="1"/>
      <c r="N635" s="54">
        <v>99955</v>
      </c>
      <c r="O635" s="55">
        <f t="shared" si="55"/>
        <v>99955</v>
      </c>
      <c r="P635" s="55">
        <f t="shared" si="56"/>
        <v>1199460</v>
      </c>
      <c r="Q635" s="56" t="str">
        <f t="shared" si="57"/>
        <v>OK</v>
      </c>
    </row>
    <row r="636" spans="1:17" ht="42.75" x14ac:dyDescent="0.3">
      <c r="A636" s="1"/>
      <c r="B636" s="13"/>
      <c r="C636" s="47">
        <v>8948</v>
      </c>
      <c r="D636" s="71">
        <v>8.1639999999999091</v>
      </c>
      <c r="E636" s="72"/>
      <c r="F636" s="72"/>
      <c r="G636" s="77" t="s">
        <v>432</v>
      </c>
      <c r="H636" s="72" t="s">
        <v>25</v>
      </c>
      <c r="I636" s="51">
        <v>6</v>
      </c>
      <c r="J636" s="52">
        <v>3762295</v>
      </c>
      <c r="K636" s="53">
        <f t="shared" si="48"/>
        <v>22573770</v>
      </c>
      <c r="L636" s="17"/>
      <c r="M636" s="1"/>
      <c r="N636" s="54">
        <v>3577943</v>
      </c>
      <c r="O636" s="55">
        <f t="shared" si="55"/>
        <v>3577943</v>
      </c>
      <c r="P636" s="55">
        <f t="shared" si="56"/>
        <v>21467658</v>
      </c>
      <c r="Q636" s="56" t="str">
        <f t="shared" si="57"/>
        <v>OK</v>
      </c>
    </row>
    <row r="637" spans="1:17" ht="42.75" x14ac:dyDescent="0.3">
      <c r="A637" s="1"/>
      <c r="B637" s="13"/>
      <c r="C637" s="47">
        <v>8944</v>
      </c>
      <c r="D637" s="71">
        <v>8.1649999999999086</v>
      </c>
      <c r="E637" s="72"/>
      <c r="F637" s="72"/>
      <c r="G637" s="77" t="s">
        <v>518</v>
      </c>
      <c r="H637" s="72" t="s">
        <v>25</v>
      </c>
      <c r="I637" s="51">
        <v>8</v>
      </c>
      <c r="J637" s="52">
        <v>3741484</v>
      </c>
      <c r="K637" s="53">
        <f t="shared" si="48"/>
        <v>29931872</v>
      </c>
      <c r="L637" s="17"/>
      <c r="M637" s="1"/>
      <c r="N637" s="78">
        <v>3558151</v>
      </c>
      <c r="O637" s="55">
        <f t="shared" si="55"/>
        <v>3558151</v>
      </c>
      <c r="P637" s="55">
        <f t="shared" si="56"/>
        <v>28465208</v>
      </c>
      <c r="Q637" s="56" t="str">
        <f t="shared" si="57"/>
        <v>OK</v>
      </c>
    </row>
    <row r="638" spans="1:17" ht="42.75" x14ac:dyDescent="0.3">
      <c r="A638" s="1"/>
      <c r="B638" s="13"/>
      <c r="C638" s="47">
        <v>8935</v>
      </c>
      <c r="D638" s="71">
        <v>8.165999999999908</v>
      </c>
      <c r="E638" s="72"/>
      <c r="F638" s="72"/>
      <c r="G638" s="77" t="s">
        <v>519</v>
      </c>
      <c r="H638" s="72" t="s">
        <v>25</v>
      </c>
      <c r="I638" s="51">
        <v>6</v>
      </c>
      <c r="J638" s="52">
        <v>305623</v>
      </c>
      <c r="K638" s="53">
        <f t="shared" si="48"/>
        <v>1833738</v>
      </c>
      <c r="L638" s="17"/>
      <c r="M638" s="1"/>
      <c r="N638" s="54">
        <v>290647</v>
      </c>
      <c r="O638" s="55">
        <f t="shared" si="55"/>
        <v>290647</v>
      </c>
      <c r="P638" s="55">
        <f t="shared" si="56"/>
        <v>1743882</v>
      </c>
      <c r="Q638" s="56" t="str">
        <f t="shared" si="57"/>
        <v>OK</v>
      </c>
    </row>
    <row r="639" spans="1:17" ht="57" x14ac:dyDescent="0.3">
      <c r="A639" s="1"/>
      <c r="B639" s="13"/>
      <c r="C639" s="47">
        <v>8924</v>
      </c>
      <c r="D639" s="71">
        <v>8.1669999999999074</v>
      </c>
      <c r="E639" s="72"/>
      <c r="F639" s="72"/>
      <c r="G639" s="77" t="s">
        <v>520</v>
      </c>
      <c r="H639" s="72" t="s">
        <v>25</v>
      </c>
      <c r="I639" s="51">
        <v>8</v>
      </c>
      <c r="J639" s="52">
        <v>305623</v>
      </c>
      <c r="K639" s="53">
        <f t="shared" si="48"/>
        <v>2444984</v>
      </c>
      <c r="L639" s="17"/>
      <c r="M639" s="1"/>
      <c r="N639" s="54">
        <v>290647</v>
      </c>
      <c r="O639" s="55">
        <f t="shared" si="55"/>
        <v>290647</v>
      </c>
      <c r="P639" s="55">
        <f t="shared" si="56"/>
        <v>2325176</v>
      </c>
      <c r="Q639" s="56" t="str">
        <f t="shared" si="57"/>
        <v>OK</v>
      </c>
    </row>
    <row r="640" spans="1:17" ht="42.75" x14ac:dyDescent="0.3">
      <c r="A640" s="1"/>
      <c r="B640" s="13"/>
      <c r="C640" s="47">
        <v>8929</v>
      </c>
      <c r="D640" s="71">
        <v>8.1679999999999069</v>
      </c>
      <c r="E640" s="72"/>
      <c r="F640" s="72"/>
      <c r="G640" s="77" t="s">
        <v>521</v>
      </c>
      <c r="H640" s="72" t="s">
        <v>25</v>
      </c>
      <c r="I640" s="51">
        <v>6</v>
      </c>
      <c r="J640" s="52">
        <v>2942088</v>
      </c>
      <c r="K640" s="53">
        <f t="shared" si="48"/>
        <v>17652528</v>
      </c>
      <c r="L640" s="17"/>
      <c r="M640" s="1"/>
      <c r="N640" s="54">
        <v>2797926</v>
      </c>
      <c r="O640" s="55">
        <f t="shared" si="55"/>
        <v>2797926</v>
      </c>
      <c r="P640" s="55">
        <f t="shared" si="56"/>
        <v>16787556</v>
      </c>
      <c r="Q640" s="56" t="str">
        <f t="shared" si="57"/>
        <v>OK</v>
      </c>
    </row>
    <row r="641" spans="1:17" ht="42.75" x14ac:dyDescent="0.3">
      <c r="A641" s="1"/>
      <c r="B641" s="13"/>
      <c r="C641" s="47">
        <v>7698</v>
      </c>
      <c r="D641" s="71">
        <v>8.1689999999999063</v>
      </c>
      <c r="E641" s="72"/>
      <c r="F641" s="72"/>
      <c r="G641" s="77" t="s">
        <v>522</v>
      </c>
      <c r="H641" s="72" t="s">
        <v>25</v>
      </c>
      <c r="I641" s="51">
        <v>295</v>
      </c>
      <c r="J641" s="52">
        <v>102866</v>
      </c>
      <c r="K641" s="53">
        <f t="shared" si="48"/>
        <v>30345470</v>
      </c>
      <c r="L641" s="17"/>
      <c r="M641" s="1"/>
      <c r="N641" s="54">
        <v>97826</v>
      </c>
      <c r="O641" s="55">
        <f t="shared" si="55"/>
        <v>97826</v>
      </c>
      <c r="P641" s="55">
        <f t="shared" si="56"/>
        <v>28858670</v>
      </c>
      <c r="Q641" s="56" t="str">
        <f t="shared" si="57"/>
        <v>OK</v>
      </c>
    </row>
    <row r="642" spans="1:17" ht="57" x14ac:dyDescent="0.3">
      <c r="A642" s="1"/>
      <c r="B642" s="13"/>
      <c r="C642" s="47">
        <v>7020</v>
      </c>
      <c r="D642" s="71">
        <v>8.1699999999999058</v>
      </c>
      <c r="E642" s="72"/>
      <c r="F642" s="72"/>
      <c r="G642" s="77" t="s">
        <v>523</v>
      </c>
      <c r="H642" s="72" t="s">
        <v>28</v>
      </c>
      <c r="I642" s="51">
        <v>3</v>
      </c>
      <c r="J642" s="52">
        <v>1761733</v>
      </c>
      <c r="K642" s="53">
        <f t="shared" si="48"/>
        <v>5285199</v>
      </c>
      <c r="L642" s="17"/>
      <c r="M642" s="1"/>
      <c r="N642" s="54">
        <v>1675408</v>
      </c>
      <c r="O642" s="55">
        <f t="shared" si="55"/>
        <v>1675408</v>
      </c>
      <c r="P642" s="55">
        <f t="shared" si="56"/>
        <v>5026224</v>
      </c>
      <c r="Q642" s="56" t="str">
        <f t="shared" si="57"/>
        <v>OK</v>
      </c>
    </row>
    <row r="643" spans="1:17" x14ac:dyDescent="0.3">
      <c r="A643" s="1"/>
      <c r="B643" s="13"/>
      <c r="C643" s="47"/>
      <c r="D643" s="71"/>
      <c r="E643" s="72"/>
      <c r="F643" s="72"/>
      <c r="G643" s="73" t="s">
        <v>524</v>
      </c>
      <c r="H643" s="72"/>
      <c r="I643" s="51"/>
      <c r="J643" s="52"/>
      <c r="K643" s="53"/>
      <c r="L643" s="17"/>
      <c r="M643" s="1"/>
      <c r="N643" s="54"/>
      <c r="O643" s="76"/>
      <c r="P643" s="76"/>
      <c r="Q643" s="56"/>
    </row>
    <row r="644" spans="1:17" ht="57" x14ac:dyDescent="0.3">
      <c r="A644" s="1"/>
      <c r="B644" s="13"/>
      <c r="C644" s="47">
        <v>5690</v>
      </c>
      <c r="D644" s="71">
        <v>8.1709999999999052</v>
      </c>
      <c r="E644" s="72"/>
      <c r="F644" s="72"/>
      <c r="G644" s="77" t="s">
        <v>422</v>
      </c>
      <c r="H644" s="72" t="s">
        <v>28</v>
      </c>
      <c r="I644" s="51">
        <v>80</v>
      </c>
      <c r="J644" s="52">
        <v>322206</v>
      </c>
      <c r="K644" s="53">
        <f t="shared" si="48"/>
        <v>25776480</v>
      </c>
      <c r="L644" s="17"/>
      <c r="M644" s="1"/>
      <c r="N644" s="54">
        <v>306418</v>
      </c>
      <c r="O644" s="55">
        <f t="shared" si="55"/>
        <v>306418</v>
      </c>
      <c r="P644" s="55">
        <f t="shared" si="56"/>
        <v>24513440</v>
      </c>
      <c r="Q644" s="56" t="str">
        <f t="shared" si="57"/>
        <v>OK</v>
      </c>
    </row>
    <row r="645" spans="1:17" ht="42.75" x14ac:dyDescent="0.3">
      <c r="A645" s="1"/>
      <c r="B645" s="13"/>
      <c r="C645" s="47">
        <v>8814</v>
      </c>
      <c r="D645" s="71">
        <v>8.1719999999999047</v>
      </c>
      <c r="E645" s="72"/>
      <c r="F645" s="72"/>
      <c r="G645" s="77" t="s">
        <v>525</v>
      </c>
      <c r="H645" s="72" t="s">
        <v>25</v>
      </c>
      <c r="I645" s="51">
        <v>300</v>
      </c>
      <c r="J645" s="52">
        <v>13231</v>
      </c>
      <c r="K645" s="53">
        <f t="shared" si="48"/>
        <v>3969300</v>
      </c>
      <c r="L645" s="17"/>
      <c r="M645" s="1"/>
      <c r="N645" s="54">
        <v>12583</v>
      </c>
      <c r="O645" s="55">
        <f t="shared" si="55"/>
        <v>12583</v>
      </c>
      <c r="P645" s="55">
        <f t="shared" si="56"/>
        <v>3774900</v>
      </c>
      <c r="Q645" s="56" t="str">
        <f t="shared" si="57"/>
        <v>OK</v>
      </c>
    </row>
    <row r="646" spans="1:17" x14ac:dyDescent="0.3">
      <c r="A646" s="1"/>
      <c r="B646" s="13"/>
      <c r="C646" s="47">
        <v>7679</v>
      </c>
      <c r="D646" s="71">
        <v>8.1729999999999041</v>
      </c>
      <c r="E646" s="72"/>
      <c r="F646" s="72"/>
      <c r="G646" s="77" t="s">
        <v>526</v>
      </c>
      <c r="H646" s="72" t="s">
        <v>28</v>
      </c>
      <c r="I646" s="51">
        <v>5</v>
      </c>
      <c r="J646" s="52">
        <v>496618</v>
      </c>
      <c r="K646" s="53">
        <f t="shared" si="48"/>
        <v>2483090</v>
      </c>
      <c r="L646" s="17"/>
      <c r="M646" s="1"/>
      <c r="N646" s="78">
        <v>472284</v>
      </c>
      <c r="O646" s="55">
        <f t="shared" si="55"/>
        <v>472284</v>
      </c>
      <c r="P646" s="55">
        <f t="shared" si="56"/>
        <v>2361420</v>
      </c>
      <c r="Q646" s="56" t="str">
        <f t="shared" si="57"/>
        <v>OK</v>
      </c>
    </row>
    <row r="647" spans="1:17" ht="57" x14ac:dyDescent="0.3">
      <c r="A647" s="1"/>
      <c r="B647" s="13"/>
      <c r="C647" s="47">
        <v>8804</v>
      </c>
      <c r="D647" s="71">
        <v>8.1739999999999036</v>
      </c>
      <c r="E647" s="72"/>
      <c r="F647" s="72"/>
      <c r="G647" s="77" t="s">
        <v>527</v>
      </c>
      <c r="H647" s="72" t="s">
        <v>28</v>
      </c>
      <c r="I647" s="51">
        <v>2</v>
      </c>
      <c r="J647" s="52">
        <v>700293</v>
      </c>
      <c r="K647" s="53">
        <f t="shared" si="48"/>
        <v>1400586</v>
      </c>
      <c r="L647" s="17"/>
      <c r="M647" s="1"/>
      <c r="N647" s="54">
        <v>665979</v>
      </c>
      <c r="O647" s="55">
        <f t="shared" si="55"/>
        <v>665979</v>
      </c>
      <c r="P647" s="55">
        <f t="shared" si="56"/>
        <v>1331958</v>
      </c>
      <c r="Q647" s="56" t="str">
        <f t="shared" si="57"/>
        <v>OK</v>
      </c>
    </row>
    <row r="648" spans="1:17" x14ac:dyDescent="0.3">
      <c r="A648" s="1"/>
      <c r="B648" s="13"/>
      <c r="C648" s="47"/>
      <c r="D648" s="71"/>
      <c r="E648" s="72"/>
      <c r="F648" s="72"/>
      <c r="G648" s="73" t="s">
        <v>528</v>
      </c>
      <c r="H648" s="72"/>
      <c r="I648" s="51"/>
      <c r="J648" s="52"/>
      <c r="K648" s="53"/>
      <c r="L648" s="17"/>
      <c r="M648" s="1"/>
      <c r="N648" s="54"/>
      <c r="O648" s="76"/>
      <c r="P648" s="76"/>
      <c r="Q648" s="56"/>
    </row>
    <row r="649" spans="1:17" x14ac:dyDescent="0.3">
      <c r="A649" s="1"/>
      <c r="B649" s="13"/>
      <c r="C649" s="47">
        <v>3009</v>
      </c>
      <c r="D649" s="71">
        <v>8.174999999999903</v>
      </c>
      <c r="E649" s="72"/>
      <c r="F649" s="72"/>
      <c r="G649" s="77" t="s">
        <v>397</v>
      </c>
      <c r="H649" s="72" t="s">
        <v>22</v>
      </c>
      <c r="I649" s="51">
        <v>120</v>
      </c>
      <c r="J649" s="52">
        <v>35498</v>
      </c>
      <c r="K649" s="53">
        <f t="shared" si="48"/>
        <v>4259760</v>
      </c>
      <c r="L649" s="17"/>
      <c r="M649" s="1"/>
      <c r="N649" s="78">
        <v>33759</v>
      </c>
      <c r="O649" s="55">
        <f t="shared" si="55"/>
        <v>33759</v>
      </c>
      <c r="P649" s="55">
        <f t="shared" si="56"/>
        <v>4051080</v>
      </c>
      <c r="Q649" s="56" t="str">
        <f t="shared" si="57"/>
        <v>OK</v>
      </c>
    </row>
    <row r="650" spans="1:17" ht="28.5" x14ac:dyDescent="0.3">
      <c r="A650" s="1"/>
      <c r="B650" s="13"/>
      <c r="C650" s="47">
        <v>4850</v>
      </c>
      <c r="D650" s="71">
        <v>8.1759999999999025</v>
      </c>
      <c r="E650" s="72"/>
      <c r="F650" s="72"/>
      <c r="G650" s="77" t="s">
        <v>29</v>
      </c>
      <c r="H650" s="72" t="s">
        <v>22</v>
      </c>
      <c r="I650" s="51">
        <v>13</v>
      </c>
      <c r="J650" s="52">
        <v>284098</v>
      </c>
      <c r="K650" s="53">
        <f t="shared" si="48"/>
        <v>3693274</v>
      </c>
      <c r="L650" s="17"/>
      <c r="M650" s="1"/>
      <c r="N650" s="54">
        <v>270177</v>
      </c>
      <c r="O650" s="55">
        <f t="shared" si="55"/>
        <v>270177</v>
      </c>
      <c r="P650" s="55">
        <f t="shared" si="56"/>
        <v>3512301</v>
      </c>
      <c r="Q650" s="56" t="str">
        <f t="shared" si="57"/>
        <v>OK</v>
      </c>
    </row>
    <row r="651" spans="1:17" ht="28.5" x14ac:dyDescent="0.3">
      <c r="A651" s="1"/>
      <c r="B651" s="13"/>
      <c r="C651" s="47">
        <v>3024</v>
      </c>
      <c r="D651" s="71">
        <v>8.1769999999999019</v>
      </c>
      <c r="E651" s="72"/>
      <c r="F651" s="72"/>
      <c r="G651" s="77" t="s">
        <v>77</v>
      </c>
      <c r="H651" s="72" t="s">
        <v>22</v>
      </c>
      <c r="I651" s="51">
        <v>85</v>
      </c>
      <c r="J651" s="52">
        <v>125172</v>
      </c>
      <c r="K651" s="53">
        <f t="shared" si="48"/>
        <v>10639620</v>
      </c>
      <c r="L651" s="17"/>
      <c r="M651" s="1"/>
      <c r="N651" s="54">
        <v>119039</v>
      </c>
      <c r="O651" s="55">
        <f t="shared" si="55"/>
        <v>119039</v>
      </c>
      <c r="P651" s="55">
        <f t="shared" si="56"/>
        <v>10118315</v>
      </c>
      <c r="Q651" s="56" t="str">
        <f t="shared" si="57"/>
        <v>OK</v>
      </c>
    </row>
    <row r="652" spans="1:17" ht="28.5" x14ac:dyDescent="0.3">
      <c r="A652" s="1"/>
      <c r="B652" s="13"/>
      <c r="C652" s="47">
        <v>4557</v>
      </c>
      <c r="D652" s="71">
        <v>8.1779999999999013</v>
      </c>
      <c r="E652" s="72"/>
      <c r="F652" s="72"/>
      <c r="G652" s="77" t="s">
        <v>95</v>
      </c>
      <c r="H652" s="72" t="s">
        <v>22</v>
      </c>
      <c r="I652" s="51">
        <v>27</v>
      </c>
      <c r="J652" s="52">
        <v>148182</v>
      </c>
      <c r="K652" s="53">
        <f t="shared" si="48"/>
        <v>4000914</v>
      </c>
      <c r="L652" s="17"/>
      <c r="M652" s="1"/>
      <c r="N652" s="54">
        <v>140921</v>
      </c>
      <c r="O652" s="55">
        <f t="shared" si="55"/>
        <v>140921</v>
      </c>
      <c r="P652" s="55">
        <f t="shared" si="56"/>
        <v>3804867</v>
      </c>
      <c r="Q652" s="56" t="str">
        <f t="shared" si="57"/>
        <v>OK</v>
      </c>
    </row>
    <row r="653" spans="1:17" x14ac:dyDescent="0.3">
      <c r="A653" s="1"/>
      <c r="B653" s="13"/>
      <c r="C653" s="47">
        <v>6742</v>
      </c>
      <c r="D653" s="71">
        <v>8.1789999999999008</v>
      </c>
      <c r="E653" s="72"/>
      <c r="F653" s="72"/>
      <c r="G653" s="77" t="s">
        <v>529</v>
      </c>
      <c r="H653" s="72" t="s">
        <v>25</v>
      </c>
      <c r="I653" s="51">
        <v>173</v>
      </c>
      <c r="J653" s="52">
        <v>530726</v>
      </c>
      <c r="K653" s="53">
        <f t="shared" si="48"/>
        <v>91815598</v>
      </c>
      <c r="L653" s="17"/>
      <c r="M653" s="1"/>
      <c r="N653" s="54">
        <v>504720</v>
      </c>
      <c r="O653" s="55">
        <f t="shared" si="55"/>
        <v>504720</v>
      </c>
      <c r="P653" s="55">
        <f t="shared" si="56"/>
        <v>87316560</v>
      </c>
      <c r="Q653" s="56" t="str">
        <f t="shared" si="57"/>
        <v>OK</v>
      </c>
    </row>
    <row r="654" spans="1:17" ht="28.5" x14ac:dyDescent="0.3">
      <c r="A654" s="1"/>
      <c r="B654" s="13"/>
      <c r="C654" s="47">
        <v>3057</v>
      </c>
      <c r="D654" s="71">
        <v>8.1799999999999002</v>
      </c>
      <c r="E654" s="72"/>
      <c r="F654" s="72"/>
      <c r="G654" s="77" t="s">
        <v>355</v>
      </c>
      <c r="H654" s="72" t="s">
        <v>28</v>
      </c>
      <c r="I654" s="51">
        <v>3</v>
      </c>
      <c r="J654" s="52">
        <v>3960744</v>
      </c>
      <c r="K654" s="53">
        <f t="shared" ref="K654:K667" si="58">+ROUND(I654*J654,0)</f>
        <v>11882232</v>
      </c>
      <c r="L654" s="17"/>
      <c r="M654" s="1"/>
      <c r="N654" s="78">
        <v>3766668</v>
      </c>
      <c r="O654" s="55">
        <f t="shared" si="55"/>
        <v>3766668</v>
      </c>
      <c r="P654" s="55">
        <f t="shared" si="56"/>
        <v>11300004</v>
      </c>
      <c r="Q654" s="56" t="str">
        <f t="shared" si="57"/>
        <v>OK</v>
      </c>
    </row>
    <row r="655" spans="1:17" ht="28.5" x14ac:dyDescent="0.3">
      <c r="A655" s="1"/>
      <c r="B655" s="13"/>
      <c r="C655" s="47">
        <v>6687</v>
      </c>
      <c r="D655" s="71">
        <v>8.1809999999998997</v>
      </c>
      <c r="E655" s="72"/>
      <c r="F655" s="72"/>
      <c r="G655" s="77" t="s">
        <v>530</v>
      </c>
      <c r="H655" s="72" t="s">
        <v>28</v>
      </c>
      <c r="I655" s="51">
        <v>2</v>
      </c>
      <c r="J655" s="52">
        <v>1968261</v>
      </c>
      <c r="K655" s="53">
        <f t="shared" si="58"/>
        <v>3936522</v>
      </c>
      <c r="L655" s="17"/>
      <c r="M655" s="1"/>
      <c r="N655" s="54">
        <v>1871816</v>
      </c>
      <c r="O655" s="55">
        <f t="shared" si="55"/>
        <v>1871816</v>
      </c>
      <c r="P655" s="55">
        <f t="shared" si="56"/>
        <v>3743632</v>
      </c>
      <c r="Q655" s="56" t="str">
        <f t="shared" si="57"/>
        <v>OK</v>
      </c>
    </row>
    <row r="656" spans="1:17" ht="28.5" x14ac:dyDescent="0.3">
      <c r="A656" s="1"/>
      <c r="B656" s="13"/>
      <c r="C656" s="47">
        <v>6715</v>
      </c>
      <c r="D656" s="71">
        <v>8.1819999999998991</v>
      </c>
      <c r="E656" s="72"/>
      <c r="F656" s="72"/>
      <c r="G656" s="77" t="s">
        <v>531</v>
      </c>
      <c r="H656" s="72" t="s">
        <v>28</v>
      </c>
      <c r="I656" s="51">
        <v>1</v>
      </c>
      <c r="J656" s="52">
        <v>2490735</v>
      </c>
      <c r="K656" s="53">
        <f t="shared" si="58"/>
        <v>2490735</v>
      </c>
      <c r="L656" s="17"/>
      <c r="M656" s="1"/>
      <c r="N656" s="54">
        <v>2368689</v>
      </c>
      <c r="O656" s="55">
        <f t="shared" si="55"/>
        <v>2368689</v>
      </c>
      <c r="P656" s="55">
        <f t="shared" si="56"/>
        <v>2368689</v>
      </c>
      <c r="Q656" s="56" t="str">
        <f t="shared" si="57"/>
        <v>OK</v>
      </c>
    </row>
    <row r="657" spans="1:17" ht="28.5" x14ac:dyDescent="0.3">
      <c r="A657" s="1"/>
      <c r="B657" s="13"/>
      <c r="C657" s="47">
        <v>6717</v>
      </c>
      <c r="D657" s="71">
        <v>8.1829999999998986</v>
      </c>
      <c r="E657" s="72"/>
      <c r="F657" s="72"/>
      <c r="G657" s="77" t="s">
        <v>532</v>
      </c>
      <c r="H657" s="72" t="s">
        <v>28</v>
      </c>
      <c r="I657" s="51">
        <v>1</v>
      </c>
      <c r="J657" s="52">
        <v>2216786</v>
      </c>
      <c r="K657" s="53">
        <f t="shared" si="58"/>
        <v>2216786</v>
      </c>
      <c r="L657" s="17"/>
      <c r="M657" s="1"/>
      <c r="N657" s="54">
        <v>2108163</v>
      </c>
      <c r="O657" s="55">
        <f t="shared" si="55"/>
        <v>2108163</v>
      </c>
      <c r="P657" s="55">
        <f t="shared" si="56"/>
        <v>2108163</v>
      </c>
      <c r="Q657" s="56" t="str">
        <f t="shared" si="57"/>
        <v>OK</v>
      </c>
    </row>
    <row r="658" spans="1:17" ht="71.25" x14ac:dyDescent="0.3">
      <c r="A658" s="1"/>
      <c r="B658" s="13"/>
      <c r="C658" s="47">
        <v>6089</v>
      </c>
      <c r="D658" s="71">
        <v>8.183999999999898</v>
      </c>
      <c r="E658" s="72"/>
      <c r="F658" s="72"/>
      <c r="G658" s="77" t="s">
        <v>533</v>
      </c>
      <c r="H658" s="72" t="s">
        <v>28</v>
      </c>
      <c r="I658" s="51">
        <v>3</v>
      </c>
      <c r="J658" s="52">
        <v>2430122</v>
      </c>
      <c r="K658" s="53">
        <f t="shared" si="58"/>
        <v>7290366</v>
      </c>
      <c r="L658" s="17"/>
      <c r="M658" s="1"/>
      <c r="N658" s="54">
        <v>2311046</v>
      </c>
      <c r="O658" s="55">
        <f t="shared" ref="O658:O668" si="59">+ROUND(N658,0)</f>
        <v>2311046</v>
      </c>
      <c r="P658" s="55">
        <f t="shared" ref="P658:P668" si="60">+ROUND((O658*I658),0)</f>
        <v>6933138</v>
      </c>
      <c r="Q658" s="56" t="str">
        <f t="shared" ref="Q658:Q668" si="61">IF(OR(P658&lt;=0,P658&gt;K658),"ERROR","OK")</f>
        <v>OK</v>
      </c>
    </row>
    <row r="659" spans="1:17" x14ac:dyDescent="0.3">
      <c r="A659" s="1"/>
      <c r="B659" s="13"/>
      <c r="C659" s="47"/>
      <c r="D659" s="71"/>
      <c r="E659" s="72"/>
      <c r="F659" s="72"/>
      <c r="G659" s="73" t="s">
        <v>534</v>
      </c>
      <c r="H659" s="72"/>
      <c r="I659" s="51"/>
      <c r="J659" s="52"/>
      <c r="K659" s="53"/>
      <c r="L659" s="17"/>
      <c r="M659" s="1"/>
      <c r="N659" s="54"/>
      <c r="O659" s="76"/>
      <c r="P659" s="76"/>
      <c r="Q659" s="56"/>
    </row>
    <row r="660" spans="1:17" x14ac:dyDescent="0.3">
      <c r="A660" s="1"/>
      <c r="B660" s="13"/>
      <c r="C660" s="47">
        <v>3009</v>
      </c>
      <c r="D660" s="71">
        <v>8.1849999999998975</v>
      </c>
      <c r="E660" s="72"/>
      <c r="F660" s="72"/>
      <c r="G660" s="77" t="s">
        <v>397</v>
      </c>
      <c r="H660" s="72" t="s">
        <v>22</v>
      </c>
      <c r="I660" s="51">
        <v>496</v>
      </c>
      <c r="J660" s="52">
        <v>35498</v>
      </c>
      <c r="K660" s="53">
        <f t="shared" si="58"/>
        <v>17607008</v>
      </c>
      <c r="L660" s="17"/>
      <c r="M660" s="1"/>
      <c r="N660" s="54">
        <v>33759</v>
      </c>
      <c r="O660" s="55">
        <f t="shared" si="59"/>
        <v>33759</v>
      </c>
      <c r="P660" s="55">
        <f t="shared" si="60"/>
        <v>16744464</v>
      </c>
      <c r="Q660" s="56" t="str">
        <f t="shared" si="61"/>
        <v>OK</v>
      </c>
    </row>
    <row r="661" spans="1:17" ht="28.5" x14ac:dyDescent="0.3">
      <c r="A661" s="1"/>
      <c r="B661" s="13"/>
      <c r="C661" s="47">
        <v>4557</v>
      </c>
      <c r="D661" s="71">
        <v>8.1859999999998969</v>
      </c>
      <c r="E661" s="72"/>
      <c r="F661" s="72"/>
      <c r="G661" s="77" t="s">
        <v>95</v>
      </c>
      <c r="H661" s="72" t="s">
        <v>22</v>
      </c>
      <c r="I661" s="51">
        <v>273</v>
      </c>
      <c r="J661" s="52">
        <v>148182</v>
      </c>
      <c r="K661" s="53">
        <f t="shared" si="58"/>
        <v>40453686</v>
      </c>
      <c r="L661" s="17"/>
      <c r="M661" s="1"/>
      <c r="N661" s="54">
        <v>140921</v>
      </c>
      <c r="O661" s="55">
        <f t="shared" si="59"/>
        <v>140921</v>
      </c>
      <c r="P661" s="55">
        <f t="shared" si="60"/>
        <v>38471433</v>
      </c>
      <c r="Q661" s="56" t="str">
        <f t="shared" si="61"/>
        <v>OK</v>
      </c>
    </row>
    <row r="662" spans="1:17" ht="28.5" x14ac:dyDescent="0.3">
      <c r="A662" s="1"/>
      <c r="B662" s="13"/>
      <c r="C662" s="47">
        <v>3024</v>
      </c>
      <c r="D662" s="71">
        <v>8.1869999999998964</v>
      </c>
      <c r="E662" s="72"/>
      <c r="F662" s="72"/>
      <c r="G662" s="77" t="s">
        <v>77</v>
      </c>
      <c r="H662" s="72" t="s">
        <v>22</v>
      </c>
      <c r="I662" s="51">
        <v>45</v>
      </c>
      <c r="J662" s="52">
        <v>125172</v>
      </c>
      <c r="K662" s="53">
        <f t="shared" si="58"/>
        <v>5632740</v>
      </c>
      <c r="L662" s="17"/>
      <c r="M662" s="1"/>
      <c r="N662" s="54">
        <v>119039</v>
      </c>
      <c r="O662" s="55">
        <f t="shared" si="59"/>
        <v>119039</v>
      </c>
      <c r="P662" s="55">
        <f t="shared" si="60"/>
        <v>5356755</v>
      </c>
      <c r="Q662" s="56" t="str">
        <f t="shared" si="61"/>
        <v>OK</v>
      </c>
    </row>
    <row r="663" spans="1:17" ht="42.75" x14ac:dyDescent="0.3">
      <c r="A663" s="1"/>
      <c r="B663" s="13"/>
      <c r="C663" s="47">
        <v>3017</v>
      </c>
      <c r="D663" s="71">
        <v>8.1879999999998958</v>
      </c>
      <c r="E663" s="72"/>
      <c r="F663" s="72"/>
      <c r="G663" s="77" t="s">
        <v>30</v>
      </c>
      <c r="H663" s="72" t="s">
        <v>22</v>
      </c>
      <c r="I663" s="51">
        <v>645</v>
      </c>
      <c r="J663" s="52">
        <v>44324</v>
      </c>
      <c r="K663" s="53">
        <f t="shared" si="58"/>
        <v>28588980</v>
      </c>
      <c r="L663" s="17"/>
      <c r="M663" s="1"/>
      <c r="N663" s="54">
        <v>42152</v>
      </c>
      <c r="O663" s="55">
        <f t="shared" si="59"/>
        <v>42152</v>
      </c>
      <c r="P663" s="55">
        <f t="shared" si="60"/>
        <v>27188040</v>
      </c>
      <c r="Q663" s="56" t="str">
        <f t="shared" si="61"/>
        <v>OK</v>
      </c>
    </row>
    <row r="664" spans="1:17" ht="57" x14ac:dyDescent="0.3">
      <c r="A664" s="1"/>
      <c r="B664" s="13"/>
      <c r="C664" s="47">
        <v>8820</v>
      </c>
      <c r="D664" s="71">
        <v>8.1889999999998953</v>
      </c>
      <c r="E664" s="72"/>
      <c r="F664" s="72"/>
      <c r="G664" s="77" t="s">
        <v>535</v>
      </c>
      <c r="H664" s="72" t="s">
        <v>25</v>
      </c>
      <c r="I664" s="51">
        <v>321</v>
      </c>
      <c r="J664" s="52">
        <v>331105</v>
      </c>
      <c r="K664" s="53">
        <f t="shared" si="58"/>
        <v>106284705</v>
      </c>
      <c r="L664" s="17"/>
      <c r="M664" s="1"/>
      <c r="N664" s="54">
        <v>314881</v>
      </c>
      <c r="O664" s="55">
        <f t="shared" si="59"/>
        <v>314881</v>
      </c>
      <c r="P664" s="55">
        <f t="shared" si="60"/>
        <v>101076801</v>
      </c>
      <c r="Q664" s="56" t="str">
        <f t="shared" si="61"/>
        <v>OK</v>
      </c>
    </row>
    <row r="665" spans="1:17" ht="57" x14ac:dyDescent="0.3">
      <c r="A665" s="1"/>
      <c r="B665" s="13"/>
      <c r="C665" s="47">
        <v>8821</v>
      </c>
      <c r="D665" s="71">
        <v>8.1899999999998947</v>
      </c>
      <c r="E665" s="72"/>
      <c r="F665" s="72"/>
      <c r="G665" s="77" t="s">
        <v>536</v>
      </c>
      <c r="H665" s="72" t="s">
        <v>25</v>
      </c>
      <c r="I665" s="51">
        <v>198</v>
      </c>
      <c r="J665" s="52">
        <v>331105</v>
      </c>
      <c r="K665" s="53">
        <f t="shared" si="58"/>
        <v>65558790</v>
      </c>
      <c r="L665" s="17"/>
      <c r="M665" s="1"/>
      <c r="N665" s="78">
        <v>314881</v>
      </c>
      <c r="O665" s="55">
        <f t="shared" si="59"/>
        <v>314881</v>
      </c>
      <c r="P665" s="55">
        <f t="shared" si="60"/>
        <v>62346438</v>
      </c>
      <c r="Q665" s="56" t="str">
        <f t="shared" si="61"/>
        <v>OK</v>
      </c>
    </row>
    <row r="666" spans="1:17" ht="57" x14ac:dyDescent="0.3">
      <c r="A666" s="1"/>
      <c r="B666" s="13"/>
      <c r="C666" s="47">
        <v>8822</v>
      </c>
      <c r="D666" s="71">
        <v>8.1909999999998941</v>
      </c>
      <c r="E666" s="72"/>
      <c r="F666" s="72"/>
      <c r="G666" s="77" t="s">
        <v>537</v>
      </c>
      <c r="H666" s="72" t="s">
        <v>25</v>
      </c>
      <c r="I666" s="51">
        <v>50</v>
      </c>
      <c r="J666" s="52">
        <v>331105</v>
      </c>
      <c r="K666" s="53">
        <f t="shared" si="58"/>
        <v>16555250</v>
      </c>
      <c r="L666" s="17"/>
      <c r="M666" s="1"/>
      <c r="N666" s="54">
        <v>314881</v>
      </c>
      <c r="O666" s="55">
        <f t="shared" si="59"/>
        <v>314881</v>
      </c>
      <c r="P666" s="55">
        <f t="shared" si="60"/>
        <v>15744050</v>
      </c>
      <c r="Q666" s="56" t="str">
        <f t="shared" si="61"/>
        <v>OK</v>
      </c>
    </row>
    <row r="667" spans="1:17" ht="57" x14ac:dyDescent="0.3">
      <c r="A667" s="1"/>
      <c r="B667" s="13"/>
      <c r="C667" s="47">
        <v>8823</v>
      </c>
      <c r="D667" s="71">
        <v>8.1919999999998936</v>
      </c>
      <c r="E667" s="72"/>
      <c r="F667" s="72"/>
      <c r="G667" s="77" t="s">
        <v>538</v>
      </c>
      <c r="H667" s="72" t="s">
        <v>25</v>
      </c>
      <c r="I667" s="51">
        <v>104</v>
      </c>
      <c r="J667" s="52">
        <v>331105</v>
      </c>
      <c r="K667" s="53">
        <f t="shared" si="58"/>
        <v>34434920</v>
      </c>
      <c r="L667" s="17"/>
      <c r="M667" s="1"/>
      <c r="N667" s="54">
        <v>314881</v>
      </c>
      <c r="O667" s="55">
        <f t="shared" si="59"/>
        <v>314881</v>
      </c>
      <c r="P667" s="55">
        <f t="shared" si="60"/>
        <v>32747624</v>
      </c>
      <c r="Q667" s="56" t="str">
        <f t="shared" si="61"/>
        <v>OK</v>
      </c>
    </row>
    <row r="668" spans="1:17" ht="17.25" thickBot="1" x14ac:dyDescent="0.35">
      <c r="A668" s="1"/>
      <c r="B668" s="13"/>
      <c r="C668" s="57" t="s">
        <v>31</v>
      </c>
      <c r="D668" s="84"/>
      <c r="E668" s="85"/>
      <c r="F668" s="85"/>
      <c r="G668" s="86"/>
      <c r="H668" s="87"/>
      <c r="I668" s="90"/>
      <c r="J668" s="61"/>
      <c r="K668" s="88">
        <f>+SUM(K465:K667)</f>
        <v>4814657448</v>
      </c>
      <c r="L668" s="17"/>
      <c r="M668" s="1"/>
      <c r="N668" s="63"/>
      <c r="O668" s="55"/>
      <c r="P668" s="55">
        <f>+SUM(P465:P667)</f>
        <v>4578742994</v>
      </c>
      <c r="Q668" s="56" t="str">
        <f t="shared" si="61"/>
        <v>OK</v>
      </c>
    </row>
    <row r="669" spans="1:17" ht="17.25" thickBot="1" x14ac:dyDescent="0.35">
      <c r="A669" s="1"/>
      <c r="B669" s="13"/>
      <c r="C669" s="40"/>
      <c r="D669" s="41">
        <v>9</v>
      </c>
      <c r="E669" s="42"/>
      <c r="F669" s="42"/>
      <c r="G669" s="43" t="s">
        <v>539</v>
      </c>
      <c r="H669" s="69"/>
      <c r="I669" s="69"/>
      <c r="J669" s="69"/>
      <c r="K669" s="70"/>
      <c r="L669" s="17"/>
      <c r="M669" s="1"/>
      <c r="N669" s="45"/>
      <c r="O669" s="44"/>
      <c r="P669" s="44"/>
      <c r="Q669" s="46"/>
    </row>
    <row r="670" spans="1:17" x14ac:dyDescent="0.3">
      <c r="A670" s="1"/>
      <c r="B670" s="13"/>
      <c r="C670" s="47"/>
      <c r="D670" s="71"/>
      <c r="E670" s="72"/>
      <c r="F670" s="72"/>
      <c r="G670" s="73" t="s">
        <v>540</v>
      </c>
      <c r="H670" s="72"/>
      <c r="I670" s="51"/>
      <c r="J670" s="52"/>
      <c r="K670" s="53"/>
      <c r="L670" s="17"/>
      <c r="M670" s="1"/>
      <c r="N670" s="78"/>
      <c r="O670" s="76"/>
      <c r="P670" s="76"/>
      <c r="Q670" s="56"/>
    </row>
    <row r="671" spans="1:17" ht="28.5" x14ac:dyDescent="0.3">
      <c r="A671" s="1"/>
      <c r="B671" s="13"/>
      <c r="C671" s="47">
        <v>6030</v>
      </c>
      <c r="D671" s="71">
        <v>9.01</v>
      </c>
      <c r="E671" s="72"/>
      <c r="F671" s="72"/>
      <c r="G671" s="77" t="s">
        <v>541</v>
      </c>
      <c r="H671" s="72" t="s">
        <v>28</v>
      </c>
      <c r="I671" s="51">
        <v>5</v>
      </c>
      <c r="J671" s="52">
        <v>428757</v>
      </c>
      <c r="K671" s="53">
        <f t="shared" ref="K671:K696" si="62">+ROUND(I671*J671,0)</f>
        <v>2143785</v>
      </c>
      <c r="L671" s="17"/>
      <c r="M671" s="1"/>
      <c r="N671" s="54">
        <v>407748</v>
      </c>
      <c r="O671" s="55">
        <f t="shared" ref="O671:O696" si="63">+ROUND(N671,0)</f>
        <v>407748</v>
      </c>
      <c r="P671" s="55">
        <f t="shared" ref="P671:P696" si="64">+ROUND((O671*I671),0)</f>
        <v>2038740</v>
      </c>
      <c r="Q671" s="56" t="str">
        <f t="shared" ref="Q671:Q697" si="65">IF(OR(P671&lt;=0,P671&gt;K671),"ERROR","OK")</f>
        <v>OK</v>
      </c>
    </row>
    <row r="672" spans="1:17" ht="28.5" x14ac:dyDescent="0.3">
      <c r="A672" s="1"/>
      <c r="B672" s="13"/>
      <c r="C672" s="47">
        <v>6032</v>
      </c>
      <c r="D672" s="71">
        <v>9.02</v>
      </c>
      <c r="E672" s="72"/>
      <c r="F672" s="72"/>
      <c r="G672" s="77" t="s">
        <v>542</v>
      </c>
      <c r="H672" s="72" t="s">
        <v>28</v>
      </c>
      <c r="I672" s="51">
        <v>3</v>
      </c>
      <c r="J672" s="52">
        <v>428757</v>
      </c>
      <c r="K672" s="53">
        <f t="shared" si="62"/>
        <v>1286271</v>
      </c>
      <c r="L672" s="17"/>
      <c r="M672" s="1"/>
      <c r="N672" s="54">
        <v>407748</v>
      </c>
      <c r="O672" s="55">
        <f t="shared" si="63"/>
        <v>407748</v>
      </c>
      <c r="P672" s="55">
        <f t="shared" si="64"/>
        <v>1223244</v>
      </c>
      <c r="Q672" s="56" t="str">
        <f t="shared" si="65"/>
        <v>OK</v>
      </c>
    </row>
    <row r="673" spans="1:17" ht="28.5" x14ac:dyDescent="0.3">
      <c r="A673" s="1"/>
      <c r="B673" s="13"/>
      <c r="C673" s="47">
        <v>8564</v>
      </c>
      <c r="D673" s="71">
        <v>9.0299999999999994</v>
      </c>
      <c r="E673" s="72"/>
      <c r="F673" s="72"/>
      <c r="G673" s="77" t="s">
        <v>543</v>
      </c>
      <c r="H673" s="72" t="s">
        <v>28</v>
      </c>
      <c r="I673" s="51">
        <v>2</v>
      </c>
      <c r="J673" s="52">
        <v>350847</v>
      </c>
      <c r="K673" s="53">
        <f t="shared" si="62"/>
        <v>701694</v>
      </c>
      <c r="L673" s="17"/>
      <c r="M673" s="1"/>
      <c r="N673" s="54">
        <v>333655</v>
      </c>
      <c r="O673" s="55">
        <f t="shared" si="63"/>
        <v>333655</v>
      </c>
      <c r="P673" s="55">
        <f t="shared" si="64"/>
        <v>667310</v>
      </c>
      <c r="Q673" s="56" t="str">
        <f t="shared" si="65"/>
        <v>OK</v>
      </c>
    </row>
    <row r="674" spans="1:17" ht="28.5" x14ac:dyDescent="0.3">
      <c r="A674" s="1"/>
      <c r="B674" s="13"/>
      <c r="C674" s="47">
        <v>6029</v>
      </c>
      <c r="D674" s="71">
        <v>9.0399999999999991</v>
      </c>
      <c r="E674" s="72"/>
      <c r="F674" s="72"/>
      <c r="G674" s="77" t="s">
        <v>544</v>
      </c>
      <c r="H674" s="72" t="s">
        <v>28</v>
      </c>
      <c r="I674" s="51">
        <v>2</v>
      </c>
      <c r="J674" s="52">
        <v>428757</v>
      </c>
      <c r="K674" s="53">
        <f t="shared" si="62"/>
        <v>857514</v>
      </c>
      <c r="L674" s="17"/>
      <c r="M674" s="1"/>
      <c r="N674" s="54">
        <v>407748</v>
      </c>
      <c r="O674" s="55">
        <f t="shared" si="63"/>
        <v>407748</v>
      </c>
      <c r="P674" s="55">
        <f t="shared" si="64"/>
        <v>815496</v>
      </c>
      <c r="Q674" s="56" t="str">
        <f t="shared" si="65"/>
        <v>OK</v>
      </c>
    </row>
    <row r="675" spans="1:17" ht="42.75" x14ac:dyDescent="0.3">
      <c r="A675" s="1"/>
      <c r="B675" s="13"/>
      <c r="C675" s="47">
        <v>5955</v>
      </c>
      <c r="D675" s="71">
        <v>9.0499999999999989</v>
      </c>
      <c r="E675" s="72"/>
      <c r="F675" s="72"/>
      <c r="G675" s="77" t="s">
        <v>545</v>
      </c>
      <c r="H675" s="72" t="s">
        <v>28</v>
      </c>
      <c r="I675" s="51">
        <v>4</v>
      </c>
      <c r="J675" s="52">
        <v>324285</v>
      </c>
      <c r="K675" s="53">
        <f t="shared" si="62"/>
        <v>1297140</v>
      </c>
      <c r="L675" s="17"/>
      <c r="M675" s="1"/>
      <c r="N675" s="54">
        <v>308395</v>
      </c>
      <c r="O675" s="55">
        <f t="shared" si="63"/>
        <v>308395</v>
      </c>
      <c r="P675" s="55">
        <f t="shared" si="64"/>
        <v>1233580</v>
      </c>
      <c r="Q675" s="56" t="str">
        <f t="shared" si="65"/>
        <v>OK</v>
      </c>
    </row>
    <row r="676" spans="1:17" ht="42.75" x14ac:dyDescent="0.3">
      <c r="A676" s="1"/>
      <c r="B676" s="13"/>
      <c r="C676" s="47">
        <v>6365</v>
      </c>
      <c r="D676" s="71">
        <v>9.0599999999999987</v>
      </c>
      <c r="E676" s="72"/>
      <c r="F676" s="72"/>
      <c r="G676" s="77" t="s">
        <v>546</v>
      </c>
      <c r="H676" s="72" t="s">
        <v>28</v>
      </c>
      <c r="I676" s="51">
        <v>1</v>
      </c>
      <c r="J676" s="52">
        <v>571490</v>
      </c>
      <c r="K676" s="53">
        <f t="shared" si="62"/>
        <v>571490</v>
      </c>
      <c r="L676" s="17"/>
      <c r="M676" s="1"/>
      <c r="N676" s="54">
        <v>543487</v>
      </c>
      <c r="O676" s="55">
        <f t="shared" si="63"/>
        <v>543487</v>
      </c>
      <c r="P676" s="55">
        <f t="shared" si="64"/>
        <v>543487</v>
      </c>
      <c r="Q676" s="56" t="str">
        <f t="shared" si="65"/>
        <v>OK</v>
      </c>
    </row>
    <row r="677" spans="1:17" ht="57" x14ac:dyDescent="0.3">
      <c r="A677" s="1"/>
      <c r="B677" s="13"/>
      <c r="C677" s="47">
        <v>8800</v>
      </c>
      <c r="D677" s="71">
        <v>9.0699999999999985</v>
      </c>
      <c r="E677" s="72"/>
      <c r="F677" s="72"/>
      <c r="G677" s="77" t="s">
        <v>547</v>
      </c>
      <c r="H677" s="72" t="s">
        <v>28</v>
      </c>
      <c r="I677" s="51">
        <v>1</v>
      </c>
      <c r="J677" s="52">
        <v>7143630</v>
      </c>
      <c r="K677" s="53">
        <f t="shared" si="62"/>
        <v>7143630</v>
      </c>
      <c r="L677" s="17"/>
      <c r="M677" s="1"/>
      <c r="N677" s="54">
        <v>6793592</v>
      </c>
      <c r="O677" s="55">
        <f t="shared" si="63"/>
        <v>6793592</v>
      </c>
      <c r="P677" s="55">
        <f t="shared" si="64"/>
        <v>6793592</v>
      </c>
      <c r="Q677" s="56" t="str">
        <f t="shared" si="65"/>
        <v>OK</v>
      </c>
    </row>
    <row r="678" spans="1:17" ht="42.75" x14ac:dyDescent="0.3">
      <c r="A678" s="1"/>
      <c r="B678" s="13"/>
      <c r="C678" s="47">
        <v>6569</v>
      </c>
      <c r="D678" s="71">
        <v>9.0799999999999983</v>
      </c>
      <c r="E678" s="72"/>
      <c r="F678" s="72"/>
      <c r="G678" s="77" t="s">
        <v>548</v>
      </c>
      <c r="H678" s="72" t="s">
        <v>28</v>
      </c>
      <c r="I678" s="51">
        <v>3</v>
      </c>
      <c r="J678" s="52">
        <v>192502</v>
      </c>
      <c r="K678" s="53">
        <f t="shared" si="62"/>
        <v>577506</v>
      </c>
      <c r="L678" s="17"/>
      <c r="M678" s="1"/>
      <c r="N678" s="54">
        <v>183069</v>
      </c>
      <c r="O678" s="55">
        <f t="shared" si="63"/>
        <v>183069</v>
      </c>
      <c r="P678" s="55">
        <f t="shared" si="64"/>
        <v>549207</v>
      </c>
      <c r="Q678" s="56" t="str">
        <f t="shared" si="65"/>
        <v>OK</v>
      </c>
    </row>
    <row r="679" spans="1:17" ht="28.5" x14ac:dyDescent="0.3">
      <c r="A679" s="1"/>
      <c r="B679" s="13"/>
      <c r="C679" s="47">
        <v>6033</v>
      </c>
      <c r="D679" s="71">
        <v>9.0899999999999981</v>
      </c>
      <c r="E679" s="72"/>
      <c r="F679" s="72"/>
      <c r="G679" s="77" t="s">
        <v>549</v>
      </c>
      <c r="H679" s="72" t="s">
        <v>28</v>
      </c>
      <c r="I679" s="51">
        <v>1</v>
      </c>
      <c r="J679" s="52">
        <v>428757</v>
      </c>
      <c r="K679" s="53">
        <f t="shared" si="62"/>
        <v>428757</v>
      </c>
      <c r="L679" s="17"/>
      <c r="M679" s="1"/>
      <c r="N679" s="54">
        <v>407748</v>
      </c>
      <c r="O679" s="55">
        <f t="shared" si="63"/>
        <v>407748</v>
      </c>
      <c r="P679" s="55">
        <f t="shared" si="64"/>
        <v>407748</v>
      </c>
      <c r="Q679" s="56" t="str">
        <f t="shared" si="65"/>
        <v>OK</v>
      </c>
    </row>
    <row r="680" spans="1:17" ht="28.5" x14ac:dyDescent="0.3">
      <c r="A680" s="1"/>
      <c r="B680" s="13"/>
      <c r="C680" s="47">
        <v>7963</v>
      </c>
      <c r="D680" s="71">
        <v>9.0999999999999979</v>
      </c>
      <c r="E680" s="72"/>
      <c r="F680" s="72"/>
      <c r="G680" s="77" t="s">
        <v>550</v>
      </c>
      <c r="H680" s="72" t="s">
        <v>28</v>
      </c>
      <c r="I680" s="51">
        <v>2</v>
      </c>
      <c r="J680" s="52">
        <v>353422</v>
      </c>
      <c r="K680" s="53">
        <f t="shared" si="62"/>
        <v>706844</v>
      </c>
      <c r="L680" s="17"/>
      <c r="M680" s="1"/>
      <c r="N680" s="54">
        <v>336104</v>
      </c>
      <c r="O680" s="55">
        <f t="shared" si="63"/>
        <v>336104</v>
      </c>
      <c r="P680" s="55">
        <f t="shared" si="64"/>
        <v>672208</v>
      </c>
      <c r="Q680" s="56" t="str">
        <f t="shared" si="65"/>
        <v>OK</v>
      </c>
    </row>
    <row r="681" spans="1:17" ht="42.75" x14ac:dyDescent="0.3">
      <c r="A681" s="1"/>
      <c r="B681" s="13"/>
      <c r="C681" s="47">
        <v>6375</v>
      </c>
      <c r="D681" s="71">
        <v>9.1099999999999977</v>
      </c>
      <c r="E681" s="72"/>
      <c r="F681" s="72"/>
      <c r="G681" s="77" t="s">
        <v>551</v>
      </c>
      <c r="H681" s="72" t="s">
        <v>28</v>
      </c>
      <c r="I681" s="51">
        <v>1</v>
      </c>
      <c r="J681" s="52">
        <v>421098</v>
      </c>
      <c r="K681" s="53">
        <f t="shared" si="62"/>
        <v>421098</v>
      </c>
      <c r="L681" s="17"/>
      <c r="M681" s="1"/>
      <c r="N681" s="54">
        <v>400464</v>
      </c>
      <c r="O681" s="55">
        <f t="shared" si="63"/>
        <v>400464</v>
      </c>
      <c r="P681" s="55">
        <f t="shared" si="64"/>
        <v>400464</v>
      </c>
      <c r="Q681" s="56" t="str">
        <f t="shared" si="65"/>
        <v>OK</v>
      </c>
    </row>
    <row r="682" spans="1:17" x14ac:dyDescent="0.3">
      <c r="A682" s="1"/>
      <c r="B682" s="13"/>
      <c r="C682" s="47"/>
      <c r="D682" s="71"/>
      <c r="E682" s="72"/>
      <c r="F682" s="72"/>
      <c r="G682" s="73" t="s">
        <v>552</v>
      </c>
      <c r="H682" s="72"/>
      <c r="I682" s="51"/>
      <c r="J682" s="52"/>
      <c r="K682" s="53"/>
      <c r="L682" s="17"/>
      <c r="M682" s="1"/>
      <c r="N682" s="78"/>
      <c r="O682" s="76"/>
      <c r="P682" s="76"/>
      <c r="Q682" s="56"/>
    </row>
    <row r="683" spans="1:17" ht="57" x14ac:dyDescent="0.3">
      <c r="A683" s="1"/>
      <c r="B683" s="13"/>
      <c r="C683" s="47">
        <v>8566</v>
      </c>
      <c r="D683" s="71">
        <v>9.1199999999999974</v>
      </c>
      <c r="E683" s="72"/>
      <c r="F683" s="72"/>
      <c r="G683" s="77" t="s">
        <v>553</v>
      </c>
      <c r="H683" s="72" t="s">
        <v>19</v>
      </c>
      <c r="I683" s="51">
        <v>1738</v>
      </c>
      <c r="J683" s="52">
        <v>108111</v>
      </c>
      <c r="K683" s="53">
        <f t="shared" si="62"/>
        <v>187896918</v>
      </c>
      <c r="L683" s="17"/>
      <c r="M683" s="1"/>
      <c r="N683" s="54">
        <v>102814</v>
      </c>
      <c r="O683" s="55">
        <f t="shared" si="63"/>
        <v>102814</v>
      </c>
      <c r="P683" s="55">
        <f t="shared" si="64"/>
        <v>178690732</v>
      </c>
      <c r="Q683" s="56" t="str">
        <f t="shared" si="65"/>
        <v>OK</v>
      </c>
    </row>
    <row r="684" spans="1:17" ht="28.5" x14ac:dyDescent="0.3">
      <c r="A684" s="1"/>
      <c r="B684" s="13"/>
      <c r="C684" s="47">
        <v>4248</v>
      </c>
      <c r="D684" s="71">
        <v>9.1299999999999972</v>
      </c>
      <c r="E684" s="72"/>
      <c r="F684" s="72"/>
      <c r="G684" s="77" t="s">
        <v>554</v>
      </c>
      <c r="H684" s="72" t="s">
        <v>19</v>
      </c>
      <c r="I684" s="51">
        <v>2436</v>
      </c>
      <c r="J684" s="52">
        <v>140912</v>
      </c>
      <c r="K684" s="53">
        <f t="shared" si="62"/>
        <v>343261632</v>
      </c>
      <c r="L684" s="17"/>
      <c r="M684" s="1"/>
      <c r="N684" s="54">
        <v>134007</v>
      </c>
      <c r="O684" s="55">
        <f t="shared" si="63"/>
        <v>134007</v>
      </c>
      <c r="P684" s="55">
        <f t="shared" si="64"/>
        <v>326441052</v>
      </c>
      <c r="Q684" s="56" t="str">
        <f t="shared" si="65"/>
        <v>OK</v>
      </c>
    </row>
    <row r="685" spans="1:17" ht="28.5" x14ac:dyDescent="0.3">
      <c r="A685" s="1"/>
      <c r="B685" s="13"/>
      <c r="C685" s="47">
        <v>7959</v>
      </c>
      <c r="D685" s="71">
        <v>9.139999999999997</v>
      </c>
      <c r="E685" s="72"/>
      <c r="F685" s="72"/>
      <c r="G685" s="77" t="s">
        <v>83</v>
      </c>
      <c r="H685" s="72" t="s">
        <v>25</v>
      </c>
      <c r="I685" s="51">
        <v>4202</v>
      </c>
      <c r="J685" s="52">
        <v>16910</v>
      </c>
      <c r="K685" s="53">
        <f t="shared" si="62"/>
        <v>71055820</v>
      </c>
      <c r="L685" s="17"/>
      <c r="M685" s="1"/>
      <c r="N685" s="54">
        <v>16081</v>
      </c>
      <c r="O685" s="55">
        <f t="shared" si="63"/>
        <v>16081</v>
      </c>
      <c r="P685" s="55">
        <f t="shared" si="64"/>
        <v>67572362</v>
      </c>
      <c r="Q685" s="56" t="str">
        <f t="shared" si="65"/>
        <v>OK</v>
      </c>
    </row>
    <row r="686" spans="1:17" ht="42.75" x14ac:dyDescent="0.3">
      <c r="A686" s="1"/>
      <c r="B686" s="13"/>
      <c r="C686" s="47">
        <v>5866</v>
      </c>
      <c r="D686" s="71">
        <v>9.1499999999999968</v>
      </c>
      <c r="E686" s="72"/>
      <c r="F686" s="72"/>
      <c r="G686" s="77" t="s">
        <v>555</v>
      </c>
      <c r="H686" s="72" t="s">
        <v>28</v>
      </c>
      <c r="I686" s="51">
        <v>2</v>
      </c>
      <c r="J686" s="52">
        <v>824413</v>
      </c>
      <c r="K686" s="53">
        <f t="shared" si="62"/>
        <v>1648826</v>
      </c>
      <c r="L686" s="17"/>
      <c r="M686" s="1"/>
      <c r="N686" s="54">
        <v>784017</v>
      </c>
      <c r="O686" s="55">
        <f t="shared" si="63"/>
        <v>784017</v>
      </c>
      <c r="P686" s="55">
        <f t="shared" si="64"/>
        <v>1568034</v>
      </c>
      <c r="Q686" s="56" t="str">
        <f t="shared" si="65"/>
        <v>OK</v>
      </c>
    </row>
    <row r="687" spans="1:17" ht="28.5" x14ac:dyDescent="0.3">
      <c r="A687" s="1"/>
      <c r="B687" s="13"/>
      <c r="C687" s="47">
        <v>5191</v>
      </c>
      <c r="D687" s="71">
        <v>9.1599999999999966</v>
      </c>
      <c r="E687" s="72"/>
      <c r="F687" s="72"/>
      <c r="G687" s="77" t="s">
        <v>556</v>
      </c>
      <c r="H687" s="72" t="s">
        <v>28</v>
      </c>
      <c r="I687" s="51">
        <v>18</v>
      </c>
      <c r="J687" s="52">
        <v>281825</v>
      </c>
      <c r="K687" s="53">
        <f t="shared" si="62"/>
        <v>5072850</v>
      </c>
      <c r="L687" s="17"/>
      <c r="M687" s="1"/>
      <c r="N687" s="54">
        <v>268016</v>
      </c>
      <c r="O687" s="55">
        <f t="shared" si="63"/>
        <v>268016</v>
      </c>
      <c r="P687" s="55">
        <f t="shared" si="64"/>
        <v>4824288</v>
      </c>
      <c r="Q687" s="56" t="str">
        <f t="shared" si="65"/>
        <v>OK</v>
      </c>
    </row>
    <row r="688" spans="1:17" ht="28.5" x14ac:dyDescent="0.3">
      <c r="A688" s="1"/>
      <c r="B688" s="13"/>
      <c r="C688" s="47">
        <v>4711</v>
      </c>
      <c r="D688" s="71">
        <v>9.1699999999999964</v>
      </c>
      <c r="E688" s="72"/>
      <c r="F688" s="72"/>
      <c r="G688" s="77" t="s">
        <v>557</v>
      </c>
      <c r="H688" s="72" t="s">
        <v>28</v>
      </c>
      <c r="I688" s="51">
        <v>5</v>
      </c>
      <c r="J688" s="52">
        <v>41429</v>
      </c>
      <c r="K688" s="53">
        <f t="shared" si="62"/>
        <v>207145</v>
      </c>
      <c r="L688" s="17"/>
      <c r="M688" s="1"/>
      <c r="N688" s="54">
        <v>39399</v>
      </c>
      <c r="O688" s="55">
        <f t="shared" si="63"/>
        <v>39399</v>
      </c>
      <c r="P688" s="55">
        <f t="shared" si="64"/>
        <v>196995</v>
      </c>
      <c r="Q688" s="56" t="str">
        <f t="shared" si="65"/>
        <v>OK</v>
      </c>
    </row>
    <row r="689" spans="1:17" ht="42.75" x14ac:dyDescent="0.3">
      <c r="A689" s="1"/>
      <c r="B689" s="13"/>
      <c r="C689" s="47">
        <v>5850</v>
      </c>
      <c r="D689" s="71">
        <v>9.1799999999999962</v>
      </c>
      <c r="E689" s="72"/>
      <c r="F689" s="72"/>
      <c r="G689" s="77" t="s">
        <v>558</v>
      </c>
      <c r="H689" s="72" t="s">
        <v>28</v>
      </c>
      <c r="I689" s="51">
        <v>9</v>
      </c>
      <c r="J689" s="52">
        <v>221520</v>
      </c>
      <c r="K689" s="53">
        <f t="shared" si="62"/>
        <v>1993680</v>
      </c>
      <c r="L689" s="17"/>
      <c r="M689" s="1"/>
      <c r="N689" s="54">
        <v>210666</v>
      </c>
      <c r="O689" s="55">
        <f t="shared" si="63"/>
        <v>210666</v>
      </c>
      <c r="P689" s="55">
        <f t="shared" si="64"/>
        <v>1895994</v>
      </c>
      <c r="Q689" s="56" t="str">
        <f t="shared" si="65"/>
        <v>OK</v>
      </c>
    </row>
    <row r="690" spans="1:17" ht="42.75" x14ac:dyDescent="0.3">
      <c r="A690" s="1"/>
      <c r="B690" s="13"/>
      <c r="C690" s="47">
        <v>4246</v>
      </c>
      <c r="D690" s="71">
        <v>9.1899999999999959</v>
      </c>
      <c r="E690" s="72"/>
      <c r="F690" s="72"/>
      <c r="G690" s="77" t="s">
        <v>559</v>
      </c>
      <c r="H690" s="72" t="s">
        <v>28</v>
      </c>
      <c r="I690" s="51">
        <v>34</v>
      </c>
      <c r="J690" s="52">
        <v>169095</v>
      </c>
      <c r="K690" s="53">
        <f t="shared" si="62"/>
        <v>5749230</v>
      </c>
      <c r="L690" s="17"/>
      <c r="M690" s="1"/>
      <c r="N690" s="54">
        <v>160809</v>
      </c>
      <c r="O690" s="55">
        <f t="shared" si="63"/>
        <v>160809</v>
      </c>
      <c r="P690" s="55">
        <f t="shared" si="64"/>
        <v>5467506</v>
      </c>
      <c r="Q690" s="56" t="str">
        <f t="shared" si="65"/>
        <v>OK</v>
      </c>
    </row>
    <row r="691" spans="1:17" ht="28.5" x14ac:dyDescent="0.3">
      <c r="A691" s="1"/>
      <c r="B691" s="13"/>
      <c r="C691" s="47">
        <v>4710</v>
      </c>
      <c r="D691" s="71">
        <v>9.1999999999999957</v>
      </c>
      <c r="E691" s="72"/>
      <c r="F691" s="72"/>
      <c r="G691" s="77" t="s">
        <v>560</v>
      </c>
      <c r="H691" s="72" t="s">
        <v>25</v>
      </c>
      <c r="I691" s="51">
        <v>313</v>
      </c>
      <c r="J691" s="52">
        <v>14091</v>
      </c>
      <c r="K691" s="53">
        <f t="shared" si="62"/>
        <v>4410483</v>
      </c>
      <c r="L691" s="17"/>
      <c r="M691" s="1"/>
      <c r="N691" s="54">
        <v>13401</v>
      </c>
      <c r="O691" s="55">
        <f t="shared" si="63"/>
        <v>13401</v>
      </c>
      <c r="P691" s="55">
        <f t="shared" si="64"/>
        <v>4194513</v>
      </c>
      <c r="Q691" s="56" t="str">
        <f t="shared" si="65"/>
        <v>OK</v>
      </c>
    </row>
    <row r="692" spans="1:17" ht="28.5" x14ac:dyDescent="0.3">
      <c r="A692" s="1"/>
      <c r="B692" s="13"/>
      <c r="C692" s="47">
        <v>3872</v>
      </c>
      <c r="D692" s="71">
        <v>9.2099999999999955</v>
      </c>
      <c r="E692" s="72"/>
      <c r="F692" s="72"/>
      <c r="G692" s="77" t="s">
        <v>561</v>
      </c>
      <c r="H692" s="72" t="s">
        <v>25</v>
      </c>
      <c r="I692" s="51">
        <v>8224</v>
      </c>
      <c r="J692" s="52">
        <v>2102</v>
      </c>
      <c r="K692" s="53">
        <f t="shared" si="62"/>
        <v>17286848</v>
      </c>
      <c r="L692" s="17"/>
      <c r="M692" s="1"/>
      <c r="N692" s="54">
        <v>1999</v>
      </c>
      <c r="O692" s="55">
        <f t="shared" si="63"/>
        <v>1999</v>
      </c>
      <c r="P692" s="55">
        <f t="shared" si="64"/>
        <v>16439776</v>
      </c>
      <c r="Q692" s="56" t="str">
        <f t="shared" si="65"/>
        <v>OK</v>
      </c>
    </row>
    <row r="693" spans="1:17" ht="28.5" x14ac:dyDescent="0.3">
      <c r="A693" s="1"/>
      <c r="B693" s="13"/>
      <c r="C693" s="47">
        <v>6856</v>
      </c>
      <c r="D693" s="71">
        <v>9.2199999999999953</v>
      </c>
      <c r="E693" s="72"/>
      <c r="F693" s="72"/>
      <c r="G693" s="77" t="s">
        <v>562</v>
      </c>
      <c r="H693" s="72" t="s">
        <v>28</v>
      </c>
      <c r="I693" s="51">
        <v>1</v>
      </c>
      <c r="J693" s="52">
        <v>678856</v>
      </c>
      <c r="K693" s="53">
        <f t="shared" si="62"/>
        <v>678856</v>
      </c>
      <c r="L693" s="17"/>
      <c r="M693" s="1"/>
      <c r="N693" s="54">
        <v>645592</v>
      </c>
      <c r="O693" s="55">
        <f t="shared" si="63"/>
        <v>645592</v>
      </c>
      <c r="P693" s="55">
        <f t="shared" si="64"/>
        <v>645592</v>
      </c>
      <c r="Q693" s="56" t="str">
        <f t="shared" si="65"/>
        <v>OK</v>
      </c>
    </row>
    <row r="694" spans="1:17" x14ac:dyDescent="0.3">
      <c r="A694" s="1"/>
      <c r="B694" s="13"/>
      <c r="C694" s="47">
        <v>5241</v>
      </c>
      <c r="D694" s="71">
        <v>9.2299999999999951</v>
      </c>
      <c r="E694" s="72"/>
      <c r="F694" s="72"/>
      <c r="G694" s="77" t="s">
        <v>563</v>
      </c>
      <c r="H694" s="72" t="s">
        <v>28</v>
      </c>
      <c r="I694" s="51">
        <v>1411</v>
      </c>
      <c r="J694" s="52">
        <v>12103</v>
      </c>
      <c r="K694" s="53">
        <f t="shared" si="62"/>
        <v>17077333</v>
      </c>
      <c r="L694" s="17"/>
      <c r="M694" s="1"/>
      <c r="N694" s="54">
        <v>11510</v>
      </c>
      <c r="O694" s="55">
        <f t="shared" si="63"/>
        <v>11510</v>
      </c>
      <c r="P694" s="55">
        <f t="shared" si="64"/>
        <v>16240610</v>
      </c>
      <c r="Q694" s="56" t="str">
        <f t="shared" si="65"/>
        <v>OK</v>
      </c>
    </row>
    <row r="695" spans="1:17" ht="57" x14ac:dyDescent="0.3">
      <c r="A695" s="1"/>
      <c r="B695" s="13"/>
      <c r="C695" s="47">
        <v>4832</v>
      </c>
      <c r="D695" s="71">
        <v>9.2399999999999949</v>
      </c>
      <c r="E695" s="72"/>
      <c r="F695" s="72"/>
      <c r="G695" s="77" t="s">
        <v>564</v>
      </c>
      <c r="H695" s="72" t="s">
        <v>28</v>
      </c>
      <c r="I695" s="51">
        <v>74</v>
      </c>
      <c r="J695" s="52">
        <v>42478</v>
      </c>
      <c r="K695" s="53">
        <f t="shared" si="62"/>
        <v>3143372</v>
      </c>
      <c r="L695" s="17"/>
      <c r="M695" s="1"/>
      <c r="N695" s="54">
        <v>40397</v>
      </c>
      <c r="O695" s="55">
        <f t="shared" si="63"/>
        <v>40397</v>
      </c>
      <c r="P695" s="55">
        <f t="shared" si="64"/>
        <v>2989378</v>
      </c>
      <c r="Q695" s="56" t="str">
        <f t="shared" si="65"/>
        <v>OK</v>
      </c>
    </row>
    <row r="696" spans="1:17" ht="28.5" x14ac:dyDescent="0.3">
      <c r="A696" s="1"/>
      <c r="B696" s="13"/>
      <c r="C696" s="47">
        <v>3492</v>
      </c>
      <c r="D696" s="71">
        <v>9.2299999999999951</v>
      </c>
      <c r="E696" s="72"/>
      <c r="F696" s="72"/>
      <c r="G696" s="77" t="s">
        <v>565</v>
      </c>
      <c r="H696" s="72" t="s">
        <v>28</v>
      </c>
      <c r="I696" s="51">
        <v>18</v>
      </c>
      <c r="J696" s="52">
        <v>48214</v>
      </c>
      <c r="K696" s="53">
        <f t="shared" si="62"/>
        <v>867852</v>
      </c>
      <c r="L696" s="17"/>
      <c r="M696" s="1"/>
      <c r="N696" s="54">
        <v>45852</v>
      </c>
      <c r="O696" s="55">
        <f t="shared" si="63"/>
        <v>45852</v>
      </c>
      <c r="P696" s="55">
        <f t="shared" si="64"/>
        <v>825336</v>
      </c>
      <c r="Q696" s="56" t="str">
        <f t="shared" si="65"/>
        <v>OK</v>
      </c>
    </row>
    <row r="697" spans="1:17" s="93" customFormat="1" thickBot="1" x14ac:dyDescent="0.3">
      <c r="A697" s="91"/>
      <c r="B697" s="92"/>
      <c r="C697" s="57" t="s">
        <v>31</v>
      </c>
      <c r="D697" s="84"/>
      <c r="E697" s="85"/>
      <c r="F697" s="85"/>
      <c r="G697" s="86"/>
      <c r="H697" s="87"/>
      <c r="I697" s="90"/>
      <c r="J697" s="61"/>
      <c r="K697" s="88">
        <f>+SUM(K670:K696)</f>
        <v>676486574</v>
      </c>
      <c r="L697" s="17"/>
      <c r="M697" s="1"/>
      <c r="N697" s="63"/>
      <c r="O697" s="55"/>
      <c r="P697" s="55">
        <f>+SUM(P670:P696)</f>
        <v>643337244</v>
      </c>
      <c r="Q697" s="56" t="str">
        <f t="shared" si="65"/>
        <v>OK</v>
      </c>
    </row>
    <row r="698" spans="1:17" s="93" customFormat="1" thickBot="1" x14ac:dyDescent="0.3">
      <c r="A698" s="91"/>
      <c r="B698" s="92"/>
      <c r="C698" s="40"/>
      <c r="D698" s="41">
        <v>10</v>
      </c>
      <c r="E698" s="42"/>
      <c r="F698" s="42"/>
      <c r="G698" s="43" t="s">
        <v>566</v>
      </c>
      <c r="H698" s="69"/>
      <c r="I698" s="69"/>
      <c r="J698" s="69"/>
      <c r="K698" s="70"/>
      <c r="L698" s="17"/>
      <c r="M698" s="1"/>
      <c r="N698" s="45"/>
      <c r="O698" s="44"/>
      <c r="P698" s="44"/>
      <c r="Q698" s="46"/>
    </row>
    <row r="699" spans="1:17" s="93" customFormat="1" ht="28.5" x14ac:dyDescent="0.25">
      <c r="A699" s="91"/>
      <c r="B699" s="92"/>
      <c r="C699" s="47">
        <v>6703</v>
      </c>
      <c r="D699" s="71">
        <v>10.01</v>
      </c>
      <c r="E699" s="72"/>
      <c r="F699" s="72"/>
      <c r="G699" s="77" t="s">
        <v>567</v>
      </c>
      <c r="H699" s="72" t="s">
        <v>28</v>
      </c>
      <c r="I699" s="51">
        <v>20</v>
      </c>
      <c r="J699" s="52">
        <v>7397</v>
      </c>
      <c r="K699" s="53">
        <f t="shared" ref="K699:K703" si="66">+ROUND(I699*J699,0)</f>
        <v>147940</v>
      </c>
      <c r="L699" s="17"/>
      <c r="M699" s="1"/>
      <c r="N699" s="54">
        <v>7035</v>
      </c>
      <c r="O699" s="55">
        <f t="shared" ref="O699:O703" si="67">+ROUND(N699,0)</f>
        <v>7035</v>
      </c>
      <c r="P699" s="55">
        <f t="shared" ref="P699:P703" si="68">+ROUND((O699*I699),0)</f>
        <v>140700</v>
      </c>
      <c r="Q699" s="56" t="str">
        <f t="shared" ref="Q699:Q704" si="69">IF(OR(P699&lt;=0,P699&gt;K699),"ERROR","OK")</f>
        <v>OK</v>
      </c>
    </row>
    <row r="700" spans="1:17" s="93" customFormat="1" ht="42.75" x14ac:dyDescent="0.25">
      <c r="A700" s="91"/>
      <c r="B700" s="92"/>
      <c r="C700" s="47">
        <v>8199</v>
      </c>
      <c r="D700" s="71">
        <v>10.02</v>
      </c>
      <c r="E700" s="72"/>
      <c r="F700" s="72"/>
      <c r="G700" s="77" t="s">
        <v>568</v>
      </c>
      <c r="H700" s="72" t="s">
        <v>28</v>
      </c>
      <c r="I700" s="51">
        <v>3</v>
      </c>
      <c r="J700" s="52">
        <v>8652674</v>
      </c>
      <c r="K700" s="53">
        <f t="shared" si="66"/>
        <v>25958022</v>
      </c>
      <c r="L700" s="17"/>
      <c r="M700" s="1"/>
      <c r="N700" s="54">
        <v>8228693</v>
      </c>
      <c r="O700" s="55">
        <f t="shared" si="67"/>
        <v>8228693</v>
      </c>
      <c r="P700" s="55">
        <f t="shared" si="68"/>
        <v>24686079</v>
      </c>
      <c r="Q700" s="56" t="str">
        <f t="shared" si="69"/>
        <v>OK</v>
      </c>
    </row>
    <row r="701" spans="1:17" s="93" customFormat="1" ht="15.75" x14ac:dyDescent="0.25">
      <c r="A701" s="91"/>
      <c r="B701" s="92"/>
      <c r="C701" s="47">
        <v>8239</v>
      </c>
      <c r="D701" s="71">
        <v>10.029999999999999</v>
      </c>
      <c r="E701" s="72"/>
      <c r="F701" s="72"/>
      <c r="G701" s="77" t="s">
        <v>569</v>
      </c>
      <c r="H701" s="72" t="s">
        <v>28</v>
      </c>
      <c r="I701" s="51">
        <v>3</v>
      </c>
      <c r="J701" s="52">
        <v>9467189</v>
      </c>
      <c r="K701" s="53">
        <f t="shared" si="66"/>
        <v>28401567</v>
      </c>
      <c r="L701" s="17"/>
      <c r="M701" s="1"/>
      <c r="N701" s="54">
        <v>9003297</v>
      </c>
      <c r="O701" s="55">
        <f t="shared" si="67"/>
        <v>9003297</v>
      </c>
      <c r="P701" s="55">
        <f t="shared" si="68"/>
        <v>27009891</v>
      </c>
      <c r="Q701" s="56" t="str">
        <f t="shared" si="69"/>
        <v>OK</v>
      </c>
    </row>
    <row r="702" spans="1:17" s="93" customFormat="1" ht="42.75" x14ac:dyDescent="0.25">
      <c r="A702" s="91"/>
      <c r="B702" s="92"/>
      <c r="C702" s="47">
        <v>8198</v>
      </c>
      <c r="D702" s="71">
        <v>10.039999999999999</v>
      </c>
      <c r="E702" s="72"/>
      <c r="F702" s="72"/>
      <c r="G702" s="77" t="s">
        <v>570</v>
      </c>
      <c r="H702" s="72" t="s">
        <v>28</v>
      </c>
      <c r="I702" s="51">
        <v>7</v>
      </c>
      <c r="J702" s="52">
        <v>2735525</v>
      </c>
      <c r="K702" s="53">
        <f t="shared" si="66"/>
        <v>19148675</v>
      </c>
      <c r="L702" s="17"/>
      <c r="M702" s="1"/>
      <c r="N702" s="54">
        <v>2601484</v>
      </c>
      <c r="O702" s="55">
        <f t="shared" si="67"/>
        <v>2601484</v>
      </c>
      <c r="P702" s="55">
        <f t="shared" si="68"/>
        <v>18210388</v>
      </c>
      <c r="Q702" s="56" t="str">
        <f t="shared" si="69"/>
        <v>OK</v>
      </c>
    </row>
    <row r="703" spans="1:17" s="93" customFormat="1" ht="57" x14ac:dyDescent="0.25">
      <c r="A703" s="91"/>
      <c r="B703" s="92"/>
      <c r="C703" s="47">
        <v>7124</v>
      </c>
      <c r="D703" s="71">
        <v>10.049999999999999</v>
      </c>
      <c r="E703" s="72"/>
      <c r="F703" s="72"/>
      <c r="G703" s="77" t="s">
        <v>571</v>
      </c>
      <c r="H703" s="72" t="s">
        <v>28</v>
      </c>
      <c r="I703" s="51">
        <v>1</v>
      </c>
      <c r="J703" s="52">
        <v>40839488</v>
      </c>
      <c r="K703" s="53">
        <f t="shared" si="66"/>
        <v>40839488</v>
      </c>
      <c r="L703" s="17"/>
      <c r="M703" s="1"/>
      <c r="N703" s="54">
        <v>38838353</v>
      </c>
      <c r="O703" s="55">
        <f t="shared" si="67"/>
        <v>38838353</v>
      </c>
      <c r="P703" s="55">
        <f t="shared" si="68"/>
        <v>38838353</v>
      </c>
      <c r="Q703" s="56" t="str">
        <f t="shared" si="69"/>
        <v>OK</v>
      </c>
    </row>
    <row r="704" spans="1:17" s="93" customFormat="1" thickBot="1" x14ac:dyDescent="0.3">
      <c r="A704" s="91"/>
      <c r="B704" s="92"/>
      <c r="C704" s="57" t="s">
        <v>31</v>
      </c>
      <c r="D704" s="84"/>
      <c r="E704" s="85"/>
      <c r="F704" s="85"/>
      <c r="G704" s="86"/>
      <c r="H704" s="87"/>
      <c r="I704" s="90"/>
      <c r="J704" s="61"/>
      <c r="K704" s="88">
        <f>+SUM(K699:K703)</f>
        <v>114495692</v>
      </c>
      <c r="L704" s="17"/>
      <c r="M704" s="1"/>
      <c r="N704" s="63"/>
      <c r="O704" s="94"/>
      <c r="P704" s="95">
        <f>+SUM(P699:P703)</f>
        <v>108885411</v>
      </c>
      <c r="Q704" s="96" t="str">
        <f t="shared" si="69"/>
        <v>OK</v>
      </c>
    </row>
    <row r="705" spans="1:17" s="93" customFormat="1" thickBot="1" x14ac:dyDescent="0.3">
      <c r="A705" s="91"/>
      <c r="B705" s="92"/>
      <c r="C705" s="97"/>
      <c r="D705" s="98"/>
      <c r="E705" s="99"/>
      <c r="F705" s="99"/>
      <c r="G705" s="100"/>
      <c r="H705" s="101"/>
      <c r="I705" s="102"/>
      <c r="J705" s="103"/>
      <c r="K705" s="104"/>
      <c r="L705" s="17"/>
      <c r="M705" s="1"/>
      <c r="N705" s="105"/>
      <c r="O705" s="106"/>
      <c r="P705" s="106"/>
      <c r="Q705" s="107"/>
    </row>
    <row r="706" spans="1:17" s="93" customFormat="1" thickBot="1" x14ac:dyDescent="0.3">
      <c r="A706" s="91"/>
      <c r="B706" s="92"/>
      <c r="C706" s="108"/>
      <c r="D706" s="109"/>
      <c r="E706" s="110"/>
      <c r="F706" s="110"/>
      <c r="G706" s="111"/>
      <c r="H706" s="111"/>
      <c r="I706" s="111"/>
      <c r="J706" s="112" t="s">
        <v>572</v>
      </c>
      <c r="K706" s="113">
        <f>+K254+K217+K147+K97+K23+K17+K463+K668+K697+K704</f>
        <v>89962467544</v>
      </c>
      <c r="L706" s="114"/>
      <c r="M706" s="91"/>
      <c r="N706" s="115"/>
      <c r="O706" s="116"/>
      <c r="P706" s="117">
        <f>+P254+P217+P147+P97+P23+P17+P463+P668+P697+P704</f>
        <v>85836506162</v>
      </c>
      <c r="Q706" s="118" t="str">
        <f t="shared" ref="Q706" si="70">IF(OR(P706&lt;=0,P706&gt;K706),"ERROR","OK")</f>
        <v>OK</v>
      </c>
    </row>
    <row r="707" spans="1:17" s="93" customFormat="1" thickBot="1" x14ac:dyDescent="0.3">
      <c r="A707" s="91"/>
      <c r="B707" s="92"/>
      <c r="C707" s="119"/>
      <c r="D707" s="120"/>
      <c r="E707" s="119"/>
      <c r="F707" s="119"/>
      <c r="G707" s="121"/>
      <c r="H707" s="121"/>
      <c r="I707" s="121"/>
      <c r="J707" s="122"/>
      <c r="K707" s="123"/>
      <c r="L707" s="114"/>
      <c r="M707" s="91"/>
      <c r="Q707" s="124"/>
    </row>
    <row r="708" spans="1:17" s="93" customFormat="1" thickBot="1" x14ac:dyDescent="0.3">
      <c r="A708" s="91"/>
      <c r="B708" s="92"/>
      <c r="C708" s="108"/>
      <c r="D708" s="109"/>
      <c r="E708" s="110"/>
      <c r="F708" s="110"/>
      <c r="G708" s="111"/>
      <c r="H708" s="111"/>
      <c r="I708" s="111"/>
      <c r="J708" s="112" t="s">
        <v>573</v>
      </c>
      <c r="K708" s="113">
        <v>1430857104</v>
      </c>
      <c r="L708" s="114"/>
      <c r="M708" s="91"/>
      <c r="N708" s="115"/>
      <c r="O708" s="116"/>
      <c r="P708" s="117">
        <f>+K708</f>
        <v>1430857104</v>
      </c>
      <c r="Q708" s="118" t="s">
        <v>574</v>
      </c>
    </row>
    <row r="709" spans="1:17" s="93" customFormat="1" thickBot="1" x14ac:dyDescent="0.3">
      <c r="A709" s="91"/>
      <c r="B709" s="92"/>
      <c r="C709" s="119"/>
      <c r="D709" s="120"/>
      <c r="E709" s="119"/>
      <c r="F709" s="119"/>
      <c r="G709" s="121"/>
      <c r="H709" s="121"/>
      <c r="I709" s="121"/>
      <c r="J709" s="122"/>
      <c r="K709" s="123"/>
      <c r="L709" s="114"/>
      <c r="M709" s="91"/>
      <c r="Q709" s="124"/>
    </row>
    <row r="710" spans="1:17" s="93" customFormat="1" thickBot="1" x14ac:dyDescent="0.3">
      <c r="A710" s="91"/>
      <c r="B710" s="92"/>
      <c r="C710" s="108"/>
      <c r="D710" s="109"/>
      <c r="E710" s="110"/>
      <c r="F710" s="110"/>
      <c r="G710" s="111"/>
      <c r="H710" s="111"/>
      <c r="I710" s="111"/>
      <c r="J710" s="112" t="s">
        <v>575</v>
      </c>
      <c r="K710" s="113">
        <v>771118904</v>
      </c>
      <c r="L710" s="114"/>
      <c r="M710" s="91"/>
      <c r="N710" s="115"/>
      <c r="O710" s="116"/>
      <c r="P710" s="117">
        <f>+K710</f>
        <v>771118904</v>
      </c>
      <c r="Q710" s="118" t="s">
        <v>574</v>
      </c>
    </row>
    <row r="711" spans="1:17" s="93" customFormat="1" thickBot="1" x14ac:dyDescent="0.3">
      <c r="A711" s="91"/>
      <c r="B711" s="92"/>
      <c r="C711" s="119"/>
      <c r="D711" s="120"/>
      <c r="E711" s="119"/>
      <c r="F711" s="119"/>
      <c r="G711" s="121"/>
      <c r="H711" s="121"/>
      <c r="I711" s="121"/>
      <c r="J711" s="122"/>
      <c r="K711" s="123"/>
      <c r="L711" s="114"/>
      <c r="M711" s="91"/>
      <c r="Q711" s="124"/>
    </row>
    <row r="712" spans="1:17" s="93" customFormat="1" thickBot="1" x14ac:dyDescent="0.3">
      <c r="A712" s="91"/>
      <c r="B712" s="92"/>
      <c r="C712" s="108"/>
      <c r="D712" s="109"/>
      <c r="E712" s="110"/>
      <c r="F712" s="110"/>
      <c r="G712" s="111"/>
      <c r="H712" s="111"/>
      <c r="I712" s="111"/>
      <c r="J712" s="112" t="s">
        <v>576</v>
      </c>
      <c r="K712" s="113">
        <v>458654926</v>
      </c>
      <c r="L712" s="114"/>
      <c r="M712" s="91"/>
      <c r="N712" s="115"/>
      <c r="O712" s="116"/>
      <c r="P712" s="117">
        <f>+K712</f>
        <v>458654926</v>
      </c>
      <c r="Q712" s="118" t="s">
        <v>574</v>
      </c>
    </row>
    <row r="713" spans="1:17" s="93" customFormat="1" thickBot="1" x14ac:dyDescent="0.3">
      <c r="A713" s="91"/>
      <c r="B713" s="92"/>
      <c r="C713" s="119"/>
      <c r="D713" s="120"/>
      <c r="E713" s="119"/>
      <c r="F713" s="119"/>
      <c r="G713" s="121"/>
      <c r="H713" s="121"/>
      <c r="I713" s="121"/>
      <c r="J713" s="122"/>
      <c r="K713" s="123"/>
      <c r="L713" s="114"/>
      <c r="M713" s="91"/>
      <c r="Q713" s="124"/>
    </row>
    <row r="714" spans="1:17" s="93" customFormat="1" thickBot="1" x14ac:dyDescent="0.3">
      <c r="A714" s="91"/>
      <c r="B714" s="92"/>
      <c r="C714" s="108"/>
      <c r="D714" s="109"/>
      <c r="E714" s="110"/>
      <c r="F714" s="110"/>
      <c r="G714" s="111"/>
      <c r="H714" s="111"/>
      <c r="I714" s="111"/>
      <c r="J714" s="112" t="s">
        <v>577</v>
      </c>
      <c r="K714" s="113">
        <f>+K706+K708+K710+K712</f>
        <v>92623098478</v>
      </c>
      <c r="L714" s="114"/>
      <c r="M714" s="91"/>
      <c r="N714" s="115"/>
      <c r="O714" s="116"/>
      <c r="P714" s="117">
        <f>+P706+P708+P710+P712</f>
        <v>88497137096</v>
      </c>
      <c r="Q714" s="118" t="str">
        <f t="shared" ref="Q714" si="71">IF(OR(P714&lt;=0,P714&gt;K714),"ERROR","OK")</f>
        <v>OK</v>
      </c>
    </row>
    <row r="715" spans="1:17" s="93" customFormat="1" thickBot="1" x14ac:dyDescent="0.3">
      <c r="A715" s="91"/>
      <c r="B715" s="92"/>
      <c r="C715" s="119"/>
      <c r="D715" s="120"/>
      <c r="E715" s="119"/>
      <c r="F715" s="119"/>
      <c r="G715" s="121"/>
      <c r="H715" s="121"/>
      <c r="I715" s="121"/>
      <c r="J715" s="122"/>
      <c r="K715" s="123"/>
      <c r="L715" s="114"/>
      <c r="M715" s="91"/>
      <c r="Q715" s="124"/>
    </row>
    <row r="716" spans="1:17" s="93" customFormat="1" thickBot="1" x14ac:dyDescent="0.3">
      <c r="A716" s="91"/>
      <c r="B716" s="92"/>
      <c r="C716" s="108"/>
      <c r="D716" s="109"/>
      <c r="E716" s="110"/>
      <c r="F716" s="110"/>
      <c r="G716" s="111"/>
      <c r="H716" s="111"/>
      <c r="I716" s="111"/>
      <c r="J716" s="125" t="s">
        <v>578</v>
      </c>
      <c r="K716" s="113">
        <v>3241808447</v>
      </c>
      <c r="L716" s="114"/>
      <c r="M716" s="91"/>
      <c r="N716" s="115"/>
      <c r="O716" s="116"/>
      <c r="P716" s="117">
        <f>+K716</f>
        <v>3241808447</v>
      </c>
      <c r="Q716" s="118" t="s">
        <v>574</v>
      </c>
    </row>
    <row r="717" spans="1:17" s="93" customFormat="1" thickBot="1" x14ac:dyDescent="0.3">
      <c r="A717" s="91"/>
      <c r="B717" s="92"/>
      <c r="C717" s="119"/>
      <c r="D717" s="120"/>
      <c r="E717" s="119"/>
      <c r="F717" s="119"/>
      <c r="G717" s="121"/>
      <c r="H717" s="121"/>
      <c r="I717" s="121"/>
      <c r="J717" s="122"/>
      <c r="K717" s="126"/>
      <c r="L717" s="114"/>
      <c r="M717" s="91"/>
      <c r="Q717" s="124"/>
    </row>
    <row r="718" spans="1:17" s="93" customFormat="1" thickBot="1" x14ac:dyDescent="0.3">
      <c r="A718" s="91"/>
      <c r="B718" s="92"/>
      <c r="C718" s="108"/>
      <c r="D718" s="109"/>
      <c r="E718" s="110"/>
      <c r="F718" s="110"/>
      <c r="G718" s="111"/>
      <c r="H718" s="111"/>
      <c r="I718" s="111"/>
      <c r="J718" s="125" t="s">
        <v>579</v>
      </c>
      <c r="K718" s="113">
        <v>178103275</v>
      </c>
      <c r="L718" s="114"/>
      <c r="M718" s="91"/>
      <c r="N718" s="115"/>
      <c r="O718" s="116"/>
      <c r="P718" s="117">
        <f>+K718</f>
        <v>178103275</v>
      </c>
      <c r="Q718" s="118" t="s">
        <v>574</v>
      </c>
    </row>
    <row r="719" spans="1:17" s="93" customFormat="1" thickBot="1" x14ac:dyDescent="0.3">
      <c r="A719" s="91"/>
      <c r="B719" s="92"/>
      <c r="C719" s="119"/>
      <c r="D719" s="120"/>
      <c r="E719" s="119"/>
      <c r="F719" s="119"/>
      <c r="G719" s="121"/>
      <c r="H719" s="121"/>
      <c r="I719" s="121"/>
      <c r="J719" s="122"/>
      <c r="K719" s="126"/>
      <c r="L719" s="114"/>
      <c r="M719" s="91"/>
      <c r="Q719" s="124"/>
    </row>
    <row r="720" spans="1:17" s="93" customFormat="1" thickBot="1" x14ac:dyDescent="0.3">
      <c r="A720" s="91"/>
      <c r="B720" s="92"/>
      <c r="C720" s="108"/>
      <c r="D720" s="109"/>
      <c r="E720" s="110"/>
      <c r="F720" s="110"/>
      <c r="G720" s="111"/>
      <c r="H720" s="111"/>
      <c r="I720" s="111"/>
      <c r="J720" s="125" t="s">
        <v>580</v>
      </c>
      <c r="K720" s="113">
        <v>265460053</v>
      </c>
      <c r="L720" s="114"/>
      <c r="M720" s="91"/>
      <c r="N720" s="115"/>
      <c r="O720" s="116"/>
      <c r="P720" s="117">
        <f>+K720</f>
        <v>265460053</v>
      </c>
      <c r="Q720" s="118" t="s">
        <v>574</v>
      </c>
    </row>
    <row r="721" spans="1:17" s="93" customFormat="1" thickBot="1" x14ac:dyDescent="0.3">
      <c r="A721" s="91"/>
      <c r="B721" s="92"/>
      <c r="C721" s="119"/>
      <c r="D721" s="120"/>
      <c r="E721" s="119"/>
      <c r="F721" s="119"/>
      <c r="G721" s="121"/>
      <c r="H721" s="121"/>
      <c r="I721" s="121"/>
      <c r="J721" s="122"/>
      <c r="K721" s="126"/>
      <c r="L721" s="114"/>
      <c r="M721" s="91"/>
      <c r="Q721" s="124"/>
    </row>
    <row r="722" spans="1:17" s="93" customFormat="1" thickBot="1" x14ac:dyDescent="0.3">
      <c r="A722" s="91"/>
      <c r="B722" s="92"/>
      <c r="C722" s="108"/>
      <c r="D722" s="109"/>
      <c r="E722" s="110"/>
      <c r="F722" s="110"/>
      <c r="G722" s="111"/>
      <c r="H722" s="111"/>
      <c r="I722" s="111"/>
      <c r="J722" s="125" t="s">
        <v>581</v>
      </c>
      <c r="K722" s="113">
        <v>399710736</v>
      </c>
      <c r="L722" s="114"/>
      <c r="M722" s="91"/>
      <c r="N722" s="115"/>
      <c r="O722" s="116"/>
      <c r="P722" s="117">
        <f>+K722</f>
        <v>399710736</v>
      </c>
      <c r="Q722" s="118" t="s">
        <v>574</v>
      </c>
    </row>
    <row r="723" spans="1:17" s="93" customFormat="1" thickBot="1" x14ac:dyDescent="0.3">
      <c r="A723" s="91"/>
      <c r="B723" s="92"/>
      <c r="C723" s="119"/>
      <c r="D723" s="120"/>
      <c r="E723" s="119"/>
      <c r="F723" s="119"/>
      <c r="G723" s="121"/>
      <c r="H723" s="121"/>
      <c r="I723" s="121"/>
      <c r="J723" s="122"/>
      <c r="K723" s="126"/>
      <c r="L723" s="114"/>
      <c r="M723" s="91"/>
      <c r="Q723" s="124"/>
    </row>
    <row r="724" spans="1:17" s="93" customFormat="1" thickBot="1" x14ac:dyDescent="0.3">
      <c r="A724" s="91"/>
      <c r="B724" s="92"/>
      <c r="C724" s="108"/>
      <c r="D724" s="109"/>
      <c r="E724" s="110"/>
      <c r="F724" s="110"/>
      <c r="G724" s="111"/>
      <c r="H724" s="111"/>
      <c r="I724" s="111"/>
      <c r="J724" s="125" t="s">
        <v>582</v>
      </c>
      <c r="K724" s="113">
        <v>162323292</v>
      </c>
      <c r="L724" s="114"/>
      <c r="M724" s="91"/>
      <c r="N724" s="115"/>
      <c r="O724" s="116"/>
      <c r="P724" s="117">
        <f>+K724</f>
        <v>162323292</v>
      </c>
      <c r="Q724" s="118" t="s">
        <v>574</v>
      </c>
    </row>
    <row r="725" spans="1:17" s="93" customFormat="1" thickBot="1" x14ac:dyDescent="0.3">
      <c r="A725" s="91"/>
      <c r="B725" s="92"/>
      <c r="C725" s="119"/>
      <c r="D725" s="120"/>
      <c r="E725" s="119"/>
      <c r="F725" s="119"/>
      <c r="G725" s="121"/>
      <c r="H725" s="121"/>
      <c r="I725" s="121"/>
      <c r="J725" s="122"/>
      <c r="K725" s="126"/>
      <c r="L725" s="114"/>
      <c r="M725" s="91"/>
      <c r="Q725" s="124"/>
    </row>
    <row r="726" spans="1:17" s="93" customFormat="1" thickBot="1" x14ac:dyDescent="0.3">
      <c r="A726" s="91"/>
      <c r="B726" s="92"/>
      <c r="C726" s="108"/>
      <c r="D726" s="109"/>
      <c r="E726" s="110"/>
      <c r="F726" s="110"/>
      <c r="G726" s="111"/>
      <c r="H726" s="111"/>
      <c r="I726" s="111"/>
      <c r="J726" s="125" t="s">
        <v>583</v>
      </c>
      <c r="K726" s="113">
        <f>+K714+K716+K718+K720+K722+K724</f>
        <v>96870504281</v>
      </c>
      <c r="L726" s="114"/>
      <c r="M726" s="91"/>
      <c r="N726" s="115"/>
      <c r="O726" s="116"/>
      <c r="P726" s="117">
        <f>+P714+P716+P718+P720+P722+P724</f>
        <v>92744542899</v>
      </c>
      <c r="Q726" s="118" t="str">
        <f t="shared" ref="Q726" si="72">IF(OR(P726&lt;=0,P726&gt;K726),"ERROR","OK")</f>
        <v>OK</v>
      </c>
    </row>
    <row r="727" spans="1:17" s="93" customFormat="1" thickBot="1" x14ac:dyDescent="0.3">
      <c r="A727" s="91"/>
      <c r="B727" s="92"/>
      <c r="C727" s="127"/>
      <c r="D727" s="128"/>
      <c r="E727" s="129"/>
      <c r="F727" s="129"/>
      <c r="G727" s="130"/>
      <c r="H727" s="127"/>
      <c r="I727" s="131"/>
      <c r="J727" s="132"/>
      <c r="K727" s="133"/>
      <c r="L727" s="114"/>
      <c r="M727" s="91"/>
      <c r="Q727" s="124"/>
    </row>
    <row r="728" spans="1:17" s="93" customFormat="1" ht="15.75" x14ac:dyDescent="0.25">
      <c r="A728" s="91"/>
      <c r="B728" s="92"/>
      <c r="D728" s="134"/>
      <c r="G728" s="135"/>
      <c r="H728" s="136" t="s">
        <v>584</v>
      </c>
      <c r="I728" s="137"/>
      <c r="J728" s="137"/>
      <c r="K728" s="138" t="s">
        <v>585</v>
      </c>
      <c r="L728" s="139"/>
      <c r="M728" s="91"/>
      <c r="N728" s="140" t="s">
        <v>586</v>
      </c>
      <c r="O728" s="141"/>
      <c r="P728" s="142" t="s">
        <v>585</v>
      </c>
      <c r="Q728" s="143" t="s">
        <v>585</v>
      </c>
    </row>
    <row r="729" spans="1:17" s="93" customFormat="1" ht="15.75" x14ac:dyDescent="0.25">
      <c r="A729" s="91"/>
      <c r="B729" s="92"/>
      <c r="D729" s="134"/>
      <c r="G729" s="135"/>
      <c r="H729" s="144" t="s">
        <v>587</v>
      </c>
      <c r="I729" s="145"/>
      <c r="J729" s="146" t="s">
        <v>588</v>
      </c>
      <c r="K729" s="147">
        <v>0.20380000000000001</v>
      </c>
      <c r="L729" s="139"/>
      <c r="M729" s="91"/>
      <c r="N729" s="148" t="s">
        <v>587</v>
      </c>
      <c r="O729" s="149" t="s">
        <v>588</v>
      </c>
      <c r="P729" s="150">
        <v>0.20380000000000001</v>
      </c>
      <c r="Q729" s="56" t="str">
        <f t="shared" ref="Q729:Q732" si="73">IF(OR(P729&lt;=0,P729&gt;K729),"ERROR","OK")</f>
        <v>OK</v>
      </c>
    </row>
    <row r="730" spans="1:17" s="93" customFormat="1" ht="15.75" x14ac:dyDescent="0.25">
      <c r="A730" s="91"/>
      <c r="B730" s="92"/>
      <c r="D730" s="134"/>
      <c r="G730" s="135"/>
      <c r="H730" s="151" t="s">
        <v>589</v>
      </c>
      <c r="I730" s="152"/>
      <c r="J730" s="146" t="s">
        <v>590</v>
      </c>
      <c r="K730" s="147">
        <v>0.01</v>
      </c>
      <c r="L730" s="139"/>
      <c r="M730" s="91"/>
      <c r="N730" s="153" t="s">
        <v>589</v>
      </c>
      <c r="O730" s="149" t="s">
        <v>590</v>
      </c>
      <c r="P730" s="150">
        <v>0.01</v>
      </c>
      <c r="Q730" s="56" t="str">
        <f t="shared" si="73"/>
        <v>OK</v>
      </c>
    </row>
    <row r="731" spans="1:17" s="154" customFormat="1" ht="15.75" x14ac:dyDescent="0.25">
      <c r="A731" s="91"/>
      <c r="B731" s="92"/>
      <c r="D731" s="155"/>
      <c r="G731" s="156"/>
      <c r="H731" s="157" t="s">
        <v>591</v>
      </c>
      <c r="I731" s="145"/>
      <c r="J731" s="146" t="s">
        <v>592</v>
      </c>
      <c r="K731" s="147">
        <v>0.05</v>
      </c>
      <c r="L731" s="114"/>
      <c r="M731" s="91"/>
      <c r="N731" s="158" t="s">
        <v>591</v>
      </c>
      <c r="O731" s="149" t="s">
        <v>592</v>
      </c>
      <c r="P731" s="150">
        <v>0.05</v>
      </c>
      <c r="Q731" s="56" t="str">
        <f t="shared" si="73"/>
        <v>OK</v>
      </c>
    </row>
    <row r="732" spans="1:17" ht="17.25" thickBot="1" x14ac:dyDescent="0.35">
      <c r="A732" s="1"/>
      <c r="B732" s="13"/>
      <c r="E732" s="5"/>
      <c r="H732" s="161" t="s">
        <v>593</v>
      </c>
      <c r="I732" s="162"/>
      <c r="J732" s="163" t="s">
        <v>594</v>
      </c>
      <c r="K732" s="164">
        <f>+K731+K730+K729</f>
        <v>0.26380000000000003</v>
      </c>
      <c r="L732" s="17"/>
      <c r="M732" s="1"/>
      <c r="N732" s="165" t="s">
        <v>593</v>
      </c>
      <c r="O732" s="166" t="s">
        <v>594</v>
      </c>
      <c r="P732" s="167">
        <f>+P731+P730+P729</f>
        <v>0.26380000000000003</v>
      </c>
      <c r="Q732" s="168" t="str">
        <f t="shared" si="73"/>
        <v>OK</v>
      </c>
    </row>
    <row r="733" spans="1:17" ht="17.25" thickBot="1" x14ac:dyDescent="0.35">
      <c r="A733" s="1"/>
      <c r="B733" s="13"/>
      <c r="C733" s="169"/>
      <c r="D733" s="170"/>
      <c r="E733" s="171"/>
      <c r="F733" s="171"/>
      <c r="G733" s="171"/>
      <c r="H733" s="172"/>
      <c r="I733" s="172"/>
      <c r="J733" s="172"/>
      <c r="K733" s="172"/>
      <c r="L733" s="17"/>
      <c r="M733" s="1"/>
    </row>
    <row r="734" spans="1:17" ht="29.25" customHeight="1" x14ac:dyDescent="0.3">
      <c r="A734" s="1"/>
      <c r="B734" s="13"/>
      <c r="C734" s="173" t="s">
        <v>595</v>
      </c>
      <c r="D734" s="174"/>
      <c r="E734" s="174"/>
      <c r="F734" s="174"/>
      <c r="G734" s="174"/>
      <c r="H734" s="174"/>
      <c r="I734" s="174"/>
      <c r="J734" s="174"/>
      <c r="K734" s="175"/>
      <c r="L734" s="17"/>
      <c r="M734" s="1"/>
    </row>
    <row r="735" spans="1:17" ht="29.25" customHeight="1" x14ac:dyDescent="0.3">
      <c r="A735" s="1"/>
      <c r="B735" s="13"/>
      <c r="C735" s="176" t="s">
        <v>596</v>
      </c>
      <c r="D735" s="177"/>
      <c r="E735" s="177"/>
      <c r="F735" s="177"/>
      <c r="G735" s="177"/>
      <c r="H735" s="177"/>
      <c r="I735" s="177"/>
      <c r="J735" s="177"/>
      <c r="K735" s="178"/>
      <c r="L735" s="17"/>
      <c r="M735" s="1"/>
    </row>
    <row r="736" spans="1:17" s="6" customFormat="1" ht="29.25" customHeight="1" x14ac:dyDescent="0.3">
      <c r="A736" s="1"/>
      <c r="B736" s="13"/>
      <c r="C736" s="176" t="s">
        <v>597</v>
      </c>
      <c r="D736" s="177"/>
      <c r="E736" s="177"/>
      <c r="F736" s="177"/>
      <c r="G736" s="177"/>
      <c r="H736" s="177"/>
      <c r="I736" s="177"/>
      <c r="J736" s="177"/>
      <c r="K736" s="178"/>
      <c r="L736" s="17"/>
      <c r="M736" s="1"/>
      <c r="N736" s="5"/>
      <c r="O736" s="5"/>
      <c r="P736" s="5"/>
    </row>
    <row r="737" spans="1:16" s="6" customFormat="1" ht="29.25" customHeight="1" x14ac:dyDescent="0.3">
      <c r="A737" s="1"/>
      <c r="B737" s="13"/>
      <c r="C737" s="176" t="s">
        <v>598</v>
      </c>
      <c r="D737" s="177"/>
      <c r="E737" s="177"/>
      <c r="F737" s="177"/>
      <c r="G737" s="177"/>
      <c r="H737" s="177"/>
      <c r="I737" s="177"/>
      <c r="J737" s="177"/>
      <c r="K737" s="178"/>
      <c r="L737" s="17"/>
      <c r="M737" s="1"/>
      <c r="N737" s="5"/>
      <c r="O737" s="5"/>
      <c r="P737" s="5"/>
    </row>
    <row r="738" spans="1:16" s="6" customFormat="1" ht="29.25" customHeight="1" x14ac:dyDescent="0.25">
      <c r="A738" s="1"/>
      <c r="B738" s="13"/>
      <c r="C738" s="176" t="s">
        <v>599</v>
      </c>
      <c r="D738" s="177"/>
      <c r="E738" s="177"/>
      <c r="F738" s="177"/>
      <c r="G738" s="177"/>
      <c r="H738" s="177"/>
      <c r="I738" s="177"/>
      <c r="J738" s="177"/>
      <c r="K738" s="178"/>
      <c r="L738" s="17"/>
      <c r="M738" s="1"/>
      <c r="N738" s="179" t="s">
        <v>600</v>
      </c>
      <c r="O738" s="179"/>
      <c r="P738" s="179"/>
    </row>
    <row r="739" spans="1:16" s="6" customFormat="1" ht="29.25" customHeight="1" thickBot="1" x14ac:dyDescent="0.35">
      <c r="A739" s="1"/>
      <c r="B739" s="13"/>
      <c r="C739" s="180" t="s">
        <v>601</v>
      </c>
      <c r="D739" s="181"/>
      <c r="E739" s="181"/>
      <c r="F739" s="181"/>
      <c r="G739" s="181"/>
      <c r="H739" s="181"/>
      <c r="I739" s="181"/>
      <c r="J739" s="181"/>
      <c r="K739" s="182"/>
      <c r="L739" s="17"/>
      <c r="M739" s="1"/>
      <c r="N739" s="5"/>
      <c r="O739" s="5"/>
      <c r="P739" s="5"/>
    </row>
    <row r="740" spans="1:16" s="6" customFormat="1" ht="17.25" thickBot="1" x14ac:dyDescent="0.35">
      <c r="A740" s="1"/>
      <c r="B740" s="183"/>
      <c r="C740" s="184"/>
      <c r="D740" s="185"/>
      <c r="E740" s="186"/>
      <c r="F740" s="184"/>
      <c r="G740" s="187"/>
      <c r="H740" s="184"/>
      <c r="I740" s="184"/>
      <c r="J740" s="184"/>
      <c r="K740" s="184"/>
      <c r="L740" s="188"/>
      <c r="M740" s="1"/>
      <c r="N740" s="5"/>
      <c r="O740" s="5"/>
      <c r="P740" s="5"/>
    </row>
    <row r="741" spans="1:16" s="6" customFormat="1" ht="17.25" thickTop="1" x14ac:dyDescent="0.3">
      <c r="A741" s="1"/>
      <c r="B741" s="1"/>
      <c r="C741" s="1"/>
      <c r="D741" s="2"/>
      <c r="E741" s="3"/>
      <c r="F741" s="1"/>
      <c r="G741" s="4"/>
      <c r="H741" s="1"/>
      <c r="I741" s="1"/>
      <c r="J741" s="1"/>
      <c r="K741" s="1"/>
      <c r="L741" s="1"/>
      <c r="M741" s="1"/>
      <c r="N741" s="5"/>
      <c r="O741" s="5"/>
      <c r="P741" s="5"/>
    </row>
  </sheetData>
  <autoFilter ref="A7:S741" xr:uid="{00000000-0009-0000-0000-000000000000}"/>
  <mergeCells count="17">
    <mergeCell ref="C736:K736"/>
    <mergeCell ref="C737:K737"/>
    <mergeCell ref="C738:K738"/>
    <mergeCell ref="N738:P738"/>
    <mergeCell ref="C739:K739"/>
    <mergeCell ref="H729:I729"/>
    <mergeCell ref="H730:I730"/>
    <mergeCell ref="H731:I731"/>
    <mergeCell ref="H732:I732"/>
    <mergeCell ref="C734:K734"/>
    <mergeCell ref="C735:K735"/>
    <mergeCell ref="C3:K3"/>
    <mergeCell ref="C4:K4"/>
    <mergeCell ref="C5:K5"/>
    <mergeCell ref="E6:F6"/>
    <mergeCell ref="H728:J728"/>
    <mergeCell ref="N728:O728"/>
  </mergeCells>
  <conditionalFormatting sqref="Q24 Q98 Q464 Q698 Q705:Q732 Q147:Q149 Q218:Q219 Q255 Q669 Q17:Q18 Q1:Q8">
    <cfRule type="containsText" dxfId="59" priority="58" operator="containsText" text="VALOR FIJO">
      <formula>NOT(ISERROR(SEARCH("VALOR FIJO",Q1)))</formula>
    </cfRule>
    <cfRule type="containsText" dxfId="58" priority="59" operator="containsText" text="OK">
      <formula>NOT(ISERROR(SEARCH("OK",Q1)))</formula>
    </cfRule>
    <cfRule type="containsText" dxfId="57" priority="60" operator="containsText" text="ERROR">
      <formula>NOT(ISERROR(SEARCH("ERROR",Q1)))</formula>
    </cfRule>
  </conditionalFormatting>
  <conditionalFormatting sqref="Q97">
    <cfRule type="containsText" dxfId="56" priority="55" operator="containsText" text="VALOR FIJO">
      <formula>NOT(ISERROR(SEARCH("VALOR FIJO",Q97)))</formula>
    </cfRule>
    <cfRule type="containsText" dxfId="55" priority="56" operator="containsText" text="OK">
      <formula>NOT(ISERROR(SEARCH("OK",Q97)))</formula>
    </cfRule>
    <cfRule type="containsText" dxfId="54" priority="57" operator="containsText" text="ERROR">
      <formula>NOT(ISERROR(SEARCH("ERROR",Q97)))</formula>
    </cfRule>
  </conditionalFormatting>
  <conditionalFormatting sqref="Q23">
    <cfRule type="containsText" dxfId="53" priority="52" operator="containsText" text="VALOR FIJO">
      <formula>NOT(ISERROR(SEARCH("VALOR FIJO",Q23)))</formula>
    </cfRule>
    <cfRule type="containsText" dxfId="52" priority="53" operator="containsText" text="OK">
      <formula>NOT(ISERROR(SEARCH("OK",Q23)))</formula>
    </cfRule>
    <cfRule type="containsText" dxfId="51" priority="54" operator="containsText" text="ERROR">
      <formula>NOT(ISERROR(SEARCH("ERROR",Q23)))</formula>
    </cfRule>
  </conditionalFormatting>
  <conditionalFormatting sqref="Q217">
    <cfRule type="containsText" dxfId="50" priority="49" operator="containsText" text="VALOR FIJO">
      <formula>NOT(ISERROR(SEARCH("VALOR FIJO",Q217)))</formula>
    </cfRule>
    <cfRule type="containsText" dxfId="49" priority="50" operator="containsText" text="OK">
      <formula>NOT(ISERROR(SEARCH("OK",Q217)))</formula>
    </cfRule>
    <cfRule type="containsText" dxfId="48" priority="51" operator="containsText" text="ERROR">
      <formula>NOT(ISERROR(SEARCH("ERROR",Q217)))</formula>
    </cfRule>
  </conditionalFormatting>
  <conditionalFormatting sqref="Q254">
    <cfRule type="containsText" dxfId="47" priority="46" operator="containsText" text="VALOR FIJO">
      <formula>NOT(ISERROR(SEARCH("VALOR FIJO",Q254)))</formula>
    </cfRule>
    <cfRule type="containsText" dxfId="46" priority="47" operator="containsText" text="OK">
      <formula>NOT(ISERROR(SEARCH("OK",Q254)))</formula>
    </cfRule>
    <cfRule type="containsText" dxfId="45" priority="48" operator="containsText" text="ERROR">
      <formula>NOT(ISERROR(SEARCH("ERROR",Q254)))</formula>
    </cfRule>
  </conditionalFormatting>
  <conditionalFormatting sqref="Q463">
    <cfRule type="containsText" dxfId="44" priority="43" operator="containsText" text="VALOR FIJO">
      <formula>NOT(ISERROR(SEARCH("VALOR FIJO",Q463)))</formula>
    </cfRule>
    <cfRule type="containsText" dxfId="43" priority="44" operator="containsText" text="OK">
      <formula>NOT(ISERROR(SEARCH("OK",Q463)))</formula>
    </cfRule>
    <cfRule type="containsText" dxfId="42" priority="45" operator="containsText" text="ERROR">
      <formula>NOT(ISERROR(SEARCH("ERROR",Q463)))</formula>
    </cfRule>
  </conditionalFormatting>
  <conditionalFormatting sqref="Q668">
    <cfRule type="containsText" dxfId="41" priority="40" operator="containsText" text="VALOR FIJO">
      <formula>NOT(ISERROR(SEARCH("VALOR FIJO",Q668)))</formula>
    </cfRule>
    <cfRule type="containsText" dxfId="40" priority="41" operator="containsText" text="OK">
      <formula>NOT(ISERROR(SEARCH("OK",Q668)))</formula>
    </cfRule>
    <cfRule type="containsText" dxfId="39" priority="42" operator="containsText" text="ERROR">
      <formula>NOT(ISERROR(SEARCH("ERROR",Q668)))</formula>
    </cfRule>
  </conditionalFormatting>
  <conditionalFormatting sqref="Q697">
    <cfRule type="containsText" dxfId="38" priority="37" operator="containsText" text="VALOR FIJO">
      <formula>NOT(ISERROR(SEARCH("VALOR FIJO",Q697)))</formula>
    </cfRule>
    <cfRule type="containsText" dxfId="37" priority="38" operator="containsText" text="OK">
      <formula>NOT(ISERROR(SEARCH("OK",Q697)))</formula>
    </cfRule>
    <cfRule type="containsText" dxfId="36" priority="39" operator="containsText" text="ERROR">
      <formula>NOT(ISERROR(SEARCH("ERROR",Q697)))</formula>
    </cfRule>
  </conditionalFormatting>
  <conditionalFormatting sqref="Q704">
    <cfRule type="containsText" dxfId="35" priority="34" operator="containsText" text="VALOR FIJO">
      <formula>NOT(ISERROR(SEARCH("VALOR FIJO",Q704)))</formula>
    </cfRule>
    <cfRule type="containsText" dxfId="34" priority="35" operator="containsText" text="OK">
      <formula>NOT(ISERROR(SEARCH("OK",Q704)))</formula>
    </cfRule>
    <cfRule type="containsText" dxfId="33" priority="36" operator="containsText" text="ERROR">
      <formula>NOT(ISERROR(SEARCH("ERROR",Q704)))</formula>
    </cfRule>
  </conditionalFormatting>
  <conditionalFormatting sqref="Q25">
    <cfRule type="containsText" dxfId="32" priority="31" operator="containsText" text="VALOR FIJO">
      <formula>NOT(ISERROR(SEARCH("VALOR FIJO",Q25)))</formula>
    </cfRule>
    <cfRule type="containsText" dxfId="31" priority="32" operator="containsText" text="OK">
      <formula>NOT(ISERROR(SEARCH("OK",Q25)))</formula>
    </cfRule>
    <cfRule type="containsText" dxfId="30" priority="33" operator="containsText" text="ERROR">
      <formula>NOT(ISERROR(SEARCH("ERROR",Q25)))</formula>
    </cfRule>
  </conditionalFormatting>
  <conditionalFormatting sqref="Q699:Q703">
    <cfRule type="containsText" dxfId="29" priority="28" operator="containsText" text="VALOR FIJO">
      <formula>NOT(ISERROR(SEARCH("VALOR FIJO",Q699)))</formula>
    </cfRule>
    <cfRule type="containsText" dxfId="28" priority="29" operator="containsText" text="OK">
      <formula>NOT(ISERROR(SEARCH("OK",Q699)))</formula>
    </cfRule>
    <cfRule type="containsText" dxfId="27" priority="30" operator="containsText" text="ERROR">
      <formula>NOT(ISERROR(SEARCH("ERROR",Q699)))</formula>
    </cfRule>
  </conditionalFormatting>
  <conditionalFormatting sqref="Q9:Q16">
    <cfRule type="containsText" dxfId="26" priority="25" operator="containsText" text="VALOR FIJO">
      <formula>NOT(ISERROR(SEARCH("VALOR FIJO",Q9)))</formula>
    </cfRule>
    <cfRule type="containsText" dxfId="25" priority="26" operator="containsText" text="OK">
      <formula>NOT(ISERROR(SEARCH("OK",Q9)))</formula>
    </cfRule>
    <cfRule type="containsText" dxfId="24" priority="27" operator="containsText" text="ERROR">
      <formula>NOT(ISERROR(SEARCH("ERROR",Q9)))</formula>
    </cfRule>
  </conditionalFormatting>
  <conditionalFormatting sqref="Q19:Q22">
    <cfRule type="containsText" dxfId="23" priority="22" operator="containsText" text="VALOR FIJO">
      <formula>NOT(ISERROR(SEARCH("VALOR FIJO",Q19)))</formula>
    </cfRule>
    <cfRule type="containsText" dxfId="22" priority="23" operator="containsText" text="OK">
      <formula>NOT(ISERROR(SEARCH("OK",Q19)))</formula>
    </cfRule>
    <cfRule type="containsText" dxfId="21" priority="24" operator="containsText" text="ERROR">
      <formula>NOT(ISERROR(SEARCH("ERROR",Q19)))</formula>
    </cfRule>
  </conditionalFormatting>
  <conditionalFormatting sqref="Q26:Q96">
    <cfRule type="containsText" dxfId="20" priority="19" operator="containsText" text="VALOR FIJO">
      <formula>NOT(ISERROR(SEARCH("VALOR FIJO",Q26)))</formula>
    </cfRule>
    <cfRule type="containsText" dxfId="19" priority="20" operator="containsText" text="OK">
      <formula>NOT(ISERROR(SEARCH("OK",Q26)))</formula>
    </cfRule>
    <cfRule type="containsText" dxfId="18" priority="21" operator="containsText" text="ERROR">
      <formula>NOT(ISERROR(SEARCH("ERROR",Q26)))</formula>
    </cfRule>
  </conditionalFormatting>
  <conditionalFormatting sqref="Q99:Q146">
    <cfRule type="containsText" dxfId="17" priority="16" operator="containsText" text="VALOR FIJO">
      <formula>NOT(ISERROR(SEARCH("VALOR FIJO",Q99)))</formula>
    </cfRule>
    <cfRule type="containsText" dxfId="16" priority="17" operator="containsText" text="OK">
      <formula>NOT(ISERROR(SEARCH("OK",Q99)))</formula>
    </cfRule>
    <cfRule type="containsText" dxfId="15" priority="18" operator="containsText" text="ERROR">
      <formula>NOT(ISERROR(SEARCH("ERROR",Q99)))</formula>
    </cfRule>
  </conditionalFormatting>
  <conditionalFormatting sqref="Q150:Q216">
    <cfRule type="containsText" dxfId="14" priority="13" operator="containsText" text="VALOR FIJO">
      <formula>NOT(ISERROR(SEARCH("VALOR FIJO",Q150)))</formula>
    </cfRule>
    <cfRule type="containsText" dxfId="13" priority="14" operator="containsText" text="OK">
      <formula>NOT(ISERROR(SEARCH("OK",Q150)))</formula>
    </cfRule>
    <cfRule type="containsText" dxfId="12" priority="15" operator="containsText" text="ERROR">
      <formula>NOT(ISERROR(SEARCH("ERROR",Q150)))</formula>
    </cfRule>
  </conditionalFormatting>
  <conditionalFormatting sqref="Q220:Q253">
    <cfRule type="containsText" dxfId="11" priority="10" operator="containsText" text="VALOR FIJO">
      <formula>NOT(ISERROR(SEARCH("VALOR FIJO",Q220)))</formula>
    </cfRule>
    <cfRule type="containsText" dxfId="10" priority="11" operator="containsText" text="OK">
      <formula>NOT(ISERROR(SEARCH("OK",Q220)))</formula>
    </cfRule>
    <cfRule type="containsText" dxfId="9" priority="12" operator="containsText" text="ERROR">
      <formula>NOT(ISERROR(SEARCH("ERROR",Q220)))</formula>
    </cfRule>
  </conditionalFormatting>
  <conditionalFormatting sqref="Q256:Q462">
    <cfRule type="containsText" dxfId="8" priority="7" operator="containsText" text="VALOR FIJO">
      <formula>NOT(ISERROR(SEARCH("VALOR FIJO",Q256)))</formula>
    </cfRule>
    <cfRule type="containsText" dxfId="7" priority="8" operator="containsText" text="OK">
      <formula>NOT(ISERROR(SEARCH("OK",Q256)))</formula>
    </cfRule>
    <cfRule type="containsText" dxfId="6" priority="9" operator="containsText" text="ERROR">
      <formula>NOT(ISERROR(SEARCH("ERROR",Q256)))</formula>
    </cfRule>
  </conditionalFormatting>
  <conditionalFormatting sqref="Q465:Q667">
    <cfRule type="containsText" dxfId="5" priority="4" operator="containsText" text="VALOR FIJO">
      <formula>NOT(ISERROR(SEARCH("VALOR FIJO",Q465)))</formula>
    </cfRule>
    <cfRule type="containsText" dxfId="4" priority="5" operator="containsText" text="OK">
      <formula>NOT(ISERROR(SEARCH("OK",Q465)))</formula>
    </cfRule>
    <cfRule type="containsText" dxfId="3" priority="6" operator="containsText" text="ERROR">
      <formula>NOT(ISERROR(SEARCH("ERROR",Q465)))</formula>
    </cfRule>
  </conditionalFormatting>
  <conditionalFormatting sqref="Q670:Q696">
    <cfRule type="containsText" dxfId="2" priority="1" operator="containsText" text="VALOR FIJO">
      <formula>NOT(ISERROR(SEARCH("VALOR FIJO",Q670)))</formula>
    </cfRule>
    <cfRule type="containsText" dxfId="1" priority="2" operator="containsText" text="OK">
      <formula>NOT(ISERROR(SEARCH("OK",Q670)))</formula>
    </cfRule>
    <cfRule type="containsText" dxfId="0" priority="3" operator="containsText" text="ERROR">
      <formula>NOT(ISERROR(SEARCH("ERROR",Q670)))</formula>
    </cfRule>
  </conditionalFormatting>
  <dataValidations count="1">
    <dataValidation type="textLength" operator="equal" allowBlank="1" showInputMessage="1" showErrorMessage="1" error="Por favor no modifique esta celda." sqref="N6:P6" xr:uid="{C94FC9DE-2614-4EA4-B427-3523E5EF9F1E}">
      <formula1>0</formula1>
    </dataValidation>
  </dataValidations>
  <pageMargins left="0.11811023622047245" right="0.11811023622047245" top="0.15748031496062992" bottom="0.15748031496062992" header="0.31496062992125984" footer="0.31496062992125984"/>
  <pageSetup scale="26"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FY. Yori</dc:creator>
  <cp:lastModifiedBy>Fernando FY. Yori</cp:lastModifiedBy>
  <cp:lastPrinted>2020-12-02T18:41:43Z</cp:lastPrinted>
  <dcterms:created xsi:type="dcterms:W3CDTF">2020-12-02T17:03:51Z</dcterms:created>
  <dcterms:modified xsi:type="dcterms:W3CDTF">2020-12-02T20:01:11Z</dcterms:modified>
</cp:coreProperties>
</file>