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pivotCache/pivotCacheDefinition1.xml" ContentType="application/vnd.openxmlformats-officedocument.spreadsheetml.pivotCacheDefinition+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DISCO DURO DM\KENNEDY\FORMULACIÓN\gestión riesgos\OneDrive_1_7-4-2026\"/>
    </mc:Choice>
  </mc:AlternateContent>
  <bookViews>
    <workbookView xWindow="0" yWindow="0" windowWidth="20490" windowHeight="6630" tabRatio="755" firstSheet="1" activeTab="1"/>
  </bookViews>
  <sheets>
    <sheet name="Hoja2" sheetId="18" state="hidden" r:id="rId1"/>
    <sheet name="Bolsa de elegibles " sheetId="22" r:id="rId2"/>
  </sheets>
  <calcPr calcId="162913"/>
  <pivotCaches>
    <pivotCache cacheId="0" r:id="rId3"/>
  </pivotCaches>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J134" i="22" l="1"/>
  <c r="J135" i="22"/>
  <c r="J136" i="22"/>
  <c r="J137" i="22"/>
  <c r="J138" i="22"/>
  <c r="J139" i="22"/>
  <c r="I123" i="22" l="1"/>
  <c r="J123" i="22" s="1"/>
  <c r="I124" i="22"/>
  <c r="J124" i="22" s="1"/>
  <c r="I125" i="22"/>
  <c r="J125" i="22" s="1"/>
  <c r="I126" i="22"/>
  <c r="J126" i="22" s="1"/>
  <c r="I127" i="22"/>
  <c r="J127" i="22" s="1"/>
  <c r="I128" i="22"/>
  <c r="J128" i="22" s="1"/>
  <c r="I122" i="22"/>
  <c r="J122" i="22" s="1"/>
  <c r="I82" i="22"/>
  <c r="J82" i="22" s="1"/>
  <c r="I83" i="22"/>
  <c r="J83" i="22" s="1"/>
  <c r="I84" i="22"/>
  <c r="J84" i="22" s="1"/>
  <c r="I85" i="22"/>
  <c r="J85" i="22" s="1"/>
  <c r="I86" i="22"/>
  <c r="J86" i="22" s="1"/>
  <c r="I87" i="22"/>
  <c r="J87" i="22" s="1"/>
  <c r="I88" i="22"/>
  <c r="J88" i="22" s="1"/>
  <c r="I89" i="22"/>
  <c r="J89" i="22" s="1"/>
  <c r="I90" i="22"/>
  <c r="J90" i="22" s="1"/>
  <c r="I91" i="22"/>
  <c r="J91" i="22" s="1"/>
  <c r="I92" i="22"/>
  <c r="J92" i="22" s="1"/>
  <c r="I93" i="22"/>
  <c r="J93" i="22" s="1"/>
  <c r="I94" i="22"/>
  <c r="J94" i="22" s="1"/>
  <c r="I95" i="22"/>
  <c r="J95" i="22" s="1"/>
  <c r="I96" i="22"/>
  <c r="J96" i="22" s="1"/>
  <c r="I97" i="22"/>
  <c r="J97" i="22" s="1"/>
  <c r="I98" i="22"/>
  <c r="J98" i="22" s="1"/>
  <c r="I99" i="22"/>
  <c r="J99" i="22" s="1"/>
  <c r="I100" i="22"/>
  <c r="J100" i="22" s="1"/>
  <c r="I101" i="22"/>
  <c r="J101" i="22" s="1"/>
  <c r="I102" i="22"/>
  <c r="J102" i="22" s="1"/>
  <c r="I103" i="22"/>
  <c r="J103" i="22" s="1"/>
  <c r="I104" i="22"/>
  <c r="J104" i="22" s="1"/>
  <c r="I105" i="22"/>
  <c r="J105" i="22" s="1"/>
  <c r="I106" i="22"/>
  <c r="J106" i="22" s="1"/>
  <c r="I107" i="22"/>
  <c r="J107" i="22" s="1"/>
  <c r="I108" i="22"/>
  <c r="J108" i="22" s="1"/>
  <c r="I109" i="22"/>
  <c r="J109" i="22" s="1"/>
  <c r="I110" i="22"/>
  <c r="J110" i="22" s="1"/>
  <c r="I111" i="22"/>
  <c r="J111" i="22" s="1"/>
  <c r="I112" i="22"/>
  <c r="J112" i="22" s="1"/>
  <c r="I113" i="22"/>
  <c r="J113" i="22" s="1"/>
  <c r="I114" i="22"/>
  <c r="J114" i="22" s="1"/>
  <c r="I115" i="22"/>
  <c r="J115" i="22" s="1"/>
  <c r="I116" i="22"/>
  <c r="J116" i="22" s="1"/>
  <c r="I81" i="22"/>
  <c r="J81" i="22" s="1"/>
  <c r="I43" i="22"/>
  <c r="J43" i="22" s="1"/>
  <c r="I44" i="22"/>
  <c r="J44" i="22" s="1"/>
  <c r="I45" i="22"/>
  <c r="J45" i="22" s="1"/>
  <c r="I46" i="22"/>
  <c r="J46" i="22" s="1"/>
  <c r="I47" i="22"/>
  <c r="J47" i="22" s="1"/>
  <c r="I48" i="22"/>
  <c r="J48" i="22" s="1"/>
  <c r="I49" i="22"/>
  <c r="J49" i="22" s="1"/>
  <c r="I50" i="22"/>
  <c r="J50" i="22" s="1"/>
  <c r="I51" i="22"/>
  <c r="J51" i="22" s="1"/>
  <c r="I52" i="22"/>
  <c r="J52" i="22" s="1"/>
  <c r="I53" i="22"/>
  <c r="J53" i="22" s="1"/>
  <c r="I54" i="22"/>
  <c r="J54" i="22" s="1"/>
  <c r="I55" i="22"/>
  <c r="J55" i="22" s="1"/>
  <c r="I56" i="22"/>
  <c r="J56" i="22" s="1"/>
  <c r="I57" i="22"/>
  <c r="J57" i="22" s="1"/>
  <c r="I58" i="22"/>
  <c r="J58" i="22" s="1"/>
  <c r="I59" i="22"/>
  <c r="J59" i="22" s="1"/>
  <c r="I60" i="22"/>
  <c r="J60" i="22" s="1"/>
  <c r="I61" i="22"/>
  <c r="J61" i="22" s="1"/>
  <c r="I62" i="22"/>
  <c r="J62" i="22" s="1"/>
  <c r="I63" i="22"/>
  <c r="J63" i="22" s="1"/>
  <c r="I64" i="22"/>
  <c r="J64" i="22" s="1"/>
  <c r="I65" i="22"/>
  <c r="J65" i="22" s="1"/>
  <c r="I66" i="22"/>
  <c r="J66" i="22" s="1"/>
  <c r="I67" i="22"/>
  <c r="J67" i="22" s="1"/>
  <c r="I68" i="22"/>
  <c r="J68" i="22" s="1"/>
  <c r="I69" i="22"/>
  <c r="J69" i="22" s="1"/>
  <c r="I70" i="22"/>
  <c r="J70" i="22" s="1"/>
  <c r="I71" i="22"/>
  <c r="J71" i="22" s="1"/>
  <c r="I72" i="22"/>
  <c r="J72" i="22" s="1"/>
  <c r="I73" i="22"/>
  <c r="J73" i="22" s="1"/>
  <c r="I74" i="22"/>
  <c r="J74" i="22" s="1"/>
  <c r="I75" i="22"/>
  <c r="J75" i="22" s="1"/>
  <c r="I36" i="22"/>
  <c r="J36" i="22" s="1"/>
  <c r="I42" i="22"/>
  <c r="I31" i="22"/>
  <c r="J31" i="22" s="1"/>
  <c r="I32" i="22"/>
  <c r="J32" i="22" s="1"/>
  <c r="I33" i="22"/>
  <c r="J33" i="22" s="1"/>
  <c r="I34" i="22"/>
  <c r="J34" i="22" s="1"/>
  <c r="I35" i="22"/>
  <c r="J35" i="22" s="1"/>
  <c r="I12" i="22"/>
  <c r="J12" i="22" s="1"/>
  <c r="I13" i="22"/>
  <c r="J13" i="22" s="1"/>
  <c r="I14" i="22"/>
  <c r="J14" i="22" s="1"/>
  <c r="I15" i="22"/>
  <c r="J15" i="22" s="1"/>
  <c r="I16" i="22"/>
  <c r="J16" i="22" s="1"/>
  <c r="I17" i="22"/>
  <c r="J17" i="22" s="1"/>
  <c r="I18" i="22"/>
  <c r="J18" i="22" s="1"/>
  <c r="I19" i="22"/>
  <c r="J19" i="22" s="1"/>
  <c r="I20" i="22"/>
  <c r="J20" i="22" s="1"/>
  <c r="I21" i="22"/>
  <c r="J21" i="22" s="1"/>
  <c r="I22" i="22"/>
  <c r="J22" i="22" s="1"/>
  <c r="I23" i="22"/>
  <c r="J23" i="22" s="1"/>
  <c r="I24" i="22"/>
  <c r="J24" i="22" s="1"/>
  <c r="I11" i="22"/>
  <c r="I38" i="22" l="1"/>
  <c r="I77" i="22"/>
  <c r="I129" i="22"/>
  <c r="I25" i="22"/>
  <c r="J42" i="22"/>
  <c r="J77" i="22" s="1"/>
  <c r="J117" i="22"/>
  <c r="J129" i="22"/>
  <c r="J11" i="22"/>
  <c r="I117" i="22"/>
  <c r="J25" i="22" l="1"/>
  <c r="D5" i="18"/>
  <c r="J38" i="22" l="1"/>
  <c r="J142" i="22" s="1"/>
</calcChain>
</file>

<file path=xl/comments1.xml><?xml version="1.0" encoding="utf-8"?>
<comments xmlns="http://schemas.openxmlformats.org/spreadsheetml/2006/main">
  <authors>
    <author>Admin</author>
  </authors>
  <commentList>
    <comment ref="D54" authorId="0" shapeId="0">
      <text>
        <r>
          <rPr>
            <b/>
            <sz val="9"/>
            <color indexed="81"/>
            <rFont val="Tahoma"/>
            <family val="2"/>
          </rPr>
          <t>Admin:</t>
        </r>
        <r>
          <rPr>
            <sz val="9"/>
            <color indexed="81"/>
            <rFont val="Tahoma"/>
            <family val="2"/>
          </rPr>
          <t xml:space="preserve">
con funda?</t>
        </r>
      </text>
    </comment>
  </commentList>
</comments>
</file>

<file path=xl/sharedStrings.xml><?xml version="1.0" encoding="utf-8"?>
<sst xmlns="http://schemas.openxmlformats.org/spreadsheetml/2006/main" count="400" uniqueCount="257">
  <si>
    <t>Cuenta de DESCRIPCIÓN</t>
  </si>
  <si>
    <t>GRUPO</t>
  </si>
  <si>
    <t>Total</t>
  </si>
  <si>
    <t>BIOSEGURIDAD</t>
  </si>
  <si>
    <t>DEPORTE</t>
  </si>
  <si>
    <t>DOTACIÓN</t>
  </si>
  <si>
    <t>E.P.P -HERRAMIENTAS</t>
  </si>
  <si>
    <t>LOGÍSTICA</t>
  </si>
  <si>
    <t>PAPELERÍA</t>
  </si>
  <si>
    <t>PUBLICIDAD</t>
  </si>
  <si>
    <t>TRANSPORTE</t>
  </si>
  <si>
    <t>Total general</t>
  </si>
  <si>
    <t>EQUIPO</t>
  </si>
  <si>
    <t>BIOSEGURIDAD Y LOGISTICA</t>
  </si>
  <si>
    <t>MILENA</t>
  </si>
  <si>
    <t>DEPORTE, DOTACION, EPP</t>
  </si>
  <si>
    <t>ADRIANA</t>
  </si>
  <si>
    <t>PAPELERIA PUBLICIDAD Y TRANSPORTE</t>
  </si>
  <si>
    <t>JOHN</t>
  </si>
  <si>
    <t>I. Dotación y Elementos de Protección Personal (EPP)</t>
  </si>
  <si>
    <t>Ítem</t>
  </si>
  <si>
    <t>Concepto</t>
  </si>
  <si>
    <t>Descripción</t>
  </si>
  <si>
    <t>Cant.</t>
  </si>
  <si>
    <t>Unidad de Medida</t>
  </si>
  <si>
    <t>Tiempo meses</t>
  </si>
  <si>
    <t xml:space="preserve"> Valor Total </t>
  </si>
  <si>
    <t>Overol en dril de 2 piezas manga larga.</t>
  </si>
  <si>
    <t>Overol en dril 2 prendas con logotipo Imagen Institucional de Bogotá estampado en color blanco en el pecho (8 cm de ancho por la proporción cada uno) en la espalda estampado logotipo de Bogotá Vigente y el nombre del convenio en la parte inferior de la espalda (20 cm de ancho por la proporción).El  estampado es plastisol (aplicar base antes del estampado para garantizar el blanco del logotipo). Cremallera en nylon poliéster para la frontal. cinta reflectiva de 2" en espalda, pecho, brazos y piernas. Tallas a convenir</t>
  </si>
  <si>
    <t>Unidad</t>
  </si>
  <si>
    <t>Bota de seguridad con puntera de acero, cuero</t>
  </si>
  <si>
    <t>Par de Botas Negras de seguridad en cuero con puntera de acero y suela resistente</t>
  </si>
  <si>
    <t>Par</t>
  </si>
  <si>
    <t>Guantes de vaqueta</t>
  </si>
  <si>
    <t>Guantes de vaqueta tipo ingeniero reforzado</t>
  </si>
  <si>
    <t>Gorro Chavo</t>
  </si>
  <si>
    <t>Gorro tipo Chavo en Dril</t>
  </si>
  <si>
    <t xml:space="preserve">Gafas de seguridad </t>
  </si>
  <si>
    <t xml:space="preserve">Gafas de seguridad transparentes antiempañantes, filtro UV </t>
  </si>
  <si>
    <t>Conjunto impermeable</t>
  </si>
  <si>
    <t>Impermeable Dos Piezas Grande 0.32mm Toolcraft Tc2762</t>
  </si>
  <si>
    <t>Tapabocas desechable</t>
  </si>
  <si>
    <t>Tapabocas Desechable Hipoalergico de papel Filtro Industrial- Tres Capas Tipo Quirurgico Azul. Caja x 100 unidades</t>
  </si>
  <si>
    <t>Caja</t>
  </si>
  <si>
    <t>Tapabocas N95</t>
  </si>
  <si>
    <t>Tapabocas desechable N95 - 8900. sin filtro. Paquete x 100 unidades</t>
  </si>
  <si>
    <t>paquete</t>
  </si>
  <si>
    <t>Guantes de nitrilo</t>
  </si>
  <si>
    <t>Caja de Guantes de Nitrilo x 100 unidades ajustables desechables, Calibre 3, antialergico multiusos resistente a solventes.</t>
  </si>
  <si>
    <t>Peto</t>
  </si>
  <si>
    <t>Peto En Carnaza 60 X 90 Cms</t>
  </si>
  <si>
    <t xml:space="preserve"> Unidad </t>
  </si>
  <si>
    <t>Polainas</t>
  </si>
  <si>
    <t>Canilleras plásticas</t>
  </si>
  <si>
    <t>Careta plástica</t>
  </si>
  <si>
    <t>MP careta en malla trabajos guadañadora</t>
  </si>
  <si>
    <t>CHAQUETAS SENCILLA</t>
  </si>
  <si>
    <t>Chaqueta con capota (enrollable para guardarla), en tela anti fluidos grueso de alta calidad textura durazno, forrada en malla, chaqueta con cremallera de 75 cms en nylon, (2) bolsillos laterales con cremallera en nylon, 1 bolsillo interno, (2) logotipos bordados en el pecho tamaño bolsillo, en la espalda (1) logotipo de Bogotá Vigente, tamaño media carta y un logotipo tamaño media carta con el nombre de la localidad en la parte inferior. cinta reflectiva de 3cm en espalda arriba del bordado y en manga parte inferior según imagen institucional.</t>
  </si>
  <si>
    <t>GORRA MALLA</t>
  </si>
  <si>
    <t>Gorra en poliéster y malla de cinco (5) paneles, cuatro cascos en malla y uno en poliéster fusionado acolchado al frente. Botón forrado. Cierre plástico. Técnica de marca: Estampado ó sublimación en el frente, según Manual de Imagen.</t>
  </si>
  <si>
    <t>TOTAL</t>
  </si>
  <si>
    <t>II. Transporte y Logística</t>
  </si>
  <si>
    <t>Transporte tipo camioneta</t>
  </si>
  <si>
    <t xml:space="preserve">Alquiler de vehiculo tipo camioneta pick up con capacidad de 5 pasajeros, modelo 2018 o superior con placas publicas, con toda la documentacion reglamentaria y vigente, para el transporte de herramientas, elementos, atención de eventos, entre otros. Disponibilidad tiempo completo segun las necesidades (Incluye conductor) </t>
  </si>
  <si>
    <t>Unidad / Mes</t>
  </si>
  <si>
    <t>Servicio de transporte tipo volqueta</t>
  </si>
  <si>
    <t xml:space="preserve">Servicio de transporte tipo volqueta con carpa con capacidad de 7 m3, con toda la documentacion reglamentaria y vigente, para el transporte y disposición de residuos solidos en sitio autorizado.(incluye operario, combustible y disposicion final)con documentación vigente </t>
  </si>
  <si>
    <t>Viaje</t>
  </si>
  <si>
    <t xml:space="preserve">Alquiler de  minicargador tipo botcat  con Capacidad de balde minimo de  0,39 m3 para recoleccion de residuos solidos  (incluye operario, transporte,combustible) con documentación vigente </t>
  </si>
  <si>
    <t>Jornada</t>
  </si>
  <si>
    <t xml:space="preserve">Salón </t>
  </si>
  <si>
    <t>Alquiler incluyendo servicio de aseo,  con capacidad para grupos entre cincuenta y ochenta personas. Incluye mesas, sillas y sonido básico,con servicio de baño</t>
  </si>
  <si>
    <t>Estación de café</t>
  </si>
  <si>
    <t>Servicio de cafetería (tinto, aromática y agua): Operario + mesa de presentación +vasos de cartón bebida caliente 4oz. +mezclador +azúcar +crema para café). Transporte incluido.</t>
  </si>
  <si>
    <t>III. Herramientas y Equipos Menores</t>
  </si>
  <si>
    <t>Escoba plástica</t>
  </si>
  <si>
    <t>Escoba Plástica de 26 Dientes Con Mango De 120 cm</t>
  </si>
  <si>
    <t>Pala cuadrada</t>
  </si>
  <si>
    <t>Pala cuadrada de 24 cm de ancha, con cabo de madera</t>
  </si>
  <si>
    <t>carretilla</t>
  </si>
  <si>
    <t>Carretilla de tolva plastica de 80 L de capacidad con rin metalico y rueda antipinchazo</t>
  </si>
  <si>
    <t>Barra</t>
  </si>
  <si>
    <t>Azadón con cabo</t>
  </si>
  <si>
    <t>Azadones de 2,5 Libras con cabo de madera</t>
  </si>
  <si>
    <t xml:space="preserve">cabo de madera </t>
  </si>
  <si>
    <t>cabo de madera para pala, azadon,</t>
  </si>
  <si>
    <t>Pica</t>
  </si>
  <si>
    <t xml:space="preserve">Pica contruccion 5lb m/fibra vidrio Redline profesional </t>
  </si>
  <si>
    <t>Cinta métrica</t>
  </si>
  <si>
    <t>Cinta métrica 20M Fibra Vidrio Ref 34-262S</t>
  </si>
  <si>
    <t>cizalla 30"</t>
  </si>
  <si>
    <t>Cizalla metalica de 30" con cuchillas de alta resistencia</t>
  </si>
  <si>
    <t>cizalla 42"</t>
  </si>
  <si>
    <t>Cizalla metalica de 42" con cuchillas de alta resistencia</t>
  </si>
  <si>
    <t>Reata 4"</t>
  </si>
  <si>
    <t>Reata con ratchet 4" de ancho x 15 m de longitud</t>
  </si>
  <si>
    <t xml:space="preserve">Señalización </t>
  </si>
  <si>
    <t>paleta de seguridad pare y siga 30x 30 reflectiva</t>
  </si>
  <si>
    <t>Machete</t>
  </si>
  <si>
    <t xml:space="preserve">Rastrillo </t>
  </si>
  <si>
    <t>unidad</t>
  </si>
  <si>
    <t>Palin</t>
  </si>
  <si>
    <t>Manguera</t>
  </si>
  <si>
    <t>Recogedor</t>
  </si>
  <si>
    <t>Tablas de apoyo</t>
  </si>
  <si>
    <t>Pala redonda pala de punta redonda  nº 4 ref.6056 con cabo</t>
  </si>
  <si>
    <t>Pita de fique</t>
  </si>
  <si>
    <t>Madeja</t>
  </si>
  <si>
    <t>Set de herramientas de jardineria de mano X3</t>
  </si>
  <si>
    <t>set</t>
  </si>
  <si>
    <t>Tijera de poda</t>
  </si>
  <si>
    <t>Tijeras De Poda Con Goma Amortiguadora 21Cm</t>
  </si>
  <si>
    <t xml:space="preserve"> Kg </t>
  </si>
  <si>
    <t>Matera de cemento cuadrada 1.20 m 0.40 m</t>
  </si>
  <si>
    <t>Poste rollizo de 1.20m</t>
  </si>
  <si>
    <t>Engrapadora para madera</t>
  </si>
  <si>
    <t>Espatula min 8 cm</t>
  </si>
  <si>
    <t>Lima triangular para herramienta</t>
  </si>
  <si>
    <t>Carrotanque sencillo de agua 12 m3</t>
  </si>
  <si>
    <t>Costales/lonas</t>
  </si>
  <si>
    <t>Propack Empaque de Lona 92x60cm Blanco Polipropileno x10und</t>
  </si>
  <si>
    <t>Cinta de precaución</t>
  </si>
  <si>
    <t>Rollo de Cinta de Precaución, color amarillo de fondo con texto "PRECAUCIÓN - NO PASE" 70 mm (ANCHO). X 500 metros (LARGO). Material Plástico</t>
  </si>
  <si>
    <t>Refrigerio tipo 1</t>
  </si>
  <si>
    <t>Un sólido: Un pastel de pollo o un pastel gloria, jugo o avena en caja, fruta (manzana, pera, durazno, banano, mandarina, o ciruela) y dulce de chocolate. Que cumpla con las normas de Bioseguridad - Empacado</t>
  </si>
  <si>
    <t xml:space="preserve">Bolsas para recolección de residuos para separación en la fuente </t>
  </si>
  <si>
    <t xml:space="preserve">Bolsa para basura tipo industrial negra de 90x120 cm calibre 2 </t>
  </si>
  <si>
    <t>Aceite motor 2 tiempos Índice de viscosidad mayor a 140</t>
  </si>
  <si>
    <t>Galon</t>
  </si>
  <si>
    <t>Gasolina tipo corriente</t>
  </si>
  <si>
    <t>Galón</t>
  </si>
  <si>
    <t>grava de 1"</t>
  </si>
  <si>
    <t>m3</t>
  </si>
  <si>
    <t>tierra abonada con cascarilla</t>
  </si>
  <si>
    <t>viaje</t>
  </si>
  <si>
    <t>Guantes de nitrilo reforzado</t>
  </si>
  <si>
    <t>Galon de pintura para exterior</t>
  </si>
  <si>
    <t>galon</t>
  </si>
  <si>
    <t>Galon de thinner</t>
  </si>
  <si>
    <t>Plastico</t>
  </si>
  <si>
    <t>m2</t>
  </si>
  <si>
    <t>Bandeja de pintura</t>
  </si>
  <si>
    <t>Rodillo 2 pulgadas</t>
  </si>
  <si>
    <t>Rodillo 6 pulgadas</t>
  </si>
  <si>
    <t>Brocha de 3 pulgadas</t>
  </si>
  <si>
    <t>Brocha de 4 pulgadas</t>
  </si>
  <si>
    <t>Brocha de 5 pulgadas</t>
  </si>
  <si>
    <t>Esferos</t>
  </si>
  <si>
    <t>Caja de grapa para cerca 500 g</t>
  </si>
  <si>
    <t xml:space="preserve">Lazo cuerda multiproposito de 8 mm a 12 mm x 20 metros </t>
  </si>
  <si>
    <t xml:space="preserve"> Rollo </t>
  </si>
  <si>
    <t>Cortes de guadua para cerca 1 m aprox altura</t>
  </si>
  <si>
    <t>Planta de jardineria</t>
  </si>
  <si>
    <t>Abono bulto lombricompost Lombricompost granulado 40 Kg</t>
  </si>
  <si>
    <t xml:space="preserve"> Bulto </t>
  </si>
  <si>
    <t xml:space="preserve">Cascarilla de arroz x 15 Kg Bulto cascarilla de arroz </t>
  </si>
  <si>
    <t>Bulto de tierra abonada 36 Kg</t>
  </si>
  <si>
    <t>Bulto</t>
  </si>
  <si>
    <t>Caja de puntillas 500g</t>
  </si>
  <si>
    <t>caja</t>
  </si>
  <si>
    <t>Estacas de madera - refuerzo de camas</t>
  </si>
  <si>
    <t>Cicatrizante hormonal 460 gr</t>
  </si>
  <si>
    <t>Almadana 6 libras</t>
  </si>
  <si>
    <t xml:space="preserve">Aerosol especial </t>
  </si>
  <si>
    <t>Boquilla / adaptador para aerosol especial</t>
  </si>
  <si>
    <t>Kit Respirador Pintura 2 Vías 6211P marca 3M</t>
  </si>
  <si>
    <t>kit</t>
  </si>
  <si>
    <t xml:space="preserve">galon </t>
  </si>
  <si>
    <t>V. Comunicaciones, Imagen Institucional y Divulgación</t>
  </si>
  <si>
    <t>Afiches</t>
  </si>
  <si>
    <t xml:space="preserve">Afiches Impresos en propalcote de 150 gr. Tamaño 1/4 de pliego a cuatro (4) tintas acabado brillante. </t>
  </si>
  <si>
    <t>Pendones</t>
  </si>
  <si>
    <t>Tamaño 90x190 cm., en Tela Banner a dos (2) tintas, incluidos logos e información del proyecto con base soporte en aluminio</t>
  </si>
  <si>
    <t xml:space="preserve">Imanes </t>
  </si>
  <si>
    <t>Imanes publicitarios  8 x 4  diseño a definir</t>
  </si>
  <si>
    <t>Imanes publicitarios para vehículo de 50cm X 30cm en lamina imantada de calibre 8 con impresión digital en acabado laminado mate o brillante</t>
  </si>
  <si>
    <t xml:space="preserve">Folletos </t>
  </si>
  <si>
    <t>Diseño e impresión de volantes de divulgación tamaño media.Papel propalcolte, full color 4x0 amabas caras</t>
  </si>
  <si>
    <t xml:space="preserve">sombrillas con logo </t>
  </si>
  <si>
    <t xml:space="preserve">sombrilla 8 varillas, mecanismo semi automatico mango ergonomico </t>
  </si>
  <si>
    <t>Escarapela</t>
  </si>
  <si>
    <t>Escarapelas en Papel Kimberly. Con forro plástico y Tira 15 mm, con gancho metálico de presión con imagen y color institucional según Manual de Imagen.</t>
  </si>
  <si>
    <t>VI. Personal Técnico, Profesional y de Apoyo</t>
  </si>
  <si>
    <t xml:space="preserve">
COORDINADOR DEL PROYECTO</t>
  </si>
  <si>
    <t xml:space="preserve">Profesional en Ciencias básicas, Economía, Administración, Ingeniería, Arquitectura, Urbanismo,  ciencias agrarias, ambientales, forestales, agrícolas. 36 meses de experiencia profesional certificada distribuida de la siguiente manera:
24 meses de experiencia en coordinación de proyectos, gestión de proyectos y/o gerencia de proyectos 
12 meses  de experiencia especifica en apoyo a la ejecución y coordinación de proyectos, en gestión de riesgo y/o cambio climático.
</t>
  </si>
  <si>
    <t>mes</t>
  </si>
  <si>
    <t xml:space="preserve">PROFESIONAL I DE DISEÑO GRÁFICO CON ENFASIS EN ARTE URBANA </t>
  </si>
  <si>
    <t xml:space="preserve">Profesional en diseño grafico, diseño industrial y/o diseño digital 36 meses de experiencia y/o conocimiento en arte urbana, graffiti, creación de contenido de índole ambiental y/o diseño de experiencia de usuario desde la perspectiva territorial </t>
  </si>
  <si>
    <t xml:space="preserve">mes </t>
  </si>
  <si>
    <t>PROFESIONAL I - RIESGOS Y AMBIENTE</t>
  </si>
  <si>
    <t>Título Profesional en ingenierías de ciencias ambientales, ciencias de la salud y/o afines. 23 meses de experiencia en gestión de riesgos de desastres, entrenamiento con organismos de socorro, 12 meses de experiencia especifica en seguridad, salud en el trabajo y adaptación al cambio climatico con procesos comunitarios.</t>
  </si>
  <si>
    <t>PROFESIONAL - PSICOLOGO</t>
  </si>
  <si>
    <t>Título de formación profesional en Psicología, trabajo social y/o sociólogo.Doce 12 meses experiencia especifica en servicios de atención primaria en salud mental, en salud de cuidadore/as, prevención de suicidio, herramientas para el manejo de las crisis de primera instancia en salud mental, primeros auxilios psicológicos</t>
  </si>
  <si>
    <t>VIGIAS GESTION DE RIESGOS</t>
  </si>
  <si>
    <t xml:space="preserve">Título de Bachiller con experiencia de 12 meses como vigías de gestión del riesgo y/o cambio climático. </t>
  </si>
  <si>
    <t>Persona</t>
  </si>
  <si>
    <t xml:space="preserve">TOTAL </t>
  </si>
  <si>
    <t>MINICARGADOR</t>
  </si>
  <si>
    <t>IV. Insumos de campo y materiales de consumo</t>
  </si>
  <si>
    <t>OBJETO:PRESTAR LOS SERVICIOS PARA LA REDUCCIÓN DEL RIESGO Y ADAPTACIÓN AL CAMBIO CLIMÁTICO EN LA LOCALIDAD DE KENNEDY, EN EL MARCO DEL PROYECTO DE INVERSIÓN 2626 “KENNEDY JUNTOS NOS PREPARAMOS PARA EL CAMBIO”</t>
  </si>
  <si>
    <t>ALCALDÍA LOCAL DE KENNEDY</t>
  </si>
  <si>
    <t>SOLICITUD DE COTIZACIÓN</t>
  </si>
  <si>
    <t xml:space="preserve">NOMBRE DE EMPRESA COTIZANTE </t>
  </si>
  <si>
    <t xml:space="preserve">NIT </t>
  </si>
  <si>
    <t xml:space="preserve">CORREOELECTRONICO </t>
  </si>
  <si>
    <t>IVA</t>
  </si>
  <si>
    <t xml:space="preserve"> Valor Unitario antes de IVA</t>
  </si>
  <si>
    <t xml:space="preserve"> Valor Unitario incluido IVA</t>
  </si>
  <si>
    <t xml:space="preserve"> Valor Total incluido IVA</t>
  </si>
  <si>
    <t>Dedicación</t>
  </si>
  <si>
    <t xml:space="preserve"> Valor mensual</t>
  </si>
  <si>
    <t>Rastrillo recto de 16 dientes, mango de 60"</t>
  </si>
  <si>
    <t>Forma de la cabeza: CUADRADA, Diámetro del cubo (en mm): 34.5, Tipo de enmangado: REMACHADO, Tipo de mango: MANGO ANILLA, Material del mango:MADERA, Longitud del mango (en cm): 53, Diámetro del mango (en mm): 38</t>
  </si>
  <si>
    <t>Manguera 1/2" super reforzada 4 capas 30 m conexiones metal</t>
  </si>
  <si>
    <t>Recogedor (largo x ancho x alto) 23 cm x 27 cm x 9 cm, Largo del bastón&gt; 82 cm</t>
  </si>
  <si>
    <t>Tabla de apoyo elaborada en plástico lo que le brinda una mayor resistencia al quiebre, superficie lisa, plana y sin imperfecciones, con gancho metálico para la sujeción de los papeles.</t>
  </si>
  <si>
    <t>10 Mt Soga Cuerda Pita Cordel Cabuya De Fique 1/4 (6mm)</t>
  </si>
  <si>
    <t>Hidroretenedor Hydrogel Agrícola Hydrosorb Retenedor De Agua 1kg</t>
  </si>
  <si>
    <t>Boligrafo clasico con cuerpo transparente para poder visualizar la tinta. Cuerpo
hexagonal no rueda en la superficie de la mesa y le permite escribir con control y comodidad. El color de la tapa y el boton indican el color de la tinta. Longitud del producto 14,90 cm / Peso 5.76 grs</t>
  </si>
  <si>
    <t>es un arbusto perennifolio que puede alcanzar 4 metros de alto en el suelo, y en maceta 3 metros. Sus hojas son lineales, lanceoladas, alternas.</t>
  </si>
  <si>
    <t>Puntilla Con Cabeza X 500gr</t>
  </si>
  <si>
    <t xml:space="preserve">Aerosol especial Auster para superficies de concreto </t>
  </si>
  <si>
    <t>Galon de pintura para exteriores de concreto de diferentes colores</t>
  </si>
  <si>
    <t xml:space="preserve">Lima Triangular Agricola Bastarda Con Mango 6pg </t>
  </si>
  <si>
    <t>Tijera para Poda de 48 cm uso hogar con mangos en madera</t>
  </si>
  <si>
    <t>machete de 18 "pulgadas MACHETE 164 NIQUELADO CACHA BIMATERIAL</t>
  </si>
  <si>
    <t xml:space="preserve">Pala redonda </t>
  </si>
  <si>
    <t>Martillo de alta calidad</t>
  </si>
  <si>
    <t>Martillo de alta calidad, con mango de fácil agarre y antideslizante - MARTILLO 8001 NEGRO MANGO MADERA</t>
  </si>
  <si>
    <t>Paladraga</t>
  </si>
  <si>
    <t>Paladraga cal.16 cabo madera redondo - Paladraga mangos de madera 45″</t>
  </si>
  <si>
    <t>Balde para construcción</t>
  </si>
  <si>
    <t xml:space="preserve">Balde para construcción generico, práctico, resistente, con manija metálica - Alambre de acero galvanizado calibre 10. 8 litros de capacidad.
</t>
  </si>
  <si>
    <t>Set de herramientas de jardineria</t>
  </si>
  <si>
    <t>Tijeras De Poda Con Goma</t>
  </si>
  <si>
    <t>Hidroretenedor</t>
  </si>
  <si>
    <t>Rollizo 120 mm x 3,00 mt. Calibrado Impreg. CCA</t>
  </si>
  <si>
    <t>Engrapadora / clavadora tipo pistola, Cuerpo de acero cromado y mango ergonómico de acción suave con mayor fuerza de engrapado</t>
  </si>
  <si>
    <t>Espátula Plástica Flexible de 8 Cm. Resistente a Solventes - Ancho
7.5 cm, Largo 0.6 cm</t>
  </si>
  <si>
    <t>Serrucho Cortador de Ramas</t>
  </si>
  <si>
    <t>Serrucho Cortador de Ramas O de Poda Plegable Cuchilla 10'' - Ancho 2,5 cm, Largo 55 cm, Alto 55 cm</t>
  </si>
  <si>
    <t>Segueta</t>
  </si>
  <si>
    <t>Segueta De 12 Pulgadas Cromada Con un largo de 30 cm,</t>
  </si>
  <si>
    <t>Barra de acero de 16” pulgadas</t>
  </si>
  <si>
    <t>Hidrocarburos - Aceite</t>
  </si>
  <si>
    <t>Hidrocarburos - Gasolina</t>
  </si>
  <si>
    <t>Grava Triturada de 1" pulgada</t>
  </si>
  <si>
    <t>Plastico Negro 20x3m Ancho Cal.3.5</t>
  </si>
  <si>
    <t xml:space="preserve">Juego de pinceles en blister con 5 piezas </t>
  </si>
  <si>
    <t>Set de pinceles</t>
  </si>
  <si>
    <t>Bandeja plastica negra para mezcla de pintura - Capacidad/Tamaño: Comúnmente de 9 a 11 pulgadas, con capacidades de volumen de aproximadamente 1.3 litros. Dimensiones Típicas: Aprox. 37.5 cm de largo x 30 cm de ancho x 7.5 cm de alto.</t>
  </si>
  <si>
    <t>Rodillo 2 pulgadas - minirodillo de 2 pulgadas (aprox. 5 cm) -  Material de felpa: Generalmente hilo tejido, microfibra o poliéster de alta densidad.</t>
  </si>
  <si>
    <t>Rodillo 6 pulgadas - El rodillo de 6 pulgadas (aprox. 15 cm) - Generalmente fabricado en microfibra de alto rendimiento, lana o poliéster, ofreciendo una alta capacidad de carga y descarga de pintura.</t>
  </si>
  <si>
    <t>La brocha de 3 pulgada (7.62 cm) es una herramienta versátil para superficies medianas y grandes, diseñada para pinturas vinílicas, esmaltes y barnices, Generalmente sintéticas (poliuretano, nylon) para pinturas base agua/aceite, o mixtas para mayor retención y suavidad</t>
  </si>
  <si>
    <t>Brocha de 4 pulgadas - La brocha de 4 pulgadas (102 mm) es una herramienta profesional de alto rendimiento diseñada para cubrir grandes superficies rápidamente. Cuenta con cerdas (sintéticas, naturales o mixtas) fijadas con resina epóxica al casquillo para evitar desprendimientos, mango ergonómico de plástico o madera, y es ideal para pinturas vinílicas, esmaltes y solventes.</t>
  </si>
  <si>
    <t xml:space="preserve">La brocha de 5 pulgadas (aprox. 127 mm) es una herramienta profesional de alto rendimiento diseñada para la aplicación de pintura en grandes superficies, como paredes, techos y fachadas. Cuenta con cerdas densas (naturales o sintéticas), mango ergonómico de plástico resistente y virola metálica. </t>
  </si>
  <si>
    <t>Servicio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</si>
</sst>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 &quot;€&quot;_-;\-* #,##0\ &quot;€&quot;_-;_-* &quot;-&quot;\ &quot;€&quot;_-;_-@_-"/>
    <numFmt numFmtId="165" formatCode="_-* #,##0.00\ &quot;€&quot;_-;\-* #,##0.00\ &quot;€&quot;_-;_-* &quot;-&quot;??\ &quot;€&quot;_-;_-@_-"/>
    <numFmt numFmtId="166" formatCode="_(&quot;$&quot;\ * #,##0.00_);_(&quot;$&quot;\ * \(#,##0.00\);_(&quot;$&quot;\ * &quot;-&quot;??_);_(@_)"/>
    <numFmt numFmtId="167" formatCode="#,##0.00&quot; &quot;;&quot;-&quot;#,##0.00&quot; &quot;;&quot;-&quot;#&quot; &quot;;@&quot; &quot;"/>
    <numFmt numFmtId="168" formatCode="[$$-240A]#,##0.00;[Red]&quot;(&quot;[$$-240A]#,##0.00&quot;)&quot;"/>
    <numFmt numFmtId="169" formatCode="&quot;$&quot;\ #,##0.00"/>
    <numFmt numFmtId="170" formatCode="_-* #,##0.00\ _€_-;\-* #,##0.00\ _€_-;_-* &quot;-&quot;??\ _€_-;_-@_-"/>
    <numFmt numFmtId="171" formatCode="_(&quot;$&quot;\ * #,##0_);_(&quot;$&quot;\ * \(#,##0\);_(&quot;$&quot;\ * &quot;-&quot;_);_(@_)"/>
    <numFmt numFmtId="172" formatCode="_ * #,##0.00_ ;_ * \-#,##0.00_ ;_ * \-??_ ;_ @_ "/>
    <numFmt numFmtId="173" formatCode="_-[$$-240A]\ * #,##0.00_-;\-[$$-240A]\ * #,##0.00_-;_-[$$-240A]\ * &quot;-&quot;??_-;_-@_-"/>
    <numFmt numFmtId="174" formatCode="&quot;$&quot;\ #,##0"/>
  </numFmts>
  <fonts count="38"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1"/>
      <color indexed="8"/>
      <name val="Calibri"/>
      <family val="2"/>
    </font>
    <font>
      <sz val="11"/>
      <color theme="1"/>
      <name val="Calibri"/>
      <family val="2"/>
      <scheme val="minor"/>
    </font>
    <font>
      <sz val="11"/>
      <color theme="1"/>
      <name val="Arial"/>
      <family val="2"/>
    </font>
    <font>
      <b/>
      <i/>
      <sz val="16"/>
      <color theme="1"/>
      <name val="Arial"/>
      <family val="2"/>
    </font>
    <font>
      <b/>
      <i/>
      <u/>
      <sz val="11"/>
      <color theme="1"/>
      <name val="Arial"/>
      <family val="2"/>
    </font>
    <font>
      <b/>
      <sz val="11"/>
      <color rgb="FF000000"/>
      <name val="Calibri"/>
      <family val="2"/>
    </font>
    <font>
      <sz val="11"/>
      <color rgb="FF000000"/>
      <name val="Calibri"/>
      <family val="2"/>
    </font>
    <font>
      <sz val="11"/>
      <color rgb="FF0070C0"/>
      <name val="Calibri"/>
      <family val="2"/>
      <scheme val="minor"/>
    </font>
    <font>
      <sz val="11"/>
      <color rgb="FF000000"/>
      <name val="Calibri Light"/>
      <family val="2"/>
      <scheme val="major"/>
    </font>
    <font>
      <sz val="10"/>
      <color rgb="FF000000"/>
      <name val="Arial"/>
      <family val="2"/>
    </font>
    <font>
      <b/>
      <sz val="11"/>
      <color theme="1"/>
      <name val="Calibri"/>
      <family val="2"/>
      <scheme val="minor"/>
    </font>
    <font>
      <b/>
      <sz val="11"/>
      <color rgb="FF000000"/>
      <name val="Calibri"/>
      <family val="2"/>
      <scheme val="minor"/>
    </font>
    <font>
      <sz val="11"/>
      <color rgb="FF000000"/>
      <name val="Arial"/>
      <family val="2"/>
    </font>
    <font>
      <sz val="11"/>
      <color rgb="FF000000"/>
      <name val="Calibri Light"/>
      <family val="2"/>
    </font>
    <font>
      <b/>
      <sz val="12"/>
      <color theme="1"/>
      <name val="Calibri"/>
      <family val="2"/>
      <scheme val="minor"/>
    </font>
    <font>
      <b/>
      <sz val="14"/>
      <name val="Arial"/>
      <family val="2"/>
    </font>
    <font>
      <b/>
      <sz val="11"/>
      <color theme="0"/>
      <name val="Calibri"/>
      <family val="2"/>
      <scheme val="minor"/>
    </font>
    <font>
      <sz val="11"/>
      <color rgb="FFFF0000"/>
      <name val="Calibri"/>
      <family val="2"/>
      <scheme val="minor"/>
    </font>
    <font>
      <sz val="11"/>
      <color theme="0"/>
      <name val="Calibri"/>
      <family val="2"/>
      <scheme val="minor"/>
    </font>
    <font>
      <sz val="11"/>
      <color rgb="FFFF0000"/>
      <name val="Calibri"/>
      <family val="2"/>
    </font>
    <font>
      <sz val="11"/>
      <name val="Calibri"/>
      <family val="2"/>
    </font>
    <font>
      <sz val="11"/>
      <name val="Calibri"/>
      <family val="2"/>
      <scheme val="minor"/>
    </font>
    <font>
      <sz val="11"/>
      <color rgb="FFFF0000"/>
      <name val="Arial"/>
      <family val="2"/>
    </font>
    <font>
      <b/>
      <sz val="14"/>
      <color theme="1"/>
      <name val="Calibri"/>
      <family val="2"/>
      <scheme val="minor"/>
    </font>
    <font>
      <b/>
      <sz val="11"/>
      <color theme="0"/>
      <name val="Times New Roman"/>
      <family val="1"/>
    </font>
    <font>
      <sz val="11"/>
      <color theme="1"/>
      <name val="Times New Roman"/>
      <family val="1"/>
    </font>
    <font>
      <b/>
      <sz val="14"/>
      <color theme="0"/>
      <name val="Calibri"/>
      <family val="2"/>
      <scheme val="minor"/>
    </font>
    <font>
      <b/>
      <sz val="12"/>
      <color theme="0"/>
      <name val="Calibri"/>
      <family val="2"/>
      <scheme val="minor"/>
    </font>
    <font>
      <sz val="11"/>
      <color theme="0"/>
      <name val="Calibri"/>
      <family val="2"/>
    </font>
    <font>
      <sz val="10"/>
      <color theme="1"/>
      <name val="Arial"/>
      <family val="2"/>
    </font>
    <font>
      <sz val="9"/>
      <color indexed="81"/>
      <name val="Tahoma"/>
      <family val="2"/>
    </font>
    <font>
      <b/>
      <sz val="9"/>
      <color indexed="81"/>
      <name val="Tahoma"/>
      <family val="2"/>
    </font>
  </fonts>
  <fills count="6">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rgb="FFC00000"/>
        <bgColor rgb="FF8A1700"/>
      </patternFill>
    </fill>
    <fill>
      <patternFill patternType="solid">
        <fgColor rgb="FFC00000"/>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rgb="FFABABAB"/>
      </left>
      <right/>
      <top style="thin">
        <color rgb="FFABABAB"/>
      </top>
      <bottom/>
      <diagonal/>
    </border>
    <border>
      <left style="thin">
        <color rgb="FFABABAB"/>
      </left>
      <right/>
      <top/>
      <bottom/>
      <diagonal/>
    </border>
    <border>
      <left style="thin">
        <color rgb="FFABABAB"/>
      </left>
      <right/>
      <top style="thin">
        <color rgb="FFABABAB"/>
      </top>
      <bottom style="thin">
        <color rgb="FFABABAB"/>
      </bottom>
      <diagonal/>
    </border>
    <border>
      <left style="thin">
        <color rgb="FFABABAB"/>
      </left>
      <right style="thin">
        <color rgb="FFABABAB"/>
      </right>
      <top style="thin">
        <color rgb="FFABABAB"/>
      </top>
      <bottom/>
      <diagonal/>
    </border>
    <border>
      <left style="thin">
        <color rgb="FFABABAB"/>
      </left>
      <right style="thin">
        <color rgb="FFABABAB"/>
      </right>
      <top/>
      <bottom/>
      <diagonal/>
    </border>
    <border>
      <left style="thin">
        <color rgb="FFABABAB"/>
      </left>
      <right style="thin">
        <color rgb="FFABABAB"/>
      </right>
      <top style="thin">
        <color rgb="FFABABAB"/>
      </top>
      <bottom style="thin">
        <color rgb="FFABABAB"/>
      </bottom>
      <diagonal/>
    </border>
    <border>
      <left style="thin">
        <color indexed="64"/>
      </left>
      <right style="thin">
        <color indexed="64"/>
      </right>
      <top style="thin">
        <color indexed="64"/>
      </top>
      <bottom/>
      <diagonal/>
    </border>
    <border>
      <left style="thin">
        <color auto="1"/>
      </left>
      <right style="thin">
        <color auto="1"/>
      </right>
      <top/>
      <bottom style="thin">
        <color auto="1"/>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thin">
        <color rgb="FF000000"/>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diagonal/>
    </border>
    <border>
      <left style="thin">
        <color indexed="64"/>
      </left>
      <right/>
      <top/>
      <bottom style="thin">
        <color indexed="64"/>
      </bottom>
      <diagonal/>
    </border>
    <border>
      <left style="thin">
        <color indexed="64"/>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rgb="FF000000"/>
      </right>
      <top style="thin">
        <color rgb="FF000000"/>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rgb="FF000000"/>
      </bottom>
      <diagonal/>
    </border>
  </borders>
  <cellStyleXfs count="46">
    <xf numFmtId="0" fontId="0" fillId="0" borderId="0"/>
    <xf numFmtId="167" fontId="8" fillId="0" borderId="0"/>
    <xf numFmtId="0" fontId="9" fillId="0" borderId="0">
      <alignment horizontal="center"/>
    </xf>
    <xf numFmtId="0" fontId="9" fillId="0" borderId="0">
      <alignment horizontal="center" textRotation="90"/>
    </xf>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5" fillId="0" borderId="0" applyFill="0" applyBorder="0" applyAlignment="0" applyProtection="0"/>
    <xf numFmtId="41" fontId="5" fillId="0" borderId="0" applyFill="0" applyBorder="0" applyAlignment="0" applyProtection="0"/>
    <xf numFmtId="42" fontId="7" fillId="0" borderId="0" applyFont="0" applyFill="0" applyBorder="0" applyAlignment="0" applyProtection="0"/>
    <xf numFmtId="42" fontId="8" fillId="0" borderId="0" applyFont="0" applyFill="0" applyBorder="0" applyAlignment="0" applyProtection="0"/>
    <xf numFmtId="42" fontId="7" fillId="0" borderId="0" applyFont="0" applyFill="0" applyBorder="0" applyAlignment="0" applyProtection="0"/>
    <xf numFmtId="42" fontId="5" fillId="0" borderId="0" applyFill="0" applyBorder="0" applyAlignment="0" applyProtection="0"/>
    <xf numFmtId="42" fontId="5" fillId="0" borderId="0" applyFill="0" applyBorder="0" applyAlignment="0" applyProtection="0"/>
    <xf numFmtId="42" fontId="8" fillId="0" borderId="0" applyFont="0" applyFill="0" applyBorder="0" applyAlignment="0" applyProtection="0"/>
    <xf numFmtId="42" fontId="4" fillId="0" borderId="0" applyFill="0" applyBorder="0" applyAlignment="0" applyProtection="0"/>
    <xf numFmtId="42" fontId="5" fillId="0" borderId="0" applyFill="0" applyBorder="0" applyAlignment="0" applyProtection="0"/>
    <xf numFmtId="166" fontId="7" fillId="0" borderId="0" applyFont="0" applyFill="0" applyBorder="0" applyAlignment="0" applyProtection="0"/>
    <xf numFmtId="44" fontId="4" fillId="0" borderId="0" applyFill="0" applyBorder="0" applyAlignment="0" applyProtection="0"/>
    <xf numFmtId="44" fontId="5" fillId="0" borderId="0" applyFill="0" applyBorder="0" applyAlignment="0" applyProtection="0"/>
    <xf numFmtId="0" fontId="5" fillId="0" borderId="0"/>
    <xf numFmtId="0" fontId="7" fillId="0" borderId="0"/>
    <xf numFmtId="0" fontId="7" fillId="0" borderId="0"/>
    <xf numFmtId="0" fontId="5" fillId="0" borderId="0"/>
    <xf numFmtId="0" fontId="6" fillId="0" borderId="0"/>
    <xf numFmtId="0" fontId="8" fillId="0" borderId="0"/>
    <xf numFmtId="9" fontId="5" fillId="0" borderId="0" applyFill="0" applyBorder="0" applyAlignment="0" applyProtection="0"/>
    <xf numFmtId="0" fontId="10" fillId="0" borderId="0"/>
    <xf numFmtId="168" fontId="10" fillId="0" borderId="0"/>
    <xf numFmtId="0" fontId="3" fillId="0" borderId="0"/>
    <xf numFmtId="9" fontId="3" fillId="0" borderId="0" applyFont="0" applyFill="0" applyBorder="0" applyAlignment="0" applyProtection="0"/>
    <xf numFmtId="44" fontId="3" fillId="0" borderId="0" applyFont="0" applyFill="0" applyBorder="0" applyAlignment="0" applyProtection="0"/>
    <xf numFmtId="0" fontId="2" fillId="0" borderId="0"/>
    <xf numFmtId="170" fontId="2" fillId="0" borderId="0" applyFont="0" applyFill="0" applyBorder="0" applyAlignment="0" applyProtection="0"/>
    <xf numFmtId="165" fontId="2" fillId="0" borderId="0" applyFont="0" applyFill="0" applyBorder="0" applyAlignment="0" applyProtection="0"/>
    <xf numFmtId="164" fontId="2" fillId="0" borderId="0" applyFont="0" applyFill="0" applyBorder="0" applyAlignment="0" applyProtection="0"/>
    <xf numFmtId="0" fontId="4" fillId="0" borderId="0"/>
    <xf numFmtId="9" fontId="4" fillId="0" borderId="0" applyFill="0" applyBorder="0" applyAlignment="0" applyProtection="0"/>
    <xf numFmtId="0" fontId="4" fillId="0" borderId="0"/>
    <xf numFmtId="172" fontId="4" fillId="0" borderId="0" applyFill="0" applyBorder="0" applyAlignment="0" applyProtection="0"/>
    <xf numFmtId="166" fontId="2" fillId="0" borderId="0" applyFont="0" applyFill="0" applyBorder="0" applyAlignment="0" applyProtection="0"/>
    <xf numFmtId="171" fontId="2" fillId="0" borderId="0" applyFont="0" applyFill="0" applyBorder="0" applyAlignment="0" applyProtection="0"/>
    <xf numFmtId="43" fontId="2" fillId="0" borderId="0" applyFont="0" applyFill="0" applyBorder="0" applyAlignment="0" applyProtection="0"/>
    <xf numFmtId="9" fontId="4" fillId="0" borderId="0" applyFont="0" applyFill="0" applyBorder="0" applyAlignment="0" applyProtection="0"/>
    <xf numFmtId="44" fontId="4" fillId="0" borderId="0" applyFont="0" applyFill="0" applyBorder="0" applyAlignment="0" applyProtection="0"/>
  </cellStyleXfs>
  <cellXfs count="184">
    <xf numFmtId="0" fontId="0" fillId="0" borderId="0" xfId="0"/>
    <xf numFmtId="0" fontId="0" fillId="0" borderId="2" xfId="0" applyBorder="1"/>
    <xf numFmtId="0" fontId="0" fillId="0" borderId="2" xfId="0" pivotButton="1"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1" xfId="0" applyBorder="1"/>
    <xf numFmtId="0" fontId="0" fillId="0" borderId="1" xfId="0" applyBorder="1" applyAlignment="1">
      <alignment horizontal="center"/>
    </xf>
    <xf numFmtId="0" fontId="0" fillId="0" borderId="0" xfId="0" applyAlignment="1">
      <alignment horizontal="center"/>
    </xf>
    <xf numFmtId="0" fontId="3" fillId="0" borderId="0" xfId="30" applyAlignment="1">
      <alignment horizontal="center" vertical="center"/>
    </xf>
    <xf numFmtId="0" fontId="3" fillId="0" borderId="0" xfId="30" applyAlignment="1">
      <alignment horizontal="left" vertical="center"/>
    </xf>
    <xf numFmtId="0" fontId="13" fillId="0" borderId="0" xfId="30" applyFont="1" applyAlignment="1">
      <alignment horizontal="center" vertical="center"/>
    </xf>
    <xf numFmtId="169" fontId="14" fillId="0" borderId="1" xfId="0" applyNumberFormat="1" applyFont="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horizontal="center" vertical="center" wrapText="1"/>
    </xf>
    <xf numFmtId="0" fontId="15" fillId="0" borderId="1" xfId="0" applyFont="1" applyBorder="1" applyAlignment="1">
      <alignment horizontal="center" vertical="center" wrapText="1"/>
    </xf>
    <xf numFmtId="169" fontId="15" fillId="0" borderId="1" xfId="0" applyNumberFormat="1" applyFont="1" applyBorder="1" applyAlignment="1">
      <alignment horizontal="left" vertical="center" wrapText="1"/>
    </xf>
    <xf numFmtId="169" fontId="15" fillId="0" borderId="1" xfId="0" applyNumberFormat="1" applyFont="1" applyBorder="1" applyAlignment="1">
      <alignment horizontal="center" vertical="center" wrapText="1"/>
    </xf>
    <xf numFmtId="0" fontId="15" fillId="0" borderId="1" xfId="0" applyFont="1" applyBorder="1" applyAlignment="1">
      <alignment horizontal="left" vertical="center" wrapText="1"/>
    </xf>
    <xf numFmtId="0" fontId="15" fillId="0" borderId="8" xfId="0" applyFont="1" applyBorder="1" applyAlignment="1">
      <alignment horizontal="center" vertical="center" wrapText="1"/>
    </xf>
    <xf numFmtId="0" fontId="8"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6" fillId="0" borderId="0" xfId="30" applyFont="1" applyAlignment="1">
      <alignment horizontal="center" vertical="center" wrapText="1"/>
    </xf>
    <xf numFmtId="0" fontId="15" fillId="0" borderId="9" xfId="0" applyFont="1" applyBorder="1" applyAlignment="1">
      <alignment horizontal="center" vertical="center" wrapText="1"/>
    </xf>
    <xf numFmtId="169" fontId="15" fillId="0" borderId="9" xfId="0" applyNumberFormat="1" applyFont="1" applyBorder="1" applyAlignment="1">
      <alignment horizontal="left" vertical="center" wrapText="1"/>
    </xf>
    <xf numFmtId="0" fontId="8" fillId="0" borderId="9" xfId="0" applyFont="1" applyBorder="1" applyAlignment="1">
      <alignment horizontal="center" vertical="center" wrapText="1"/>
    </xf>
    <xf numFmtId="0" fontId="12" fillId="0" borderId="26" xfId="30" applyFont="1" applyBorder="1" applyAlignment="1">
      <alignment horizontal="center" vertical="center" wrapText="1"/>
    </xf>
    <xf numFmtId="0" fontId="12" fillId="0" borderId="27" xfId="30" applyFont="1" applyBorder="1" applyAlignment="1">
      <alignment horizontal="center" vertical="center" wrapText="1"/>
    </xf>
    <xf numFmtId="0" fontId="12" fillId="0" borderId="0" xfId="30" applyFont="1" applyAlignment="1">
      <alignment horizontal="center" vertical="center" wrapText="1"/>
    </xf>
    <xf numFmtId="0" fontId="8" fillId="0" borderId="0" xfId="0" applyFont="1" applyAlignment="1">
      <alignment horizontal="center" vertical="center" wrapText="1"/>
    </xf>
    <xf numFmtId="173" fontId="12" fillId="0" borderId="0" xfId="30" applyNumberFormat="1" applyFont="1" applyAlignment="1">
      <alignment horizontal="center" vertical="center" wrapText="1"/>
    </xf>
    <xf numFmtId="0" fontId="8" fillId="0" borderId="17" xfId="0" applyFont="1" applyBorder="1" applyAlignment="1">
      <alignment horizontal="center" vertical="center" wrapText="1"/>
    </xf>
    <xf numFmtId="0" fontId="15" fillId="0" borderId="9" xfId="0" applyFont="1" applyBorder="1" applyAlignment="1">
      <alignment horizontal="left" vertical="center" wrapText="1"/>
    </xf>
    <xf numFmtId="0" fontId="15" fillId="0" borderId="0" xfId="0" applyFont="1" applyAlignment="1">
      <alignment horizontal="center" vertical="center" wrapText="1"/>
    </xf>
    <xf numFmtId="0" fontId="12" fillId="0" borderId="16" xfId="30" applyFont="1" applyBorder="1" applyAlignment="1">
      <alignment horizontal="center" vertical="center" wrapText="1"/>
    </xf>
    <xf numFmtId="173" fontId="12" fillId="0" borderId="21" xfId="30" applyNumberFormat="1" applyFont="1" applyBorder="1" applyAlignment="1">
      <alignment horizontal="center" vertical="center" wrapText="1"/>
    </xf>
    <xf numFmtId="169" fontId="15" fillId="0" borderId="9" xfId="0" applyNumberFormat="1" applyFont="1" applyBorder="1" applyAlignment="1">
      <alignment horizontal="center" vertical="center" wrapText="1"/>
    </xf>
    <xf numFmtId="0" fontId="12" fillId="0" borderId="9" xfId="0" applyFont="1" applyBorder="1" applyAlignment="1">
      <alignment horizontal="center" vertical="center" wrapText="1"/>
    </xf>
    <xf numFmtId="0" fontId="16" fillId="0" borderId="17" xfId="0" applyFont="1" applyBorder="1" applyAlignment="1">
      <alignment horizontal="center" vertical="center" wrapText="1"/>
    </xf>
    <xf numFmtId="0" fontId="0" fillId="0" borderId="17" xfId="0" applyBorder="1" applyAlignment="1">
      <alignment horizontal="center" vertical="center" wrapText="1"/>
    </xf>
    <xf numFmtId="0" fontId="19" fillId="0" borderId="9" xfId="0" applyFont="1" applyBorder="1" applyAlignment="1">
      <alignment horizontal="center" vertical="center" wrapText="1"/>
    </xf>
    <xf numFmtId="0" fontId="19" fillId="0" borderId="24" xfId="0" applyFont="1" applyBorder="1" applyAlignment="1">
      <alignment horizontal="center" vertical="center" wrapText="1"/>
    </xf>
    <xf numFmtId="0" fontId="19" fillId="0" borderId="0" xfId="0" applyFont="1" applyAlignment="1">
      <alignment horizontal="center" vertical="center" wrapText="1"/>
    </xf>
    <xf numFmtId="0" fontId="15" fillId="0" borderId="1" xfId="0" applyFont="1" applyBorder="1" applyAlignment="1">
      <alignment vertical="center" wrapText="1"/>
    </xf>
    <xf numFmtId="0" fontId="15" fillId="0" borderId="0" xfId="0" applyFont="1" applyAlignment="1">
      <alignment vertical="center" wrapText="1"/>
    </xf>
    <xf numFmtId="0" fontId="0" fillId="0" borderId="17" xfId="0" applyBorder="1" applyAlignment="1">
      <alignment horizontal="left" vertical="center" wrapText="1"/>
    </xf>
    <xf numFmtId="0" fontId="0" fillId="0" borderId="0" xfId="0" applyAlignment="1">
      <alignment horizontal="left" vertical="center" wrapText="1"/>
    </xf>
    <xf numFmtId="0" fontId="11" fillId="2" borderId="10" xfId="30" applyFont="1" applyFill="1" applyBorder="1" applyAlignment="1">
      <alignment horizontal="center" vertical="center" wrapText="1"/>
    </xf>
    <xf numFmtId="0" fontId="11" fillId="2" borderId="11" xfId="30" applyFont="1" applyFill="1" applyBorder="1" applyAlignment="1">
      <alignment horizontal="center" vertical="center" wrapText="1"/>
    </xf>
    <xf numFmtId="173" fontId="11" fillId="2" borderId="11" xfId="30" applyNumberFormat="1" applyFont="1" applyFill="1" applyBorder="1" applyAlignment="1">
      <alignment horizontal="center" vertical="center" wrapText="1"/>
    </xf>
    <xf numFmtId="173" fontId="11" fillId="2" borderId="12" xfId="30" applyNumberFormat="1" applyFont="1" applyFill="1" applyBorder="1" applyAlignment="1">
      <alignment horizontal="center" vertical="center" wrapText="1"/>
    </xf>
    <xf numFmtId="0" fontId="11" fillId="2" borderId="23" xfId="30" applyFont="1" applyFill="1" applyBorder="1" applyAlignment="1">
      <alignment horizontal="center" vertical="center" wrapText="1"/>
    </xf>
    <xf numFmtId="0" fontId="11" fillId="2" borderId="17" xfId="30" applyFont="1" applyFill="1" applyBorder="1" applyAlignment="1">
      <alignment horizontal="center" vertical="center" wrapText="1"/>
    </xf>
    <xf numFmtId="173" fontId="11" fillId="2" borderId="17" xfId="30" applyNumberFormat="1" applyFont="1" applyFill="1" applyBorder="1" applyAlignment="1">
      <alignment horizontal="center" vertical="center" wrapText="1"/>
    </xf>
    <xf numFmtId="173" fontId="11" fillId="2" borderId="18" xfId="30" applyNumberFormat="1" applyFont="1" applyFill="1" applyBorder="1" applyAlignment="1">
      <alignment horizontal="center" vertical="center" wrapText="1"/>
    </xf>
    <xf numFmtId="174" fontId="12" fillId="0" borderId="1" xfId="30" applyNumberFormat="1" applyFont="1" applyBorder="1" applyAlignment="1">
      <alignment horizontal="center" vertical="center" wrapText="1"/>
    </xf>
    <xf numFmtId="0" fontId="18" fillId="0" borderId="9" xfId="0" applyFont="1"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3" fillId="0" borderId="0" xfId="30" applyAlignment="1">
      <alignment horizontal="center" vertical="center" wrapText="1"/>
    </xf>
    <xf numFmtId="173" fontId="3" fillId="0" borderId="0" xfId="30" applyNumberFormat="1" applyAlignment="1">
      <alignment horizontal="center" vertical="center" wrapText="1"/>
    </xf>
    <xf numFmtId="0" fontId="18" fillId="0" borderId="1" xfId="0" applyFont="1" applyBorder="1" applyAlignment="1">
      <alignment horizontal="center" vertical="center" wrapText="1"/>
    </xf>
    <xf numFmtId="0" fontId="18" fillId="0" borderId="0" xfId="0" applyFont="1" applyAlignment="1">
      <alignment horizontal="center" vertical="center" wrapText="1"/>
    </xf>
    <xf numFmtId="0" fontId="0" fillId="0" borderId="8" xfId="0" applyBorder="1" applyAlignment="1">
      <alignment horizontal="center" vertical="center" wrapText="1"/>
    </xf>
    <xf numFmtId="0" fontId="0" fillId="0" borderId="8" xfId="0" applyBorder="1" applyAlignment="1">
      <alignment horizontal="left" vertical="center" wrapText="1"/>
    </xf>
    <xf numFmtId="174" fontId="3" fillId="0" borderId="19" xfId="30" applyNumberFormat="1" applyBorder="1" applyAlignment="1">
      <alignment horizontal="center" vertical="center" wrapText="1"/>
    </xf>
    <xf numFmtId="173" fontId="13" fillId="0" borderId="0" xfId="30" applyNumberFormat="1" applyFont="1" applyAlignment="1">
      <alignment horizontal="center" vertical="center" wrapText="1"/>
    </xf>
    <xf numFmtId="0" fontId="13" fillId="0" borderId="0" xfId="30" applyFont="1" applyAlignment="1">
      <alignment horizontal="center" vertical="center" wrapText="1"/>
    </xf>
    <xf numFmtId="0" fontId="16" fillId="0" borderId="9" xfId="0" applyFont="1" applyBorder="1" applyAlignment="1">
      <alignment horizontal="center" vertical="center" wrapText="1"/>
    </xf>
    <xf numFmtId="174" fontId="0" fillId="0" borderId="31" xfId="0" applyNumberFormat="1" applyBorder="1" applyAlignment="1">
      <alignment horizontal="center" vertical="center" wrapText="1"/>
    </xf>
    <xf numFmtId="0" fontId="3" fillId="0" borderId="0" xfId="30" applyAlignment="1">
      <alignment horizontal="left" vertical="center" wrapText="1"/>
    </xf>
    <xf numFmtId="174" fontId="3" fillId="0" borderId="0" xfId="30" applyNumberFormat="1" applyAlignment="1">
      <alignment horizontal="center" vertical="center" wrapText="1"/>
    </xf>
    <xf numFmtId="0" fontId="0" fillId="0" borderId="1" xfId="0" applyBorder="1" applyAlignment="1">
      <alignment horizontal="center" vertical="center"/>
    </xf>
    <xf numFmtId="0" fontId="12" fillId="0" borderId="1" xfId="30" applyFont="1" applyBorder="1" applyAlignment="1">
      <alignment horizontal="center" vertical="center" wrapText="1"/>
    </xf>
    <xf numFmtId="0" fontId="19" fillId="0" borderId="1" xfId="0" applyFont="1" applyBorder="1" applyAlignment="1">
      <alignment horizontal="center" vertical="center" wrapText="1"/>
    </xf>
    <xf numFmtId="0" fontId="13" fillId="0" borderId="1" xfId="30" applyFont="1" applyBorder="1" applyAlignment="1">
      <alignment horizontal="center" vertical="center"/>
    </xf>
    <xf numFmtId="0" fontId="0" fillId="0" borderId="32" xfId="0" applyBorder="1" applyAlignment="1">
      <alignment horizontal="center" vertical="center" wrapText="1"/>
    </xf>
    <xf numFmtId="0" fontId="8" fillId="0" borderId="8" xfId="0" applyFont="1" applyBorder="1" applyAlignment="1">
      <alignment horizontal="center" vertical="center" wrapText="1"/>
    </xf>
    <xf numFmtId="173" fontId="3" fillId="0" borderId="1" xfId="30" applyNumberFormat="1" applyBorder="1" applyAlignment="1">
      <alignment horizontal="center" vertical="center" wrapText="1"/>
    </xf>
    <xf numFmtId="9" fontId="1" fillId="0" borderId="0" xfId="44" applyFont="1" applyAlignment="1">
      <alignment horizontal="center" vertical="center"/>
    </xf>
    <xf numFmtId="0" fontId="8" fillId="0" borderId="0" xfId="0" applyFont="1" applyBorder="1" applyAlignment="1">
      <alignment horizontal="center" vertical="center" wrapText="1"/>
    </xf>
    <xf numFmtId="0" fontId="12" fillId="0" borderId="36" xfId="30" applyFont="1" applyBorder="1" applyAlignment="1">
      <alignment horizontal="center" vertical="center" wrapText="1"/>
    </xf>
    <xf numFmtId="0" fontId="19" fillId="0" borderId="32" xfId="0" applyFont="1" applyBorder="1" applyAlignment="1">
      <alignment horizontal="center" vertical="center" wrapText="1"/>
    </xf>
    <xf numFmtId="173" fontId="12" fillId="0" borderId="1" xfId="30" applyNumberFormat="1" applyFont="1" applyBorder="1" applyAlignment="1">
      <alignment horizontal="center" vertical="center" wrapText="1"/>
    </xf>
    <xf numFmtId="0" fontId="23" fillId="0" borderId="1" xfId="30" applyFont="1" applyBorder="1" applyAlignment="1">
      <alignment horizontal="center" vertical="center"/>
    </xf>
    <xf numFmtId="174" fontId="25" fillId="0" borderId="1" xfId="30" applyNumberFormat="1" applyFont="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27" fillId="0" borderId="1" xfId="30" applyFont="1" applyBorder="1" applyAlignment="1">
      <alignment horizontal="center" vertical="center"/>
    </xf>
    <xf numFmtId="174" fontId="26" fillId="0" borderId="1" xfId="30" applyNumberFormat="1" applyFont="1" applyBorder="1" applyAlignment="1">
      <alignment horizontal="center" vertical="center" wrapText="1"/>
    </xf>
    <xf numFmtId="0" fontId="13" fillId="3" borderId="0" xfId="30" applyFont="1" applyFill="1" applyAlignment="1">
      <alignment horizontal="center" vertical="center"/>
    </xf>
    <xf numFmtId="174" fontId="3" fillId="0" borderId="44" xfId="30" applyNumberFormat="1" applyBorder="1" applyAlignment="1">
      <alignment horizontal="center" vertical="center" wrapText="1"/>
    </xf>
    <xf numFmtId="174" fontId="0" fillId="0" borderId="37" xfId="0" applyNumberFormat="1" applyBorder="1" applyAlignment="1">
      <alignment horizontal="center" vertical="center" wrapText="1"/>
    </xf>
    <xf numFmtId="0" fontId="8" fillId="0" borderId="20" xfId="0" applyFont="1" applyBorder="1" applyAlignment="1">
      <alignment horizontal="center" vertical="center" wrapText="1"/>
    </xf>
    <xf numFmtId="169" fontId="14" fillId="0" borderId="20" xfId="0" applyNumberFormat="1" applyFont="1" applyBorder="1" applyAlignment="1">
      <alignment horizontal="center" vertical="center" wrapText="1"/>
    </xf>
    <xf numFmtId="44" fontId="12" fillId="0" borderId="31" xfId="45" applyFont="1" applyBorder="1" applyAlignment="1">
      <alignment horizontal="center" vertical="center" wrapText="1"/>
    </xf>
    <xf numFmtId="44" fontId="3" fillId="0" borderId="22" xfId="45" applyFont="1" applyBorder="1" applyAlignment="1">
      <alignment horizontal="center" vertical="center" wrapText="1"/>
    </xf>
    <xf numFmtId="174" fontId="12" fillId="0" borderId="8" xfId="30" applyNumberFormat="1" applyFont="1" applyBorder="1" applyAlignment="1">
      <alignment horizontal="center" vertical="center" wrapText="1"/>
    </xf>
    <xf numFmtId="44" fontId="12" fillId="0" borderId="37" xfId="45" applyFont="1" applyBorder="1" applyAlignment="1">
      <alignment horizontal="center" vertical="center" wrapText="1"/>
    </xf>
    <xf numFmtId="44" fontId="3" fillId="0" borderId="30" xfId="45" applyFont="1" applyBorder="1" applyAlignment="1">
      <alignment horizontal="center" vertical="center" wrapText="1"/>
    </xf>
    <xf numFmtId="44" fontId="3" fillId="0" borderId="28" xfId="45" applyFont="1" applyBorder="1" applyAlignment="1">
      <alignment horizontal="center" vertical="center" wrapText="1"/>
    </xf>
    <xf numFmtId="44" fontId="12" fillId="0" borderId="1" xfId="45" applyFont="1" applyBorder="1" applyAlignment="1">
      <alignment horizontal="center" vertical="center" wrapText="1"/>
    </xf>
    <xf numFmtId="44" fontId="3" fillId="0" borderId="1" xfId="45" applyFont="1" applyBorder="1" applyAlignment="1">
      <alignment horizontal="center" vertical="center" wrapText="1"/>
    </xf>
    <xf numFmtId="44" fontId="12" fillId="0" borderId="8" xfId="45" applyFont="1" applyBorder="1" applyAlignment="1">
      <alignment horizontal="center" vertical="center" wrapText="1"/>
    </xf>
    <xf numFmtId="44" fontId="3" fillId="0" borderId="8" xfId="45" applyFont="1" applyBorder="1" applyAlignment="1">
      <alignment horizontal="center" vertical="center" wrapText="1"/>
    </xf>
    <xf numFmtId="0" fontId="8" fillId="0" borderId="31" xfId="0" applyFont="1" applyBorder="1" applyAlignment="1">
      <alignment horizontal="center" vertical="center" wrapText="1"/>
    </xf>
    <xf numFmtId="174" fontId="12" fillId="0" borderId="9" xfId="30" applyNumberFormat="1" applyFont="1" applyBorder="1" applyAlignment="1">
      <alignment horizontal="center" vertical="center" wrapText="1"/>
    </xf>
    <xf numFmtId="44" fontId="12" fillId="0" borderId="9" xfId="45" applyFont="1" applyBorder="1" applyAlignment="1">
      <alignment horizontal="center" vertical="center" wrapText="1"/>
    </xf>
    <xf numFmtId="44" fontId="3" fillId="0" borderId="9" xfId="45" applyFont="1" applyBorder="1" applyAlignment="1">
      <alignment horizontal="center" vertical="center" wrapText="1"/>
    </xf>
    <xf numFmtId="173" fontId="11" fillId="2" borderId="24" xfId="30" applyNumberFormat="1" applyFont="1" applyFill="1" applyBorder="1" applyAlignment="1">
      <alignment horizontal="center" vertical="center" wrapText="1"/>
    </xf>
    <xf numFmtId="173" fontId="11" fillId="2" borderId="25" xfId="30" applyNumberFormat="1" applyFont="1" applyFill="1" applyBorder="1" applyAlignment="1">
      <alignment horizontal="center" vertical="center" wrapText="1"/>
    </xf>
    <xf numFmtId="0" fontId="12" fillId="0" borderId="9" xfId="30" applyFont="1" applyBorder="1" applyAlignment="1">
      <alignment horizontal="center" vertical="center" wrapText="1"/>
    </xf>
    <xf numFmtId="0" fontId="11" fillId="2" borderId="29" xfId="30" applyFont="1" applyFill="1" applyBorder="1" applyAlignment="1">
      <alignment horizontal="center" vertical="center" wrapText="1"/>
    </xf>
    <xf numFmtId="0" fontId="11" fillId="2" borderId="24" xfId="30" applyFont="1" applyFill="1" applyBorder="1" applyAlignment="1">
      <alignment horizontal="center" vertical="center" wrapText="1"/>
    </xf>
    <xf numFmtId="9" fontId="0" fillId="0" borderId="31" xfId="44" applyFont="1" applyBorder="1" applyAlignment="1">
      <alignment horizontal="center" vertical="center" wrapText="1"/>
    </xf>
    <xf numFmtId="173" fontId="24" fillId="5" borderId="45" xfId="30" applyNumberFormat="1" applyFont="1" applyFill="1" applyBorder="1" applyAlignment="1">
      <alignment horizontal="center" vertical="center" wrapText="1"/>
    </xf>
    <xf numFmtId="173" fontId="34" fillId="5" borderId="21" xfId="30" applyNumberFormat="1" applyFont="1" applyFill="1" applyBorder="1" applyAlignment="1">
      <alignment horizontal="center" vertical="center" wrapText="1"/>
    </xf>
    <xf numFmtId="174" fontId="24" fillId="5" borderId="19" xfId="30" applyNumberFormat="1" applyFont="1" applyFill="1" applyBorder="1" applyAlignment="1">
      <alignment horizontal="center" vertical="center" wrapText="1"/>
    </xf>
    <xf numFmtId="44" fontId="34" fillId="5" borderId="19" xfId="45" applyFont="1" applyFill="1" applyBorder="1" applyAlignment="1">
      <alignment horizontal="center" vertical="center" wrapText="1"/>
    </xf>
    <xf numFmtId="44" fontId="24" fillId="5" borderId="28" xfId="45" applyFont="1" applyFill="1" applyBorder="1" applyAlignment="1">
      <alignment horizontal="center" vertical="center" wrapText="1"/>
    </xf>
    <xf numFmtId="174" fontId="24" fillId="5" borderId="21" xfId="30" applyNumberFormat="1" applyFont="1" applyFill="1" applyBorder="1" applyAlignment="1">
      <alignment horizontal="center" vertical="center" wrapText="1"/>
    </xf>
    <xf numFmtId="44" fontId="24" fillId="5" borderId="19" xfId="45" applyFont="1" applyFill="1" applyBorder="1" applyAlignment="1">
      <alignment horizontal="center" vertical="center" wrapText="1"/>
    </xf>
    <xf numFmtId="173" fontId="22" fillId="5" borderId="21" xfId="30" applyNumberFormat="1" applyFont="1" applyFill="1" applyBorder="1" applyAlignment="1">
      <alignment horizontal="center" vertical="center" wrapText="1"/>
    </xf>
    <xf numFmtId="173" fontId="22" fillId="5" borderId="19" xfId="30" applyNumberFormat="1" applyFont="1" applyFill="1" applyBorder="1" applyAlignment="1">
      <alignment horizontal="center" vertical="center" wrapText="1"/>
    </xf>
    <xf numFmtId="173" fontId="24" fillId="5" borderId="28" xfId="30" applyNumberFormat="1" applyFont="1" applyFill="1" applyBorder="1" applyAlignment="1">
      <alignment horizontal="center" vertical="center" wrapText="1"/>
    </xf>
    <xf numFmtId="173" fontId="24" fillId="5" borderId="19" xfId="30" applyNumberFormat="1" applyFont="1" applyFill="1" applyBorder="1" applyAlignment="1">
      <alignment horizontal="center" vertical="center" wrapText="1"/>
    </xf>
    <xf numFmtId="173" fontId="24" fillId="5" borderId="44" xfId="30" applyNumberFormat="1" applyFont="1" applyFill="1" applyBorder="1" applyAlignment="1">
      <alignment horizontal="center" vertical="center" wrapText="1"/>
    </xf>
    <xf numFmtId="0" fontId="0" fillId="0" borderId="1" xfId="0" applyFill="1" applyBorder="1" applyAlignment="1">
      <alignment horizontal="left" vertical="center" wrapText="1"/>
    </xf>
    <xf numFmtId="0" fontId="18" fillId="0" borderId="9" xfId="0" applyFont="1" applyFill="1" applyBorder="1" applyAlignment="1">
      <alignment horizontal="center" vertical="center" wrapText="1"/>
    </xf>
    <xf numFmtId="0" fontId="35" fillId="0" borderId="1" xfId="0" applyFont="1" applyFill="1" applyBorder="1" applyAlignment="1">
      <alignment horizontal="left" vertical="center" wrapText="1"/>
    </xf>
    <xf numFmtId="0" fontId="35" fillId="0" borderId="1" xfId="0" applyFont="1" applyBorder="1" applyAlignment="1">
      <alignment horizontal="center" vertical="center" wrapText="1"/>
    </xf>
    <xf numFmtId="0" fontId="0" fillId="0" borderId="1" xfId="0" applyFill="1" applyBorder="1" applyAlignment="1">
      <alignment horizontal="center" vertical="center" wrapText="1"/>
    </xf>
    <xf numFmtId="0" fontId="35" fillId="0" borderId="1" xfId="0" applyFont="1" applyFill="1" applyBorder="1" applyAlignment="1">
      <alignment horizontal="center" vertical="center" wrapText="1"/>
    </xf>
    <xf numFmtId="0" fontId="35" fillId="0" borderId="1" xfId="0" applyFont="1" applyBorder="1" applyAlignment="1">
      <alignment horizontal="center" vertical="center"/>
    </xf>
    <xf numFmtId="0" fontId="0" fillId="0" borderId="8" xfId="0" applyFill="1" applyBorder="1" applyAlignment="1">
      <alignment horizontal="left" vertical="center" wrapText="1"/>
    </xf>
    <xf numFmtId="0" fontId="8" fillId="0" borderId="1" xfId="0" applyFont="1" applyFill="1" applyBorder="1" applyAlignment="1">
      <alignment horizontal="center" vertical="center" wrapText="1"/>
    </xf>
    <xf numFmtId="0" fontId="28" fillId="0" borderId="20" xfId="0" applyFont="1" applyFill="1" applyBorder="1" applyAlignment="1">
      <alignment horizontal="center" vertical="center" wrapText="1"/>
    </xf>
    <xf numFmtId="174" fontId="25" fillId="0" borderId="1" xfId="30" applyNumberFormat="1" applyFont="1" applyFill="1" applyBorder="1" applyAlignment="1">
      <alignment horizontal="center" vertical="center" wrapText="1"/>
    </xf>
    <xf numFmtId="44" fontId="12" fillId="0" borderId="1" xfId="45" applyFont="1" applyFill="1" applyBorder="1" applyAlignment="1">
      <alignment horizontal="center" vertical="center" wrapText="1"/>
    </xf>
    <xf numFmtId="44" fontId="3" fillId="0" borderId="1" xfId="45" applyFont="1" applyFill="1" applyBorder="1" applyAlignment="1">
      <alignment horizontal="center" vertical="center" wrapText="1"/>
    </xf>
    <xf numFmtId="0" fontId="13" fillId="0" borderId="0" xfId="30" applyFont="1" applyFill="1" applyAlignment="1">
      <alignment horizontal="center" vertical="center"/>
    </xf>
    <xf numFmtId="0" fontId="0" fillId="0" borderId="1" xfId="0" applyFill="1" applyBorder="1" applyAlignment="1">
      <alignment horizontal="center" vertical="center"/>
    </xf>
    <xf numFmtId="0" fontId="13" fillId="0" borderId="1" xfId="30" applyFont="1" applyFill="1" applyBorder="1" applyAlignment="1">
      <alignment horizontal="center" vertical="center"/>
    </xf>
    <xf numFmtId="174" fontId="12" fillId="0" borderId="1" xfId="30" applyNumberFormat="1" applyFont="1" applyFill="1" applyBorder="1" applyAlignment="1">
      <alignment horizontal="center" vertical="center" wrapText="1"/>
    </xf>
    <xf numFmtId="0" fontId="33" fillId="5" borderId="40" xfId="30" applyFont="1" applyFill="1" applyBorder="1" applyAlignment="1">
      <alignment horizontal="center" vertical="center" wrapText="1"/>
    </xf>
    <xf numFmtId="0" fontId="33" fillId="5" borderId="41" xfId="30" applyFont="1" applyFill="1" applyBorder="1" applyAlignment="1">
      <alignment horizontal="center" vertical="center" wrapText="1"/>
    </xf>
    <xf numFmtId="0" fontId="33" fillId="5" borderId="46" xfId="30" applyFont="1" applyFill="1" applyBorder="1" applyAlignment="1">
      <alignment horizontal="center" vertical="center" wrapText="1"/>
    </xf>
    <xf numFmtId="0" fontId="32" fillId="5" borderId="1" xfId="30" applyFont="1" applyFill="1" applyBorder="1" applyAlignment="1">
      <alignment horizontal="center" vertical="center"/>
    </xf>
    <xf numFmtId="0" fontId="31" fillId="0" borderId="1" xfId="0" applyFont="1" applyBorder="1" applyAlignment="1">
      <alignment horizontal="center" vertical="center" wrapText="1"/>
    </xf>
    <xf numFmtId="0" fontId="31" fillId="0" borderId="20" xfId="0" applyFont="1" applyBorder="1" applyAlignment="1">
      <alignment horizontal="center" wrapText="1"/>
    </xf>
    <xf numFmtId="0" fontId="31" fillId="0" borderId="38" xfId="0" applyFont="1" applyBorder="1" applyAlignment="1">
      <alignment horizontal="center" wrapText="1"/>
    </xf>
    <xf numFmtId="0" fontId="31" fillId="0" borderId="39" xfId="0" applyFont="1" applyBorder="1" applyAlignment="1">
      <alignment horizontal="center" wrapText="1"/>
    </xf>
    <xf numFmtId="0" fontId="31" fillId="0" borderId="20" xfId="0" applyFont="1" applyBorder="1" applyAlignment="1">
      <alignment horizontal="center" vertical="center" wrapText="1"/>
    </xf>
    <xf numFmtId="0" fontId="31" fillId="0" borderId="38" xfId="0" applyFont="1" applyBorder="1" applyAlignment="1">
      <alignment horizontal="center" vertical="center" wrapText="1"/>
    </xf>
    <xf numFmtId="0" fontId="31" fillId="0" borderId="39" xfId="0" applyFont="1" applyBorder="1" applyAlignment="1">
      <alignment horizontal="center" vertical="center" wrapText="1"/>
    </xf>
    <xf numFmtId="0" fontId="30" fillId="4" borderId="1" xfId="0" applyFont="1" applyFill="1" applyBorder="1" applyAlignment="1">
      <alignment horizontal="center" vertical="center" wrapText="1"/>
    </xf>
    <xf numFmtId="0" fontId="20" fillId="0" borderId="1" xfId="30" applyFont="1" applyBorder="1" applyAlignment="1">
      <alignment horizontal="center" vertical="center" wrapText="1"/>
    </xf>
    <xf numFmtId="0" fontId="29" fillId="0" borderId="1" xfId="30" applyFont="1" applyBorder="1" applyAlignment="1">
      <alignment horizontal="center" vertical="center"/>
    </xf>
    <xf numFmtId="0" fontId="21" fillId="3" borderId="10" xfId="0" applyFont="1" applyFill="1" applyBorder="1" applyAlignment="1">
      <alignment horizontal="center" vertical="center" wrapText="1"/>
    </xf>
    <xf numFmtId="0" fontId="21" fillId="3" borderId="11" xfId="0" applyFont="1" applyFill="1" applyBorder="1" applyAlignment="1">
      <alignment horizontal="center" vertical="center" wrapText="1"/>
    </xf>
    <xf numFmtId="0" fontId="21" fillId="3" borderId="43" xfId="0" applyFont="1" applyFill="1" applyBorder="1" applyAlignment="1">
      <alignment horizontal="center" vertical="center" wrapText="1"/>
    </xf>
    <xf numFmtId="0" fontId="21" fillId="3" borderId="12" xfId="0" applyFont="1" applyFill="1" applyBorder="1" applyAlignment="1">
      <alignment horizontal="center" vertical="center" wrapText="1"/>
    </xf>
    <xf numFmtId="0" fontId="21" fillId="2" borderId="13" xfId="0" applyFont="1" applyFill="1" applyBorder="1" applyAlignment="1">
      <alignment horizontal="center" vertical="center" wrapText="1"/>
    </xf>
    <xf numFmtId="0" fontId="21" fillId="2" borderId="14" xfId="0" applyFont="1" applyFill="1" applyBorder="1" applyAlignment="1">
      <alignment horizontal="center" vertical="center" wrapText="1"/>
    </xf>
    <xf numFmtId="0" fontId="21" fillId="2" borderId="42" xfId="0" applyFont="1" applyFill="1" applyBorder="1" applyAlignment="1">
      <alignment horizontal="center" vertical="center" wrapText="1"/>
    </xf>
    <xf numFmtId="0" fontId="21" fillId="2" borderId="15" xfId="0" applyFont="1" applyFill="1" applyBorder="1" applyAlignment="1">
      <alignment horizontal="center" vertical="center" wrapText="1"/>
    </xf>
    <xf numFmtId="0" fontId="21" fillId="3" borderId="13" xfId="0" applyFont="1" applyFill="1" applyBorder="1" applyAlignment="1">
      <alignment horizontal="center" vertical="center" wrapText="1"/>
    </xf>
    <xf numFmtId="0" fontId="21" fillId="3" borderId="14" xfId="0" applyFont="1" applyFill="1" applyBorder="1" applyAlignment="1">
      <alignment horizontal="center" vertical="center" wrapText="1"/>
    </xf>
    <xf numFmtId="0" fontId="21" fillId="3" borderId="42" xfId="0" applyFont="1" applyFill="1" applyBorder="1" applyAlignment="1">
      <alignment horizontal="center" vertical="center" wrapText="1"/>
    </xf>
    <xf numFmtId="0" fontId="21" fillId="3" borderId="15" xfId="0" applyFont="1" applyFill="1" applyBorder="1" applyAlignment="1">
      <alignment horizontal="center" vertical="center" wrapText="1"/>
    </xf>
    <xf numFmtId="0" fontId="21" fillId="3" borderId="21" xfId="0" applyFont="1" applyFill="1" applyBorder="1" applyAlignment="1">
      <alignment horizontal="center" vertical="center" wrapText="1"/>
    </xf>
    <xf numFmtId="0" fontId="21" fillId="3" borderId="19" xfId="0" applyFont="1" applyFill="1" applyBorder="1" applyAlignment="1">
      <alignment horizontal="center" vertical="center" wrapText="1"/>
    </xf>
    <xf numFmtId="0" fontId="21" fillId="3" borderId="44" xfId="0" applyFont="1" applyFill="1" applyBorder="1" applyAlignment="1">
      <alignment horizontal="center" vertical="center" wrapText="1"/>
    </xf>
    <xf numFmtId="0" fontId="21" fillId="3" borderId="28" xfId="0" applyFont="1" applyFill="1" applyBorder="1" applyAlignment="1">
      <alignment horizontal="center" vertical="center" wrapText="1"/>
    </xf>
    <xf numFmtId="0" fontId="21" fillId="3" borderId="33" xfId="0" applyFont="1" applyFill="1" applyBorder="1" applyAlignment="1">
      <alignment horizontal="center" vertical="center" wrapText="1"/>
    </xf>
    <xf numFmtId="0" fontId="21" fillId="3" borderId="34" xfId="0" applyFont="1" applyFill="1" applyBorder="1" applyAlignment="1">
      <alignment horizontal="center" vertical="center" wrapText="1"/>
    </xf>
    <xf numFmtId="0" fontId="21" fillId="3" borderId="35" xfId="0" applyFont="1" applyFill="1" applyBorder="1" applyAlignment="1">
      <alignment horizontal="center" vertical="center" wrapText="1"/>
    </xf>
    <xf numFmtId="0" fontId="12" fillId="0" borderId="47" xfId="30" applyFont="1" applyBorder="1" applyAlignment="1">
      <alignment horizontal="center" vertical="center" wrapText="1"/>
    </xf>
    <xf numFmtId="169" fontId="15" fillId="0" borderId="8" xfId="0" applyNumberFormat="1" applyFont="1" applyBorder="1" applyAlignment="1">
      <alignment horizontal="center" vertical="center" wrapText="1"/>
    </xf>
    <xf numFmtId="169" fontId="15" fillId="0" borderId="8" xfId="0" applyNumberFormat="1" applyFont="1" applyBorder="1" applyAlignment="1">
      <alignment horizontal="left" vertical="center" wrapText="1"/>
    </xf>
    <xf numFmtId="0" fontId="18" fillId="0" borderId="8" xfId="0" applyFont="1" applyBorder="1" applyAlignment="1">
      <alignment horizontal="center" vertical="center" wrapText="1"/>
    </xf>
  </cellXfs>
  <cellStyles count="46">
    <cellStyle name="Excel_BuiltIn_Comma" xfId="1"/>
    <cellStyle name="Heading" xfId="2"/>
    <cellStyle name="Heading1" xfId="3"/>
    <cellStyle name="Millares [0] 2" xfId="4"/>
    <cellStyle name="Millares [0] 2 2" xfId="5"/>
    <cellStyle name="Millares [0] 2 3" xfId="6"/>
    <cellStyle name="Millares [0] 2 4" xfId="7"/>
    <cellStyle name="Millares [0] 3" xfId="8"/>
    <cellStyle name="Millares [0] 3 2" xfId="9"/>
    <cellStyle name="Millares 2" xfId="43"/>
    <cellStyle name="Millares 3" xfId="34"/>
    <cellStyle name="Millares 7" xfId="40"/>
    <cellStyle name="Moneda" xfId="45" builtinId="4"/>
    <cellStyle name="Moneda [0] 2" xfId="10"/>
    <cellStyle name="Moneda [0] 2 2" xfId="11"/>
    <cellStyle name="Moneda [0] 2 3" xfId="12"/>
    <cellStyle name="Moneda [0] 2 4" xfId="42"/>
    <cellStyle name="Moneda [0] 3" xfId="13"/>
    <cellStyle name="Moneda [0] 4" xfId="14"/>
    <cellStyle name="Moneda [0] 5" xfId="15"/>
    <cellStyle name="Moneda [0] 6" xfId="16"/>
    <cellStyle name="Moneda [0] 7" xfId="17"/>
    <cellStyle name="Moneda [0] 8" xfId="36"/>
    <cellStyle name="Moneda 2" xfId="18"/>
    <cellStyle name="Moneda 2 2" xfId="41"/>
    <cellStyle name="Moneda 3" xfId="19"/>
    <cellStyle name="Moneda 4" xfId="20"/>
    <cellStyle name="Moneda 5" xfId="32"/>
    <cellStyle name="Moneda 6" xfId="35"/>
    <cellStyle name="Normal" xfId="0" builtinId="0"/>
    <cellStyle name="Normal 10" xfId="37"/>
    <cellStyle name="Normal 2" xfId="21"/>
    <cellStyle name="Normal 2 2" xfId="22"/>
    <cellStyle name="Normal 3" xfId="23"/>
    <cellStyle name="Normal 3 2" xfId="24"/>
    <cellStyle name="Normal 3 3" xfId="39"/>
    <cellStyle name="Normal 4" xfId="25"/>
    <cellStyle name="Normal 5" xfId="26"/>
    <cellStyle name="Normal 6" xfId="30"/>
    <cellStyle name="Normal 7" xfId="33"/>
    <cellStyle name="Porcentaje" xfId="44" builtinId="5"/>
    <cellStyle name="Porcentaje 2" xfId="27"/>
    <cellStyle name="Porcentaje 3" xfId="31"/>
    <cellStyle name="Porcentaje 4" xfId="38"/>
    <cellStyle name="Result" xfId="28"/>
    <cellStyle name="Result2" xfId="29"/>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FE7F5"/>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1A1A1A"/>
    </indexedColors>
    <mruColors>
      <color rgb="FFBBA7E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pivotCacheDefinition" Target="pivotCache/pivotCacheDefinition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230275</xdr:colOff>
      <xdr:row>0</xdr:row>
      <xdr:rowOff>62802</xdr:rowOff>
    </xdr:from>
    <xdr:ext cx="1619249" cy="838200"/>
    <xdr:pic>
      <xdr:nvPicPr>
        <xdr:cNvPr id="2" name="image1.png" descr="Alcaldía Local de Kennedy - Organizations - Datos Abiertos Bogotá">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xfrm>
          <a:off x="230275" y="62802"/>
          <a:ext cx="1619249" cy="838200"/>
        </a:xfrm>
        <a:prstGeom prst="rect">
          <a:avLst/>
        </a:prstGeom>
        <a:noFill/>
      </xdr:spPr>
    </xdr:pic>
    <xdr:clientData fLocksWithSheet="0"/>
  </xdr:oneCellAnchor>
</xdr:wsDr>
</file>

<file path=xl/pivotCache/_rels/pivotCacheDefinition1.xml.rels><?xml version="1.0" encoding="UTF-8" standalone="yes"?>
<Relationships xmlns="http://schemas.openxmlformats.org/package/2006/relationships"><Relationship Id="rId1" Type="http://schemas.microsoft.com/office/2006/relationships/xlExternalLinkPath/xlPathMissing" Target="20022023%20_V2_Estructura%20de%20costos%20reconversi&#243;n%202%20(2).xlsx" TargetMode="External"/></Relationships>
</file>

<file path=xl/pivotCache/pivotCacheDefinition1.xml><?xml version="1.0" encoding="utf-8"?>
<pivotCacheDefinition xmlns="http://schemas.openxmlformats.org/spreadsheetml/2006/main" xmlns:r="http://schemas.openxmlformats.org/officeDocument/2006/relationships" invalid="1" refreshedBy="Usuario" refreshedDate="44224.635671296295" createdVersion="1" refreshedVersion="4" recordCount="226">
  <cacheSource type="worksheet">
    <worksheetSource ref="B3:F252" sheet="Estructura Costos " r:id="rId1"/>
  </cacheSource>
  <cacheFields count="5">
    <cacheField name="No." numFmtId="0">
      <sharedItems containsSemiMixedTypes="0" containsString="0" containsNumber="1" containsInteger="1"/>
    </cacheField>
    <cacheField name="GRUPO" numFmtId="0">
      <sharedItems count="8">
        <s v="BIOSEGURIDAD"/>
        <s v="PUBLICIDAD"/>
        <s v="TRANSPORTE"/>
        <s v="DEPORTE"/>
        <s v="PAPELERÍA"/>
        <s v="E.P.P -HERRAMIENTAS"/>
        <s v="LOGÍSTICA"/>
        <s v="DOTACIÓN"/>
      </sharedItems>
    </cacheField>
    <cacheField name="ÍTEM" numFmtId="0">
      <sharedItems containsString="0"/>
    </cacheField>
    <cacheField name="CODIGO UNSPSC" numFmtId="0">
      <sharedItems containsString="0" containsNumber="1" containsInteger="1"/>
    </cacheField>
    <cacheField name="DESCRIPCIÓN" numFmtId="0">
      <sharedItems containsString="0"/>
    </cacheField>
  </cacheFields>
  <extLst>
    <ext xmlns:x14="http://schemas.microsoft.com/office/spreadsheetml/2009/9/main" uri="{725AE2AE-9491-48be-B2B4-4EB974FC3084}">
      <x14:pivotCacheDefinition/>
    </ext>
  </extLst>
</pivotCacheDefinition>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a dinámica1" cacheId="0" dataOnRows="1" applyNumberFormats="0" applyBorderFormats="0" applyFontFormats="0" applyPatternFormats="0" applyAlignmentFormats="0" applyWidthHeightFormats="1" dataCaption="Datos" updatedVersion="5" showMemberPropertyTips="0" useAutoFormatting="1" itemPrintTitles="1" createdVersion="1" indent="0" compact="0" compactData="0" gridDropZones="1">
  <location ref="A3:B13" firstHeaderRow="2" firstDataRow="2" firstDataCol="1"/>
  <pivotFields count="5">
    <pivotField compact="0" outline="0" subtotalTop="0" showAll="0" includeNewItemsInFilter="1"/>
    <pivotField axis="axisRow" compact="0" outline="0" subtotalTop="0" showAll="0" includeNewItemsInFilter="1">
      <items count="9">
        <item x="0"/>
        <item x="3"/>
        <item x="7"/>
        <item x="5"/>
        <item x="6"/>
        <item x="4"/>
        <item x="1"/>
        <item x="2"/>
        <item t="default"/>
      </items>
    </pivotField>
    <pivotField compact="0" outline="0" subtotalTop="0" showAll="0" includeNewItemsInFilter="1"/>
    <pivotField compact="0" outline="0" subtotalTop="0" showAll="0" includeNewItemsInFilter="1"/>
    <pivotField dataField="1" compact="0" outline="0" subtotalTop="0" showAll="0" includeNewItemsInFilter="1"/>
  </pivotFields>
  <rowFields count="1">
    <field x="1"/>
  </rowFields>
  <rowItems count="9">
    <i>
      <x/>
    </i>
    <i>
      <x v="1"/>
    </i>
    <i>
      <x v="2"/>
    </i>
    <i>
      <x v="3"/>
    </i>
    <i>
      <x v="4"/>
    </i>
    <i>
      <x v="5"/>
    </i>
    <i>
      <x v="6"/>
    </i>
    <i>
      <x v="7"/>
    </i>
    <i t="grand">
      <x/>
    </i>
  </rowItems>
  <colItems count="1">
    <i/>
  </colItems>
  <dataFields count="1">
    <dataField name="Cuenta de DESCRIPCIÓN" fld="4" subtotal="count" baseField="0" baseItem="0"/>
  </dataField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D19"/>
  <sheetViews>
    <sheetView zoomScale="130" zoomScaleNormal="130" workbookViewId="0">
      <selection activeCell="D28" sqref="D28"/>
    </sheetView>
  </sheetViews>
  <sheetFormatPr baseColWidth="10" defaultColWidth="8.5703125" defaultRowHeight="12.75" x14ac:dyDescent="0.2"/>
  <cols>
    <col min="1" max="1" width="38.42578125" bestFit="1" customWidth="1"/>
    <col min="2" max="2" width="11.42578125" customWidth="1"/>
    <col min="3" max="3" width="16.28515625" customWidth="1"/>
    <col min="4" max="256" width="11.42578125" customWidth="1"/>
  </cols>
  <sheetData>
    <row r="3" spans="1:4" x14ac:dyDescent="0.2">
      <c r="A3" s="2" t="s">
        <v>0</v>
      </c>
      <c r="B3" s="5"/>
    </row>
    <row r="4" spans="1:4" x14ac:dyDescent="0.2">
      <c r="A4" s="2" t="s">
        <v>1</v>
      </c>
      <c r="B4" s="5" t="s">
        <v>2</v>
      </c>
      <c r="D4">
        <v>226</v>
      </c>
    </row>
    <row r="5" spans="1:4" x14ac:dyDescent="0.2">
      <c r="A5" s="1" t="s">
        <v>3</v>
      </c>
      <c r="B5" s="5">
        <v>7</v>
      </c>
      <c r="D5">
        <f>D4/3</f>
        <v>75.333333333333329</v>
      </c>
    </row>
    <row r="6" spans="1:4" x14ac:dyDescent="0.2">
      <c r="A6" s="3" t="s">
        <v>4</v>
      </c>
      <c r="B6" s="6">
        <v>43</v>
      </c>
    </row>
    <row r="7" spans="1:4" x14ac:dyDescent="0.2">
      <c r="A7" s="3" t="s">
        <v>5</v>
      </c>
      <c r="B7" s="6">
        <v>14</v>
      </c>
    </row>
    <row r="8" spans="1:4" x14ac:dyDescent="0.2">
      <c r="A8" s="3" t="s">
        <v>6</v>
      </c>
      <c r="B8" s="6">
        <v>21</v>
      </c>
    </row>
    <row r="9" spans="1:4" x14ac:dyDescent="0.2">
      <c r="A9" s="3" t="s">
        <v>7</v>
      </c>
      <c r="B9" s="6">
        <v>68</v>
      </c>
    </row>
    <row r="10" spans="1:4" x14ac:dyDescent="0.2">
      <c r="A10" s="3" t="s">
        <v>8</v>
      </c>
      <c r="B10" s="6">
        <v>14</v>
      </c>
    </row>
    <row r="11" spans="1:4" x14ac:dyDescent="0.2">
      <c r="A11" s="3" t="s">
        <v>9</v>
      </c>
      <c r="B11" s="6">
        <v>52</v>
      </c>
    </row>
    <row r="12" spans="1:4" x14ac:dyDescent="0.2">
      <c r="A12" s="3" t="s">
        <v>10</v>
      </c>
      <c r="B12" s="6">
        <v>7</v>
      </c>
    </row>
    <row r="13" spans="1:4" x14ac:dyDescent="0.2">
      <c r="A13" s="4" t="s">
        <v>11</v>
      </c>
      <c r="B13" s="7">
        <v>226</v>
      </c>
    </row>
    <row r="16" spans="1:4" s="10" customFormat="1" x14ac:dyDescent="0.2">
      <c r="A16" s="9" t="s">
        <v>1</v>
      </c>
      <c r="B16" s="9" t="s">
        <v>2</v>
      </c>
      <c r="C16" s="9" t="s">
        <v>12</v>
      </c>
    </row>
    <row r="17" spans="1:3" x14ac:dyDescent="0.2">
      <c r="A17" s="8" t="s">
        <v>13</v>
      </c>
      <c r="B17" s="9">
        <v>75</v>
      </c>
      <c r="C17" s="8" t="s">
        <v>14</v>
      </c>
    </row>
    <row r="18" spans="1:3" x14ac:dyDescent="0.2">
      <c r="A18" s="8" t="s">
        <v>15</v>
      </c>
      <c r="B18" s="9">
        <v>78</v>
      </c>
      <c r="C18" s="8" t="s">
        <v>16</v>
      </c>
    </row>
    <row r="19" spans="1:3" x14ac:dyDescent="0.2">
      <c r="A19" s="8" t="s">
        <v>17</v>
      </c>
      <c r="B19" s="9">
        <v>73</v>
      </c>
      <c r="C19" s="8" t="s">
        <v>18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143"/>
  <sheetViews>
    <sheetView tabSelected="1" topLeftCell="B118" zoomScale="91" zoomScaleNormal="91" workbookViewId="0">
      <selection activeCell="J142" sqref="J142"/>
    </sheetView>
  </sheetViews>
  <sheetFormatPr baseColWidth="10" defaultColWidth="9.140625" defaultRowHeight="15" customHeight="1" x14ac:dyDescent="0.2"/>
  <cols>
    <col min="1" max="1" width="3.5703125" style="11" customWidth="1"/>
    <col min="2" max="2" width="7.140625" style="11" customWidth="1"/>
    <col min="3" max="3" width="33" style="11" customWidth="1"/>
    <col min="4" max="4" width="64.7109375" style="12" customWidth="1"/>
    <col min="5" max="5" width="7.85546875" style="11" customWidth="1"/>
    <col min="6" max="6" width="8.7109375" style="11" customWidth="1"/>
    <col min="7" max="7" width="17.140625" style="11" customWidth="1"/>
    <col min="8" max="8" width="13.42578125" style="11" customWidth="1"/>
    <col min="9" max="10" width="19.42578125" style="11" customWidth="1"/>
    <col min="11" max="11" width="9.140625" style="11"/>
    <col min="12" max="12" width="12.140625" style="11" bestFit="1" customWidth="1"/>
    <col min="13" max="16384" width="9.140625" style="11"/>
  </cols>
  <sheetData>
    <row r="1" spans="2:10" ht="24" customHeight="1" x14ac:dyDescent="0.2">
      <c r="B1" s="150" t="s">
        <v>200</v>
      </c>
      <c r="C1" s="150"/>
      <c r="D1" s="150"/>
      <c r="E1" s="150"/>
      <c r="F1" s="150"/>
      <c r="G1" s="150"/>
      <c r="H1" s="150"/>
      <c r="I1" s="150"/>
      <c r="J1" s="150"/>
    </row>
    <row r="2" spans="2:10" ht="27" customHeight="1" x14ac:dyDescent="0.2">
      <c r="B2" s="160" t="s">
        <v>201</v>
      </c>
      <c r="C2" s="160"/>
      <c r="D2" s="160"/>
      <c r="E2" s="160"/>
      <c r="F2" s="160"/>
      <c r="G2" s="160"/>
      <c r="H2" s="160"/>
      <c r="I2" s="160"/>
      <c r="J2" s="160"/>
    </row>
    <row r="3" spans="2:10" ht="53.25" customHeight="1" x14ac:dyDescent="0.2">
      <c r="B3" s="159" t="s">
        <v>199</v>
      </c>
      <c r="C3" s="159"/>
      <c r="D3" s="159"/>
      <c r="E3" s="159"/>
      <c r="F3" s="159"/>
      <c r="G3" s="159"/>
      <c r="H3" s="159"/>
      <c r="I3" s="159"/>
      <c r="J3" s="159"/>
    </row>
    <row r="4" spans="2:10" ht="21" customHeight="1" x14ac:dyDescent="0.2">
      <c r="B4" s="25"/>
      <c r="C4" s="25"/>
      <c r="D4" s="25"/>
      <c r="E4" s="25"/>
      <c r="F4" s="25"/>
      <c r="G4" s="25"/>
      <c r="H4" s="25"/>
      <c r="I4" s="25"/>
      <c r="J4" s="25"/>
    </row>
    <row r="5" spans="2:10" ht="43.5" customHeight="1" x14ac:dyDescent="0.2">
      <c r="B5" s="158" t="s">
        <v>202</v>
      </c>
      <c r="C5" s="158"/>
      <c r="D5" s="151"/>
      <c r="E5" s="151"/>
      <c r="F5" s="151"/>
      <c r="G5" s="151"/>
      <c r="H5" s="151"/>
      <c r="I5" s="151"/>
      <c r="J5" s="151"/>
    </row>
    <row r="6" spans="2:10" ht="21" customHeight="1" x14ac:dyDescent="0.2">
      <c r="B6" s="158" t="s">
        <v>203</v>
      </c>
      <c r="C6" s="158"/>
      <c r="D6" s="155"/>
      <c r="E6" s="156"/>
      <c r="F6" s="156"/>
      <c r="G6" s="156"/>
      <c r="H6" s="156"/>
      <c r="I6" s="156"/>
      <c r="J6" s="157"/>
    </row>
    <row r="7" spans="2:10" ht="21" customHeight="1" x14ac:dyDescent="0.25">
      <c r="B7" s="158" t="s">
        <v>204</v>
      </c>
      <c r="C7" s="158"/>
      <c r="D7" s="152"/>
      <c r="E7" s="153"/>
      <c r="F7" s="153"/>
      <c r="G7" s="153"/>
      <c r="H7" s="153"/>
      <c r="I7" s="153"/>
      <c r="J7" s="154"/>
    </row>
    <row r="8" spans="2:10" ht="21.75" customHeight="1" thickBot="1" x14ac:dyDescent="0.25">
      <c r="B8" s="25"/>
      <c r="D8" s="11"/>
      <c r="E8" s="25"/>
      <c r="F8" s="25"/>
      <c r="G8" s="25"/>
      <c r="H8" s="25"/>
      <c r="I8" s="25"/>
      <c r="J8" s="25"/>
    </row>
    <row r="9" spans="2:10" ht="18.75" customHeight="1" thickBot="1" x14ac:dyDescent="0.25">
      <c r="B9" s="165" t="s">
        <v>19</v>
      </c>
      <c r="C9" s="166"/>
      <c r="D9" s="166"/>
      <c r="E9" s="166"/>
      <c r="F9" s="166"/>
      <c r="G9" s="166"/>
      <c r="H9" s="166"/>
      <c r="I9" s="167"/>
      <c r="J9" s="168"/>
    </row>
    <row r="10" spans="2:10" ht="46.5" customHeight="1" x14ac:dyDescent="0.2">
      <c r="B10" s="50" t="s">
        <v>20</v>
      </c>
      <c r="C10" s="51" t="s">
        <v>21</v>
      </c>
      <c r="D10" s="51" t="s">
        <v>22</v>
      </c>
      <c r="E10" s="51" t="s">
        <v>23</v>
      </c>
      <c r="F10" s="51" t="s">
        <v>24</v>
      </c>
      <c r="G10" s="52" t="s">
        <v>206</v>
      </c>
      <c r="H10" s="52" t="s">
        <v>205</v>
      </c>
      <c r="I10" s="52" t="s">
        <v>207</v>
      </c>
      <c r="J10" s="53" t="s">
        <v>208</v>
      </c>
    </row>
    <row r="11" spans="2:10" ht="102" x14ac:dyDescent="0.2">
      <c r="B11" s="29">
        <v>1</v>
      </c>
      <c r="C11" s="26" t="s">
        <v>27</v>
      </c>
      <c r="D11" s="27" t="s">
        <v>28</v>
      </c>
      <c r="E11" s="59">
        <v>35</v>
      </c>
      <c r="F11" s="28" t="s">
        <v>29</v>
      </c>
      <c r="G11" s="96"/>
      <c r="H11" s="86"/>
      <c r="I11" s="86">
        <f>SUM(G11,H11)</f>
        <v>0</v>
      </c>
      <c r="J11" s="81">
        <f>I11*E11</f>
        <v>0</v>
      </c>
    </row>
    <row r="12" spans="2:10" ht="25.5" x14ac:dyDescent="0.2">
      <c r="B12" s="30">
        <v>2</v>
      </c>
      <c r="C12" s="17" t="s">
        <v>30</v>
      </c>
      <c r="D12" s="18" t="s">
        <v>31</v>
      </c>
      <c r="E12" s="59">
        <v>170</v>
      </c>
      <c r="F12" s="22" t="s">
        <v>32</v>
      </c>
      <c r="G12" s="96"/>
      <c r="H12" s="86"/>
      <c r="I12" s="86">
        <f t="shared" ref="I12:I24" si="0">SUM(G12,H12)</f>
        <v>0</v>
      </c>
      <c r="J12" s="81">
        <f t="shared" ref="J12:J24" si="1">I12*E12</f>
        <v>0</v>
      </c>
    </row>
    <row r="13" spans="2:10" x14ac:dyDescent="0.2">
      <c r="B13" s="30">
        <v>3</v>
      </c>
      <c r="C13" s="17" t="s">
        <v>33</v>
      </c>
      <c r="D13" s="18" t="s">
        <v>34</v>
      </c>
      <c r="E13" s="59">
        <v>1000</v>
      </c>
      <c r="F13" s="22" t="s">
        <v>29</v>
      </c>
      <c r="G13" s="96"/>
      <c r="H13" s="86"/>
      <c r="I13" s="86">
        <f t="shared" si="0"/>
        <v>0</v>
      </c>
      <c r="J13" s="81">
        <f t="shared" si="1"/>
        <v>0</v>
      </c>
    </row>
    <row r="14" spans="2:10" x14ac:dyDescent="0.2">
      <c r="B14" s="29">
        <v>4</v>
      </c>
      <c r="C14" s="17" t="s">
        <v>35</v>
      </c>
      <c r="D14" s="18" t="s">
        <v>36</v>
      </c>
      <c r="E14" s="59">
        <v>35</v>
      </c>
      <c r="F14" s="22" t="s">
        <v>29</v>
      </c>
      <c r="G14" s="96"/>
      <c r="H14" s="86"/>
      <c r="I14" s="86">
        <f t="shared" si="0"/>
        <v>0</v>
      </c>
      <c r="J14" s="81">
        <f t="shared" si="1"/>
        <v>0</v>
      </c>
    </row>
    <row r="15" spans="2:10" x14ac:dyDescent="0.2">
      <c r="B15" s="30">
        <v>5</v>
      </c>
      <c r="C15" s="17" t="s">
        <v>37</v>
      </c>
      <c r="D15" s="18" t="s">
        <v>38</v>
      </c>
      <c r="E15" s="59">
        <v>270</v>
      </c>
      <c r="F15" s="22" t="s">
        <v>29</v>
      </c>
      <c r="G15" s="96"/>
      <c r="H15" s="86"/>
      <c r="I15" s="86">
        <f t="shared" si="0"/>
        <v>0</v>
      </c>
      <c r="J15" s="81">
        <f t="shared" si="1"/>
        <v>0</v>
      </c>
    </row>
    <row r="16" spans="2:10" x14ac:dyDescent="0.2">
      <c r="B16" s="30">
        <v>6</v>
      </c>
      <c r="C16" s="17" t="s">
        <v>39</v>
      </c>
      <c r="D16" s="18" t="s">
        <v>40</v>
      </c>
      <c r="E16" s="59">
        <v>35</v>
      </c>
      <c r="F16" s="22" t="s">
        <v>29</v>
      </c>
      <c r="G16" s="96"/>
      <c r="H16" s="86"/>
      <c r="I16" s="86">
        <f t="shared" si="0"/>
        <v>0</v>
      </c>
      <c r="J16" s="81">
        <f t="shared" si="1"/>
        <v>0</v>
      </c>
    </row>
    <row r="17" spans="2:10" ht="25.5" x14ac:dyDescent="0.2">
      <c r="B17" s="29">
        <v>7</v>
      </c>
      <c r="C17" s="19" t="s">
        <v>41</v>
      </c>
      <c r="D17" s="20" t="s">
        <v>42</v>
      </c>
      <c r="E17" s="59">
        <v>68</v>
      </c>
      <c r="F17" s="22" t="s">
        <v>43</v>
      </c>
      <c r="G17" s="96"/>
      <c r="H17" s="86"/>
      <c r="I17" s="86">
        <f t="shared" si="0"/>
        <v>0</v>
      </c>
      <c r="J17" s="81">
        <f t="shared" si="1"/>
        <v>0</v>
      </c>
    </row>
    <row r="18" spans="2:10" x14ac:dyDescent="0.2">
      <c r="B18" s="30">
        <v>8</v>
      </c>
      <c r="C18" s="19" t="s">
        <v>44</v>
      </c>
      <c r="D18" s="20" t="s">
        <v>45</v>
      </c>
      <c r="E18" s="59">
        <v>5</v>
      </c>
      <c r="F18" s="22" t="s">
        <v>46</v>
      </c>
      <c r="G18" s="96"/>
      <c r="H18" s="86"/>
      <c r="I18" s="86">
        <f t="shared" si="0"/>
        <v>0</v>
      </c>
      <c r="J18" s="81">
        <f t="shared" si="1"/>
        <v>0</v>
      </c>
    </row>
    <row r="19" spans="2:10" ht="25.5" x14ac:dyDescent="0.2">
      <c r="B19" s="29">
        <v>9</v>
      </c>
      <c r="C19" s="17" t="s">
        <v>47</v>
      </c>
      <c r="D19" s="19" t="s">
        <v>48</v>
      </c>
      <c r="E19" s="60">
        <v>10</v>
      </c>
      <c r="F19" s="22" t="s">
        <v>29</v>
      </c>
      <c r="G19" s="96"/>
      <c r="H19" s="86"/>
      <c r="I19" s="86">
        <f t="shared" si="0"/>
        <v>0</v>
      </c>
      <c r="J19" s="81">
        <f t="shared" si="1"/>
        <v>0</v>
      </c>
    </row>
    <row r="20" spans="2:10" x14ac:dyDescent="0.2">
      <c r="B20" s="30">
        <v>10</v>
      </c>
      <c r="C20" s="17" t="s">
        <v>49</v>
      </c>
      <c r="D20" s="19" t="s">
        <v>50</v>
      </c>
      <c r="E20" s="43">
        <v>3</v>
      </c>
      <c r="F20" s="14" t="s">
        <v>51</v>
      </c>
      <c r="G20" s="97"/>
      <c r="H20" s="86"/>
      <c r="I20" s="86">
        <f t="shared" si="0"/>
        <v>0</v>
      </c>
      <c r="J20" s="81">
        <f t="shared" si="1"/>
        <v>0</v>
      </c>
    </row>
    <row r="21" spans="2:10" x14ac:dyDescent="0.2">
      <c r="B21" s="30">
        <v>11</v>
      </c>
      <c r="C21" s="17" t="s">
        <v>52</v>
      </c>
      <c r="D21" s="19" t="s">
        <v>53</v>
      </c>
      <c r="E21" s="43">
        <v>3</v>
      </c>
      <c r="F21" s="14" t="s">
        <v>29</v>
      </c>
      <c r="G21" s="97"/>
      <c r="H21" s="86"/>
      <c r="I21" s="86">
        <f t="shared" si="0"/>
        <v>0</v>
      </c>
      <c r="J21" s="81">
        <f t="shared" si="1"/>
        <v>0</v>
      </c>
    </row>
    <row r="22" spans="2:10" x14ac:dyDescent="0.2">
      <c r="B22" s="29">
        <v>12</v>
      </c>
      <c r="C22" s="17" t="s">
        <v>54</v>
      </c>
      <c r="D22" s="19" t="s">
        <v>55</v>
      </c>
      <c r="E22" s="43">
        <v>3</v>
      </c>
      <c r="F22" s="14" t="s">
        <v>51</v>
      </c>
      <c r="G22" s="97"/>
      <c r="H22" s="86"/>
      <c r="I22" s="86">
        <f t="shared" si="0"/>
        <v>0</v>
      </c>
      <c r="J22" s="81">
        <f t="shared" si="1"/>
        <v>0</v>
      </c>
    </row>
    <row r="23" spans="2:10" ht="102" x14ac:dyDescent="0.2">
      <c r="B23" s="30">
        <v>13</v>
      </c>
      <c r="C23" s="16" t="s">
        <v>56</v>
      </c>
      <c r="D23" s="15" t="s">
        <v>57</v>
      </c>
      <c r="E23" s="43">
        <v>4</v>
      </c>
      <c r="F23" s="22" t="s">
        <v>29</v>
      </c>
      <c r="G23" s="96"/>
      <c r="H23" s="86"/>
      <c r="I23" s="86">
        <f t="shared" si="0"/>
        <v>0</v>
      </c>
      <c r="J23" s="81">
        <f t="shared" si="1"/>
        <v>0</v>
      </c>
    </row>
    <row r="24" spans="2:10" ht="51.75" thickBot="1" x14ac:dyDescent="0.25">
      <c r="B24" s="84">
        <v>14</v>
      </c>
      <c r="C24" s="66" t="s">
        <v>58</v>
      </c>
      <c r="D24" s="67" t="s">
        <v>59</v>
      </c>
      <c r="E24" s="85">
        <v>4</v>
      </c>
      <c r="F24" s="80" t="s">
        <v>29</v>
      </c>
      <c r="G24" s="83"/>
      <c r="H24" s="86"/>
      <c r="I24" s="86">
        <f t="shared" si="0"/>
        <v>0</v>
      </c>
      <c r="J24" s="81">
        <f t="shared" si="1"/>
        <v>0</v>
      </c>
    </row>
    <row r="25" spans="2:10" ht="15.75" thickBot="1" x14ac:dyDescent="0.25">
      <c r="B25" s="31"/>
      <c r="C25" s="61"/>
      <c r="D25" s="49"/>
      <c r="E25" s="45"/>
      <c r="F25" s="62"/>
      <c r="G25" s="119" t="s">
        <v>60</v>
      </c>
      <c r="H25" s="128"/>
      <c r="I25" s="129">
        <f>SUM(I11:I24)</f>
        <v>0</v>
      </c>
      <c r="J25" s="127">
        <f>SUM(J11:J24)</f>
        <v>0</v>
      </c>
    </row>
    <row r="26" spans="2:10" x14ac:dyDescent="0.2">
      <c r="B26" s="31"/>
      <c r="C26" s="61"/>
      <c r="D26" s="49"/>
      <c r="E26" s="45"/>
      <c r="F26" s="32"/>
      <c r="G26" s="32"/>
      <c r="H26" s="33"/>
      <c r="I26" s="33"/>
      <c r="J26" s="63"/>
    </row>
    <row r="27" spans="2:10" x14ac:dyDescent="0.2">
      <c r="B27" s="31"/>
      <c r="C27" s="61"/>
      <c r="D27" s="49"/>
      <c r="E27" s="45"/>
      <c r="F27" s="32"/>
      <c r="G27" s="32"/>
      <c r="H27" s="33"/>
      <c r="I27" s="33"/>
      <c r="J27" s="63"/>
    </row>
    <row r="28" spans="2:10" ht="15.75" thickBot="1" x14ac:dyDescent="0.25">
      <c r="B28" s="31"/>
      <c r="C28" s="61"/>
      <c r="D28" s="49"/>
      <c r="E28" s="45"/>
      <c r="F28" s="32"/>
      <c r="G28" s="32"/>
      <c r="H28" s="33"/>
      <c r="I28" s="33"/>
      <c r="J28" s="63"/>
    </row>
    <row r="29" spans="2:10" ht="18.75" thickBot="1" x14ac:dyDescent="0.25">
      <c r="B29" s="169" t="s">
        <v>61</v>
      </c>
      <c r="C29" s="170"/>
      <c r="D29" s="170"/>
      <c r="E29" s="170"/>
      <c r="F29" s="170"/>
      <c r="G29" s="170"/>
      <c r="H29" s="170"/>
      <c r="I29" s="171"/>
      <c r="J29" s="172"/>
    </row>
    <row r="30" spans="2:10" ht="45" x14ac:dyDescent="0.2">
      <c r="B30" s="50" t="s">
        <v>20</v>
      </c>
      <c r="C30" s="51" t="s">
        <v>21</v>
      </c>
      <c r="D30" s="51" t="s">
        <v>22</v>
      </c>
      <c r="E30" s="51" t="s">
        <v>23</v>
      </c>
      <c r="F30" s="51" t="s">
        <v>24</v>
      </c>
      <c r="G30" s="52" t="s">
        <v>206</v>
      </c>
      <c r="H30" s="52" t="s">
        <v>205</v>
      </c>
      <c r="I30" s="52" t="s">
        <v>207</v>
      </c>
      <c r="J30" s="53" t="s">
        <v>208</v>
      </c>
    </row>
    <row r="31" spans="2:10" ht="63.75" x14ac:dyDescent="0.2">
      <c r="B31" s="37">
        <v>1</v>
      </c>
      <c r="C31" s="17" t="s">
        <v>62</v>
      </c>
      <c r="D31" s="15" t="s">
        <v>63</v>
      </c>
      <c r="E31" s="64">
        <v>1</v>
      </c>
      <c r="F31" s="22" t="s">
        <v>64</v>
      </c>
      <c r="G31" s="22"/>
      <c r="H31" s="58"/>
      <c r="I31" s="98">
        <f>SUM(G31,H31)</f>
        <v>0</v>
      </c>
      <c r="J31" s="99">
        <f>I31*E31</f>
        <v>0</v>
      </c>
    </row>
    <row r="32" spans="2:10" ht="70.5" customHeight="1" x14ac:dyDescent="0.2">
      <c r="B32" s="37">
        <v>2</v>
      </c>
      <c r="C32" s="17" t="s">
        <v>65</v>
      </c>
      <c r="D32" s="15" t="s">
        <v>66</v>
      </c>
      <c r="E32" s="64">
        <v>60</v>
      </c>
      <c r="F32" s="22" t="s">
        <v>67</v>
      </c>
      <c r="G32" s="22"/>
      <c r="H32" s="58"/>
      <c r="I32" s="98">
        <f t="shared" ref="I32:I35" si="2">SUM(G32,H32)</f>
        <v>0</v>
      </c>
      <c r="J32" s="99">
        <f t="shared" ref="J32:J35" si="3">I32*E32</f>
        <v>0</v>
      </c>
    </row>
    <row r="33" spans="2:11" ht="38.25" x14ac:dyDescent="0.2">
      <c r="B33" s="37">
        <v>3</v>
      </c>
      <c r="C33" s="17" t="s">
        <v>197</v>
      </c>
      <c r="D33" s="46" t="s">
        <v>68</v>
      </c>
      <c r="E33" s="64">
        <v>60</v>
      </c>
      <c r="F33" s="22" t="s">
        <v>69</v>
      </c>
      <c r="G33" s="22"/>
      <c r="H33" s="58"/>
      <c r="I33" s="98">
        <f t="shared" si="2"/>
        <v>0</v>
      </c>
      <c r="J33" s="99">
        <f t="shared" si="3"/>
        <v>0</v>
      </c>
    </row>
    <row r="34" spans="2:11" ht="38.25" x14ac:dyDescent="0.2">
      <c r="B34" s="37">
        <v>4</v>
      </c>
      <c r="C34" s="19" t="s">
        <v>70</v>
      </c>
      <c r="D34" s="18" t="s">
        <v>71</v>
      </c>
      <c r="E34" s="64">
        <v>20</v>
      </c>
      <c r="F34" s="22" t="s">
        <v>29</v>
      </c>
      <c r="G34" s="22"/>
      <c r="H34" s="58"/>
      <c r="I34" s="98">
        <f t="shared" si="2"/>
        <v>0</v>
      </c>
      <c r="J34" s="99">
        <f t="shared" si="3"/>
        <v>0</v>
      </c>
    </row>
    <row r="35" spans="2:11" ht="38.25" x14ac:dyDescent="0.2">
      <c r="B35" s="37">
        <v>5</v>
      </c>
      <c r="C35" s="181" t="s">
        <v>72</v>
      </c>
      <c r="D35" s="182" t="s">
        <v>73</v>
      </c>
      <c r="E35" s="183">
        <v>5</v>
      </c>
      <c r="F35" s="80" t="s">
        <v>29</v>
      </c>
      <c r="G35" s="80"/>
      <c r="H35" s="100"/>
      <c r="I35" s="101">
        <f t="shared" si="2"/>
        <v>0</v>
      </c>
      <c r="J35" s="102">
        <f t="shared" si="3"/>
        <v>0</v>
      </c>
      <c r="K35" s="82"/>
    </row>
    <row r="36" spans="2:11" s="13" customFormat="1" ht="28.5" customHeight="1" x14ac:dyDescent="0.2">
      <c r="B36" s="180">
        <v>35</v>
      </c>
      <c r="C36" s="16" t="s">
        <v>118</v>
      </c>
      <c r="D36" s="15" t="s">
        <v>118</v>
      </c>
      <c r="E36" s="16">
        <v>5</v>
      </c>
      <c r="F36" s="22" t="s">
        <v>256</v>
      </c>
      <c r="G36" s="22"/>
      <c r="H36" s="58"/>
      <c r="I36" s="104">
        <f>SUM(G36,H36)</f>
        <v>0</v>
      </c>
      <c r="J36" s="105">
        <f>I36*E36</f>
        <v>0</v>
      </c>
    </row>
    <row r="37" spans="2:11" ht="15.75" thickBot="1" x14ac:dyDescent="0.25">
      <c r="B37" s="31"/>
      <c r="C37" s="36"/>
      <c r="D37" s="47"/>
      <c r="E37" s="65"/>
      <c r="F37" s="32"/>
      <c r="G37" s="32"/>
      <c r="H37" s="33"/>
      <c r="I37" s="33"/>
      <c r="J37" s="63"/>
    </row>
    <row r="38" spans="2:11" ht="15.75" thickBot="1" x14ac:dyDescent="0.25">
      <c r="B38" s="31"/>
      <c r="C38" s="36"/>
      <c r="D38" s="47"/>
      <c r="E38" s="65"/>
      <c r="F38" s="32"/>
      <c r="G38" s="32"/>
      <c r="H38" s="125" t="s">
        <v>60</v>
      </c>
      <c r="I38" s="126">
        <f>SUM(I3:I37)</f>
        <v>0</v>
      </c>
      <c r="J38" s="127">
        <f>SUM(J3:J36)</f>
        <v>0</v>
      </c>
    </row>
    <row r="39" spans="2:11" ht="15.75" thickBot="1" x14ac:dyDescent="0.25">
      <c r="B39" s="31"/>
      <c r="C39" s="36"/>
      <c r="D39" s="47"/>
      <c r="E39" s="65"/>
      <c r="F39" s="32"/>
      <c r="G39" s="32"/>
      <c r="H39" s="33"/>
      <c r="I39" s="33"/>
      <c r="J39" s="63"/>
    </row>
    <row r="40" spans="2:11" ht="18" customHeight="1" thickBot="1" x14ac:dyDescent="0.25">
      <c r="B40" s="173" t="s">
        <v>74</v>
      </c>
      <c r="C40" s="174"/>
      <c r="D40" s="174"/>
      <c r="E40" s="174"/>
      <c r="F40" s="174"/>
      <c r="G40" s="174"/>
      <c r="H40" s="174"/>
      <c r="I40" s="175"/>
      <c r="J40" s="176"/>
    </row>
    <row r="41" spans="2:11" ht="45.75" thickBot="1" x14ac:dyDescent="0.25">
      <c r="B41" s="115" t="s">
        <v>20</v>
      </c>
      <c r="C41" s="116" t="s">
        <v>21</v>
      </c>
      <c r="D41" s="116" t="s">
        <v>22</v>
      </c>
      <c r="E41" s="116" t="s">
        <v>23</v>
      </c>
      <c r="F41" s="116" t="s">
        <v>24</v>
      </c>
      <c r="G41" s="112" t="s">
        <v>206</v>
      </c>
      <c r="H41" s="112" t="s">
        <v>205</v>
      </c>
      <c r="I41" s="112" t="s">
        <v>207</v>
      </c>
      <c r="J41" s="113" t="s">
        <v>208</v>
      </c>
    </row>
    <row r="42" spans="2:11" x14ac:dyDescent="0.2">
      <c r="B42" s="29">
        <v>1</v>
      </c>
      <c r="C42" s="26" t="s">
        <v>75</v>
      </c>
      <c r="D42" s="35" t="s">
        <v>76</v>
      </c>
      <c r="E42" s="131">
        <v>40</v>
      </c>
      <c r="F42" s="28" t="s">
        <v>29</v>
      </c>
      <c r="G42" s="108"/>
      <c r="H42" s="109"/>
      <c r="I42" s="110">
        <f>SUM(G42,H42)</f>
        <v>0</v>
      </c>
      <c r="J42" s="111">
        <f>I42*E42</f>
        <v>0</v>
      </c>
    </row>
    <row r="43" spans="2:11" x14ac:dyDescent="0.2">
      <c r="B43" s="29">
        <v>2</v>
      </c>
      <c r="C43" s="17" t="s">
        <v>77</v>
      </c>
      <c r="D43" s="49" t="s">
        <v>78</v>
      </c>
      <c r="E43" s="59">
        <v>30</v>
      </c>
      <c r="F43" s="22" t="s">
        <v>29</v>
      </c>
      <c r="G43" s="96"/>
      <c r="H43" s="58"/>
      <c r="I43" s="104">
        <f t="shared" ref="I43:I75" si="4">SUM(G43,H43)</f>
        <v>0</v>
      </c>
      <c r="J43" s="105">
        <f t="shared" ref="J43:J75" si="5">I43*E43</f>
        <v>0</v>
      </c>
    </row>
    <row r="44" spans="2:11" ht="25.5" x14ac:dyDescent="0.2">
      <c r="B44" s="29">
        <v>3</v>
      </c>
      <c r="C44" s="17" t="s">
        <v>79</v>
      </c>
      <c r="D44" s="20" t="s">
        <v>80</v>
      </c>
      <c r="E44" s="59">
        <v>15</v>
      </c>
      <c r="F44" s="22" t="s">
        <v>29</v>
      </c>
      <c r="G44" s="96"/>
      <c r="H44" s="58"/>
      <c r="I44" s="104">
        <f t="shared" si="4"/>
        <v>0</v>
      </c>
      <c r="J44" s="105">
        <f t="shared" si="5"/>
        <v>0</v>
      </c>
    </row>
    <row r="45" spans="2:11" x14ac:dyDescent="0.2">
      <c r="B45" s="29">
        <v>4</v>
      </c>
      <c r="C45" s="17" t="s">
        <v>81</v>
      </c>
      <c r="D45" s="20" t="s">
        <v>243</v>
      </c>
      <c r="E45" s="59">
        <v>15</v>
      </c>
      <c r="F45" s="22" t="s">
        <v>29</v>
      </c>
      <c r="G45" s="96"/>
      <c r="H45" s="58"/>
      <c r="I45" s="104">
        <f t="shared" si="4"/>
        <v>0</v>
      </c>
      <c r="J45" s="105">
        <f t="shared" si="5"/>
        <v>0</v>
      </c>
    </row>
    <row r="46" spans="2:11" x14ac:dyDescent="0.2">
      <c r="B46" s="29">
        <v>5</v>
      </c>
      <c r="C46" s="17" t="s">
        <v>82</v>
      </c>
      <c r="D46" s="20" t="s">
        <v>83</v>
      </c>
      <c r="E46" s="59">
        <v>15</v>
      </c>
      <c r="F46" s="22" t="s">
        <v>29</v>
      </c>
      <c r="G46" s="96"/>
      <c r="H46" s="58"/>
      <c r="I46" s="104">
        <f t="shared" si="4"/>
        <v>0</v>
      </c>
      <c r="J46" s="105">
        <f t="shared" si="5"/>
        <v>0</v>
      </c>
    </row>
    <row r="47" spans="2:11" x14ac:dyDescent="0.2">
      <c r="B47" s="29">
        <v>6</v>
      </c>
      <c r="C47" s="17" t="s">
        <v>84</v>
      </c>
      <c r="D47" s="20" t="s">
        <v>85</v>
      </c>
      <c r="E47" s="59">
        <v>25</v>
      </c>
      <c r="F47" s="22" t="s">
        <v>29</v>
      </c>
      <c r="G47" s="96"/>
      <c r="H47" s="58"/>
      <c r="I47" s="104">
        <f t="shared" si="4"/>
        <v>0</v>
      </c>
      <c r="J47" s="105">
        <f t="shared" si="5"/>
        <v>0</v>
      </c>
    </row>
    <row r="48" spans="2:11" x14ac:dyDescent="0.2">
      <c r="B48" s="29">
        <v>7</v>
      </c>
      <c r="C48" s="17" t="s">
        <v>86</v>
      </c>
      <c r="D48" s="20" t="s">
        <v>87</v>
      </c>
      <c r="E48" s="59">
        <v>15</v>
      </c>
      <c r="F48" s="22" t="s">
        <v>29</v>
      </c>
      <c r="G48" s="96"/>
      <c r="H48" s="58"/>
      <c r="I48" s="104">
        <f t="shared" si="4"/>
        <v>0</v>
      </c>
      <c r="J48" s="105">
        <f t="shared" si="5"/>
        <v>0</v>
      </c>
    </row>
    <row r="49" spans="2:10" x14ac:dyDescent="0.2">
      <c r="B49" s="29">
        <v>8</v>
      </c>
      <c r="C49" s="21" t="s">
        <v>88</v>
      </c>
      <c r="D49" s="21" t="s">
        <v>89</v>
      </c>
      <c r="E49" s="60">
        <v>3</v>
      </c>
      <c r="F49" s="22" t="s">
        <v>29</v>
      </c>
      <c r="G49" s="96"/>
      <c r="H49" s="58"/>
      <c r="I49" s="104">
        <f t="shared" si="4"/>
        <v>0</v>
      </c>
      <c r="J49" s="105">
        <f t="shared" si="5"/>
        <v>0</v>
      </c>
    </row>
    <row r="50" spans="2:10" x14ac:dyDescent="0.2">
      <c r="B50" s="29">
        <v>9</v>
      </c>
      <c r="C50" s="16" t="s">
        <v>90</v>
      </c>
      <c r="D50" s="15" t="s">
        <v>91</v>
      </c>
      <c r="E50" s="60">
        <v>2</v>
      </c>
      <c r="F50" s="22" t="s">
        <v>29</v>
      </c>
      <c r="G50" s="96"/>
      <c r="H50" s="58"/>
      <c r="I50" s="104">
        <f t="shared" si="4"/>
        <v>0</v>
      </c>
      <c r="J50" s="105">
        <f t="shared" si="5"/>
        <v>0</v>
      </c>
    </row>
    <row r="51" spans="2:10" x14ac:dyDescent="0.2">
      <c r="B51" s="29">
        <v>10</v>
      </c>
      <c r="C51" s="66" t="s">
        <v>92</v>
      </c>
      <c r="D51" s="67" t="s">
        <v>93</v>
      </c>
      <c r="E51" s="60">
        <v>2</v>
      </c>
      <c r="F51" s="22" t="s">
        <v>29</v>
      </c>
      <c r="G51" s="96"/>
      <c r="H51" s="58"/>
      <c r="I51" s="104">
        <f t="shared" si="4"/>
        <v>0</v>
      </c>
      <c r="J51" s="105">
        <f t="shared" si="5"/>
        <v>0</v>
      </c>
    </row>
    <row r="52" spans="2:10" x14ac:dyDescent="0.2">
      <c r="B52" s="29">
        <v>11</v>
      </c>
      <c r="C52" s="16" t="s">
        <v>94</v>
      </c>
      <c r="D52" s="15" t="s">
        <v>95</v>
      </c>
      <c r="E52" s="60">
        <v>9</v>
      </c>
      <c r="F52" s="22" t="s">
        <v>29</v>
      </c>
      <c r="G52" s="96"/>
      <c r="H52" s="58"/>
      <c r="I52" s="104">
        <f t="shared" si="4"/>
        <v>0</v>
      </c>
      <c r="J52" s="105">
        <f t="shared" si="5"/>
        <v>0</v>
      </c>
    </row>
    <row r="53" spans="2:10" x14ac:dyDescent="0.2">
      <c r="B53" s="29">
        <v>12</v>
      </c>
      <c r="C53" s="16" t="s">
        <v>96</v>
      </c>
      <c r="D53" s="15" t="s">
        <v>97</v>
      </c>
      <c r="E53" s="60">
        <v>4</v>
      </c>
      <c r="F53" s="22" t="s">
        <v>29</v>
      </c>
      <c r="G53" s="96"/>
      <c r="H53" s="58"/>
      <c r="I53" s="104">
        <f t="shared" si="4"/>
        <v>0</v>
      </c>
      <c r="J53" s="105">
        <f t="shared" si="5"/>
        <v>0</v>
      </c>
    </row>
    <row r="54" spans="2:10" ht="25.5" x14ac:dyDescent="0.2">
      <c r="B54" s="29">
        <v>13</v>
      </c>
      <c r="C54" s="66" t="s">
        <v>98</v>
      </c>
      <c r="D54" s="137" t="s">
        <v>225</v>
      </c>
      <c r="E54" s="79">
        <v>10</v>
      </c>
      <c r="F54" s="80" t="s">
        <v>29</v>
      </c>
      <c r="G54" s="32"/>
      <c r="H54" s="58"/>
      <c r="I54" s="104">
        <f t="shared" si="4"/>
        <v>0</v>
      </c>
      <c r="J54" s="105">
        <f t="shared" si="5"/>
        <v>0</v>
      </c>
    </row>
    <row r="55" spans="2:10" s="13" customFormat="1" x14ac:dyDescent="0.2">
      <c r="B55" s="29">
        <v>14</v>
      </c>
      <c r="C55" s="16" t="s">
        <v>99</v>
      </c>
      <c r="D55" s="130" t="s">
        <v>211</v>
      </c>
      <c r="E55" s="16">
        <v>5</v>
      </c>
      <c r="F55" s="22" t="s">
        <v>100</v>
      </c>
      <c r="G55" s="96"/>
      <c r="H55" s="58"/>
      <c r="I55" s="104">
        <f t="shared" si="4"/>
        <v>0</v>
      </c>
      <c r="J55" s="105">
        <f t="shared" si="5"/>
        <v>0</v>
      </c>
    </row>
    <row r="56" spans="2:10" s="13" customFormat="1" ht="51" x14ac:dyDescent="0.2">
      <c r="B56" s="29">
        <v>15</v>
      </c>
      <c r="C56" s="16" t="s">
        <v>101</v>
      </c>
      <c r="D56" s="130" t="s">
        <v>212</v>
      </c>
      <c r="E56" s="16">
        <v>5</v>
      </c>
      <c r="F56" s="22" t="s">
        <v>100</v>
      </c>
      <c r="G56" s="96"/>
      <c r="H56" s="58"/>
      <c r="I56" s="104">
        <f t="shared" si="4"/>
        <v>0</v>
      </c>
      <c r="J56" s="105">
        <f t="shared" si="5"/>
        <v>0</v>
      </c>
    </row>
    <row r="57" spans="2:10" s="13" customFormat="1" x14ac:dyDescent="0.2">
      <c r="B57" s="29">
        <v>16</v>
      </c>
      <c r="C57" s="16" t="s">
        <v>102</v>
      </c>
      <c r="D57" s="130" t="s">
        <v>213</v>
      </c>
      <c r="E57" s="16">
        <v>2</v>
      </c>
      <c r="F57" s="22" t="s">
        <v>29</v>
      </c>
      <c r="G57" s="96"/>
      <c r="H57" s="58"/>
      <c r="I57" s="104">
        <f t="shared" si="4"/>
        <v>0</v>
      </c>
      <c r="J57" s="105">
        <f t="shared" si="5"/>
        <v>0</v>
      </c>
    </row>
    <row r="58" spans="2:10" s="13" customFormat="1" ht="25.5" x14ac:dyDescent="0.2">
      <c r="B58" s="29">
        <v>17</v>
      </c>
      <c r="C58" s="16" t="s">
        <v>103</v>
      </c>
      <c r="D58" s="130" t="s">
        <v>214</v>
      </c>
      <c r="E58" s="16">
        <v>5</v>
      </c>
      <c r="F58" s="22" t="s">
        <v>100</v>
      </c>
      <c r="G58" s="96"/>
      <c r="H58" s="58"/>
      <c r="I58" s="104">
        <f t="shared" si="4"/>
        <v>0</v>
      </c>
      <c r="J58" s="105">
        <f t="shared" si="5"/>
        <v>0</v>
      </c>
    </row>
    <row r="59" spans="2:10" s="13" customFormat="1" ht="38.25" x14ac:dyDescent="0.2">
      <c r="B59" s="29">
        <v>18</v>
      </c>
      <c r="C59" s="16" t="s">
        <v>104</v>
      </c>
      <c r="D59" s="130" t="s">
        <v>215</v>
      </c>
      <c r="E59" s="16">
        <v>35</v>
      </c>
      <c r="F59" s="22" t="s">
        <v>100</v>
      </c>
      <c r="G59" s="96"/>
      <c r="H59" s="58"/>
      <c r="I59" s="104">
        <f t="shared" si="4"/>
        <v>0</v>
      </c>
      <c r="J59" s="105">
        <f t="shared" si="5"/>
        <v>0</v>
      </c>
    </row>
    <row r="60" spans="2:10" s="13" customFormat="1" x14ac:dyDescent="0.2">
      <c r="B60" s="29">
        <v>19</v>
      </c>
      <c r="C60" s="16" t="s">
        <v>226</v>
      </c>
      <c r="D60" s="15" t="s">
        <v>105</v>
      </c>
      <c r="E60" s="16">
        <v>5</v>
      </c>
      <c r="F60" s="22" t="s">
        <v>51</v>
      </c>
      <c r="G60" s="96"/>
      <c r="H60" s="58"/>
      <c r="I60" s="104">
        <f t="shared" si="4"/>
        <v>0</v>
      </c>
      <c r="J60" s="105">
        <f t="shared" si="5"/>
        <v>0</v>
      </c>
    </row>
    <row r="61" spans="2:10" s="13" customFormat="1" ht="25.5" x14ac:dyDescent="0.2">
      <c r="B61" s="29">
        <v>20</v>
      </c>
      <c r="C61" s="16" t="s">
        <v>227</v>
      </c>
      <c r="D61" s="15" t="s">
        <v>228</v>
      </c>
      <c r="E61" s="16">
        <v>5</v>
      </c>
      <c r="F61" s="22" t="s">
        <v>51</v>
      </c>
      <c r="G61" s="96"/>
      <c r="H61" s="58"/>
      <c r="I61" s="104">
        <f t="shared" si="4"/>
        <v>0</v>
      </c>
      <c r="J61" s="105">
        <f t="shared" si="5"/>
        <v>0</v>
      </c>
    </row>
    <row r="62" spans="2:10" s="13" customFormat="1" x14ac:dyDescent="0.2">
      <c r="B62" s="29">
        <v>21</v>
      </c>
      <c r="C62" s="16" t="s">
        <v>229</v>
      </c>
      <c r="D62" s="15" t="s">
        <v>230</v>
      </c>
      <c r="E62" s="16">
        <v>5</v>
      </c>
      <c r="F62" s="22" t="s">
        <v>51</v>
      </c>
      <c r="G62" s="96"/>
      <c r="H62" s="58"/>
      <c r="I62" s="104">
        <f t="shared" si="4"/>
        <v>0</v>
      </c>
      <c r="J62" s="105">
        <f t="shared" si="5"/>
        <v>0</v>
      </c>
    </row>
    <row r="63" spans="2:10" s="13" customFormat="1" ht="38.25" x14ac:dyDescent="0.2">
      <c r="B63" s="29">
        <v>22</v>
      </c>
      <c r="C63" s="16" t="s">
        <v>231</v>
      </c>
      <c r="D63" s="15" t="s">
        <v>232</v>
      </c>
      <c r="E63" s="16">
        <v>5</v>
      </c>
      <c r="F63" s="22" t="s">
        <v>51</v>
      </c>
      <c r="G63" s="96"/>
      <c r="H63" s="58"/>
      <c r="I63" s="104">
        <f t="shared" si="4"/>
        <v>0</v>
      </c>
      <c r="J63" s="105">
        <f t="shared" si="5"/>
        <v>0</v>
      </c>
    </row>
    <row r="64" spans="2:10" s="13" customFormat="1" x14ac:dyDescent="0.2">
      <c r="B64" s="29">
        <v>23</v>
      </c>
      <c r="C64" s="16" t="s">
        <v>106</v>
      </c>
      <c r="D64" s="130" t="s">
        <v>216</v>
      </c>
      <c r="E64" s="16">
        <v>5</v>
      </c>
      <c r="F64" s="22" t="s">
        <v>107</v>
      </c>
      <c r="G64" s="96"/>
      <c r="H64" s="58"/>
      <c r="I64" s="104">
        <f t="shared" si="4"/>
        <v>0</v>
      </c>
      <c r="J64" s="105">
        <f t="shared" si="5"/>
        <v>0</v>
      </c>
    </row>
    <row r="65" spans="2:10" s="13" customFormat="1" x14ac:dyDescent="0.2">
      <c r="B65" s="29">
        <v>24</v>
      </c>
      <c r="C65" s="16" t="s">
        <v>233</v>
      </c>
      <c r="D65" s="130" t="s">
        <v>108</v>
      </c>
      <c r="E65" s="16">
        <v>5</v>
      </c>
      <c r="F65" s="22" t="s">
        <v>109</v>
      </c>
      <c r="G65" s="96"/>
      <c r="H65" s="58"/>
      <c r="I65" s="104">
        <f t="shared" si="4"/>
        <v>0</v>
      </c>
      <c r="J65" s="105">
        <f t="shared" si="5"/>
        <v>0</v>
      </c>
    </row>
    <row r="66" spans="2:10" s="13" customFormat="1" x14ac:dyDescent="0.2">
      <c r="B66" s="29">
        <v>25</v>
      </c>
      <c r="C66" s="16" t="s">
        <v>110</v>
      </c>
      <c r="D66" s="130" t="s">
        <v>224</v>
      </c>
      <c r="E66" s="16">
        <v>5</v>
      </c>
      <c r="F66" s="22" t="s">
        <v>51</v>
      </c>
      <c r="G66" s="96"/>
      <c r="H66" s="58"/>
      <c r="I66" s="104">
        <f t="shared" si="4"/>
        <v>0</v>
      </c>
      <c r="J66" s="105">
        <f t="shared" si="5"/>
        <v>0</v>
      </c>
    </row>
    <row r="67" spans="2:10" s="13" customFormat="1" x14ac:dyDescent="0.2">
      <c r="B67" s="29">
        <v>26</v>
      </c>
      <c r="C67" s="16" t="s">
        <v>234</v>
      </c>
      <c r="D67" s="15" t="s">
        <v>111</v>
      </c>
      <c r="E67" s="16">
        <v>5</v>
      </c>
      <c r="F67" s="22" t="s">
        <v>51</v>
      </c>
      <c r="G67" s="96"/>
      <c r="H67" s="58"/>
      <c r="I67" s="104">
        <f t="shared" si="4"/>
        <v>0</v>
      </c>
      <c r="J67" s="105">
        <f t="shared" si="5"/>
        <v>0</v>
      </c>
    </row>
    <row r="68" spans="2:10" s="143" customFormat="1" x14ac:dyDescent="0.2">
      <c r="B68" s="29">
        <v>27</v>
      </c>
      <c r="C68" s="135" t="s">
        <v>235</v>
      </c>
      <c r="D68" s="132" t="s">
        <v>217</v>
      </c>
      <c r="E68" s="135">
        <v>5</v>
      </c>
      <c r="F68" s="138" t="s">
        <v>112</v>
      </c>
      <c r="G68" s="139"/>
      <c r="H68" s="140"/>
      <c r="I68" s="141">
        <f t="shared" si="4"/>
        <v>0</v>
      </c>
      <c r="J68" s="142">
        <f t="shared" si="5"/>
        <v>0</v>
      </c>
    </row>
    <row r="69" spans="2:10" s="13" customFormat="1" ht="25.5" x14ac:dyDescent="0.2">
      <c r="B69" s="29">
        <v>28</v>
      </c>
      <c r="C69" s="16" t="s">
        <v>113</v>
      </c>
      <c r="D69" s="15" t="s">
        <v>113</v>
      </c>
      <c r="E69" s="16">
        <v>500</v>
      </c>
      <c r="F69" s="22" t="s">
        <v>29</v>
      </c>
      <c r="G69" s="96"/>
      <c r="H69" s="58"/>
      <c r="I69" s="104">
        <f t="shared" si="4"/>
        <v>0</v>
      </c>
      <c r="J69" s="105">
        <f t="shared" si="5"/>
        <v>0</v>
      </c>
    </row>
    <row r="70" spans="2:10" s="13" customFormat="1" x14ac:dyDescent="0.2">
      <c r="B70" s="29">
        <v>29</v>
      </c>
      <c r="C70" s="16" t="s">
        <v>114</v>
      </c>
      <c r="D70" s="130" t="s">
        <v>236</v>
      </c>
      <c r="E70" s="16">
        <v>50</v>
      </c>
      <c r="F70" s="22" t="s">
        <v>100</v>
      </c>
      <c r="G70" s="96"/>
      <c r="H70" s="58"/>
      <c r="I70" s="104">
        <f t="shared" si="4"/>
        <v>0</v>
      </c>
      <c r="J70" s="105">
        <f t="shared" si="5"/>
        <v>0</v>
      </c>
    </row>
    <row r="71" spans="2:10" s="13" customFormat="1" ht="25.5" x14ac:dyDescent="0.2">
      <c r="B71" s="29">
        <v>30</v>
      </c>
      <c r="C71" s="16" t="s">
        <v>115</v>
      </c>
      <c r="D71" s="130" t="s">
        <v>237</v>
      </c>
      <c r="E71" s="16">
        <v>5</v>
      </c>
      <c r="F71" s="22" t="s">
        <v>100</v>
      </c>
      <c r="G71" s="96"/>
      <c r="H71" s="58"/>
      <c r="I71" s="104">
        <f t="shared" si="4"/>
        <v>0</v>
      </c>
      <c r="J71" s="105">
        <f t="shared" si="5"/>
        <v>0</v>
      </c>
    </row>
    <row r="72" spans="2:10" s="13" customFormat="1" ht="25.5" x14ac:dyDescent="0.2">
      <c r="B72" s="29">
        <v>31</v>
      </c>
      <c r="C72" s="16" t="s">
        <v>116</v>
      </c>
      <c r="D72" s="130" t="s">
        <v>238</v>
      </c>
      <c r="E72" s="16">
        <v>10</v>
      </c>
      <c r="F72" s="22" t="s">
        <v>100</v>
      </c>
      <c r="G72" s="96"/>
      <c r="H72" s="58"/>
      <c r="I72" s="104">
        <f t="shared" si="4"/>
        <v>0</v>
      </c>
      <c r="J72" s="105">
        <f t="shared" si="5"/>
        <v>0</v>
      </c>
    </row>
    <row r="73" spans="2:10" s="13" customFormat="1" ht="25.5" x14ac:dyDescent="0.2">
      <c r="B73" s="29">
        <v>32</v>
      </c>
      <c r="C73" s="16" t="s">
        <v>239</v>
      </c>
      <c r="D73" s="130" t="s">
        <v>240</v>
      </c>
      <c r="E73" s="16">
        <v>5</v>
      </c>
      <c r="F73" s="22" t="s">
        <v>100</v>
      </c>
      <c r="G73" s="96"/>
      <c r="H73" s="58"/>
      <c r="I73" s="104">
        <f t="shared" si="4"/>
        <v>0</v>
      </c>
      <c r="J73" s="105">
        <f t="shared" si="5"/>
        <v>0</v>
      </c>
    </row>
    <row r="74" spans="2:10" s="13" customFormat="1" x14ac:dyDescent="0.2">
      <c r="B74" s="29">
        <v>33</v>
      </c>
      <c r="C74" s="16" t="s">
        <v>241</v>
      </c>
      <c r="D74" s="130" t="s">
        <v>242</v>
      </c>
      <c r="E74" s="16">
        <v>5</v>
      </c>
      <c r="F74" s="22" t="s">
        <v>100</v>
      </c>
      <c r="G74" s="96"/>
      <c r="H74" s="58"/>
      <c r="I74" s="104">
        <f t="shared" si="4"/>
        <v>0</v>
      </c>
      <c r="J74" s="105">
        <f t="shared" si="5"/>
        <v>0</v>
      </c>
    </row>
    <row r="75" spans="2:10" s="13" customFormat="1" x14ac:dyDescent="0.2">
      <c r="B75" s="29">
        <v>34</v>
      </c>
      <c r="C75" s="16" t="s">
        <v>117</v>
      </c>
      <c r="D75" s="132" t="s">
        <v>223</v>
      </c>
      <c r="E75" s="16">
        <v>10</v>
      </c>
      <c r="F75" s="22" t="s">
        <v>29</v>
      </c>
      <c r="G75" s="96"/>
      <c r="H75" s="58"/>
      <c r="I75" s="104">
        <f t="shared" si="4"/>
        <v>0</v>
      </c>
      <c r="J75" s="105">
        <f t="shared" si="5"/>
        <v>0</v>
      </c>
    </row>
    <row r="76" spans="2:10" ht="15" customHeight="1" thickBot="1" x14ac:dyDescent="0.25"/>
    <row r="77" spans="2:10" ht="15.75" thickBot="1" x14ac:dyDescent="0.25">
      <c r="B77" s="31"/>
      <c r="C77" s="61"/>
      <c r="D77" s="49"/>
      <c r="E77" s="61"/>
      <c r="F77" s="33"/>
      <c r="G77" s="33"/>
      <c r="H77" s="125" t="s">
        <v>60</v>
      </c>
      <c r="I77" s="126">
        <f>SUM(I42:I76)</f>
        <v>0</v>
      </c>
      <c r="J77" s="127">
        <f>SUM(J42:J76)</f>
        <v>0</v>
      </c>
    </row>
    <row r="78" spans="2:10" ht="15.75" thickBot="1" x14ac:dyDescent="0.25">
      <c r="B78" s="31"/>
      <c r="C78" s="61"/>
      <c r="D78" s="49"/>
      <c r="E78" s="61"/>
      <c r="F78" s="32"/>
      <c r="G78" s="32"/>
      <c r="H78" s="33"/>
      <c r="I78" s="33"/>
      <c r="J78" s="69"/>
    </row>
    <row r="79" spans="2:10" ht="18" customHeight="1" x14ac:dyDescent="0.2">
      <c r="B79" s="161" t="s">
        <v>198</v>
      </c>
      <c r="C79" s="162"/>
      <c r="D79" s="162"/>
      <c r="E79" s="162"/>
      <c r="F79" s="162"/>
      <c r="G79" s="162"/>
      <c r="H79" s="162"/>
      <c r="I79" s="163"/>
      <c r="J79" s="164"/>
    </row>
    <row r="80" spans="2:10" ht="45.75" thickBot="1" x14ac:dyDescent="0.25">
      <c r="B80" s="54" t="s">
        <v>20</v>
      </c>
      <c r="C80" s="55" t="s">
        <v>21</v>
      </c>
      <c r="D80" s="55" t="s">
        <v>22</v>
      </c>
      <c r="E80" s="55" t="s">
        <v>23</v>
      </c>
      <c r="F80" s="55" t="s">
        <v>24</v>
      </c>
      <c r="G80" s="112" t="s">
        <v>206</v>
      </c>
      <c r="H80" s="112" t="s">
        <v>205</v>
      </c>
      <c r="I80" s="112" t="s">
        <v>207</v>
      </c>
      <c r="J80" s="113" t="s">
        <v>208</v>
      </c>
    </row>
    <row r="81" spans="2:10" ht="39" customHeight="1" x14ac:dyDescent="0.2">
      <c r="B81" s="114">
        <v>1</v>
      </c>
      <c r="C81" s="26" t="s">
        <v>119</v>
      </c>
      <c r="D81" s="26" t="s">
        <v>120</v>
      </c>
      <c r="E81" s="59">
        <v>6000</v>
      </c>
      <c r="F81" s="28" t="s">
        <v>29</v>
      </c>
      <c r="G81" s="28"/>
      <c r="H81" s="109"/>
      <c r="I81" s="110">
        <f>SUM(G81,H81)</f>
        <v>0</v>
      </c>
      <c r="J81" s="111">
        <f>I81*E81</f>
        <v>0</v>
      </c>
    </row>
    <row r="82" spans="2:10" ht="38.25" x14ac:dyDescent="0.2">
      <c r="B82" s="76">
        <v>2</v>
      </c>
      <c r="C82" s="17" t="s">
        <v>121</v>
      </c>
      <c r="D82" s="19" t="s">
        <v>122</v>
      </c>
      <c r="E82" s="16">
        <v>12</v>
      </c>
      <c r="F82" s="22" t="s">
        <v>29</v>
      </c>
      <c r="G82" s="22"/>
      <c r="H82" s="58"/>
      <c r="I82" s="104">
        <f t="shared" ref="I82:I116" si="6">SUM(G82,H82)</f>
        <v>0</v>
      </c>
      <c r="J82" s="105">
        <f t="shared" ref="J82:J116" si="7">I82*E82</f>
        <v>0</v>
      </c>
    </row>
    <row r="83" spans="2:10" ht="38.25" x14ac:dyDescent="0.2">
      <c r="B83" s="76">
        <v>3</v>
      </c>
      <c r="C83" s="17" t="s">
        <v>123</v>
      </c>
      <c r="D83" s="19" t="s">
        <v>124</v>
      </c>
      <c r="E83" s="16">
        <v>1000</v>
      </c>
      <c r="F83" s="22" t="s">
        <v>29</v>
      </c>
      <c r="G83" s="22"/>
      <c r="H83" s="58"/>
      <c r="I83" s="104">
        <f t="shared" si="6"/>
        <v>0</v>
      </c>
      <c r="J83" s="105">
        <f t="shared" si="7"/>
        <v>0</v>
      </c>
    </row>
    <row r="84" spans="2:10" s="13" customFormat="1" ht="25.5" x14ac:dyDescent="0.2">
      <c r="B84" s="114">
        <v>4</v>
      </c>
      <c r="C84" s="19" t="s">
        <v>125</v>
      </c>
      <c r="D84" s="19" t="s">
        <v>126</v>
      </c>
      <c r="E84" s="64">
        <v>1000</v>
      </c>
      <c r="F84" s="22" t="s">
        <v>29</v>
      </c>
      <c r="G84" s="22"/>
      <c r="H84" s="58"/>
      <c r="I84" s="104">
        <f t="shared" si="6"/>
        <v>0</v>
      </c>
      <c r="J84" s="105">
        <f t="shared" si="7"/>
        <v>0</v>
      </c>
    </row>
    <row r="85" spans="2:10" s="13" customFormat="1" x14ac:dyDescent="0.2">
      <c r="B85" s="76">
        <v>5</v>
      </c>
      <c r="C85" s="17" t="s">
        <v>244</v>
      </c>
      <c r="D85" s="17" t="s">
        <v>127</v>
      </c>
      <c r="E85" s="77">
        <v>2</v>
      </c>
      <c r="F85" s="14" t="s">
        <v>128</v>
      </c>
      <c r="G85" s="14"/>
      <c r="H85" s="58"/>
      <c r="I85" s="104">
        <f t="shared" si="6"/>
        <v>0</v>
      </c>
      <c r="J85" s="105">
        <f t="shared" si="7"/>
        <v>0</v>
      </c>
    </row>
    <row r="86" spans="2:10" s="13" customFormat="1" x14ac:dyDescent="0.2">
      <c r="B86" s="76">
        <v>6</v>
      </c>
      <c r="C86" s="17" t="s">
        <v>245</v>
      </c>
      <c r="D86" s="17" t="s">
        <v>129</v>
      </c>
      <c r="E86" s="77">
        <v>15</v>
      </c>
      <c r="F86" s="14" t="s">
        <v>130</v>
      </c>
      <c r="G86" s="14"/>
      <c r="H86" s="58"/>
      <c r="I86" s="104">
        <f t="shared" si="6"/>
        <v>0</v>
      </c>
      <c r="J86" s="105">
        <f t="shared" si="7"/>
        <v>0</v>
      </c>
    </row>
    <row r="87" spans="2:10" s="13" customFormat="1" x14ac:dyDescent="0.2">
      <c r="B87" s="114">
        <v>7</v>
      </c>
      <c r="C87" s="16" t="s">
        <v>131</v>
      </c>
      <c r="D87" s="134" t="s">
        <v>246</v>
      </c>
      <c r="E87" s="75">
        <v>50</v>
      </c>
      <c r="F87" s="75" t="s">
        <v>132</v>
      </c>
      <c r="G87" s="78"/>
      <c r="H87" s="58"/>
      <c r="I87" s="104">
        <f t="shared" si="6"/>
        <v>0</v>
      </c>
      <c r="J87" s="105">
        <f t="shared" si="7"/>
        <v>0</v>
      </c>
    </row>
    <row r="88" spans="2:10" s="143" customFormat="1" x14ac:dyDescent="0.2">
      <c r="B88" s="76">
        <v>8</v>
      </c>
      <c r="C88" s="134" t="s">
        <v>133</v>
      </c>
      <c r="D88" s="134" t="s">
        <v>133</v>
      </c>
      <c r="E88" s="144">
        <v>10</v>
      </c>
      <c r="F88" s="144" t="s">
        <v>134</v>
      </c>
      <c r="G88" s="145"/>
      <c r="H88" s="146"/>
      <c r="I88" s="141">
        <f t="shared" si="6"/>
        <v>0</v>
      </c>
      <c r="J88" s="142">
        <f t="shared" si="7"/>
        <v>0</v>
      </c>
    </row>
    <row r="89" spans="2:10" s="13" customFormat="1" x14ac:dyDescent="0.2">
      <c r="B89" s="76">
        <v>9</v>
      </c>
      <c r="C89" s="16" t="s">
        <v>135</v>
      </c>
      <c r="D89" s="16" t="s">
        <v>135</v>
      </c>
      <c r="E89" s="75">
        <v>100</v>
      </c>
      <c r="F89" s="75" t="s">
        <v>32</v>
      </c>
      <c r="G89" s="78"/>
      <c r="H89" s="58"/>
      <c r="I89" s="104">
        <f t="shared" si="6"/>
        <v>0</v>
      </c>
      <c r="J89" s="105">
        <f t="shared" si="7"/>
        <v>0</v>
      </c>
    </row>
    <row r="90" spans="2:10" s="13" customFormat="1" x14ac:dyDescent="0.2">
      <c r="B90" s="114">
        <v>10</v>
      </c>
      <c r="C90" s="89" t="s">
        <v>136</v>
      </c>
      <c r="D90" s="89" t="s">
        <v>136</v>
      </c>
      <c r="E90" s="90">
        <v>30</v>
      </c>
      <c r="F90" s="90" t="s">
        <v>137</v>
      </c>
      <c r="G90" s="91"/>
      <c r="H90" s="92"/>
      <c r="I90" s="104">
        <f t="shared" si="6"/>
        <v>0</v>
      </c>
      <c r="J90" s="105">
        <f t="shared" si="7"/>
        <v>0</v>
      </c>
    </row>
    <row r="91" spans="2:10" s="13" customFormat="1" x14ac:dyDescent="0.2">
      <c r="B91" s="76">
        <v>11</v>
      </c>
      <c r="C91" s="16" t="s">
        <v>138</v>
      </c>
      <c r="D91" s="16" t="s">
        <v>138</v>
      </c>
      <c r="E91" s="75">
        <v>15</v>
      </c>
      <c r="F91" s="75" t="s">
        <v>137</v>
      </c>
      <c r="G91" s="78"/>
      <c r="H91" s="58"/>
      <c r="I91" s="104">
        <f t="shared" si="6"/>
        <v>0</v>
      </c>
      <c r="J91" s="105">
        <f t="shared" si="7"/>
        <v>0</v>
      </c>
    </row>
    <row r="92" spans="2:10" s="13" customFormat="1" x14ac:dyDescent="0.2">
      <c r="B92" s="76">
        <v>12</v>
      </c>
      <c r="C92" s="16" t="s">
        <v>139</v>
      </c>
      <c r="D92" s="134" t="s">
        <v>247</v>
      </c>
      <c r="E92" s="75">
        <v>700</v>
      </c>
      <c r="F92" s="75" t="s">
        <v>140</v>
      </c>
      <c r="G92" s="78"/>
      <c r="H92" s="58"/>
      <c r="I92" s="104">
        <f t="shared" si="6"/>
        <v>0</v>
      </c>
      <c r="J92" s="105">
        <f t="shared" si="7"/>
        <v>0</v>
      </c>
    </row>
    <row r="93" spans="2:10" s="13" customFormat="1" x14ac:dyDescent="0.2">
      <c r="B93" s="114">
        <v>13</v>
      </c>
      <c r="C93" s="16" t="s">
        <v>249</v>
      </c>
      <c r="D93" s="134" t="s">
        <v>248</v>
      </c>
      <c r="E93" s="75">
        <v>5</v>
      </c>
      <c r="F93" s="75" t="s">
        <v>109</v>
      </c>
      <c r="G93" s="78"/>
      <c r="H93" s="58"/>
      <c r="I93" s="104">
        <f t="shared" si="6"/>
        <v>0</v>
      </c>
      <c r="J93" s="105">
        <f t="shared" si="7"/>
        <v>0</v>
      </c>
    </row>
    <row r="94" spans="2:10" s="13" customFormat="1" ht="51" x14ac:dyDescent="0.2">
      <c r="B94" s="76">
        <v>14</v>
      </c>
      <c r="C94" s="16" t="s">
        <v>141</v>
      </c>
      <c r="D94" s="134" t="s">
        <v>250</v>
      </c>
      <c r="E94" s="75">
        <v>5</v>
      </c>
      <c r="F94" s="75" t="s">
        <v>100</v>
      </c>
      <c r="G94" s="78"/>
      <c r="H94" s="58"/>
      <c r="I94" s="104">
        <f t="shared" si="6"/>
        <v>0</v>
      </c>
      <c r="J94" s="105">
        <f t="shared" si="7"/>
        <v>0</v>
      </c>
    </row>
    <row r="95" spans="2:10" s="13" customFormat="1" ht="25.5" x14ac:dyDescent="0.2">
      <c r="B95" s="76">
        <v>15</v>
      </c>
      <c r="C95" s="16" t="s">
        <v>142</v>
      </c>
      <c r="D95" s="134" t="s">
        <v>251</v>
      </c>
      <c r="E95" s="75">
        <v>12</v>
      </c>
      <c r="F95" s="75" t="s">
        <v>100</v>
      </c>
      <c r="G95" s="78"/>
      <c r="H95" s="58"/>
      <c r="I95" s="104">
        <f t="shared" si="6"/>
        <v>0</v>
      </c>
      <c r="J95" s="105">
        <f t="shared" si="7"/>
        <v>0</v>
      </c>
    </row>
    <row r="96" spans="2:10" s="13" customFormat="1" ht="38.25" x14ac:dyDescent="0.2">
      <c r="B96" s="114">
        <v>16</v>
      </c>
      <c r="C96" s="16" t="s">
        <v>143</v>
      </c>
      <c r="D96" s="134" t="s">
        <v>252</v>
      </c>
      <c r="E96" s="75">
        <v>12</v>
      </c>
      <c r="F96" s="75" t="s">
        <v>100</v>
      </c>
      <c r="G96" s="78"/>
      <c r="H96" s="58"/>
      <c r="I96" s="104">
        <f t="shared" si="6"/>
        <v>0</v>
      </c>
      <c r="J96" s="105">
        <f t="shared" si="7"/>
        <v>0</v>
      </c>
    </row>
    <row r="97" spans="2:10" s="13" customFormat="1" ht="51" x14ac:dyDescent="0.2">
      <c r="B97" s="76">
        <v>17</v>
      </c>
      <c r="C97" s="16" t="s">
        <v>144</v>
      </c>
      <c r="D97" s="134" t="s">
        <v>253</v>
      </c>
      <c r="E97" s="75">
        <v>12</v>
      </c>
      <c r="F97" s="75" t="s">
        <v>100</v>
      </c>
      <c r="G97" s="78"/>
      <c r="H97" s="58"/>
      <c r="I97" s="104">
        <f t="shared" si="6"/>
        <v>0</v>
      </c>
      <c r="J97" s="105">
        <f t="shared" si="7"/>
        <v>0</v>
      </c>
    </row>
    <row r="98" spans="2:10" s="13" customFormat="1" ht="76.5" x14ac:dyDescent="0.2">
      <c r="B98" s="76">
        <v>18</v>
      </c>
      <c r="C98" s="16" t="s">
        <v>145</v>
      </c>
      <c r="D98" s="134" t="s">
        <v>254</v>
      </c>
      <c r="E98" s="75">
        <v>12</v>
      </c>
      <c r="F98" s="75" t="s">
        <v>100</v>
      </c>
      <c r="G98" s="78"/>
      <c r="H98" s="58"/>
      <c r="I98" s="104">
        <f t="shared" si="6"/>
        <v>0</v>
      </c>
      <c r="J98" s="105">
        <f t="shared" si="7"/>
        <v>0</v>
      </c>
    </row>
    <row r="99" spans="2:10" s="13" customFormat="1" ht="63.75" x14ac:dyDescent="0.2">
      <c r="B99" s="114">
        <v>19</v>
      </c>
      <c r="C99" s="16" t="s">
        <v>146</v>
      </c>
      <c r="D99" s="134" t="s">
        <v>255</v>
      </c>
      <c r="E99" s="75">
        <v>12</v>
      </c>
      <c r="F99" s="75" t="s">
        <v>100</v>
      </c>
      <c r="G99" s="78"/>
      <c r="H99" s="58"/>
      <c r="I99" s="104">
        <f t="shared" si="6"/>
        <v>0</v>
      </c>
      <c r="J99" s="105">
        <f t="shared" si="7"/>
        <v>0</v>
      </c>
    </row>
    <row r="100" spans="2:10" s="13" customFormat="1" ht="63.75" x14ac:dyDescent="0.2">
      <c r="B100" s="76">
        <v>20</v>
      </c>
      <c r="C100" s="16" t="s">
        <v>147</v>
      </c>
      <c r="D100" s="134" t="s">
        <v>218</v>
      </c>
      <c r="E100" s="75">
        <v>35</v>
      </c>
      <c r="F100" s="75" t="s">
        <v>100</v>
      </c>
      <c r="G100" s="78"/>
      <c r="H100" s="58"/>
      <c r="I100" s="104">
        <f t="shared" si="6"/>
        <v>0</v>
      </c>
      <c r="J100" s="105">
        <f t="shared" si="7"/>
        <v>0</v>
      </c>
    </row>
    <row r="101" spans="2:10" s="13" customFormat="1" x14ac:dyDescent="0.2">
      <c r="B101" s="76">
        <v>21</v>
      </c>
      <c r="C101" s="16" t="s">
        <v>148</v>
      </c>
      <c r="D101" s="16" t="s">
        <v>148</v>
      </c>
      <c r="E101" s="75">
        <v>10</v>
      </c>
      <c r="F101" s="75" t="s">
        <v>43</v>
      </c>
      <c r="G101" s="78"/>
      <c r="H101" s="58"/>
      <c r="I101" s="104">
        <f t="shared" si="6"/>
        <v>0</v>
      </c>
      <c r="J101" s="105">
        <f t="shared" si="7"/>
        <v>0</v>
      </c>
    </row>
    <row r="102" spans="2:10" s="13" customFormat="1" ht="25.5" x14ac:dyDescent="0.2">
      <c r="B102" s="114">
        <v>22</v>
      </c>
      <c r="C102" s="16" t="s">
        <v>149</v>
      </c>
      <c r="D102" s="16" t="s">
        <v>149</v>
      </c>
      <c r="E102" s="75">
        <v>10</v>
      </c>
      <c r="F102" s="75" t="s">
        <v>150</v>
      </c>
      <c r="G102" s="78"/>
      <c r="H102" s="58"/>
      <c r="I102" s="104">
        <f t="shared" si="6"/>
        <v>0</v>
      </c>
      <c r="J102" s="105">
        <f t="shared" si="7"/>
        <v>0</v>
      </c>
    </row>
    <row r="103" spans="2:10" s="13" customFormat="1" ht="25.5" x14ac:dyDescent="0.2">
      <c r="B103" s="76">
        <v>23</v>
      </c>
      <c r="C103" s="16" t="s">
        <v>151</v>
      </c>
      <c r="D103" s="16" t="s">
        <v>151</v>
      </c>
      <c r="E103" s="75">
        <v>50</v>
      </c>
      <c r="F103" s="75" t="s">
        <v>29</v>
      </c>
      <c r="G103" s="78"/>
      <c r="H103" s="58"/>
      <c r="I103" s="104">
        <f t="shared" si="6"/>
        <v>0</v>
      </c>
      <c r="J103" s="105">
        <f t="shared" si="7"/>
        <v>0</v>
      </c>
    </row>
    <row r="104" spans="2:10" s="13" customFormat="1" ht="52.5" customHeight="1" x14ac:dyDescent="0.2">
      <c r="B104" s="76">
        <v>24</v>
      </c>
      <c r="C104" s="16" t="s">
        <v>152</v>
      </c>
      <c r="D104" s="134" t="s">
        <v>219</v>
      </c>
      <c r="E104" s="75">
        <v>5000</v>
      </c>
      <c r="F104" s="75" t="s">
        <v>29</v>
      </c>
      <c r="G104" s="78"/>
      <c r="H104" s="58"/>
      <c r="I104" s="104">
        <f t="shared" si="6"/>
        <v>0</v>
      </c>
      <c r="J104" s="105">
        <f t="shared" si="7"/>
        <v>0</v>
      </c>
    </row>
    <row r="105" spans="2:10" s="13" customFormat="1" ht="25.5" x14ac:dyDescent="0.2">
      <c r="B105" s="114">
        <v>25</v>
      </c>
      <c r="C105" s="16" t="s">
        <v>153</v>
      </c>
      <c r="D105" s="16" t="s">
        <v>153</v>
      </c>
      <c r="E105" s="75">
        <v>300</v>
      </c>
      <c r="F105" s="75" t="s">
        <v>154</v>
      </c>
      <c r="G105" s="78"/>
      <c r="H105" s="58"/>
      <c r="I105" s="104">
        <f t="shared" si="6"/>
        <v>0</v>
      </c>
      <c r="J105" s="105">
        <f t="shared" si="7"/>
        <v>0</v>
      </c>
    </row>
    <row r="106" spans="2:10" s="13" customFormat="1" ht="25.5" x14ac:dyDescent="0.2">
      <c r="B106" s="76">
        <v>26</v>
      </c>
      <c r="C106" s="16" t="s">
        <v>155</v>
      </c>
      <c r="D106" s="16" t="s">
        <v>155</v>
      </c>
      <c r="E106" s="75">
        <v>100</v>
      </c>
      <c r="F106" s="75" t="s">
        <v>154</v>
      </c>
      <c r="G106" s="78"/>
      <c r="H106" s="58"/>
      <c r="I106" s="104">
        <f t="shared" si="6"/>
        <v>0</v>
      </c>
      <c r="J106" s="105">
        <f t="shared" si="7"/>
        <v>0</v>
      </c>
    </row>
    <row r="107" spans="2:10" s="13" customFormat="1" x14ac:dyDescent="0.2">
      <c r="B107" s="76">
        <v>27</v>
      </c>
      <c r="C107" s="16" t="s">
        <v>156</v>
      </c>
      <c r="D107" s="16" t="s">
        <v>156</v>
      </c>
      <c r="E107" s="75">
        <v>300</v>
      </c>
      <c r="F107" s="75" t="s">
        <v>157</v>
      </c>
      <c r="G107" s="78"/>
      <c r="H107" s="58"/>
      <c r="I107" s="104">
        <f t="shared" si="6"/>
        <v>0</v>
      </c>
      <c r="J107" s="105">
        <f t="shared" si="7"/>
        <v>0</v>
      </c>
    </row>
    <row r="108" spans="2:10" s="13" customFormat="1" x14ac:dyDescent="0.2">
      <c r="B108" s="114">
        <v>28</v>
      </c>
      <c r="C108" s="16" t="s">
        <v>158</v>
      </c>
      <c r="D108" s="134" t="s">
        <v>220</v>
      </c>
      <c r="E108" s="75">
        <v>7</v>
      </c>
      <c r="F108" s="75" t="s">
        <v>159</v>
      </c>
      <c r="G108" s="78"/>
      <c r="H108" s="58"/>
      <c r="I108" s="104">
        <f t="shared" si="6"/>
        <v>0</v>
      </c>
      <c r="J108" s="105">
        <f t="shared" si="7"/>
        <v>0</v>
      </c>
    </row>
    <row r="109" spans="2:10" s="13" customFormat="1" ht="25.5" x14ac:dyDescent="0.2">
      <c r="B109" s="76">
        <v>29</v>
      </c>
      <c r="C109" s="16" t="s">
        <v>160</v>
      </c>
      <c r="D109" s="16" t="s">
        <v>160</v>
      </c>
      <c r="E109" s="75">
        <v>50</v>
      </c>
      <c r="F109" s="75" t="s">
        <v>100</v>
      </c>
      <c r="G109" s="78"/>
      <c r="H109" s="58"/>
      <c r="I109" s="104">
        <f t="shared" si="6"/>
        <v>0</v>
      </c>
      <c r="J109" s="105">
        <f t="shared" si="7"/>
        <v>0</v>
      </c>
    </row>
    <row r="110" spans="2:10" s="13" customFormat="1" x14ac:dyDescent="0.2">
      <c r="B110" s="76">
        <v>30</v>
      </c>
      <c r="C110" s="16" t="s">
        <v>161</v>
      </c>
      <c r="D110" s="16" t="s">
        <v>161</v>
      </c>
      <c r="E110" s="75">
        <v>7</v>
      </c>
      <c r="F110" s="75" t="s">
        <v>100</v>
      </c>
      <c r="G110" s="78"/>
      <c r="H110" s="58"/>
      <c r="I110" s="104">
        <f t="shared" si="6"/>
        <v>0</v>
      </c>
      <c r="J110" s="105">
        <f t="shared" si="7"/>
        <v>0</v>
      </c>
    </row>
    <row r="111" spans="2:10" s="13" customFormat="1" x14ac:dyDescent="0.2">
      <c r="B111" s="114">
        <v>31</v>
      </c>
      <c r="C111" s="16" t="s">
        <v>162</v>
      </c>
      <c r="D111" s="16" t="s">
        <v>162</v>
      </c>
      <c r="E111" s="75">
        <v>5</v>
      </c>
      <c r="F111" s="75" t="s">
        <v>100</v>
      </c>
      <c r="G111" s="78"/>
      <c r="H111" s="58"/>
      <c r="I111" s="104">
        <f t="shared" si="6"/>
        <v>0</v>
      </c>
      <c r="J111" s="105">
        <f t="shared" si="7"/>
        <v>0</v>
      </c>
    </row>
    <row r="112" spans="2:10" s="13" customFormat="1" x14ac:dyDescent="0.2">
      <c r="B112" s="76">
        <v>32</v>
      </c>
      <c r="C112" s="16" t="s">
        <v>163</v>
      </c>
      <c r="D112" s="134" t="s">
        <v>221</v>
      </c>
      <c r="E112" s="75">
        <v>300</v>
      </c>
      <c r="F112" s="75" t="s">
        <v>100</v>
      </c>
      <c r="G112" s="78"/>
      <c r="H112" s="58"/>
      <c r="I112" s="104">
        <f t="shared" si="6"/>
        <v>0</v>
      </c>
      <c r="J112" s="105">
        <f t="shared" si="7"/>
        <v>0</v>
      </c>
    </row>
    <row r="113" spans="1:11" s="13" customFormat="1" ht="25.5" x14ac:dyDescent="0.2">
      <c r="B113" s="76">
        <v>33</v>
      </c>
      <c r="C113" s="16" t="s">
        <v>164</v>
      </c>
      <c r="D113" s="16" t="s">
        <v>164</v>
      </c>
      <c r="E113" s="75">
        <v>100</v>
      </c>
      <c r="F113" s="75" t="s">
        <v>100</v>
      </c>
      <c r="G113" s="78"/>
      <c r="H113" s="58"/>
      <c r="I113" s="104">
        <f t="shared" si="6"/>
        <v>0</v>
      </c>
      <c r="J113" s="105">
        <f t="shared" si="7"/>
        <v>0</v>
      </c>
    </row>
    <row r="114" spans="1:11" s="13" customFormat="1" ht="25.5" x14ac:dyDescent="0.2">
      <c r="B114" s="114">
        <v>34</v>
      </c>
      <c r="C114" s="16" t="s">
        <v>165</v>
      </c>
      <c r="D114" s="16" t="s">
        <v>165</v>
      </c>
      <c r="E114" s="75">
        <v>5</v>
      </c>
      <c r="F114" s="75" t="s">
        <v>166</v>
      </c>
      <c r="G114" s="78"/>
      <c r="H114" s="58"/>
      <c r="I114" s="104">
        <f t="shared" si="6"/>
        <v>0</v>
      </c>
      <c r="J114" s="105">
        <f t="shared" si="7"/>
        <v>0</v>
      </c>
    </row>
    <row r="115" spans="1:11" s="13" customFormat="1" x14ac:dyDescent="0.2">
      <c r="B115" s="76">
        <v>35</v>
      </c>
      <c r="C115" s="133" t="s">
        <v>136</v>
      </c>
      <c r="D115" s="135" t="s">
        <v>222</v>
      </c>
      <c r="E115" s="136">
        <v>42</v>
      </c>
      <c r="F115" s="136" t="s">
        <v>167</v>
      </c>
      <c r="G115" s="87"/>
      <c r="H115" s="88"/>
      <c r="I115" s="104">
        <f t="shared" si="6"/>
        <v>0</v>
      </c>
      <c r="J115" s="105">
        <f t="shared" si="7"/>
        <v>0</v>
      </c>
      <c r="K115" s="93"/>
    </row>
    <row r="116" spans="1:11" s="13" customFormat="1" ht="51.75" thickBot="1" x14ac:dyDescent="0.25">
      <c r="B116" s="76">
        <v>36</v>
      </c>
      <c r="C116" s="16" t="s">
        <v>42</v>
      </c>
      <c r="D116" s="16" t="s">
        <v>42</v>
      </c>
      <c r="E116" s="75">
        <v>5</v>
      </c>
      <c r="F116" s="75" t="s">
        <v>159</v>
      </c>
      <c r="G116" s="78"/>
      <c r="H116" s="58"/>
      <c r="I116" s="104">
        <f t="shared" si="6"/>
        <v>0</v>
      </c>
      <c r="J116" s="105">
        <f t="shared" si="7"/>
        <v>0</v>
      </c>
    </row>
    <row r="117" spans="1:11" s="13" customFormat="1" ht="15.75" thickBot="1" x14ac:dyDescent="0.25">
      <c r="B117" s="31"/>
      <c r="C117" s="61"/>
      <c r="D117" s="49"/>
      <c r="E117" s="45"/>
      <c r="F117" s="70"/>
      <c r="G117" s="33"/>
      <c r="H117" s="123" t="s">
        <v>60</v>
      </c>
      <c r="I117" s="124">
        <f>SUM(I81:I116)</f>
        <v>0</v>
      </c>
      <c r="J117" s="122">
        <f>SUM(J81:J116)</f>
        <v>0</v>
      </c>
    </row>
    <row r="118" spans="1:11" s="13" customFormat="1" x14ac:dyDescent="0.2">
      <c r="B118" s="31"/>
      <c r="C118" s="61"/>
      <c r="D118" s="49"/>
      <c r="E118" s="45"/>
      <c r="F118" s="70"/>
      <c r="G118" s="33"/>
      <c r="H118" s="74"/>
      <c r="I118" s="74"/>
      <c r="J118" s="74"/>
    </row>
    <row r="119" spans="1:11" s="13" customFormat="1" ht="15.75" thickBot="1" x14ac:dyDescent="0.25">
      <c r="B119" s="31"/>
      <c r="C119" s="61"/>
      <c r="D119" s="49"/>
      <c r="E119" s="45"/>
      <c r="F119" s="32"/>
      <c r="G119" s="32"/>
      <c r="H119" s="33"/>
      <c r="I119" s="33"/>
      <c r="J119" s="63"/>
    </row>
    <row r="120" spans="1:11" s="13" customFormat="1" ht="18" customHeight="1" x14ac:dyDescent="0.2">
      <c r="B120" s="177" t="s">
        <v>168</v>
      </c>
      <c r="C120" s="178"/>
      <c r="D120" s="178"/>
      <c r="E120" s="178"/>
      <c r="F120" s="178"/>
      <c r="G120" s="178"/>
      <c r="H120" s="178"/>
      <c r="I120" s="178"/>
      <c r="J120" s="179"/>
    </row>
    <row r="121" spans="1:11" s="13" customFormat="1" ht="45.75" thickBot="1" x14ac:dyDescent="0.25">
      <c r="B121" s="54" t="s">
        <v>20</v>
      </c>
      <c r="C121" s="55" t="s">
        <v>21</v>
      </c>
      <c r="D121" s="55" t="s">
        <v>22</v>
      </c>
      <c r="E121" s="55" t="s">
        <v>23</v>
      </c>
      <c r="F121" s="55" t="s">
        <v>24</v>
      </c>
      <c r="G121" s="112" t="s">
        <v>206</v>
      </c>
      <c r="H121" s="112" t="s">
        <v>205</v>
      </c>
      <c r="I121" s="112" t="s">
        <v>207</v>
      </c>
      <c r="J121" s="113" t="s">
        <v>208</v>
      </c>
    </row>
    <row r="122" spans="1:11" s="13" customFormat="1" ht="25.5" x14ac:dyDescent="0.2">
      <c r="B122" s="29">
        <v>1</v>
      </c>
      <c r="C122" s="39" t="s">
        <v>169</v>
      </c>
      <c r="D122" s="27" t="s">
        <v>170</v>
      </c>
      <c r="E122" s="59">
        <v>40</v>
      </c>
      <c r="F122" s="28" t="s">
        <v>29</v>
      </c>
      <c r="G122" s="108"/>
      <c r="H122" s="109"/>
      <c r="I122" s="110">
        <f t="shared" ref="I122:I128" si="8">SUM(G122,H122)</f>
        <v>0</v>
      </c>
      <c r="J122" s="111">
        <f t="shared" ref="J122:J128" si="9">I122*E122</f>
        <v>0</v>
      </c>
    </row>
    <row r="123" spans="1:11" s="13" customFormat="1" ht="25.5" x14ac:dyDescent="0.2">
      <c r="B123" s="29">
        <v>2</v>
      </c>
      <c r="C123" s="19" t="s">
        <v>171</v>
      </c>
      <c r="D123" s="18" t="s">
        <v>172</v>
      </c>
      <c r="E123" s="59">
        <v>2</v>
      </c>
      <c r="F123" s="22" t="s">
        <v>29</v>
      </c>
      <c r="G123" s="96"/>
      <c r="H123" s="58"/>
      <c r="I123" s="104">
        <f t="shared" si="8"/>
        <v>0</v>
      </c>
      <c r="J123" s="105">
        <f t="shared" si="9"/>
        <v>0</v>
      </c>
    </row>
    <row r="124" spans="1:11" ht="21.75" customHeight="1" x14ac:dyDescent="0.2">
      <c r="B124" s="29">
        <v>3</v>
      </c>
      <c r="C124" s="16" t="s">
        <v>173</v>
      </c>
      <c r="D124" s="15" t="s">
        <v>174</v>
      </c>
      <c r="E124" s="43">
        <v>2000</v>
      </c>
      <c r="F124" s="22" t="s">
        <v>29</v>
      </c>
      <c r="G124" s="96"/>
      <c r="H124" s="58"/>
      <c r="I124" s="104">
        <f t="shared" si="8"/>
        <v>0</v>
      </c>
      <c r="J124" s="105">
        <f t="shared" si="9"/>
        <v>0</v>
      </c>
    </row>
    <row r="125" spans="1:11" ht="25.5" x14ac:dyDescent="0.2">
      <c r="B125" s="29">
        <v>4</v>
      </c>
      <c r="C125" s="16" t="s">
        <v>173</v>
      </c>
      <c r="D125" s="16" t="s">
        <v>175</v>
      </c>
      <c r="E125" s="43">
        <v>5</v>
      </c>
      <c r="F125" s="22" t="s">
        <v>29</v>
      </c>
      <c r="G125" s="96"/>
      <c r="H125" s="58"/>
      <c r="I125" s="104">
        <f t="shared" si="8"/>
        <v>0</v>
      </c>
      <c r="J125" s="105">
        <f t="shared" si="9"/>
        <v>0</v>
      </c>
    </row>
    <row r="126" spans="1:11" s="13" customFormat="1" ht="25.5" x14ac:dyDescent="0.2">
      <c r="B126" s="29">
        <v>5</v>
      </c>
      <c r="C126" s="16" t="s">
        <v>176</v>
      </c>
      <c r="D126" s="15" t="s">
        <v>177</v>
      </c>
      <c r="E126" s="43">
        <v>3500</v>
      </c>
      <c r="F126" s="22" t="s">
        <v>29</v>
      </c>
      <c r="G126" s="96"/>
      <c r="H126" s="58"/>
      <c r="I126" s="104">
        <f t="shared" si="8"/>
        <v>0</v>
      </c>
      <c r="J126" s="105">
        <f t="shared" si="9"/>
        <v>0</v>
      </c>
    </row>
    <row r="127" spans="1:11" s="13" customFormat="1" x14ac:dyDescent="0.2">
      <c r="B127" s="29">
        <v>6</v>
      </c>
      <c r="C127" s="16" t="s">
        <v>178</v>
      </c>
      <c r="D127" s="15" t="s">
        <v>179</v>
      </c>
      <c r="E127" s="43">
        <v>250</v>
      </c>
      <c r="F127" s="22" t="s">
        <v>29</v>
      </c>
      <c r="G127" s="96"/>
      <c r="H127" s="58"/>
      <c r="I127" s="104">
        <f t="shared" si="8"/>
        <v>0</v>
      </c>
      <c r="J127" s="105">
        <f t="shared" si="9"/>
        <v>0</v>
      </c>
    </row>
    <row r="128" spans="1:11" ht="39" thickBot="1" x14ac:dyDescent="0.25">
      <c r="A128" s="13"/>
      <c r="B128" s="29">
        <v>7</v>
      </c>
      <c r="C128" s="42" t="s">
        <v>180</v>
      </c>
      <c r="D128" s="48" t="s">
        <v>181</v>
      </c>
      <c r="E128" s="44">
        <v>39</v>
      </c>
      <c r="F128" s="34" t="s">
        <v>29</v>
      </c>
      <c r="G128" s="83"/>
      <c r="H128" s="100"/>
      <c r="I128" s="106">
        <f t="shared" si="8"/>
        <v>0</v>
      </c>
      <c r="J128" s="107">
        <f t="shared" si="9"/>
        <v>0</v>
      </c>
    </row>
    <row r="129" spans="1:10" ht="15.75" thickBot="1" x14ac:dyDescent="0.25">
      <c r="A129" s="13"/>
      <c r="B129" s="31"/>
      <c r="C129" s="61"/>
      <c r="D129" s="49"/>
      <c r="E129" s="45"/>
      <c r="F129" s="62"/>
      <c r="G129" s="119" t="s">
        <v>60</v>
      </c>
      <c r="H129" s="120"/>
      <c r="I129" s="121">
        <f>SUM(I122:I128)</f>
        <v>0</v>
      </c>
      <c r="J129" s="122">
        <f>SUM(J122:J128)</f>
        <v>0</v>
      </c>
    </row>
    <row r="130" spans="1:10" x14ac:dyDescent="0.2">
      <c r="A130" s="13"/>
      <c r="B130" s="31"/>
      <c r="C130" s="61"/>
      <c r="D130" s="49"/>
      <c r="E130" s="45"/>
      <c r="F130" s="33"/>
      <c r="G130" s="33"/>
      <c r="H130" s="63"/>
      <c r="I130" s="63"/>
      <c r="J130" s="63"/>
    </row>
    <row r="131" spans="1:10" ht="15.75" thickBot="1" x14ac:dyDescent="0.25">
      <c r="A131" s="13"/>
      <c r="B131" s="31"/>
      <c r="C131" s="61"/>
      <c r="D131" s="49"/>
      <c r="E131" s="45"/>
      <c r="F131" s="33"/>
      <c r="G131" s="33"/>
      <c r="H131" s="63"/>
      <c r="I131" s="63"/>
      <c r="J131" s="63"/>
    </row>
    <row r="132" spans="1:10" ht="18" customHeight="1" x14ac:dyDescent="0.2">
      <c r="A132" s="13"/>
      <c r="B132" s="177" t="s">
        <v>182</v>
      </c>
      <c r="C132" s="178"/>
      <c r="D132" s="178"/>
      <c r="E132" s="178"/>
      <c r="F132" s="178"/>
      <c r="G132" s="178"/>
      <c r="H132" s="178"/>
      <c r="I132" s="178"/>
      <c r="J132" s="179"/>
    </row>
    <row r="133" spans="1:10" ht="45.75" thickBot="1" x14ac:dyDescent="0.25">
      <c r="A133" s="13"/>
      <c r="B133" s="54" t="s">
        <v>20</v>
      </c>
      <c r="C133" s="55" t="s">
        <v>21</v>
      </c>
      <c r="D133" s="55" t="s">
        <v>22</v>
      </c>
      <c r="E133" s="55" t="s">
        <v>23</v>
      </c>
      <c r="F133" s="55" t="s">
        <v>24</v>
      </c>
      <c r="G133" s="55" t="s">
        <v>25</v>
      </c>
      <c r="H133" s="56" t="s">
        <v>209</v>
      </c>
      <c r="I133" s="56" t="s">
        <v>210</v>
      </c>
      <c r="J133" s="57" t="s">
        <v>26</v>
      </c>
    </row>
    <row r="134" spans="1:10" ht="135" x14ac:dyDescent="0.2">
      <c r="B134" s="29">
        <v>1</v>
      </c>
      <c r="C134" s="71" t="s">
        <v>183</v>
      </c>
      <c r="D134" s="40" t="s">
        <v>184</v>
      </c>
      <c r="E134" s="60">
        <v>1</v>
      </c>
      <c r="F134" s="60" t="s">
        <v>185</v>
      </c>
      <c r="G134" s="60">
        <v>8</v>
      </c>
      <c r="H134" s="117">
        <v>1</v>
      </c>
      <c r="I134" s="72"/>
      <c r="J134" s="99">
        <f>E134*G134*H134</f>
        <v>8</v>
      </c>
    </row>
    <row r="135" spans="1:10" ht="51" x14ac:dyDescent="0.2">
      <c r="B135" s="29">
        <v>2</v>
      </c>
      <c r="C135" s="24" t="s">
        <v>186</v>
      </c>
      <c r="D135" s="16" t="s">
        <v>187</v>
      </c>
      <c r="E135" s="16">
        <v>1</v>
      </c>
      <c r="F135" s="16" t="s">
        <v>188</v>
      </c>
      <c r="G135" s="16">
        <v>8</v>
      </c>
      <c r="H135" s="117">
        <v>1</v>
      </c>
      <c r="I135" s="72"/>
      <c r="J135" s="99">
        <f t="shared" ref="J135:J138" si="10">E135*G135*H135</f>
        <v>8</v>
      </c>
    </row>
    <row r="136" spans="1:10" ht="63.75" x14ac:dyDescent="0.2">
      <c r="B136" s="29">
        <v>3</v>
      </c>
      <c r="C136" s="23" t="s">
        <v>189</v>
      </c>
      <c r="D136" s="16" t="s">
        <v>190</v>
      </c>
      <c r="E136" s="16">
        <v>1</v>
      </c>
      <c r="F136" s="16" t="s">
        <v>185</v>
      </c>
      <c r="G136" s="16">
        <v>8</v>
      </c>
      <c r="H136" s="117">
        <v>1</v>
      </c>
      <c r="I136" s="72"/>
      <c r="J136" s="99">
        <f t="shared" si="10"/>
        <v>8</v>
      </c>
    </row>
    <row r="137" spans="1:10" ht="63.75" x14ac:dyDescent="0.2">
      <c r="B137" s="29">
        <v>4</v>
      </c>
      <c r="C137" s="23" t="s">
        <v>191</v>
      </c>
      <c r="D137" s="16" t="s">
        <v>192</v>
      </c>
      <c r="E137" s="16">
        <v>1</v>
      </c>
      <c r="F137" s="16" t="s">
        <v>188</v>
      </c>
      <c r="G137" s="16">
        <v>7</v>
      </c>
      <c r="H137" s="117">
        <v>1</v>
      </c>
      <c r="I137" s="72"/>
      <c r="J137" s="99">
        <f t="shared" si="10"/>
        <v>7</v>
      </c>
    </row>
    <row r="138" spans="1:10" ht="26.25" thickBot="1" x14ac:dyDescent="0.25">
      <c r="B138" s="29">
        <v>5</v>
      </c>
      <c r="C138" s="41" t="s">
        <v>193</v>
      </c>
      <c r="D138" s="42" t="s">
        <v>194</v>
      </c>
      <c r="E138" s="42">
        <v>35</v>
      </c>
      <c r="F138" s="42" t="s">
        <v>195</v>
      </c>
      <c r="G138" s="16">
        <v>7</v>
      </c>
      <c r="H138" s="117">
        <v>1</v>
      </c>
      <c r="I138" s="95"/>
      <c r="J138" s="99">
        <f t="shared" si="10"/>
        <v>245</v>
      </c>
    </row>
    <row r="139" spans="1:10" ht="15" customHeight="1" thickBot="1" x14ac:dyDescent="0.25">
      <c r="B139" s="62"/>
      <c r="C139" s="62"/>
      <c r="D139" s="73"/>
      <c r="E139" s="62"/>
      <c r="F139" s="62"/>
      <c r="G139" s="38" t="s">
        <v>60</v>
      </c>
      <c r="H139" s="68"/>
      <c r="I139" s="94"/>
      <c r="J139" s="103">
        <f>SUM(J134:J138)</f>
        <v>276</v>
      </c>
    </row>
    <row r="140" spans="1:10" ht="15" customHeight="1" x14ac:dyDescent="0.2">
      <c r="B140" s="62"/>
      <c r="C140" s="62"/>
      <c r="D140" s="73"/>
      <c r="E140" s="62"/>
      <c r="F140" s="62"/>
      <c r="G140" s="62"/>
      <c r="H140" s="62"/>
      <c r="I140" s="62"/>
      <c r="J140" s="62"/>
    </row>
    <row r="141" spans="1:10" ht="15" customHeight="1" thickBot="1" x14ac:dyDescent="0.25">
      <c r="B141" s="62"/>
      <c r="C141" s="62"/>
      <c r="D141" s="73"/>
      <c r="E141" s="62"/>
      <c r="F141" s="62"/>
      <c r="G141" s="62"/>
      <c r="H141" s="62"/>
      <c r="I141" s="62"/>
      <c r="J141" s="62"/>
    </row>
    <row r="142" spans="1:10" ht="28.5" customHeight="1" thickBot="1" x14ac:dyDescent="0.25">
      <c r="B142" s="62"/>
      <c r="C142" s="147" t="s">
        <v>196</v>
      </c>
      <c r="D142" s="148"/>
      <c r="E142" s="148"/>
      <c r="F142" s="148"/>
      <c r="G142" s="148"/>
      <c r="H142" s="148"/>
      <c r="I142" s="149"/>
      <c r="J142" s="118">
        <f>SUM(J25,J38,J77,J117,J129,J139)</f>
        <v>276</v>
      </c>
    </row>
    <row r="143" spans="1:10" ht="15" customHeight="1" x14ac:dyDescent="0.2">
      <c r="B143" s="62"/>
      <c r="C143" s="62"/>
      <c r="D143" s="73"/>
      <c r="E143" s="62"/>
      <c r="F143" s="62"/>
      <c r="G143" s="62"/>
      <c r="H143" s="62"/>
      <c r="I143" s="62"/>
      <c r="J143" s="62"/>
    </row>
  </sheetData>
  <mergeCells count="16">
    <mergeCell ref="C142:I142"/>
    <mergeCell ref="B1:J1"/>
    <mergeCell ref="D5:J5"/>
    <mergeCell ref="D7:J7"/>
    <mergeCell ref="D6:J6"/>
    <mergeCell ref="B5:C5"/>
    <mergeCell ref="B6:C6"/>
    <mergeCell ref="B7:C7"/>
    <mergeCell ref="B3:J3"/>
    <mergeCell ref="B2:J2"/>
    <mergeCell ref="B132:J132"/>
    <mergeCell ref="B9:J9"/>
    <mergeCell ref="B29:J29"/>
    <mergeCell ref="B40:J40"/>
    <mergeCell ref="B79:J79"/>
    <mergeCell ref="B120:J120"/>
  </mergeCells>
  <pageMargins left="0.7" right="0.7" top="0.75" bottom="0.75" header="0.3" footer="0.3"/>
  <pageSetup paperSize="9"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36B5C3BE6D20249940F4D38622D8C67" ma:contentTypeVersion="15" ma:contentTypeDescription="Crear nuevo documento." ma:contentTypeScope="" ma:versionID="7f854e760fba76789f90cf27b665a920">
  <xsd:schema xmlns:xsd="http://www.w3.org/2001/XMLSchema" xmlns:xs="http://www.w3.org/2001/XMLSchema" xmlns:p="http://schemas.microsoft.com/office/2006/metadata/properties" xmlns:ns2="8dd95443-5a0a-470c-ab6d-36cf4241601a" xmlns:ns3="77008125-b053-4c0a-ab54-f8175a25403d" targetNamespace="http://schemas.microsoft.com/office/2006/metadata/properties" ma:root="true" ma:fieldsID="bd777eb50d647437bdbe3fb9159d94c0" ns2:_="" ns3:_="">
    <xsd:import namespace="8dd95443-5a0a-470c-ab6d-36cf4241601a"/>
    <xsd:import namespace="77008125-b053-4c0a-ab54-f8175a25403d"/>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OCR"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dd95443-5a0a-470c-ab6d-36cf4241601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7008125-b053-4c0a-ab54-f8175a25403d"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0" nillable="true" ma:displayName="Taxonomy Catch All Column" ma:hidden="true" ma:list="{91c106bb-3e29-492a-91d4-c1d491d1a8a1}" ma:internalName="TaxCatchAll" ma:showField="CatchAllData" ma:web="77008125-b053-4c0a-ab54-f8175a25403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dd95443-5a0a-470c-ab6d-36cf4241601a">
      <Terms xmlns="http://schemas.microsoft.com/office/infopath/2007/PartnerControls"/>
    </lcf76f155ced4ddcb4097134ff3c332f>
    <TaxCatchAll xmlns="77008125-b053-4c0a-ab54-f8175a25403d" xsi:nil="true"/>
  </documentManagement>
</p:properties>
</file>

<file path=customXml/itemProps1.xml><?xml version="1.0" encoding="utf-8"?>
<ds:datastoreItem xmlns:ds="http://schemas.openxmlformats.org/officeDocument/2006/customXml" ds:itemID="{99DABE6C-A221-4DFF-B5F9-8A03C2FEE1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dd95443-5a0a-470c-ab6d-36cf4241601a"/>
    <ds:schemaRef ds:uri="77008125-b053-4c0a-ab54-f8175a25403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77CA0FFF-0F03-4D51-863B-00AA49DBE762}">
  <ds:schemaRefs>
    <ds:schemaRef ds:uri="http://schemas.microsoft.com/sharepoint/v3/contenttype/forms"/>
  </ds:schemaRefs>
</ds:datastoreItem>
</file>

<file path=customXml/itemProps3.xml><?xml version="1.0" encoding="utf-8"?>
<ds:datastoreItem xmlns:ds="http://schemas.openxmlformats.org/officeDocument/2006/customXml" ds:itemID="{8AE8BA38-3C22-482F-AAC7-1D322249EC79}">
  <ds:schemaRefs>
    <ds:schemaRef ds:uri="http://purl.org/dc/elements/1.1/"/>
    <ds:schemaRef ds:uri="77008125-b053-4c0a-ab54-f8175a25403d"/>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schemas.microsoft.com/office/2006/metadata/properties"/>
    <ds:schemaRef ds:uri="8dd95443-5a0a-470c-ab6d-36cf4241601a"/>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Hoja2</vt:lpstr>
      <vt:lpstr>Bolsa de elegibles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Adriana Gordillo Huertas</dc:creator>
  <cp:keywords/>
  <dc:description/>
  <cp:lastModifiedBy>Admin</cp:lastModifiedBy>
  <cp:revision/>
  <dcterms:created xsi:type="dcterms:W3CDTF">2017-08-08T15:17:04Z</dcterms:created>
  <dcterms:modified xsi:type="dcterms:W3CDTF">2026-04-24T22:58:12Z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0x010100D36B5C3BE6D20249940F4D38622D8C67</vt:lpwstr>
  </property>
  <property fmtid="{D5CDD505-2E9C-101B-9397-08002B2CF9AE}" pid="3" name="MediaServiceImageTags">
    <vt:lpwstr/>
  </property>
</Properties>
</file>