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copacabanagov-my.sharepoint.com/personal/santiago_arboleda_copacabana_gov_co/Documents/COPACABANA 2026/3 CTP/PLIEGOS DEFINITIVOS/"/>
    </mc:Choice>
  </mc:AlternateContent>
  <xr:revisionPtr revIDLastSave="4" documentId="11_B3CCC45C8A62FDCB6A13D3557787AA7FEB908155" xr6:coauthVersionLast="47" xr6:coauthVersionMax="47" xr10:uidLastSave="{5F3E6CEE-6F8F-4CE9-93D7-A9883E260565}"/>
  <bookViews>
    <workbookView xWindow="-108" yWindow="-108" windowWidth="23256" windowHeight="12456" tabRatio="780" xr2:uid="{00000000-000D-0000-FFFF-FFFF00000000}"/>
  </bookViews>
  <sheets>
    <sheet name="invitacion" sheetId="16" r:id="rId1"/>
  </sheets>
  <definedNames>
    <definedName name="_xlnm.Print_Titles" localSheetId="0">invitacion!$1:$10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6" l="1"/>
  <c r="J13" i="16"/>
  <c r="J14" i="16"/>
  <c r="J15" i="16"/>
  <c r="J16" i="16"/>
  <c r="J17" i="16"/>
  <c r="J18" i="16"/>
  <c r="J19" i="16"/>
  <c r="J20" i="16"/>
  <c r="J21" i="16"/>
  <c r="J22" i="16"/>
  <c r="J23" i="16"/>
  <c r="J24" i="16"/>
  <c r="G12" i="16"/>
  <c r="I12" i="16" s="1"/>
  <c r="G13" i="16"/>
  <c r="H13" i="16" s="1"/>
  <c r="G14" i="16"/>
  <c r="H14" i="16" s="1"/>
  <c r="G15" i="16"/>
  <c r="H15" i="16" s="1"/>
  <c r="G16" i="16"/>
  <c r="H16" i="16" s="1"/>
  <c r="G17" i="16"/>
  <c r="H17" i="16" s="1"/>
  <c r="G18" i="16"/>
  <c r="H18" i="16" s="1"/>
  <c r="G19" i="16"/>
  <c r="I19" i="16" s="1"/>
  <c r="G20" i="16"/>
  <c r="I20" i="16" s="1"/>
  <c r="G21" i="16"/>
  <c r="H21" i="16" s="1"/>
  <c r="G22" i="16"/>
  <c r="H22" i="16" s="1"/>
  <c r="G23" i="16"/>
  <c r="H23" i="16" s="1"/>
  <c r="G24" i="16"/>
  <c r="H24" i="16" s="1"/>
  <c r="K20" i="16" l="1"/>
  <c r="K12" i="16"/>
  <c r="K19" i="16"/>
  <c r="H19" i="16"/>
  <c r="H12" i="16"/>
  <c r="H20" i="16"/>
  <c r="I24" i="16"/>
  <c r="K24" i="16" s="1"/>
  <c r="I16" i="16"/>
  <c r="K16" i="16" s="1"/>
  <c r="I23" i="16"/>
  <c r="K23" i="16" s="1"/>
  <c r="I15" i="16"/>
  <c r="K15" i="16" s="1"/>
  <c r="I22" i="16"/>
  <c r="K22" i="16" s="1"/>
  <c r="I18" i="16"/>
  <c r="K18" i="16" s="1"/>
  <c r="I14" i="16"/>
  <c r="K14" i="16" s="1"/>
  <c r="I21" i="16"/>
  <c r="K21" i="16" s="1"/>
  <c r="I17" i="16"/>
  <c r="K17" i="16" s="1"/>
  <c r="I13" i="16"/>
  <c r="K13" i="16" s="1"/>
  <c r="J11" i="16" l="1"/>
  <c r="G11" i="16"/>
  <c r="I11" i="16" s="1"/>
  <c r="J25" i="16" l="1"/>
  <c r="H11" i="16"/>
  <c r="G25" i="16"/>
  <c r="K11" i="16"/>
  <c r="K25" i="16" l="1"/>
  <c r="I25" i="16"/>
  <c r="H25" i="16"/>
</calcChain>
</file>

<file path=xl/sharedStrings.xml><?xml version="1.0" encoding="utf-8"?>
<sst xmlns="http://schemas.openxmlformats.org/spreadsheetml/2006/main" count="61" uniqueCount="48">
  <si>
    <t>PROVEEDOR:</t>
  </si>
  <si>
    <t>NIT:</t>
  </si>
  <si>
    <t>CONTACTO:</t>
  </si>
  <si>
    <t>%IVA</t>
  </si>
  <si>
    <t>TOTALES</t>
  </si>
  <si>
    <t>_________________________________________________________</t>
  </si>
  <si>
    <t>VALOR IVA</t>
  </si>
  <si>
    <t xml:space="preserve">VALOR TOTAL ANTES DE IVA </t>
  </si>
  <si>
    <t>Observaciones:</t>
  </si>
  <si>
    <t>OBJETO:</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</si>
  <si>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</si>
  <si>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</si>
  <si>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</si>
  <si>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</si>
  <si>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</si>
  <si>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</si>
  <si>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</si>
  <si>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</si>
  <si>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</si>
  <si>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</si>
  <si>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</si>
  <si>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</si>
  <si>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</si>
  <si>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</si>
  <si>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</si>
  <si>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</si>
  <si>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</si>
  <si>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</si>
  <si>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</si>
  <si>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</si>
  <si>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 xml:space="preserve">UNIDAD  </t>
  </si>
  <si>
    <t xml:space="preserve">
PROPUESTA ECONÓMICA
</t>
  </si>
  <si>
    <t>Puesto de trabajo: escritorio recto 120–140x60 cm, tablero MDP 15 mm melamínico, canto PVC, pasacables, estructura metálica</t>
  </si>
  <si>
    <t>Pedestal rodante metálico 3 gavetas con cerradura (para archivo de puesto)</t>
  </si>
  <si>
    <t>Sillas para visitantes tipo fija apilable, estructura tubular, asiento/respaldo tapizado</t>
  </si>
  <si>
    <t>Mesa de reuniones 4–6 pax, 160x80 cm, MDP 15–18 mm, canto PVC</t>
  </si>
  <si>
    <t>Lockers metálicos 8 puestos, lámina cold-rolled cal. 24, 200x63x30 cm, pintura electrostática, porta candado, ventilación</t>
  </si>
  <si>
    <t>Estantería metálica liviana 200x90x40 cm, 5 niveles, 50 kg/repisa, pintura electrostática</t>
  </si>
  <si>
    <t>Señalética “Zona Videovigilada” en PVC 30x20 cm</t>
  </si>
  <si>
    <t>Papeleras oficina 20–30 L con tapa (áreas administrativas)</t>
  </si>
  <si>
    <t>Puntos de reciclaje 3 compartimentos (orgánico, reciclable, no aprovechable)</t>
  </si>
  <si>
    <t>Papeleras para baño 10 L en acero/plástico con tapa</t>
  </si>
  <si>
    <t>Tablero acrílico 120x90 cm + kit marcadores/borrador</t>
  </si>
  <si>
    <t>Señalización interna (baños, rutas de evacuación, áreas restringidas), set básico</t>
  </si>
  <si>
    <t>Cocineta acero inoxidable 1.50 m con lavaplatos, grifería, sifón, mesón, ángulos soporte (instalada)</t>
  </si>
  <si>
    <t>PRESUPUESTO OFICIAL
$ 28,821,781
IVA INCLUIDO</t>
  </si>
  <si>
    <t>Compraventa e instalación del mobiliario necesario para el correcto funcionamiento del centro de traslado para la protección del municipio de Copacabana. (LOTE 1)</t>
  </si>
  <si>
    <t>Silla operativa ergonómica: espaldar en malla, soporte lumbar, asiento con espuma inyectada, mecanismo basculante, pistón de gas clase 3, ruedas en poliuretano (PU), la cual deberá cumplir con estándares de calidad y ergonomía conforme a las normas técnicas aplicables, tales como NTC 5345 y NTC 1440, o aquellas que las modifiquen, adicionen o sustituyan.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</si>
</sst>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sz val="12"/>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4" tint="0.79998168889431442"/>
        <bgColor indexed="64"/>
      </patternFill>
    </fill>
  </fills>
  <borders count="30">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medium">
        <color theme="3"/>
      </top>
      <bottom/>
      <diagonal/>
    </border>
    <border>
      <left style="medium">
        <color theme="3"/>
      </left>
      <right/>
      <top/>
      <bottom style="double">
        <color theme="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75">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0" borderId="9" xfId="7" applyFont="1" applyBorder="1" applyAlignment="1">
      <alignment horizontal="center" vertical="center"/>
    </xf>
    <xf numFmtId="0" fontId="7" fillId="0" borderId="16" xfId="0" applyFont="1" applyBorder="1" applyAlignment="1">
      <alignment vertical="center"/>
    </xf>
    <xf numFmtId="165" fontId="8" fillId="3" borderId="2" xfId="7" applyNumberFormat="1" applyFont="1" applyFill="1" applyAlignment="1" applyProtection="1">
      <alignment horizontal="center" vertical="center" wrapText="1"/>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166" fontId="8" fillId="5" borderId="10" xfId="7" applyNumberFormat="1" applyFont="1" applyFill="1" applyBorder="1" applyAlignment="1">
      <alignment horizontal="center" vertical="center" wrapText="1"/>
    </xf>
    <xf numFmtId="0" fontId="8" fillId="8" borderId="2" xfId="7" applyFont="1" applyFill="1" applyAlignment="1">
      <alignment horizontal="left" vertical="center"/>
    </xf>
    <xf numFmtId="0" fontId="8" fillId="8" borderId="12" xfId="7" applyFont="1" applyFill="1" applyBorder="1" applyAlignment="1">
      <alignment horizontal="left" vertical="center"/>
    </xf>
    <xf numFmtId="0" fontId="8" fillId="8" borderId="10" xfId="7" applyFont="1" applyFill="1" applyBorder="1" applyAlignment="1">
      <alignment vertical="center"/>
    </xf>
    <xf numFmtId="0" fontId="14" fillId="4" borderId="1" xfId="6" applyFont="1" applyFill="1" applyAlignment="1">
      <alignment horizontal="center" vertical="center" wrapText="1"/>
    </xf>
    <xf numFmtId="1" fontId="14" fillId="4" borderId="1" xfId="6" applyNumberFormat="1" applyFont="1" applyFill="1" applyAlignment="1">
      <alignment horizontal="center" vertical="center"/>
    </xf>
    <xf numFmtId="0" fontId="14" fillId="4" borderId="15" xfId="6" applyFont="1" applyFill="1" applyBorder="1" applyAlignment="1">
      <alignment horizontal="center" vertical="center" wrapText="1"/>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13" fillId="6" borderId="15" xfId="6" applyNumberFormat="1" applyFont="1" applyFill="1" applyBorder="1" applyAlignment="1">
      <alignment horizontal="center" vertical="center"/>
    </xf>
    <xf numFmtId="166" fontId="8" fillId="0" borderId="2" xfId="7" applyNumberFormat="1" applyFont="1" applyAlignment="1">
      <alignment horizontal="center" vertical="center" wrapText="1"/>
    </xf>
    <xf numFmtId="0" fontId="17" fillId="0" borderId="27" xfId="7" applyFont="1" applyBorder="1" applyAlignment="1">
      <alignment horizontal="left" vertical="center" wrapText="1"/>
    </xf>
    <xf numFmtId="0" fontId="17" fillId="0" borderId="28" xfId="7" applyFont="1" applyBorder="1" applyAlignment="1">
      <alignment horizontal="left" vertical="center" wrapText="1"/>
    </xf>
    <xf numFmtId="0" fontId="17" fillId="0" borderId="29" xfId="7" applyFont="1" applyBorder="1" applyAlignment="1">
      <alignment horizontal="left" vertical="center" wrapText="1"/>
    </xf>
    <xf numFmtId="0" fontId="17" fillId="2" borderId="29" xfId="7" applyFont="1" applyFill="1" applyBorder="1" applyAlignment="1">
      <alignment horizontal="left" vertical="center" wrapText="1"/>
    </xf>
    <xf numFmtId="164" fontId="8" fillId="8" borderId="7" xfId="7" applyNumberFormat="1" applyFont="1" applyFill="1" applyBorder="1" applyAlignment="1">
      <alignment horizontal="center" vertical="center" wrapText="1"/>
    </xf>
    <xf numFmtId="164" fontId="8" fillId="8" borderId="11" xfId="7" applyNumberFormat="1" applyFont="1" applyFill="1" applyBorder="1" applyAlignment="1">
      <alignment horizontal="center" vertical="center" wrapText="1"/>
    </xf>
    <xf numFmtId="0" fontId="8" fillId="8" borderId="5" xfId="7" applyFont="1" applyFill="1" applyBorder="1" applyAlignment="1">
      <alignment horizontal="left" vertical="center"/>
    </xf>
    <xf numFmtId="0" fontId="8" fillId="8" borderId="6" xfId="7" applyFont="1" applyFill="1" applyBorder="1" applyAlignment="1">
      <alignment horizontal="left" vertical="center"/>
    </xf>
    <xf numFmtId="0" fontId="8" fillId="8" borderId="9" xfId="7" applyFont="1" applyFill="1" applyBorder="1" applyAlignment="1">
      <alignment horizontal="left" vertical="center"/>
    </xf>
    <xf numFmtId="0" fontId="8" fillId="8" borderId="2" xfId="7" applyFont="1" applyFill="1" applyAlignment="1">
      <alignment horizontal="left" vertical="center"/>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12" fillId="0" borderId="25" xfId="7" applyFont="1" applyBorder="1" applyAlignment="1">
      <alignment horizontal="center" vertical="center" wrapText="1"/>
    </xf>
    <xf numFmtId="0" fontId="12" fillId="0" borderId="21" xfId="7" applyFont="1" applyBorder="1" applyAlignment="1">
      <alignment horizontal="center" vertical="center" wrapText="1"/>
    </xf>
    <xf numFmtId="0" fontId="12" fillId="0" borderId="22" xfId="7" applyFont="1" applyBorder="1" applyAlignment="1">
      <alignment horizontal="center" vertical="center" wrapText="1"/>
    </xf>
    <xf numFmtId="0" fontId="12" fillId="0" borderId="26" xfId="7" applyFont="1" applyBorder="1" applyAlignment="1">
      <alignment horizontal="center" vertical="center" wrapText="1"/>
    </xf>
    <xf numFmtId="0" fontId="12" fillId="0" borderId="23" xfId="7" applyFont="1" applyBorder="1" applyAlignment="1">
      <alignment horizontal="center" vertical="center" wrapText="1"/>
    </xf>
    <xf numFmtId="0" fontId="12" fillId="0" borderId="24" xfId="7" applyFont="1" applyBorder="1" applyAlignment="1">
      <alignment horizontal="center" vertical="center" wrapText="1"/>
    </xf>
    <xf numFmtId="0" fontId="8" fillId="8" borderId="8" xfId="7" applyFont="1" applyFill="1" applyBorder="1" applyAlignment="1">
      <alignment horizontal="left" vertical="center"/>
    </xf>
    <xf numFmtId="0" fontId="11" fillId="5" borderId="9"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0" xfId="7" applyFont="1" applyFill="1" applyBorder="1" applyAlignment="1">
      <alignment horizontal="left" vertical="center" wrapText="1"/>
    </xf>
    <xf numFmtId="0" fontId="8" fillId="8" borderId="13" xfId="7" applyFont="1" applyFill="1" applyBorder="1" applyAlignment="1">
      <alignment horizontal="left" vertical="center"/>
    </xf>
    <xf numFmtId="0" fontId="14" fillId="4" borderId="1" xfId="6" applyFont="1" applyFill="1" applyAlignment="1">
      <alignment horizontal="center" vertical="center" wrapText="1"/>
    </xf>
    <xf numFmtId="0" fontId="11" fillId="0" borderId="9" xfId="7" applyFont="1" applyFill="1" applyBorder="1" applyAlignment="1">
      <alignment horizontal="left" vertical="center"/>
    </xf>
    <xf numFmtId="0" fontId="11" fillId="0" borderId="2" xfId="7" applyFont="1" applyFill="1" applyAlignment="1">
      <alignment horizontal="left" vertical="center"/>
    </xf>
    <xf numFmtId="0" fontId="11" fillId="0" borderId="10" xfId="7" applyFont="1" applyFill="1" applyBorder="1" applyAlignment="1">
      <alignment horizontal="left"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17" xfId="0" applyFont="1" applyBorder="1" applyAlignment="1">
      <alignment horizontal="center" vertical="center"/>
    </xf>
    <xf numFmtId="0" fontId="14" fillId="4" borderId="1" xfId="6" applyFont="1" applyFill="1" applyAlignment="1">
      <alignment horizontal="center" vertical="center"/>
    </xf>
    <xf numFmtId="0" fontId="14" fillId="4" borderId="15" xfId="6" applyFont="1" applyFill="1" applyBorder="1" applyAlignment="1">
      <alignment horizontal="center" vertical="center"/>
    </xf>
    <xf numFmtId="0" fontId="14" fillId="4" borderId="14" xfId="6" applyFont="1" applyFill="1" applyBorder="1" applyAlignment="1">
      <alignment horizontal="center" vertical="center" wrapText="1"/>
    </xf>
    <xf numFmtId="0" fontId="8" fillId="8" borderId="10" xfId="7" applyFont="1" applyFill="1" applyBorder="1" applyAlignment="1">
      <alignment horizontal="lef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6" fillId="0" borderId="0" xfId="0" applyFont="1" applyAlignment="1">
      <alignment horizontal="center" vertical="center"/>
    </xf>
    <xf numFmtId="0" fontId="6" fillId="0" borderId="17" xfId="0" applyFont="1" applyBorder="1" applyAlignment="1">
      <alignment horizontal="center" vertical="center"/>
    </xf>
    <xf numFmtId="0" fontId="6" fillId="0" borderId="16" xfId="0" applyFont="1" applyBorder="1" applyAlignment="1">
      <alignment horizontal="left" vertical="center"/>
    </xf>
    <xf numFmtId="0" fontId="6" fillId="0" borderId="0" xfId="0" applyFont="1" applyAlignment="1">
      <alignment horizontal="left" vertical="center"/>
    </xf>
    <xf numFmtId="0" fontId="6" fillId="0" borderId="17" xfId="0" applyFont="1" applyBorder="1" applyAlignment="1">
      <alignment horizontal="left" vertical="center"/>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11" fillId="4" borderId="9"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0" xfId="7" applyFont="1" applyFill="1" applyBorder="1" applyAlignment="1">
      <alignment horizontal="justify" vertical="center" wrapText="1"/>
    </xf>
    <xf numFmtId="0" fontId="11" fillId="3" borderId="9" xfId="7" applyFont="1" applyFill="1" applyBorder="1" applyAlignment="1">
      <alignment horizontal="left" vertical="center"/>
    </xf>
    <xf numFmtId="0" fontId="11" fillId="3" borderId="2" xfId="7" applyFont="1" applyFill="1" applyAlignment="1">
      <alignment horizontal="left" vertical="center"/>
    </xf>
    <xf numFmtId="0" fontId="11" fillId="3" borderId="10" xfId="7" applyFont="1" applyFill="1" applyBorder="1" applyAlignment="1">
      <alignment horizontal="left" vertical="center"/>
    </xf>
    <xf numFmtId="0" fontId="6" fillId="7" borderId="14" xfId="6" applyFont="1" applyFill="1" applyBorder="1" applyAlignment="1">
      <alignment horizontal="right" vertical="center" wrapText="1"/>
    </xf>
    <xf numFmtId="0" fontId="6" fillId="7" borderId="1" xfId="6" applyFont="1" applyFill="1" applyAlignment="1">
      <alignment horizontal="right"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790575</xdr:colOff>
      <xdr:row>0</xdr:row>
      <xdr:rowOff>190500</xdr:rowOff>
    </xdr:from>
    <xdr:to>
      <xdr:col>8</xdr:col>
      <xdr:colOff>28575</xdr:colOff>
      <xdr:row>0</xdr:row>
      <xdr:rowOff>190500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467725" y="1905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
  <sheetViews>
    <sheetView showGridLines="0" tabSelected="1" defaultGridColor="0" view="pageBreakPreview" colorId="44" zoomScale="70" zoomScaleNormal="90" zoomScaleSheetLayoutView="70" workbookViewId="0">
      <selection activeCell="R13" sqref="R13"/>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19" style="1" customWidth="1"/>
    <col min="6" max="6" width="7" style="2" customWidth="1"/>
    <col min="7" max="7" width="13.33203125" style="2" customWidth="1"/>
    <col min="8" max="10" width="17.109375" style="2" customWidth="1"/>
    <col min="11" max="11" width="17.109375" style="1" customWidth="1"/>
    <col min="12" max="12" width="17" style="1" customWidth="1"/>
    <col min="13" max="16384" width="11.44140625" style="1"/>
  </cols>
  <sheetData>
    <row r="1" spans="1:12" ht="35.1" customHeight="1" x14ac:dyDescent="0.25">
      <c r="A1" s="34" t="s">
        <v>31</v>
      </c>
      <c r="B1" s="35"/>
      <c r="C1" s="35"/>
      <c r="D1" s="35"/>
      <c r="E1" s="35"/>
      <c r="F1" s="35"/>
      <c r="G1" s="35"/>
      <c r="H1" s="35"/>
      <c r="I1" s="35"/>
      <c r="J1" s="35"/>
      <c r="K1" s="35"/>
      <c r="L1" s="36"/>
    </row>
    <row r="2" spans="1:12" ht="35.1" customHeight="1" thickBot="1" x14ac:dyDescent="0.3">
      <c r="A2" s="37"/>
      <c r="B2" s="38"/>
      <c r="C2" s="38"/>
      <c r="D2" s="38"/>
      <c r="E2" s="38"/>
      <c r="F2" s="38"/>
      <c r="G2" s="38"/>
      <c r="H2" s="38"/>
      <c r="I2" s="38"/>
      <c r="J2" s="38"/>
      <c r="K2" s="38"/>
      <c r="L2" s="39"/>
    </row>
    <row r="3" spans="1:12" ht="56.25" customHeight="1" thickTop="1" thickBot="1" x14ac:dyDescent="0.3">
      <c r="A3" s="30" t="s">
        <v>9</v>
      </c>
      <c r="B3" s="31"/>
      <c r="C3" s="32" t="s">
        <v>46</v>
      </c>
      <c r="D3" s="33"/>
      <c r="E3" s="33"/>
      <c r="F3" s="33"/>
      <c r="G3" s="33"/>
      <c r="H3" s="33"/>
      <c r="I3" s="33"/>
      <c r="J3" s="33"/>
      <c r="K3" s="26" t="s">
        <v>45</v>
      </c>
      <c r="L3" s="27"/>
    </row>
    <row r="4" spans="1:12" ht="21.15" customHeight="1" thickTop="1" thickBot="1" x14ac:dyDescent="0.3">
      <c r="A4" s="30" t="s">
        <v>0</v>
      </c>
      <c r="B4" s="31"/>
      <c r="C4" s="28"/>
      <c r="D4" s="29"/>
      <c r="E4" s="29"/>
      <c r="F4" s="29"/>
      <c r="G4" s="29"/>
      <c r="H4" s="29"/>
      <c r="I4" s="29"/>
      <c r="J4" s="29"/>
      <c r="K4" s="12" t="s">
        <v>1</v>
      </c>
      <c r="L4" s="13"/>
    </row>
    <row r="5" spans="1:12" ht="21.15" customHeight="1" thickTop="1" thickBot="1" x14ac:dyDescent="0.3">
      <c r="A5" s="30" t="s">
        <v>11</v>
      </c>
      <c r="B5" s="31"/>
      <c r="C5" s="40"/>
      <c r="D5" s="31"/>
      <c r="E5" s="31"/>
      <c r="F5" s="31"/>
      <c r="G5" s="31"/>
      <c r="H5" s="31"/>
      <c r="I5" s="31"/>
      <c r="J5" s="31"/>
      <c r="K5" s="12" t="s">
        <v>10</v>
      </c>
      <c r="L5" s="13"/>
    </row>
    <row r="6" spans="1:12" ht="21.15" customHeight="1" thickTop="1" thickBot="1" x14ac:dyDescent="0.3">
      <c r="A6" s="30" t="s">
        <v>2</v>
      </c>
      <c r="B6" s="31"/>
      <c r="C6" s="40"/>
      <c r="D6" s="31"/>
      <c r="E6" s="31"/>
      <c r="F6" s="31"/>
      <c r="G6" s="31"/>
      <c r="H6" s="31"/>
      <c r="I6" s="31"/>
      <c r="J6" s="31"/>
      <c r="K6" s="12" t="s">
        <v>12</v>
      </c>
      <c r="L6" s="14"/>
    </row>
    <row r="7" spans="1:12" ht="21.15" customHeight="1" thickTop="1" thickBot="1" x14ac:dyDescent="0.3">
      <c r="A7" s="30" t="s">
        <v>23</v>
      </c>
      <c r="B7" s="31"/>
      <c r="C7" s="40"/>
      <c r="D7" s="31"/>
      <c r="E7" s="31"/>
      <c r="F7" s="31"/>
      <c r="G7" s="31"/>
      <c r="H7" s="31"/>
      <c r="I7" s="31"/>
      <c r="J7" s="31"/>
      <c r="K7" s="28"/>
      <c r="L7" s="44"/>
    </row>
    <row r="8" spans="1:12" ht="21.15" customHeight="1" thickTop="1" thickBot="1" x14ac:dyDescent="0.3">
      <c r="A8" s="30" t="s">
        <v>20</v>
      </c>
      <c r="B8" s="31"/>
      <c r="C8" s="31" t="s">
        <v>21</v>
      </c>
      <c r="D8" s="31"/>
      <c r="E8" s="31"/>
      <c r="F8" s="31"/>
      <c r="G8" s="31"/>
      <c r="H8" s="31"/>
      <c r="I8" s="31"/>
      <c r="J8" s="31"/>
      <c r="K8" s="31"/>
      <c r="L8" s="55"/>
    </row>
    <row r="9" spans="1:12" ht="21.15" customHeight="1" thickTop="1" thickBot="1" x14ac:dyDescent="0.3">
      <c r="A9" s="54" t="s">
        <v>16</v>
      </c>
      <c r="B9" s="45" t="s">
        <v>26</v>
      </c>
      <c r="C9" s="45" t="s">
        <v>13</v>
      </c>
      <c r="D9" s="45" t="s">
        <v>15</v>
      </c>
      <c r="E9" s="52" t="s">
        <v>14</v>
      </c>
      <c r="F9" s="52"/>
      <c r="G9" s="52"/>
      <c r="H9" s="52"/>
      <c r="I9" s="52"/>
      <c r="J9" s="52"/>
      <c r="K9" s="52"/>
      <c r="L9" s="53"/>
    </row>
    <row r="10" spans="1:12" ht="64.5" customHeight="1" thickBot="1" x14ac:dyDescent="0.3">
      <c r="A10" s="54"/>
      <c r="B10" s="45"/>
      <c r="C10" s="45"/>
      <c r="D10" s="45"/>
      <c r="E10" s="15" t="s">
        <v>27</v>
      </c>
      <c r="F10" s="16" t="s">
        <v>3</v>
      </c>
      <c r="G10" s="15" t="s">
        <v>6</v>
      </c>
      <c r="H10" s="15" t="s">
        <v>24</v>
      </c>
      <c r="I10" s="15" t="s">
        <v>25</v>
      </c>
      <c r="J10" s="15" t="s">
        <v>7</v>
      </c>
      <c r="K10" s="15" t="s">
        <v>18</v>
      </c>
      <c r="L10" s="17" t="s">
        <v>19</v>
      </c>
    </row>
    <row r="11" spans="1:12" s="4" customFormat="1" ht="57.75" customHeight="1" thickTop="1" thickBot="1" x14ac:dyDescent="0.3">
      <c r="A11" s="6">
        <v>1</v>
      </c>
      <c r="B11" s="22" t="s">
        <v>32</v>
      </c>
      <c r="C11" s="9" t="s">
        <v>30</v>
      </c>
      <c r="D11" s="10">
        <v>4</v>
      </c>
      <c r="E11" s="8"/>
      <c r="F11" s="5"/>
      <c r="G11" s="21">
        <f>SUM(E11*F11)</f>
        <v>0</v>
      </c>
      <c r="H11" s="18">
        <f>SUM(E11+G11)</f>
        <v>0</v>
      </c>
      <c r="I11" s="18">
        <f>G11*D11</f>
        <v>0</v>
      </c>
      <c r="J11" s="18">
        <f>E11*D11</f>
        <v>0</v>
      </c>
      <c r="K11" s="18">
        <f>J11+I11</f>
        <v>0</v>
      </c>
      <c r="L11" s="11">
        <v>2165148</v>
      </c>
    </row>
    <row r="12" spans="1:12" s="4" customFormat="1" ht="125.4" customHeight="1" thickTop="1" thickBot="1" x14ac:dyDescent="0.3">
      <c r="A12" s="6">
        <v>2</v>
      </c>
      <c r="B12" s="23" t="s">
        <v>47</v>
      </c>
      <c r="C12" s="9" t="s">
        <v>30</v>
      </c>
      <c r="D12" s="10">
        <v>4</v>
      </c>
      <c r="E12" s="8"/>
      <c r="F12" s="5"/>
      <c r="G12" s="21">
        <f t="shared" ref="G12:G24" si="0">SUM(E12*F12)</f>
        <v>0</v>
      </c>
      <c r="H12" s="18">
        <f t="shared" ref="H12:H24" si="1">SUM(E12+G12)</f>
        <v>0</v>
      </c>
      <c r="I12" s="18">
        <f t="shared" ref="I12:I24" si="2">G12*D12</f>
        <v>0</v>
      </c>
      <c r="J12" s="18">
        <f t="shared" ref="J12:J24" si="3">E12*D12</f>
        <v>0</v>
      </c>
      <c r="K12" s="18">
        <f t="shared" ref="K12:K24" si="4">J12+I12</f>
        <v>0</v>
      </c>
      <c r="L12" s="11">
        <v>761961</v>
      </c>
    </row>
    <row r="13" spans="1:12" s="4" customFormat="1" ht="57.75" customHeight="1" thickTop="1" thickBot="1" x14ac:dyDescent="0.3">
      <c r="A13" s="6">
        <v>3</v>
      </c>
      <c r="B13" s="23" t="s">
        <v>33</v>
      </c>
      <c r="C13" s="9" t="s">
        <v>30</v>
      </c>
      <c r="D13" s="10">
        <v>4</v>
      </c>
      <c r="E13" s="8"/>
      <c r="F13" s="5"/>
      <c r="G13" s="21">
        <f t="shared" si="0"/>
        <v>0</v>
      </c>
      <c r="H13" s="18">
        <f t="shared" si="1"/>
        <v>0</v>
      </c>
      <c r="I13" s="18">
        <f t="shared" si="2"/>
        <v>0</v>
      </c>
      <c r="J13" s="18">
        <f t="shared" si="3"/>
        <v>0</v>
      </c>
      <c r="K13" s="18">
        <f t="shared" si="4"/>
        <v>0</v>
      </c>
      <c r="L13" s="11">
        <v>595000</v>
      </c>
    </row>
    <row r="14" spans="1:12" s="4" customFormat="1" ht="57.75" customHeight="1" thickTop="1" thickBot="1" x14ac:dyDescent="0.3">
      <c r="A14" s="6">
        <v>4</v>
      </c>
      <c r="B14" s="23" t="s">
        <v>34</v>
      </c>
      <c r="C14" s="9" t="s">
        <v>30</v>
      </c>
      <c r="D14" s="10">
        <v>6</v>
      </c>
      <c r="E14" s="8"/>
      <c r="F14" s="5"/>
      <c r="G14" s="21">
        <f t="shared" si="0"/>
        <v>0</v>
      </c>
      <c r="H14" s="18">
        <f t="shared" si="1"/>
        <v>0</v>
      </c>
      <c r="I14" s="18">
        <f t="shared" si="2"/>
        <v>0</v>
      </c>
      <c r="J14" s="18">
        <f t="shared" si="3"/>
        <v>0</v>
      </c>
      <c r="K14" s="18">
        <f t="shared" si="4"/>
        <v>0</v>
      </c>
      <c r="L14" s="11">
        <v>394875</v>
      </c>
    </row>
    <row r="15" spans="1:12" s="4" customFormat="1" ht="57.75" customHeight="1" thickTop="1" thickBot="1" x14ac:dyDescent="0.3">
      <c r="A15" s="6">
        <v>5</v>
      </c>
      <c r="B15" s="23" t="s">
        <v>35</v>
      </c>
      <c r="C15" s="9" t="s">
        <v>30</v>
      </c>
      <c r="D15" s="10">
        <v>1</v>
      </c>
      <c r="E15" s="8"/>
      <c r="F15" s="5"/>
      <c r="G15" s="21">
        <f t="shared" si="0"/>
        <v>0</v>
      </c>
      <c r="H15" s="18">
        <f t="shared" si="1"/>
        <v>0</v>
      </c>
      <c r="I15" s="18">
        <f t="shared" si="2"/>
        <v>0</v>
      </c>
      <c r="J15" s="18">
        <f t="shared" si="3"/>
        <v>0</v>
      </c>
      <c r="K15" s="18">
        <f t="shared" si="4"/>
        <v>0</v>
      </c>
      <c r="L15" s="11">
        <v>1105000</v>
      </c>
    </row>
    <row r="16" spans="1:12" s="4" customFormat="1" ht="57.75" customHeight="1" thickTop="1" thickBot="1" x14ac:dyDescent="0.3">
      <c r="A16" s="6">
        <v>6</v>
      </c>
      <c r="B16" s="23" t="s">
        <v>36</v>
      </c>
      <c r="C16" s="9" t="s">
        <v>30</v>
      </c>
      <c r="D16" s="10">
        <v>1</v>
      </c>
      <c r="E16" s="8"/>
      <c r="F16" s="5"/>
      <c r="G16" s="21">
        <f t="shared" si="0"/>
        <v>0</v>
      </c>
      <c r="H16" s="18">
        <f t="shared" si="1"/>
        <v>0</v>
      </c>
      <c r="I16" s="18">
        <f t="shared" si="2"/>
        <v>0</v>
      </c>
      <c r="J16" s="18">
        <f t="shared" si="3"/>
        <v>0</v>
      </c>
      <c r="K16" s="18">
        <f t="shared" si="4"/>
        <v>0</v>
      </c>
      <c r="L16" s="11">
        <v>1778925</v>
      </c>
    </row>
    <row r="17" spans="1:12" s="4" customFormat="1" ht="57.75" customHeight="1" thickTop="1" thickBot="1" x14ac:dyDescent="0.3">
      <c r="A17" s="6">
        <v>7</v>
      </c>
      <c r="B17" s="24" t="s">
        <v>37</v>
      </c>
      <c r="C17" s="9" t="s">
        <v>30</v>
      </c>
      <c r="D17" s="10">
        <v>3</v>
      </c>
      <c r="E17" s="8"/>
      <c r="F17" s="5"/>
      <c r="G17" s="21">
        <f t="shared" si="0"/>
        <v>0</v>
      </c>
      <c r="H17" s="18">
        <f t="shared" si="1"/>
        <v>0</v>
      </c>
      <c r="I17" s="18">
        <f t="shared" si="2"/>
        <v>0</v>
      </c>
      <c r="J17" s="18">
        <f t="shared" si="3"/>
        <v>0</v>
      </c>
      <c r="K17" s="18">
        <f t="shared" si="4"/>
        <v>0</v>
      </c>
      <c r="L17" s="11">
        <v>1220052</v>
      </c>
    </row>
    <row r="18" spans="1:12" s="4" customFormat="1" ht="57.75" customHeight="1" thickTop="1" thickBot="1" x14ac:dyDescent="0.3">
      <c r="A18" s="6">
        <v>8</v>
      </c>
      <c r="B18" s="22" t="s">
        <v>38</v>
      </c>
      <c r="C18" s="9" t="s">
        <v>30</v>
      </c>
      <c r="D18" s="10">
        <v>3</v>
      </c>
      <c r="E18" s="8"/>
      <c r="F18" s="5"/>
      <c r="G18" s="21">
        <f t="shared" si="0"/>
        <v>0</v>
      </c>
      <c r="H18" s="18">
        <f t="shared" si="1"/>
        <v>0</v>
      </c>
      <c r="I18" s="18">
        <f t="shared" si="2"/>
        <v>0</v>
      </c>
      <c r="J18" s="18">
        <f t="shared" si="3"/>
        <v>0</v>
      </c>
      <c r="K18" s="18">
        <f t="shared" si="4"/>
        <v>0</v>
      </c>
      <c r="L18" s="11">
        <v>76500</v>
      </c>
    </row>
    <row r="19" spans="1:12" s="4" customFormat="1" ht="57.75" customHeight="1" thickTop="1" thickBot="1" x14ac:dyDescent="0.3">
      <c r="A19" s="6">
        <v>9</v>
      </c>
      <c r="B19" s="23" t="s">
        <v>39</v>
      </c>
      <c r="C19" s="9" t="s">
        <v>30</v>
      </c>
      <c r="D19" s="10">
        <v>3</v>
      </c>
      <c r="E19" s="8"/>
      <c r="F19" s="5"/>
      <c r="G19" s="21">
        <f t="shared" si="0"/>
        <v>0</v>
      </c>
      <c r="H19" s="18">
        <f t="shared" si="1"/>
        <v>0</v>
      </c>
      <c r="I19" s="18">
        <f t="shared" si="2"/>
        <v>0</v>
      </c>
      <c r="J19" s="18">
        <f t="shared" si="3"/>
        <v>0</v>
      </c>
      <c r="K19" s="18">
        <f t="shared" si="4"/>
        <v>0</v>
      </c>
      <c r="L19" s="11">
        <v>127500</v>
      </c>
    </row>
    <row r="20" spans="1:12" s="4" customFormat="1" ht="57.75" customHeight="1" thickTop="1" thickBot="1" x14ac:dyDescent="0.3">
      <c r="A20" s="6">
        <v>10</v>
      </c>
      <c r="B20" s="23" t="s">
        <v>40</v>
      </c>
      <c r="C20" s="9" t="s">
        <v>30</v>
      </c>
      <c r="D20" s="10">
        <v>2</v>
      </c>
      <c r="E20" s="8"/>
      <c r="F20" s="5"/>
      <c r="G20" s="21">
        <f t="shared" si="0"/>
        <v>0</v>
      </c>
      <c r="H20" s="18">
        <f t="shared" si="1"/>
        <v>0</v>
      </c>
      <c r="I20" s="18">
        <f t="shared" si="2"/>
        <v>0</v>
      </c>
      <c r="J20" s="18">
        <f t="shared" si="3"/>
        <v>0</v>
      </c>
      <c r="K20" s="18">
        <f t="shared" si="4"/>
        <v>0</v>
      </c>
      <c r="L20" s="11">
        <v>452200</v>
      </c>
    </row>
    <row r="21" spans="1:12" s="4" customFormat="1" ht="57.75" customHeight="1" thickTop="1" thickBot="1" x14ac:dyDescent="0.3">
      <c r="A21" s="6">
        <v>11</v>
      </c>
      <c r="B21" s="24" t="s">
        <v>41</v>
      </c>
      <c r="C21" s="9" t="s">
        <v>30</v>
      </c>
      <c r="D21" s="10">
        <v>3</v>
      </c>
      <c r="E21" s="8"/>
      <c r="F21" s="5"/>
      <c r="G21" s="21">
        <f t="shared" si="0"/>
        <v>0</v>
      </c>
      <c r="H21" s="18">
        <f t="shared" si="1"/>
        <v>0</v>
      </c>
      <c r="I21" s="18">
        <f t="shared" si="2"/>
        <v>0</v>
      </c>
      <c r="J21" s="18">
        <f t="shared" si="3"/>
        <v>0</v>
      </c>
      <c r="K21" s="18">
        <f t="shared" si="4"/>
        <v>0</v>
      </c>
      <c r="L21" s="11">
        <v>149338</v>
      </c>
    </row>
    <row r="22" spans="1:12" s="4" customFormat="1" ht="57.75" customHeight="1" thickTop="1" thickBot="1" x14ac:dyDescent="0.3">
      <c r="A22" s="6">
        <v>12</v>
      </c>
      <c r="B22" s="22" t="s">
        <v>42</v>
      </c>
      <c r="C22" s="9" t="s">
        <v>30</v>
      </c>
      <c r="D22" s="10">
        <v>1</v>
      </c>
      <c r="E22" s="8"/>
      <c r="F22" s="5"/>
      <c r="G22" s="21">
        <f t="shared" si="0"/>
        <v>0</v>
      </c>
      <c r="H22" s="18">
        <f t="shared" si="1"/>
        <v>0</v>
      </c>
      <c r="I22" s="18">
        <f t="shared" si="2"/>
        <v>0</v>
      </c>
      <c r="J22" s="18">
        <f t="shared" si="3"/>
        <v>0</v>
      </c>
      <c r="K22" s="18">
        <f t="shared" si="4"/>
        <v>0</v>
      </c>
      <c r="L22" s="11">
        <v>261800</v>
      </c>
    </row>
    <row r="23" spans="1:12" s="4" customFormat="1" ht="57.75" customHeight="1" thickTop="1" thickBot="1" x14ac:dyDescent="0.3">
      <c r="A23" s="6">
        <v>13</v>
      </c>
      <c r="B23" s="23" t="s">
        <v>43</v>
      </c>
      <c r="C23" s="9" t="s">
        <v>30</v>
      </c>
      <c r="D23" s="10">
        <v>1</v>
      </c>
      <c r="E23" s="8"/>
      <c r="F23" s="5"/>
      <c r="G23" s="21">
        <f t="shared" si="0"/>
        <v>0</v>
      </c>
      <c r="H23" s="18">
        <f t="shared" si="1"/>
        <v>0</v>
      </c>
      <c r="I23" s="18">
        <f t="shared" si="2"/>
        <v>0</v>
      </c>
      <c r="J23" s="18">
        <f t="shared" si="3"/>
        <v>0</v>
      </c>
      <c r="K23" s="18">
        <f t="shared" si="4"/>
        <v>0</v>
      </c>
      <c r="L23" s="11">
        <v>499800</v>
      </c>
    </row>
    <row r="24" spans="1:12" s="4" customFormat="1" ht="57.75" customHeight="1" thickTop="1" thickBot="1" x14ac:dyDescent="0.3">
      <c r="A24" s="6">
        <v>14</v>
      </c>
      <c r="B24" s="25" t="s">
        <v>44</v>
      </c>
      <c r="C24" s="9" t="s">
        <v>30</v>
      </c>
      <c r="D24" s="10">
        <v>1</v>
      </c>
      <c r="E24" s="8"/>
      <c r="F24" s="5"/>
      <c r="G24" s="21">
        <f t="shared" si="0"/>
        <v>0</v>
      </c>
      <c r="H24" s="18">
        <f t="shared" si="1"/>
        <v>0</v>
      </c>
      <c r="I24" s="18">
        <f t="shared" si="2"/>
        <v>0</v>
      </c>
      <c r="J24" s="18">
        <f t="shared" si="3"/>
        <v>0</v>
      </c>
      <c r="K24" s="18">
        <f t="shared" si="4"/>
        <v>0</v>
      </c>
      <c r="L24" s="11">
        <v>3094000</v>
      </c>
    </row>
    <row r="25" spans="1:12" s="4" customFormat="1" ht="29.25" customHeight="1" thickTop="1" thickBot="1" x14ac:dyDescent="0.3">
      <c r="A25" s="73" t="s">
        <v>4</v>
      </c>
      <c r="B25" s="74"/>
      <c r="C25" s="74"/>
      <c r="D25" s="74"/>
      <c r="E25" s="74"/>
      <c r="F25" s="74"/>
      <c r="G25" s="19">
        <f>SUM(G11:G24)</f>
        <v>0</v>
      </c>
      <c r="H25" s="19">
        <f>SUM(H11:H24)</f>
        <v>0</v>
      </c>
      <c r="I25" s="19">
        <f>SUM(I11:I24)</f>
        <v>0</v>
      </c>
      <c r="J25" s="19">
        <f>SUM(J11:J24)</f>
        <v>0</v>
      </c>
      <c r="K25" s="19">
        <f>SUM(K11:K24)</f>
        <v>0</v>
      </c>
      <c r="L25" s="20"/>
    </row>
    <row r="26" spans="1:12" ht="11.25" customHeight="1" x14ac:dyDescent="0.25">
      <c r="A26" s="49"/>
      <c r="B26" s="50"/>
      <c r="C26" s="50"/>
      <c r="D26" s="50"/>
      <c r="E26" s="50"/>
      <c r="F26" s="50"/>
      <c r="G26" s="50"/>
      <c r="H26" s="50"/>
      <c r="I26" s="50"/>
      <c r="J26" s="50"/>
      <c r="K26" s="50"/>
      <c r="L26" s="51"/>
    </row>
    <row r="27" spans="1:12" ht="24.45" customHeight="1" thickBot="1" x14ac:dyDescent="0.3">
      <c r="A27" s="46" t="s">
        <v>8</v>
      </c>
      <c r="B27" s="47"/>
      <c r="C27" s="47"/>
      <c r="D27" s="47"/>
      <c r="E27" s="47"/>
      <c r="F27" s="47"/>
      <c r="G27" s="47"/>
      <c r="H27" s="47"/>
      <c r="I27" s="47"/>
      <c r="J27" s="47"/>
      <c r="K27" s="47"/>
      <c r="L27" s="48"/>
    </row>
    <row r="28" spans="1:12" ht="35.4" customHeight="1" thickTop="1" thickBot="1" x14ac:dyDescent="0.3">
      <c r="A28" s="41" t="s">
        <v>28</v>
      </c>
      <c r="B28" s="42"/>
      <c r="C28" s="42"/>
      <c r="D28" s="42"/>
      <c r="E28" s="42"/>
      <c r="F28" s="42"/>
      <c r="G28" s="42"/>
      <c r="H28" s="42"/>
      <c r="I28" s="42"/>
      <c r="J28" s="42"/>
      <c r="K28" s="42"/>
      <c r="L28" s="43"/>
    </row>
    <row r="29" spans="1:12" ht="27.75" customHeight="1" thickTop="1" thickBot="1" x14ac:dyDescent="0.3">
      <c r="A29" s="70" t="s">
        <v>17</v>
      </c>
      <c r="B29" s="71"/>
      <c r="C29" s="71"/>
      <c r="D29" s="71"/>
      <c r="E29" s="71"/>
      <c r="F29" s="71"/>
      <c r="G29" s="71"/>
      <c r="H29" s="71"/>
      <c r="I29" s="71"/>
      <c r="J29" s="71"/>
      <c r="K29" s="71"/>
      <c r="L29" s="72"/>
    </row>
    <row r="30" spans="1:12" ht="33.9" customHeight="1" thickTop="1" thickBot="1" x14ac:dyDescent="0.3">
      <c r="A30" s="67" t="s">
        <v>22</v>
      </c>
      <c r="B30" s="68"/>
      <c r="C30" s="68"/>
      <c r="D30" s="68"/>
      <c r="E30" s="68"/>
      <c r="F30" s="68"/>
      <c r="G30" s="68"/>
      <c r="H30" s="68"/>
      <c r="I30" s="68"/>
      <c r="J30" s="68"/>
      <c r="K30" s="68"/>
      <c r="L30" s="69"/>
    </row>
    <row r="31" spans="1:12" ht="17.399999999999999" thickTop="1" x14ac:dyDescent="0.25">
      <c r="A31" s="7"/>
      <c r="B31" s="3"/>
      <c r="C31" s="59"/>
      <c r="D31" s="59"/>
      <c r="E31" s="59"/>
      <c r="F31" s="59"/>
      <c r="G31" s="59"/>
      <c r="H31" s="59"/>
      <c r="I31" s="59"/>
      <c r="J31" s="59"/>
      <c r="K31" s="59"/>
      <c r="L31" s="60"/>
    </row>
    <row r="32" spans="1:12" ht="28.5" customHeight="1" x14ac:dyDescent="0.3">
      <c r="A32" s="64" t="s">
        <v>5</v>
      </c>
      <c r="B32" s="65"/>
      <c r="C32" s="65"/>
      <c r="D32" s="65"/>
      <c r="E32" s="65"/>
      <c r="F32" s="65"/>
      <c r="G32" s="65"/>
      <c r="H32" s="65"/>
      <c r="I32" s="65"/>
      <c r="J32" s="65"/>
      <c r="K32" s="65"/>
      <c r="L32" s="66"/>
    </row>
    <row r="33" spans="1:12" ht="16.8" x14ac:dyDescent="0.25">
      <c r="A33" s="61" t="s">
        <v>29</v>
      </c>
      <c r="B33" s="62"/>
      <c r="C33" s="62"/>
      <c r="D33" s="62"/>
      <c r="E33" s="62"/>
      <c r="F33" s="62"/>
      <c r="G33" s="62"/>
      <c r="H33" s="62"/>
      <c r="I33" s="62"/>
      <c r="J33" s="62"/>
      <c r="K33" s="62"/>
      <c r="L33" s="63"/>
    </row>
    <row r="34" spans="1:12" ht="16.2" thickBot="1" x14ac:dyDescent="0.3">
      <c r="A34" s="56"/>
      <c r="B34" s="57"/>
      <c r="C34" s="57"/>
      <c r="D34" s="57"/>
      <c r="E34" s="57"/>
      <c r="F34" s="57"/>
      <c r="G34" s="57"/>
      <c r="H34" s="57"/>
      <c r="I34" s="57"/>
      <c r="J34" s="57"/>
      <c r="K34" s="57"/>
      <c r="L34" s="58"/>
    </row>
  </sheetData>
  <protectedRanges>
    <protectedRange sqref="C4:J7 K7 C8 L4:L6 E11:F24" name="DATOS"/>
  </protectedRanges>
  <mergeCells count="31">
    <mergeCell ref="A9:A10"/>
    <mergeCell ref="C8:L8"/>
    <mergeCell ref="A34:L34"/>
    <mergeCell ref="C31:L31"/>
    <mergeCell ref="A33:L33"/>
    <mergeCell ref="A32:L32"/>
    <mergeCell ref="A30:L30"/>
    <mergeCell ref="A29:L29"/>
    <mergeCell ref="A25:F25"/>
    <mergeCell ref="C5:J5"/>
    <mergeCell ref="C6:J6"/>
    <mergeCell ref="C7:F7"/>
    <mergeCell ref="A28:L28"/>
    <mergeCell ref="K7:L7"/>
    <mergeCell ref="B9:B10"/>
    <mergeCell ref="A27:L27"/>
    <mergeCell ref="A26:L26"/>
    <mergeCell ref="D9:D10"/>
    <mergeCell ref="A5:B5"/>
    <mergeCell ref="A6:B6"/>
    <mergeCell ref="A7:B7"/>
    <mergeCell ref="G7:J7"/>
    <mergeCell ref="A8:B8"/>
    <mergeCell ref="E9:L9"/>
    <mergeCell ref="C9:C10"/>
    <mergeCell ref="K3:L3"/>
    <mergeCell ref="C4:J4"/>
    <mergeCell ref="A3:B3"/>
    <mergeCell ref="C3:J3"/>
    <mergeCell ref="A1:L2"/>
    <mergeCell ref="A4:B4"/>
  </mergeCells>
  <conditionalFormatting sqref="H11:H24">
    <cfRule type="cellIs" dxfId="2" priority="1" operator="equal">
      <formula>L11</formula>
    </cfRule>
    <cfRule type="cellIs" dxfId="1" priority="2" operator="lessThan">
      <formula>L11</formula>
    </cfRule>
    <cfRule type="cellIs" dxfId="0" priority="3" operator="greaterThan">
      <formula>L11</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Santiago Arboleda Arias</cp:lastModifiedBy>
  <cp:lastPrinted>2020-05-29T18:46:41Z</cp:lastPrinted>
  <dcterms:created xsi:type="dcterms:W3CDTF">2006-11-20T19:37:40Z</dcterms:created>
  <dcterms:modified xsi:type="dcterms:W3CDTF">2026-04-27T22:21:43Z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