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725"/>
  <workbookPr showInkAnnotation="0"/>
  <mc:AlternateContent xmlns:mc="http://schemas.openxmlformats.org/markup-compatibility/2006">
    <mc:Choice Requires="x15">
      <x15ac:absPath xmlns:x15ac="http://schemas.microsoft.com/office/spreadsheetml/2010/11/ac" url="C:\Users\oscar\PTL_Planeacion\2026\7. PROYECTOS EN FORMULACIÓN\Romerlia 2026\"/>
    </mc:Choice>
  </mc:AlternateContent>
  <xr:revisionPtr revIDLastSave="0" documentId="13_ncr:1_{824FE006-CA99-4A15-B413-DF3E42F0F5E1}" xr6:coauthVersionLast="47" xr6:coauthVersionMax="47" xr10:uidLastSave="{00000000-0000-0000-0000-000000000000}"/>
  <bookViews>
    <workbookView xWindow="-108" yWindow="-108" windowWidth="23256" windowHeight="12456" tabRatio="810" firstSheet="5" activeTab="5" xr2:uid="{73C51DAC-7171-4D6D-93D4-360F342A189B}"/>
  </bookViews>
  <sheets>
    <sheet name="MANO DE OBRA" sheetId="97" state="hidden" r:id="rId1"/>
    <sheet name="EQUIPOS" sheetId="95" state="hidden" r:id="rId2"/>
    <sheet name="MATERIALES" sheetId="96" state="hidden" r:id="rId3"/>
    <sheet name="TRANSPORTE" sheetId="99" state="hidden" r:id="rId4"/>
    <sheet name="DISTANCIA ACARREO" sheetId="98" state="hidden" r:id="rId5"/>
    <sheet name="PRESUPUESTO" sheetId="63" r:id="rId6"/>
    <sheet name="1P EST Y DIS" sheetId="91" state="hidden" r:id="rId7"/>
    <sheet name="220.1" sheetId="100" state="hidden" r:id="rId8"/>
    <sheet name="661.1" sheetId="81" state="hidden" r:id="rId9"/>
    <sheet name="630.6" sheetId="82" state="hidden" r:id="rId10"/>
    <sheet name="630.4 BOX" sheetId="106" state="hidden" r:id="rId11"/>
    <sheet name="610.2 RECEBO" sheetId="85" state="hidden" r:id="rId12"/>
    <sheet name="670.2" sheetId="109" state="hidden" r:id="rId13"/>
    <sheet name="630.4 PH" sheetId="83" state="hidden" r:id="rId14"/>
    <sheet name="630.7" sheetId="89" state="hidden" r:id="rId15"/>
    <sheet name="210.2.2" sheetId="101" state="hidden" r:id="rId16"/>
    <sheet name="610.1 EXCAV" sheetId="107" state="hidden" r:id="rId17"/>
    <sheet name="900.2" sheetId="102" state="hidden" r:id="rId18"/>
  </sheets>
  <definedNames>
    <definedName name="\a">#REF!</definedName>
    <definedName name="\L">#REF!</definedName>
    <definedName name="\P">#REF!</definedName>
    <definedName name="_____________________________dot1">#REF!</definedName>
    <definedName name="_____________________________err2">#REF!</definedName>
    <definedName name="_____________________________err4">#REF!</definedName>
    <definedName name="_____________________________inf2">#REF!</definedName>
    <definedName name="___________________________dot1">#REF!</definedName>
    <definedName name="___________________________err2">#REF!</definedName>
    <definedName name="___________________________err4">#REF!</definedName>
    <definedName name="___________________________inf2">#REF!</definedName>
    <definedName name="__________________________dot1">#REF!</definedName>
    <definedName name="__________________________err2">#REF!</definedName>
    <definedName name="__________________________err4">#REF!</definedName>
    <definedName name="__________________________inf2">#REF!</definedName>
    <definedName name="_________________________dot1">#REF!</definedName>
    <definedName name="_________________________err2">#REF!</definedName>
    <definedName name="_________________________err4">#REF!</definedName>
    <definedName name="_________________________inf2">#REF!</definedName>
    <definedName name="_______________________dot1">#REF!</definedName>
    <definedName name="_______________________err2">#REF!</definedName>
    <definedName name="_______________________err4">#REF!</definedName>
    <definedName name="_______________________inf2">#REF!</definedName>
    <definedName name="_____________________dot1">#REF!</definedName>
    <definedName name="_____________________err2">#REF!</definedName>
    <definedName name="_____________________err4">#REF!</definedName>
    <definedName name="_____________________inf2">#REF!</definedName>
    <definedName name="____________________dot1">#REF!</definedName>
    <definedName name="____________________err2">#REF!</definedName>
    <definedName name="____________________err4">#REF!</definedName>
    <definedName name="____________________inf2">#REF!</definedName>
    <definedName name="___________________dot1">#REF!</definedName>
    <definedName name="___________________err2">#REF!</definedName>
    <definedName name="___________________err4">#REF!</definedName>
    <definedName name="___________________inf2">#REF!</definedName>
    <definedName name="__________________dot1">#REF!</definedName>
    <definedName name="__________________err2">#REF!</definedName>
    <definedName name="__________________err4">#REF!</definedName>
    <definedName name="__________________inf2">#REF!</definedName>
    <definedName name="_________________dot1">#REF!</definedName>
    <definedName name="_________________err2">#REF!</definedName>
    <definedName name="_________________err4">#REF!</definedName>
    <definedName name="_________________inf2">#REF!</definedName>
    <definedName name="________________dot1">#REF!</definedName>
    <definedName name="________________err2">#REF!</definedName>
    <definedName name="________________err4">#REF!</definedName>
    <definedName name="________________inf2">#REF!</definedName>
    <definedName name="_______________dot1">#REF!</definedName>
    <definedName name="_______________err2">#REF!</definedName>
    <definedName name="_______________err4">#REF!</definedName>
    <definedName name="_______________inf2">#REF!</definedName>
    <definedName name="_____________dot1">#REF!</definedName>
    <definedName name="_____________err2">#REF!</definedName>
    <definedName name="_____________err4">#REF!</definedName>
    <definedName name="_____________inf2">#REF!</definedName>
    <definedName name="____________dot1">#REF!</definedName>
    <definedName name="____________err2">#REF!</definedName>
    <definedName name="____________err4">#REF!</definedName>
    <definedName name="____________inf2">#REF!</definedName>
    <definedName name="___________dot1">#REF!</definedName>
    <definedName name="___________err2">#REF!</definedName>
    <definedName name="___________err4">#REF!</definedName>
    <definedName name="___________inf2">#REF!</definedName>
    <definedName name="__________dot1">#REF!</definedName>
    <definedName name="__________err2">#REF!</definedName>
    <definedName name="__________err4">#REF!</definedName>
    <definedName name="__________inf2">#REF!</definedName>
    <definedName name="_________dot1">#REF!</definedName>
    <definedName name="_________err2">#REF!</definedName>
    <definedName name="_________err4">#REF!</definedName>
    <definedName name="_________inf2">#REF!</definedName>
    <definedName name="________dot1">#REF!</definedName>
    <definedName name="________err2">#REF!</definedName>
    <definedName name="________err4">#REF!</definedName>
    <definedName name="________inf2">#REF!</definedName>
    <definedName name="________xlnm.Print_Area_1">#REF!</definedName>
    <definedName name="________xlnm.Print_Area_10">#REF!</definedName>
    <definedName name="________xlnm.Print_Area_11">#REF!</definedName>
    <definedName name="________xlnm.Print_Area_12">#REF!</definedName>
    <definedName name="________xlnm.Print_Area_2">#REF!</definedName>
    <definedName name="________xlnm.Print_Area_3">#REF!</definedName>
    <definedName name="________xlnm.Print_Area_4">#REF!</definedName>
    <definedName name="________xlnm.Print_Area_7">#REF!</definedName>
    <definedName name="________xlnm.Print_Area_8">#REF!</definedName>
    <definedName name="________xlnm.Print_Titles_1">#REF!</definedName>
    <definedName name="_______cua1">#REF!</definedName>
    <definedName name="_______DMD1">#REF!</definedName>
    <definedName name="_______dot1">#REF!</definedName>
    <definedName name="_______err2">#REF!</definedName>
    <definedName name="_______err4">#REF!</definedName>
    <definedName name="_______inf2">#REF!</definedName>
    <definedName name="_______LM369582">#N/A</definedName>
    <definedName name="_______VPD1">#REF!</definedName>
    <definedName name="_______VPI1">#REF!</definedName>
    <definedName name="_______VRA1">#REF!</definedName>
    <definedName name="_______xlnm.Print_Area_9">#N/A</definedName>
    <definedName name="______cua1">#REF!</definedName>
    <definedName name="______D47">#REF!</definedName>
    <definedName name="______DMD1">#REF!</definedName>
    <definedName name="______dot1">#REF!</definedName>
    <definedName name="______err2">#REF!</definedName>
    <definedName name="______err4">#REF!</definedName>
    <definedName name="______INF1">#REF!</definedName>
    <definedName name="______inf2">#REF!</definedName>
    <definedName name="______LM369582">#N/A</definedName>
    <definedName name="______VPD1">#REF!</definedName>
    <definedName name="______VPI1">#REF!</definedName>
    <definedName name="______VRA1">#REF!</definedName>
    <definedName name="______xlnm.Print_Area_1">#REF!</definedName>
    <definedName name="______xlnm.Print_Area_10">#REF!</definedName>
    <definedName name="______xlnm.Print_Area_11">#REF!</definedName>
    <definedName name="______xlnm.Print_Area_12">#REF!</definedName>
    <definedName name="______xlnm.Print_Area_2">#REF!</definedName>
    <definedName name="______xlnm.Print_Area_3">#REF!</definedName>
    <definedName name="______xlnm.Print_Area_4">#REF!</definedName>
    <definedName name="______xlnm.Print_Area_7">#REF!</definedName>
    <definedName name="______xlnm.Print_Area_8">#REF!</definedName>
    <definedName name="______xlnm.Print_Area_9">#N/A</definedName>
    <definedName name="______xlnm.Print_Titles_1">#REF!</definedName>
    <definedName name="_____Cod1">#REF!</definedName>
    <definedName name="_____cua1">#REF!</definedName>
    <definedName name="_____D47">#REF!</definedName>
    <definedName name="_____DMD1">#REF!</definedName>
    <definedName name="_____dot1">#REF!</definedName>
    <definedName name="_____err2">#REF!</definedName>
    <definedName name="_____err4">#REF!</definedName>
    <definedName name="_____fei1">#REF!</definedName>
    <definedName name="_____fei10">#REF!</definedName>
    <definedName name="_____fei11">#REF!</definedName>
    <definedName name="_____fei12">#REF!</definedName>
    <definedName name="_____fei13">#REF!</definedName>
    <definedName name="_____fei14">#REF!</definedName>
    <definedName name="_____fei15">#REF!</definedName>
    <definedName name="_____fei16">#REF!</definedName>
    <definedName name="_____fei17">#REF!</definedName>
    <definedName name="_____fei18">#REF!</definedName>
    <definedName name="_____fei19">#REF!</definedName>
    <definedName name="_____fei2">#REF!</definedName>
    <definedName name="_____fei3">#REF!</definedName>
    <definedName name="_____fei4">#REF!</definedName>
    <definedName name="_____fei5">#REF!</definedName>
    <definedName name="_____fei6">#REF!</definedName>
    <definedName name="_____fei7">#REF!</definedName>
    <definedName name="_____fei8">#REF!</definedName>
    <definedName name="_____fei9">#REF!</definedName>
    <definedName name="_____inf2">#REF!</definedName>
    <definedName name="_____LM369582">#N/A</definedName>
    <definedName name="_____Pa1">#REF!</definedName>
    <definedName name="_____Pa2">#REF!</definedName>
    <definedName name="_____Pa3">#REF!</definedName>
    <definedName name="_____Pa4">#REF!</definedName>
    <definedName name="_____Po2">#REF!</definedName>
    <definedName name="_____VPD1">#REF!</definedName>
    <definedName name="_____VPI1">#REF!</definedName>
    <definedName name="_____VRA1">#REF!</definedName>
    <definedName name="_____xlnm.Print_Area_1">#REF!</definedName>
    <definedName name="_____xlnm.Print_Area_10">#REF!</definedName>
    <definedName name="_____xlnm.Print_Area_11">#REF!</definedName>
    <definedName name="_____xlnm.Print_Area_12">#REF!</definedName>
    <definedName name="_____xlnm.Print_Area_2">#REF!</definedName>
    <definedName name="_____xlnm.Print_Area_3">#REF!</definedName>
    <definedName name="_____xlnm.Print_Area_4">#REF!</definedName>
    <definedName name="_____xlnm.Print_Area_7">#REF!</definedName>
    <definedName name="_____xlnm.Print_Area_8">#REF!</definedName>
    <definedName name="_____xlnm.Print_Area_9">#N/A</definedName>
    <definedName name="_____xlnm.Print_Titles_1">#REF!</definedName>
    <definedName name="____Cod1">#REF!</definedName>
    <definedName name="____cua1">#REF!</definedName>
    <definedName name="____D47">#REF!</definedName>
    <definedName name="____DMD1">#REF!</definedName>
    <definedName name="____dot1">#REF!</definedName>
    <definedName name="____err2">#REF!</definedName>
    <definedName name="____err4">#REF!</definedName>
    <definedName name="____fei1">#REF!</definedName>
    <definedName name="____fei10">#REF!</definedName>
    <definedName name="____fei11">#REF!</definedName>
    <definedName name="____fei12">#REF!</definedName>
    <definedName name="____fei13">#REF!</definedName>
    <definedName name="____fei14">#REF!</definedName>
    <definedName name="____fei15">#REF!</definedName>
    <definedName name="____fei16">#REF!</definedName>
    <definedName name="____fei17">#REF!</definedName>
    <definedName name="____fei18">#REF!</definedName>
    <definedName name="____fei19">#REF!</definedName>
    <definedName name="____fei2">#REF!</definedName>
    <definedName name="____fei3">#REF!</definedName>
    <definedName name="____fei4">#REF!</definedName>
    <definedName name="____fei5">#REF!</definedName>
    <definedName name="____fei6">#REF!</definedName>
    <definedName name="____fei7">#REF!</definedName>
    <definedName name="____fei8">#REF!</definedName>
    <definedName name="____fei9">#REF!</definedName>
    <definedName name="____inf2">#REF!</definedName>
    <definedName name="____LM369582">#N/A</definedName>
    <definedName name="____Pa1">#REF!</definedName>
    <definedName name="____Pa2">#REF!</definedName>
    <definedName name="____Pa3">#REF!</definedName>
    <definedName name="____Pa4">#REF!</definedName>
    <definedName name="____Po2">#REF!</definedName>
    <definedName name="____VPD1">#REF!</definedName>
    <definedName name="____VPI1">#REF!</definedName>
    <definedName name="____VRA1">#REF!</definedName>
    <definedName name="____xlnm.Print_Area_1">#REF!</definedName>
    <definedName name="____xlnm.Print_Area_10">#REF!</definedName>
    <definedName name="____xlnm.Print_Area_11">#REF!</definedName>
    <definedName name="____xlnm.Print_Area_12">#REF!</definedName>
    <definedName name="____xlnm.Print_Area_2">#REF!</definedName>
    <definedName name="____xlnm.Print_Area_3">#REF!</definedName>
    <definedName name="____xlnm.Print_Area_4">#REF!</definedName>
    <definedName name="____xlnm.Print_Area_7">#REF!</definedName>
    <definedName name="____xlnm.Print_Area_8">#REF!</definedName>
    <definedName name="____xlnm.Print_Area_9">#N/A</definedName>
    <definedName name="____xlnm.Print_Titles_1">#REF!</definedName>
    <definedName name="___AFC1">#REF!</definedName>
    <definedName name="___AFC3">#REF!</definedName>
    <definedName name="___AFC5">#REF!</definedName>
    <definedName name="___BGC1">#REF!</definedName>
    <definedName name="___BGC3">#REF!</definedName>
    <definedName name="___BGC5">#REF!</definedName>
    <definedName name="___CAC1">#REF!</definedName>
    <definedName name="___CAC3">#REF!</definedName>
    <definedName name="___CAC5">#REF!</definedName>
    <definedName name="___Cod1">#REF!</definedName>
    <definedName name="___cua1">#REF!</definedName>
    <definedName name="___D47">#REF!</definedName>
    <definedName name="___DMD1">#REF!</definedName>
    <definedName name="___dot1">#REF!</definedName>
    <definedName name="___err2">#REF!</definedName>
    <definedName name="___err4">#REF!</definedName>
    <definedName name="___f">#REF!</definedName>
    <definedName name="___fei1">#REF!</definedName>
    <definedName name="___fei10">#REF!</definedName>
    <definedName name="___fei11">#REF!</definedName>
    <definedName name="___fei12">#REF!</definedName>
    <definedName name="___fei13">#REF!</definedName>
    <definedName name="___fei14">#REF!</definedName>
    <definedName name="___fei15">#REF!</definedName>
    <definedName name="___fei16">#REF!</definedName>
    <definedName name="___fei17">#REF!</definedName>
    <definedName name="___fei18">#REF!</definedName>
    <definedName name="___fei19">#REF!</definedName>
    <definedName name="___fei2">#REF!</definedName>
    <definedName name="___fei3">#REF!</definedName>
    <definedName name="___fei4">#REF!</definedName>
    <definedName name="___fei5">#REF!</definedName>
    <definedName name="___fei6">#REF!</definedName>
    <definedName name="___fei7">#REF!</definedName>
    <definedName name="___fei8">#REF!</definedName>
    <definedName name="___fei9">#REF!</definedName>
    <definedName name="___INF1">#REF!</definedName>
    <definedName name="___inf2">#REF!</definedName>
    <definedName name="___LM369582">#N/A</definedName>
    <definedName name="___MA2">#REF!</definedName>
    <definedName name="___MSC1">#REF!</definedName>
    <definedName name="___Pa1">#REF!</definedName>
    <definedName name="___Pa2">#REF!</definedName>
    <definedName name="___Pa3">#REF!</definedName>
    <definedName name="___Pa4">#REF!</definedName>
    <definedName name="___Po2">#REF!</definedName>
    <definedName name="___SBC1">#REF!</definedName>
    <definedName name="___SBC3">#REF!</definedName>
    <definedName name="___SBC5">#REF!</definedName>
    <definedName name="___VPD1">#REF!</definedName>
    <definedName name="___VPI1">#REF!</definedName>
    <definedName name="___VRA1">#REF!</definedName>
    <definedName name="___xlnm.Print_Area_1">#REF!</definedName>
    <definedName name="___xlnm.Print_Area_10">#REF!</definedName>
    <definedName name="___xlnm.Print_Area_11">#REF!</definedName>
    <definedName name="___xlnm.Print_Area_12">#REF!</definedName>
    <definedName name="___xlnm.Print_Area_2">#REF!</definedName>
    <definedName name="___xlnm.Print_Area_3">#REF!</definedName>
    <definedName name="___xlnm.Print_Area_4">#REF!</definedName>
    <definedName name="___xlnm.Print_Area_7">#REF!</definedName>
    <definedName name="___xlnm.Print_Area_8">#REF!</definedName>
    <definedName name="___xlnm.Print_Area_9">#N/A</definedName>
    <definedName name="___xlnm.Print_Titles_1">#REF!</definedName>
    <definedName name="__123Graph_A" hidden="1">#REF!</definedName>
    <definedName name="__123Graph_Acaja" hidden="1">#REF!</definedName>
    <definedName name="__123Graph_ACart_AnticAdic" hidden="1">#REF!</definedName>
    <definedName name="__123Graph_AFACTURAC" hidden="1">#REF!</definedName>
    <definedName name="__123Graph_AGraph2" hidden="1">#REF!</definedName>
    <definedName name="__123Graph_AMAIN" hidden="1">#REF!</definedName>
    <definedName name="__123Graph_Bcaja" hidden="1">#REF!</definedName>
    <definedName name="__123Graph_BCart_AnticAdic" hidden="1">#REF!</definedName>
    <definedName name="__123Graph_BMAIN" hidden="1">#REF!</definedName>
    <definedName name="__123Graph_Ccaja" hidden="1">#REF!</definedName>
    <definedName name="__123Graph_CCart_AnticAdic" hidden="1">#REF!</definedName>
    <definedName name="__123Graph_Dcaja" hidden="1">#REF!</definedName>
    <definedName name="__123Graph_DCart_AnticAdic" hidden="1">#REF!</definedName>
    <definedName name="__123Graph_ECart_AnticAdic" hidden="1">#REF!</definedName>
    <definedName name="__123Graph_LBL_ACart_AnticAdic" hidden="1">#REF!</definedName>
    <definedName name="__123Graph_LBL_Ccaja" hidden="1">#REF!</definedName>
    <definedName name="__123Graph_LBL_DCart_AnticAdic" hidden="1">#REF!</definedName>
    <definedName name="__123Graph_X" hidden="1">#REF!</definedName>
    <definedName name="__123Graph_Xcaja" hidden="1">#REF!</definedName>
    <definedName name="__123Graph_XMAIN" hidden="1">#REF!</definedName>
    <definedName name="__2008_Database">#REF!</definedName>
    <definedName name="__a1" hidden="1">{"TAB1",#N/A,TRUE,"GENERAL";"TAB2",#N/A,TRUE,"GENERAL";"TAB3",#N/A,TRUE,"GENERAL";"TAB4",#N/A,TRUE,"GENERAL";"TAB5",#N/A,TRUE,"GENERAL"}</definedName>
    <definedName name="__A115042">#REF!</definedName>
    <definedName name="__a3" hidden="1">{"TAB1",#N/A,TRUE,"GENERAL";"TAB2",#N/A,TRUE,"GENERAL";"TAB3",#N/A,TRUE,"GENERAL";"TAB4",#N/A,TRUE,"GENERAL";"TAB5",#N/A,TRUE,"GENERAL"}</definedName>
    <definedName name="__a4" hidden="1">{"via1",#N/A,TRUE,"general";"via2",#N/A,TRUE,"general";"via3",#N/A,TRUE,"general"}</definedName>
    <definedName name="__a5" hidden="1">{"TAB1",#N/A,TRUE,"GENERAL";"TAB2",#N/A,TRUE,"GENERAL";"TAB3",#N/A,TRUE,"GENERAL";"TAB4",#N/A,TRUE,"GENERAL";"TAB5",#N/A,TRUE,"GENERAL"}</definedName>
    <definedName name="__a6" hidden="1">{"TAB1",#N/A,TRUE,"GENERAL";"TAB2",#N/A,TRUE,"GENERAL";"TAB3",#N/A,TRUE,"GENERAL";"TAB4",#N/A,TRUE,"GENERAL";"TAB5",#N/A,TRUE,"GENERAL"}</definedName>
    <definedName name="__abr01">#REF!</definedName>
    <definedName name="__abr06">#REF!</definedName>
    <definedName name="__abr97">#REF!</definedName>
    <definedName name="__abr98">#REF!</definedName>
    <definedName name="__abr99">#REF!</definedName>
    <definedName name="__AFC1">#REF!</definedName>
    <definedName name="__AFC3">#REF!</definedName>
    <definedName name="__AFC5">#REF!</definedName>
    <definedName name="__Afe1">#REF!,#REF!</definedName>
    <definedName name="__ago01">#REF!</definedName>
    <definedName name="__ago06">#REF!</definedName>
    <definedName name="__ago97">#REF!</definedName>
    <definedName name="__ago98">#REF!</definedName>
    <definedName name="__ago99">#REF!</definedName>
    <definedName name="__B110111">#REF!</definedName>
    <definedName name="__b2" hidden="1">{"TAB1",#N/A,TRUE,"GENERAL";"TAB2",#N/A,TRUE,"GENERAL";"TAB3",#N/A,TRUE,"GENERAL";"TAB4",#N/A,TRUE,"GENERAL";"TAB5",#N/A,TRUE,"GENERAL"}</definedName>
    <definedName name="__b3" hidden="1">{"TAB1",#N/A,TRUE,"GENERAL";"TAB2",#N/A,TRUE,"GENERAL";"TAB3",#N/A,TRUE,"GENERAL";"TAB4",#N/A,TRUE,"GENERAL";"TAB5",#N/A,TRUE,"GENERAL"}</definedName>
    <definedName name="__b4" hidden="1">{"TAB1",#N/A,TRUE,"GENERAL";"TAB2",#N/A,TRUE,"GENERAL";"TAB3",#N/A,TRUE,"GENERAL";"TAB4",#N/A,TRUE,"GENERAL";"TAB5",#N/A,TRUE,"GENERAL"}</definedName>
    <definedName name="__b5" hidden="1">{"TAB1",#N/A,TRUE,"GENERAL";"TAB2",#N/A,TRUE,"GENERAL";"TAB3",#N/A,TRUE,"GENERAL";"TAB4",#N/A,TRUE,"GENERAL";"TAB5",#N/A,TRUE,"GENERAL"}</definedName>
    <definedName name="__b6" hidden="1">{"TAB1",#N/A,TRUE,"GENERAL";"TAB2",#N/A,TRUE,"GENERAL";"TAB3",#N/A,TRUE,"GENERAL";"TAB4",#N/A,TRUE,"GENERAL";"TAB5",#N/A,TRUE,"GENERAL"}</definedName>
    <definedName name="__b7" hidden="1">{"via1",#N/A,TRUE,"general";"via2",#N/A,TRUE,"general";"via3",#N/A,TRUE,"general"}</definedName>
    <definedName name="__b8" hidden="1">{"via1",#N/A,TRUE,"general";"via2",#N/A,TRUE,"general";"via3",#N/A,TRUE,"general"}</definedName>
    <definedName name="__bb9" hidden="1">{"TAB1",#N/A,TRUE,"GENERAL";"TAB2",#N/A,TRUE,"GENERAL";"TAB3",#N/A,TRUE,"GENERAL";"TAB4",#N/A,TRUE,"GENERAL";"TAB5",#N/A,TRUE,"GENERAL"}</definedName>
    <definedName name="__bgb5" hidden="1">{"TAB1",#N/A,TRUE,"GENERAL";"TAB2",#N/A,TRUE,"GENERAL";"TAB3",#N/A,TRUE,"GENERAL";"TAB4",#N/A,TRUE,"GENERAL";"TAB5",#N/A,TRUE,"GENERAL"}</definedName>
    <definedName name="__BGC1">#REF!</definedName>
    <definedName name="__BGC3">#REF!</definedName>
    <definedName name="__BGC5">#REF!</definedName>
    <definedName name="__Bid1">#REF!</definedName>
    <definedName name="__Bid2">#REF!</definedName>
    <definedName name="__Bid3">#REF!</definedName>
    <definedName name="__Bid4">#REF!</definedName>
    <definedName name="__CAC1">#REF!</definedName>
    <definedName name="__CAC3">#REF!</definedName>
    <definedName name="__CAC5">#REF!</definedName>
    <definedName name="__CMU005" hidden="1">#REF!</definedName>
    <definedName name="__cmu05">#REF!</definedName>
    <definedName name="__Cod1">#REF!</definedName>
    <definedName name="__com06">#REF!</definedName>
    <definedName name="__cua1">#REF!</definedName>
    <definedName name="__dic01">#REF!</definedName>
    <definedName name="__dic06">#REF!</definedName>
    <definedName name="__dic97">#REF!</definedName>
    <definedName name="__dic98">#REF!</definedName>
    <definedName name="__dic99">#REF!</definedName>
    <definedName name="__DMD1">#REF!</definedName>
    <definedName name="__dot1">#REF!</definedName>
    <definedName name="__E113701">#REF!</definedName>
    <definedName name="__ene01">#REF!</definedName>
    <definedName name="__ene03">#REF!</definedName>
    <definedName name="__ene06">#REF!</definedName>
    <definedName name="__ene97">#REF!</definedName>
    <definedName name="__ene98">#REF!</definedName>
    <definedName name="__ene99">#REF!</definedName>
    <definedName name="__err2">#REF!</definedName>
    <definedName name="__err4">#REF!</definedName>
    <definedName name="__exp06">#REF!</definedName>
    <definedName name="__f">#REF!</definedName>
    <definedName name="__feb01">#REF!</definedName>
    <definedName name="__feb06">#REF!</definedName>
    <definedName name="__feb97">#REF!</definedName>
    <definedName name="__feb98">#REF!</definedName>
    <definedName name="__feb99">#REF!</definedName>
    <definedName name="__fei1">#REF!</definedName>
    <definedName name="__fei10">#REF!</definedName>
    <definedName name="__fei11">#REF!</definedName>
    <definedName name="__fei12">#REF!</definedName>
    <definedName name="__fei13">#REF!</definedName>
    <definedName name="__fei14">#REF!</definedName>
    <definedName name="__fei15">#REF!</definedName>
    <definedName name="__fei16">#REF!</definedName>
    <definedName name="__fei17">#REF!</definedName>
    <definedName name="__fei18">#REF!</definedName>
    <definedName name="__fei19">#REF!</definedName>
    <definedName name="__fei2">#REF!</definedName>
    <definedName name="__fei3">#REF!</definedName>
    <definedName name="__fei4">#REF!</definedName>
    <definedName name="__fei5">#REF!</definedName>
    <definedName name="__fei6">#REF!</definedName>
    <definedName name="__fei7">#REF!</definedName>
    <definedName name="__fei8">#REF!</definedName>
    <definedName name="__fei9">#REF!</definedName>
    <definedName name="__G118050">#REF!</definedName>
    <definedName name="__g2" hidden="1">{"TAB1",#N/A,TRUE,"GENERAL";"TAB2",#N/A,TRUE,"GENERAL";"TAB3",#N/A,TRUE,"GENERAL";"TAB4",#N/A,TRUE,"GENERAL";"TAB5",#N/A,TRUE,"GENERAL"}</definedName>
    <definedName name="__g3" hidden="1">{"via1",#N/A,TRUE,"general";"via2",#N/A,TRUE,"general";"via3",#N/A,TRUE,"general"}</definedName>
    <definedName name="__g4" hidden="1">{"via1",#N/A,TRUE,"general";"via2",#N/A,TRUE,"general";"via3",#N/A,TRUE,"general"}</definedName>
    <definedName name="__g5" hidden="1">{"via1",#N/A,TRUE,"general";"via2",#N/A,TRUE,"general";"via3",#N/A,TRUE,"general"}</definedName>
    <definedName name="__g6" hidden="1">{"via1",#N/A,TRUE,"general";"via2",#N/A,TRUE,"general";"via3",#N/A,TRUE,"general"}</definedName>
    <definedName name="__g7" hidden="1">{"TAB1",#N/A,TRUE,"GENERAL";"TAB2",#N/A,TRUE,"GENERAL";"TAB3",#N/A,TRUE,"GENERAL";"TAB4",#N/A,TRUE,"GENERAL";"TAB5",#N/A,TRUE,"GENERAL"}</definedName>
    <definedName name="__GR1" hidden="1">{"TAB1",#N/A,TRUE,"GENERAL";"TAB2",#N/A,TRUE,"GENERAL";"TAB3",#N/A,TRUE,"GENERAL";"TAB4",#N/A,TRUE,"GENERAL";"TAB5",#N/A,TRUE,"GENERAL"}</definedName>
    <definedName name="__gtr4" hidden="1">{"via1",#N/A,TRUE,"general";"via2",#N/A,TRUE,"general";"via3",#N/A,TRUE,"general"}</definedName>
    <definedName name="__H191456">#REF!</definedName>
    <definedName name="__h2" hidden="1">{"via1",#N/A,TRUE,"general";"via2",#N/A,TRUE,"general";"via3",#N/A,TRUE,"general"}</definedName>
    <definedName name="__h3" hidden="1">{"via1",#N/A,TRUE,"general";"via2",#N/A,TRUE,"general";"via3",#N/A,TRUE,"general"}</definedName>
    <definedName name="__h4" hidden="1">{"TAB1",#N/A,TRUE,"GENERAL";"TAB2",#N/A,TRUE,"GENERAL";"TAB3",#N/A,TRUE,"GENERAL";"TAB4",#N/A,TRUE,"GENERAL";"TAB5",#N/A,TRUE,"GENERAL"}</definedName>
    <definedName name="__h5" hidden="1">{"TAB1",#N/A,TRUE,"GENERAL";"TAB2",#N/A,TRUE,"GENERAL";"TAB3",#N/A,TRUE,"GENERAL";"TAB4",#N/A,TRUE,"GENERAL";"TAB5",#N/A,TRUE,"GENERAL"}</definedName>
    <definedName name="__h6" hidden="1">{"via1",#N/A,TRUE,"general";"via2",#N/A,TRUE,"general";"via3",#N/A,TRUE,"general"}</definedName>
    <definedName name="__h7" hidden="1">{"TAB1",#N/A,TRUE,"GENERAL";"TAB2",#N/A,TRUE,"GENERAL";"TAB3",#N/A,TRUE,"GENERAL";"TAB4",#N/A,TRUE,"GENERAL";"TAB5",#N/A,TRUE,"GENERAL"}</definedName>
    <definedName name="__h8" hidden="1">{"via1",#N/A,TRUE,"general";"via2",#N/A,TRUE,"general";"via3",#N/A,TRUE,"general"}</definedName>
    <definedName name="__hfh7" hidden="1">{"via1",#N/A,TRUE,"general";"via2",#N/A,TRUE,"general";"via3",#N/A,TRUE,"general"}</definedName>
    <definedName name="__i4" hidden="1">{"via1",#N/A,TRUE,"general";"via2",#N/A,TRUE,"general";"via3",#N/A,TRUE,"general"}</definedName>
    <definedName name="__i5" hidden="1">{"TAB1",#N/A,TRUE,"GENERAL";"TAB2",#N/A,TRUE,"GENERAL";"TAB3",#N/A,TRUE,"GENERAL";"TAB4",#N/A,TRUE,"GENERAL";"TAB5",#N/A,TRUE,"GENERAL"}</definedName>
    <definedName name="__i6" hidden="1">{"TAB1",#N/A,TRUE,"GENERAL";"TAB2",#N/A,TRUE,"GENERAL";"TAB3",#N/A,TRUE,"GENERAL";"TAB4",#N/A,TRUE,"GENERAL";"TAB5",#N/A,TRUE,"GENERAL"}</definedName>
    <definedName name="__i7" hidden="1">{"via1",#N/A,TRUE,"general";"via2",#N/A,TRUE,"general";"via3",#N/A,TRUE,"general"}</definedName>
    <definedName name="__i77" hidden="1">{"TAB1",#N/A,TRUE,"GENERAL";"TAB2",#N/A,TRUE,"GENERAL";"TAB3",#N/A,TRUE,"GENERAL";"TAB4",#N/A,TRUE,"GENERAL";"TAB5",#N/A,TRUE,"GENERAL"}</definedName>
    <definedName name="__i8" hidden="1">{"via1",#N/A,TRUE,"general";"via2",#N/A,TRUE,"general";"via3",#N/A,TRUE,"general"}</definedName>
    <definedName name="__i9" hidden="1">{"TAB1",#N/A,TRUE,"GENERAL";"TAB2",#N/A,TRUE,"GENERAL";"TAB3",#N/A,TRUE,"GENERAL";"TAB4",#N/A,TRUE,"GENERAL";"TAB5",#N/A,TRUE,"GENERAL"}</definedName>
    <definedName name="__inf2">#REF!</definedName>
    <definedName name="__jul01">#REF!</definedName>
    <definedName name="__jul06">#REF!</definedName>
    <definedName name="__jul97">#REF!</definedName>
    <definedName name="__jul98">#REF!</definedName>
    <definedName name="__jul99">#REF!</definedName>
    <definedName name="__jun01">#REF!</definedName>
    <definedName name="__jun06">#REF!</definedName>
    <definedName name="__jun97">#REF!</definedName>
    <definedName name="__jun98">#REF!</definedName>
    <definedName name="__jun99">#REF!</definedName>
    <definedName name="__k3" hidden="1">{"TAB1",#N/A,TRUE,"GENERAL";"TAB2",#N/A,TRUE,"GENERAL";"TAB3",#N/A,TRUE,"GENERAL";"TAB4",#N/A,TRUE,"GENERAL";"TAB5",#N/A,TRUE,"GENERAL"}</definedName>
    <definedName name="__k4" hidden="1">{"via1",#N/A,TRUE,"general";"via2",#N/A,TRUE,"general";"via3",#N/A,TRUE,"general"}</definedName>
    <definedName name="__k5" hidden="1">{"via1",#N/A,TRUE,"general";"via2",#N/A,TRUE,"general";"via3",#N/A,TRUE,"general"}</definedName>
    <definedName name="__k6" hidden="1">{"TAB1",#N/A,TRUE,"GENERAL";"TAB2",#N/A,TRUE,"GENERAL";"TAB3",#N/A,TRUE,"GENERAL";"TAB4",#N/A,TRUE,"GENERAL";"TAB5",#N/A,TRUE,"GENERAL"}</definedName>
    <definedName name="__k7" hidden="1">{"via1",#N/A,TRUE,"general";"via2",#N/A,TRUE,"general";"via3",#N/A,TRUE,"general"}</definedName>
    <definedName name="__k8" hidden="1">{"via1",#N/A,TRUE,"general";"via2",#N/A,TRUE,"general";"via3",#N/A,TRUE,"general"}</definedName>
    <definedName name="__k9" hidden="1">{"TAB1",#N/A,TRUE,"GENERAL";"TAB2",#N/A,TRUE,"GENERAL";"TAB3",#N/A,TRUE,"GENERAL";"TAB4",#N/A,TRUE,"GENERAL";"TAB5",#N/A,TRUE,"GENERAL"}</definedName>
    <definedName name="__kjk6" hidden="1">{"TAB1",#N/A,TRUE,"GENERAL";"TAB2",#N/A,TRUE,"GENERAL";"TAB3",#N/A,TRUE,"GENERAL";"TAB4",#N/A,TRUE,"GENERAL";"TAB5",#N/A,TRUE,"GENERAL"}</definedName>
    <definedName name="__lgc1">#REF!</definedName>
    <definedName name="__lgc2">#REF!</definedName>
    <definedName name="__lgc3">#REF!</definedName>
    <definedName name="__LM369582">#N/A</definedName>
    <definedName name="__LMO1">#REF!</definedName>
    <definedName name="__m3" hidden="1">{"via1",#N/A,TRUE,"general";"via2",#N/A,TRUE,"general";"via3",#N/A,TRUE,"general"}</definedName>
    <definedName name="__m4" hidden="1">{"TAB1",#N/A,TRUE,"GENERAL";"TAB2",#N/A,TRUE,"GENERAL";"TAB3",#N/A,TRUE,"GENERAL";"TAB4",#N/A,TRUE,"GENERAL";"TAB5",#N/A,TRUE,"GENERAL"}</definedName>
    <definedName name="__m5" hidden="1">{"via1",#N/A,TRUE,"general";"via2",#N/A,TRUE,"general";"via3",#N/A,TRUE,"general"}</definedName>
    <definedName name="__m6" hidden="1">{"TAB1",#N/A,TRUE,"GENERAL";"TAB2",#N/A,TRUE,"GENERAL";"TAB3",#N/A,TRUE,"GENERAL";"TAB4",#N/A,TRUE,"GENERAL";"TAB5",#N/A,TRUE,"GENERAL"}</definedName>
    <definedName name="__m7" hidden="1">{"TAB1",#N/A,TRUE,"GENERAL";"TAB2",#N/A,TRUE,"GENERAL";"TAB3",#N/A,TRUE,"GENERAL";"TAB4",#N/A,TRUE,"GENERAL";"TAB5",#N/A,TRUE,"GENERAL"}</definedName>
    <definedName name="__m8" hidden="1">{"via1",#N/A,TRUE,"general";"via2",#N/A,TRUE,"general";"via3",#N/A,TRUE,"general"}</definedName>
    <definedName name="__m9" hidden="1">{"via1",#N/A,TRUE,"general";"via2",#N/A,TRUE,"general";"via3",#N/A,TRUE,"general"}</definedName>
    <definedName name="__MA2">#REF!</definedName>
    <definedName name="__mar01">#REF!</definedName>
    <definedName name="__mar06">#REF!</definedName>
    <definedName name="__mar97">#REF!</definedName>
    <definedName name="__mar98">#REF!</definedName>
    <definedName name="__mar99">#REF!</definedName>
    <definedName name="__may01">#REF!</definedName>
    <definedName name="__may06">#REF!</definedName>
    <definedName name="__may97">#REF!</definedName>
    <definedName name="__may98">#REF!</definedName>
    <definedName name="__may99">#REF!</definedName>
    <definedName name="__Mux1">#REF!</definedName>
    <definedName name="__Mux2">#REF!</definedName>
    <definedName name="__Mux3">#REF!</definedName>
    <definedName name="__Muy1">#REF!</definedName>
    <definedName name="__Muy2">#REF!</definedName>
    <definedName name="__Muy3">#REF!</definedName>
    <definedName name="__n3" hidden="1">{"TAB1",#N/A,TRUE,"GENERAL";"TAB2",#N/A,TRUE,"GENERAL";"TAB3",#N/A,TRUE,"GENERAL";"TAB4",#N/A,TRUE,"GENERAL";"TAB5",#N/A,TRUE,"GENERAL"}</definedName>
    <definedName name="__n4" hidden="1">{"via1",#N/A,TRUE,"general";"via2",#N/A,TRUE,"general";"via3",#N/A,TRUE,"general"}</definedName>
    <definedName name="__n5" hidden="1">{"TAB1",#N/A,TRUE,"GENERAL";"TAB2",#N/A,TRUE,"GENERAL";"TAB3",#N/A,TRUE,"GENERAL";"TAB4",#N/A,TRUE,"GENERAL";"TAB5",#N/A,TRUE,"GENERAL"}</definedName>
    <definedName name="__nov01">#REF!</definedName>
    <definedName name="__nov06">#REF!</definedName>
    <definedName name="__nov97">#REF!</definedName>
    <definedName name="__nov98">#REF!</definedName>
    <definedName name="__nov99">#REF!</definedName>
    <definedName name="__nyn7" hidden="1">{"via1",#N/A,TRUE,"general";"via2",#N/A,TRUE,"general";"via3",#N/A,TRUE,"general"}</definedName>
    <definedName name="__o4" hidden="1">{"via1",#N/A,TRUE,"general";"via2",#N/A,TRUE,"general";"via3",#N/A,TRUE,"general"}</definedName>
    <definedName name="__o5" hidden="1">{"TAB1",#N/A,TRUE,"GENERAL";"TAB2",#N/A,TRUE,"GENERAL";"TAB3",#N/A,TRUE,"GENERAL";"TAB4",#N/A,TRUE,"GENERAL";"TAB5",#N/A,TRUE,"GENERAL"}</definedName>
    <definedName name="__o6" hidden="1">{"TAB1",#N/A,TRUE,"GENERAL";"TAB2",#N/A,TRUE,"GENERAL";"TAB3",#N/A,TRUE,"GENERAL";"TAB4",#N/A,TRUE,"GENERAL";"TAB5",#N/A,TRUE,"GENERAL"}</definedName>
    <definedName name="__o7" hidden="1">{"TAB1",#N/A,TRUE,"GENERAL";"TAB2",#N/A,TRUE,"GENERAL";"TAB3",#N/A,TRUE,"GENERAL";"TAB4",#N/A,TRUE,"GENERAL";"TAB5",#N/A,TRUE,"GENERAL"}</definedName>
    <definedName name="__o8" hidden="1">{"via1",#N/A,TRUE,"general";"via2",#N/A,TRUE,"general";"via3",#N/A,TRUE,"general"}</definedName>
    <definedName name="__o9" hidden="1">{"TAB1",#N/A,TRUE,"GENERAL";"TAB2",#N/A,TRUE,"GENERAL";"TAB3",#N/A,TRUE,"GENERAL";"TAB4",#N/A,TRUE,"GENERAL";"TAB5",#N/A,TRUE,"GENERAL"}</definedName>
    <definedName name="__occ1">#REF!</definedName>
    <definedName name="__occ2">#REF!</definedName>
    <definedName name="__oct01">#REF!</definedName>
    <definedName name="__oct06">#REF!</definedName>
    <definedName name="__oct97">#REF!</definedName>
    <definedName name="__oct98">#REF!</definedName>
    <definedName name="__oct99">#REF!</definedName>
    <definedName name="__p6" hidden="1">{"via1",#N/A,TRUE,"general";"via2",#N/A,TRUE,"general";"via3",#N/A,TRUE,"general"}</definedName>
    <definedName name="__p7" hidden="1">{"via1",#N/A,TRUE,"general";"via2",#N/A,TRUE,"general";"via3",#N/A,TRUE,"general"}</definedName>
    <definedName name="__p8" hidden="1">{"TAB1",#N/A,TRUE,"GENERAL";"TAB2",#N/A,TRUE,"GENERAL";"TAB3",#N/A,TRUE,"GENERAL";"TAB4",#N/A,TRUE,"GENERAL";"TAB5",#N/A,TRUE,"GENERAL"}</definedName>
    <definedName name="__Pa1">#REF!</definedName>
    <definedName name="__Pa2">#REF!</definedName>
    <definedName name="__Pa3">#REF!</definedName>
    <definedName name="__Pa4">#REF!</definedName>
    <definedName name="__Po2">#REF!</definedName>
    <definedName name="__Pu1">#REF!</definedName>
    <definedName name="__Pu2">#REF!</definedName>
    <definedName name="__Pu3">#REF!</definedName>
    <definedName name="__r" hidden="1">{"TAB1",#N/A,TRUE,"GENERAL";"TAB2",#N/A,TRUE,"GENERAL";"TAB3",#N/A,TRUE,"GENERAL";"TAB4",#N/A,TRUE,"GENERAL";"TAB5",#N/A,TRUE,"GENERAL"}</definedName>
    <definedName name="__r4r" hidden="1">{"via1",#N/A,TRUE,"general";"via2",#N/A,TRUE,"general";"via3",#N/A,TRUE,"general"}</definedName>
    <definedName name="__Rc">#REF!</definedName>
    <definedName name="__rtu6" hidden="1">{"via1",#N/A,TRUE,"general";"via2",#N/A,TRUE,"general";"via3",#N/A,TRUE,"general"}</definedName>
    <definedName name="__s1" hidden="1">{"via1",#N/A,TRUE,"general";"via2",#N/A,TRUE,"general";"via3",#N/A,TRUE,"general"}</definedName>
    <definedName name="__s2" hidden="1">{"TAB1",#N/A,TRUE,"GENERAL";"TAB2",#N/A,TRUE,"GENERAL";"TAB3",#N/A,TRUE,"GENERAL";"TAB4",#N/A,TRUE,"GENERAL";"TAB5",#N/A,TRUE,"GENERAL"}</definedName>
    <definedName name="__s3" hidden="1">{"TAB1",#N/A,TRUE,"GENERAL";"TAB2",#N/A,TRUE,"GENERAL";"TAB3",#N/A,TRUE,"GENERAL";"TAB4",#N/A,TRUE,"GENERAL";"TAB5",#N/A,TRUE,"GENERAL"}</definedName>
    <definedName name="__s4" hidden="1">{"via1",#N/A,TRUE,"general";"via2",#N/A,TRUE,"general";"via3",#N/A,TRUE,"general"}</definedName>
    <definedName name="__s5" hidden="1">{"via1",#N/A,TRUE,"general";"via2",#N/A,TRUE,"general";"via3",#N/A,TRUE,"general"}</definedName>
    <definedName name="__s6" hidden="1">{"TAB1",#N/A,TRUE,"GENERAL";"TAB2",#N/A,TRUE,"GENERAL";"TAB3",#N/A,TRUE,"GENERAL";"TAB4",#N/A,TRUE,"GENERAL";"TAB5",#N/A,TRUE,"GENERAL"}</definedName>
    <definedName name="__s7" hidden="1">{"via1",#N/A,TRUE,"general";"via2",#N/A,TRUE,"general";"via3",#N/A,TRUE,"general"}</definedName>
    <definedName name="__SBC1">#REF!</definedName>
    <definedName name="__SBC3">#REF!</definedName>
    <definedName name="__SBC5">#REF!</definedName>
    <definedName name="__sep01">#REF!</definedName>
    <definedName name="__sep06">#REF!</definedName>
    <definedName name="__sep97">#REF!</definedName>
    <definedName name="__sep98">#REF!</definedName>
    <definedName name="__sep99">#REF!</definedName>
    <definedName name="__t3" hidden="1">{"TAB1",#N/A,TRUE,"GENERAL";"TAB2",#N/A,TRUE,"GENERAL";"TAB3",#N/A,TRUE,"GENERAL";"TAB4",#N/A,TRUE,"GENERAL";"TAB5",#N/A,TRUE,"GENERAL"}</definedName>
    <definedName name="__t4" hidden="1">{"via1",#N/A,TRUE,"general";"via2",#N/A,TRUE,"general";"via3",#N/A,TRUE,"general"}</definedName>
    <definedName name="__t5" hidden="1">{"TAB1",#N/A,TRUE,"GENERAL";"TAB2",#N/A,TRUE,"GENERAL";"TAB3",#N/A,TRUE,"GENERAL";"TAB4",#N/A,TRUE,"GENERAL";"TAB5",#N/A,TRUE,"GENERAL"}</definedName>
    <definedName name="__t6" hidden="1">{"via1",#N/A,TRUE,"general";"via2",#N/A,TRUE,"general";"via3",#N/A,TRUE,"general"}</definedName>
    <definedName name="__t66" hidden="1">{"TAB1",#N/A,TRUE,"GENERAL";"TAB2",#N/A,TRUE,"GENERAL";"TAB3",#N/A,TRUE,"GENERAL";"TAB4",#N/A,TRUE,"GENERAL";"TAB5",#N/A,TRUE,"GENERAL"}</definedName>
    <definedName name="__t7" hidden="1">{"via1",#N/A,TRUE,"general";"via2",#N/A,TRUE,"general";"via3",#N/A,TRUE,"general"}</definedName>
    <definedName name="__t77" hidden="1">{"TAB1",#N/A,TRUE,"GENERAL";"TAB2",#N/A,TRUE,"GENERAL";"TAB3",#N/A,TRUE,"GENERAL";"TAB4",#N/A,TRUE,"GENERAL";"TAB5",#N/A,TRUE,"GENERAL"}</definedName>
    <definedName name="__t8" hidden="1">{"TAB1",#N/A,TRUE,"GENERAL";"TAB2",#N/A,TRUE,"GENERAL";"TAB3",#N/A,TRUE,"GENERAL";"TAB4",#N/A,TRUE,"GENERAL";"TAB5",#N/A,TRUE,"GENERAL"}</definedName>
    <definedName name="__t88" hidden="1">{"via1",#N/A,TRUE,"general";"via2",#N/A,TRUE,"general";"via3",#N/A,TRUE,"general"}</definedName>
    <definedName name="__t9" hidden="1">{"TAB1",#N/A,TRUE,"GENERAL";"TAB2",#N/A,TRUE,"GENERAL";"TAB3",#N/A,TRUE,"GENERAL";"TAB4",#N/A,TRUE,"GENERAL";"TAB5",#N/A,TRUE,"GENERAL"}</definedName>
    <definedName name="__t99" hidden="1">{"via1",#N/A,TRUE,"general";"via2",#N/A,TRUE,"general";"via3",#N/A,TRUE,"general"}</definedName>
    <definedName name="__tf3813">#REF!</definedName>
    <definedName name="__u4" hidden="1">{"TAB1",#N/A,TRUE,"GENERAL";"TAB2",#N/A,TRUE,"GENERAL";"TAB3",#N/A,TRUE,"GENERAL";"TAB4",#N/A,TRUE,"GENERAL";"TAB5",#N/A,TRUE,"GENERAL"}</definedName>
    <definedName name="__u5" hidden="1">{"TAB1",#N/A,TRUE,"GENERAL";"TAB2",#N/A,TRUE,"GENERAL";"TAB3",#N/A,TRUE,"GENERAL";"TAB4",#N/A,TRUE,"GENERAL";"TAB5",#N/A,TRUE,"GENERAL"}</definedName>
    <definedName name="__u6" hidden="1">{"TAB1",#N/A,TRUE,"GENERAL";"TAB2",#N/A,TRUE,"GENERAL";"TAB3",#N/A,TRUE,"GENERAL";"TAB4",#N/A,TRUE,"GENERAL";"TAB5",#N/A,TRUE,"GENERAL"}</definedName>
    <definedName name="__u7" hidden="1">{"via1",#N/A,TRUE,"general";"via2",#N/A,TRUE,"general";"via3",#N/A,TRUE,"general"}</definedName>
    <definedName name="__u8" hidden="1">{"TAB1",#N/A,TRUE,"GENERAL";"TAB2",#N/A,TRUE,"GENERAL";"TAB3",#N/A,TRUE,"GENERAL";"TAB4",#N/A,TRUE,"GENERAL";"TAB5",#N/A,TRUE,"GENERAL"}</definedName>
    <definedName name="__u9" hidden="1">{"TAB1",#N/A,TRUE,"GENERAL";"TAB2",#N/A,TRUE,"GENERAL";"TAB3",#N/A,TRUE,"GENERAL";"TAB4",#N/A,TRUE,"GENERAL";"TAB5",#N/A,TRUE,"GENERAL"}</definedName>
    <definedName name="__ur7" hidden="1">{"TAB1",#N/A,TRUE,"GENERAL";"TAB2",#N/A,TRUE,"GENERAL";"TAB3",#N/A,TRUE,"GENERAL";"TAB4",#N/A,TRUE,"GENERAL";"TAB5",#N/A,TRUE,"GENERAL"}</definedName>
    <definedName name="__v2" hidden="1">{"via1",#N/A,TRUE,"general";"via2",#N/A,TRUE,"general";"via3",#N/A,TRUE,"general"}</definedName>
    <definedName name="__v3" hidden="1">{"TAB1",#N/A,TRUE,"GENERAL";"TAB2",#N/A,TRUE,"GENERAL";"TAB3",#N/A,TRUE,"GENERAL";"TAB4",#N/A,TRUE,"GENERAL";"TAB5",#N/A,TRUE,"GENERAL"}</definedName>
    <definedName name="__v4" hidden="1">{"TAB1",#N/A,TRUE,"GENERAL";"TAB2",#N/A,TRUE,"GENERAL";"TAB3",#N/A,TRUE,"GENERAL";"TAB4",#N/A,TRUE,"GENERAL";"TAB5",#N/A,TRUE,"GENERAL"}</definedName>
    <definedName name="__v5" hidden="1">{"TAB1",#N/A,TRUE,"GENERAL";"TAB2",#N/A,TRUE,"GENERAL";"TAB3",#N/A,TRUE,"GENERAL";"TAB4",#N/A,TRUE,"GENERAL";"TAB5",#N/A,TRUE,"GENERAL"}</definedName>
    <definedName name="__v6" hidden="1">{"TAB1",#N/A,TRUE,"GENERAL";"TAB2",#N/A,TRUE,"GENERAL";"TAB3",#N/A,TRUE,"GENERAL";"TAB4",#N/A,TRUE,"GENERAL";"TAB5",#N/A,TRUE,"GENERAL"}</definedName>
    <definedName name="__v7" hidden="1">{"via1",#N/A,TRUE,"general";"via2",#N/A,TRUE,"general";"via3",#N/A,TRUE,"general"}</definedName>
    <definedName name="__v8" hidden="1">{"TAB1",#N/A,TRUE,"GENERAL";"TAB2",#N/A,TRUE,"GENERAL";"TAB3",#N/A,TRUE,"GENERAL";"TAB4",#N/A,TRUE,"GENERAL";"TAB5",#N/A,TRUE,"GENERAL"}</definedName>
    <definedName name="__v9" hidden="1">{"TAB1",#N/A,TRUE,"GENERAL";"TAB2",#N/A,TRUE,"GENERAL";"TAB3",#N/A,TRUE,"GENERAL";"TAB4",#N/A,TRUE,"GENERAL";"TAB5",#N/A,TRUE,"GENERAL"}</definedName>
    <definedName name="__vfv4" hidden="1">{"via1",#N/A,TRUE,"general";"via2",#N/A,TRUE,"general";"via3",#N/A,TRUE,"general"}</definedName>
    <definedName name="__VPD1">#REF!</definedName>
    <definedName name="__VPI1">#REF!</definedName>
    <definedName name="__VRA1">#REF!</definedName>
    <definedName name="__Vu1">#REF!</definedName>
    <definedName name="__Vu2">#REF!</definedName>
    <definedName name="__Vu3">#REF!</definedName>
    <definedName name="__x1" hidden="1">{"TAB1",#N/A,TRUE,"GENERAL";"TAB2",#N/A,TRUE,"GENERAL";"TAB3",#N/A,TRUE,"GENERAL";"TAB4",#N/A,TRUE,"GENERAL";"TAB5",#N/A,TRUE,"GENERAL"}</definedName>
    <definedName name="__x2" hidden="1">{"via1",#N/A,TRUE,"general";"via2",#N/A,TRUE,"general";"via3",#N/A,TRUE,"general"}</definedName>
    <definedName name="__x3" hidden="1">{"via1",#N/A,TRUE,"general";"via2",#N/A,TRUE,"general";"via3",#N/A,TRUE,"general"}</definedName>
    <definedName name="__x4" hidden="1">{"via1",#N/A,TRUE,"general";"via2",#N/A,TRUE,"general";"via3",#N/A,TRUE,"general"}</definedName>
    <definedName name="__x5" hidden="1">{"TAB1",#N/A,TRUE,"GENERAL";"TAB2",#N/A,TRUE,"GENERAL";"TAB3",#N/A,TRUE,"GENERAL";"TAB4",#N/A,TRUE,"GENERAL";"TAB5",#N/A,TRUE,"GENERAL"}</definedName>
    <definedName name="__x6" hidden="1">{"TAB1",#N/A,TRUE,"GENERAL";"TAB2",#N/A,TRUE,"GENERAL";"TAB3",#N/A,TRUE,"GENERAL";"TAB4",#N/A,TRUE,"GENERAL";"TAB5",#N/A,TRUE,"GENERAL"}</definedName>
    <definedName name="__x7" hidden="1">{"TAB1",#N/A,TRUE,"GENERAL";"TAB2",#N/A,TRUE,"GENERAL";"TAB3",#N/A,TRUE,"GENERAL";"TAB4",#N/A,TRUE,"GENERAL";"TAB5",#N/A,TRUE,"GENERAL"}</definedName>
    <definedName name="__x8" hidden="1">{"via1",#N/A,TRUE,"general";"via2",#N/A,TRUE,"general";"via3",#N/A,TRUE,"general"}</definedName>
    <definedName name="__x9" hidden="1">{"TAB1",#N/A,TRUE,"GENERAL";"TAB2",#N/A,TRUE,"GENERAL";"TAB3",#N/A,TRUE,"GENERAL";"TAB4",#N/A,TRUE,"GENERAL";"TAB5",#N/A,TRUE,"GENERAL"}</definedName>
    <definedName name="__xlfn.BAHTTEXT" hidden="1">#NAME?</definedName>
    <definedName name="__xlnm.Print_Area_1">#REF!</definedName>
    <definedName name="__xlnm.Print_Area_10">#REF!</definedName>
    <definedName name="__xlnm.Print_Area_11">#REF!</definedName>
    <definedName name="__xlnm.Print_Area_12">#REF!</definedName>
    <definedName name="__xlnm.Print_Area_2">#REF!</definedName>
    <definedName name="__xlnm.Print_Area_3">#REF!</definedName>
    <definedName name="__xlnm.Print_Area_4">#REF!</definedName>
    <definedName name="__xlnm.Print_Area_7">#REF!</definedName>
    <definedName name="__xlnm.Print_Area_8">#REF!</definedName>
    <definedName name="__xlnm.Print_Area_9">#N/A</definedName>
    <definedName name="__xlnm.Print_Titles_1">#REF!</definedName>
    <definedName name="__y2" hidden="1">{"TAB1",#N/A,TRUE,"GENERAL";"TAB2",#N/A,TRUE,"GENERAL";"TAB3",#N/A,TRUE,"GENERAL";"TAB4",#N/A,TRUE,"GENERAL";"TAB5",#N/A,TRUE,"GENERAL"}</definedName>
    <definedName name="__y3" hidden="1">{"via1",#N/A,TRUE,"general";"via2",#N/A,TRUE,"general";"via3",#N/A,TRUE,"general"}</definedName>
    <definedName name="__y4" hidden="1">{"via1",#N/A,TRUE,"general";"via2",#N/A,TRUE,"general";"via3",#N/A,TRUE,"general"}</definedName>
    <definedName name="__y5" hidden="1">{"TAB1",#N/A,TRUE,"GENERAL";"TAB2",#N/A,TRUE,"GENERAL";"TAB3",#N/A,TRUE,"GENERAL";"TAB4",#N/A,TRUE,"GENERAL";"TAB5",#N/A,TRUE,"GENERAL"}</definedName>
    <definedName name="__y6" hidden="1">{"via1",#N/A,TRUE,"general";"via2",#N/A,TRUE,"general";"via3",#N/A,TRUE,"general"}</definedName>
    <definedName name="__y7" hidden="1">{"via1",#N/A,TRUE,"general";"via2",#N/A,TRUE,"general";"via3",#N/A,TRUE,"general"}</definedName>
    <definedName name="__y8" hidden="1">{"via1",#N/A,TRUE,"general";"via2",#N/A,TRUE,"general";"via3",#N/A,TRUE,"general"}</definedName>
    <definedName name="__y9" hidden="1">{"TAB1",#N/A,TRUE,"GENERAL";"TAB2",#N/A,TRUE,"GENERAL";"TAB3",#N/A,TRUE,"GENERAL";"TAB4",#N/A,TRUE,"GENERAL";"TAB5",#N/A,TRUE,"GENERAL"}</definedName>
    <definedName name="__z1" hidden="1">{"TAB1",#N/A,TRUE,"GENERAL";"TAB2",#N/A,TRUE,"GENERAL";"TAB3",#N/A,TRUE,"GENERAL";"TAB4",#N/A,TRUE,"GENERAL";"TAB5",#N/A,TRUE,"GENERAL"}</definedName>
    <definedName name="__z2" hidden="1">{"via1",#N/A,TRUE,"general";"via2",#N/A,TRUE,"general";"via3",#N/A,TRUE,"general"}</definedName>
    <definedName name="__z3" hidden="1">{"via1",#N/A,TRUE,"general";"via2",#N/A,TRUE,"general";"via3",#N/A,TRUE,"general"}</definedName>
    <definedName name="__z4" hidden="1">{"TAB1",#N/A,TRUE,"GENERAL";"TAB2",#N/A,TRUE,"GENERAL";"TAB3",#N/A,TRUE,"GENERAL";"TAB4",#N/A,TRUE,"GENERAL";"TAB5",#N/A,TRUE,"GENERAL"}</definedName>
    <definedName name="__z5" hidden="1">{"via1",#N/A,TRUE,"general";"via2",#N/A,TRUE,"general";"via3",#N/A,TRUE,"general"}</definedName>
    <definedName name="__z6" hidden="1">{"TAB1",#N/A,TRUE,"GENERAL";"TAB2",#N/A,TRUE,"GENERAL";"TAB3",#N/A,TRUE,"GENERAL";"TAB4",#N/A,TRUE,"GENERAL";"TAB5",#N/A,TRUE,"GENERAL"}</definedName>
    <definedName name="_1.10">#REF!</definedName>
    <definedName name="_1.11">#REF!</definedName>
    <definedName name="_1.12">#REF!</definedName>
    <definedName name="_1.13">#REF!</definedName>
    <definedName name="_1.14">#REF!</definedName>
    <definedName name="_1.15">#REF!</definedName>
    <definedName name="_1.16">#REF!</definedName>
    <definedName name="_1.17">#REF!</definedName>
    <definedName name="_1.18">#REF!</definedName>
    <definedName name="_1.19">#REF!</definedName>
    <definedName name="_1.20">#REF!</definedName>
    <definedName name="_1__123Graph_ACart_Utilidad" hidden="1">#REF!</definedName>
    <definedName name="_2__123Graph_BCart_Utilidad" hidden="1">#REF!</definedName>
    <definedName name="_2_10">#REF!</definedName>
    <definedName name="_2_11">#REF!</definedName>
    <definedName name="_2_12">#REF!</definedName>
    <definedName name="_2_13">#REF!</definedName>
    <definedName name="_2_14">#REF!</definedName>
    <definedName name="_2_15">#REF!</definedName>
    <definedName name="_2_16">#REF!</definedName>
    <definedName name="_2_17">#REF!</definedName>
    <definedName name="_2_18">#REF!</definedName>
    <definedName name="_3__123Graph_CCart_Utilidad" hidden="1">#REF!</definedName>
    <definedName name="_3_10_1">#REF!</definedName>
    <definedName name="_3_10_2">#REF!</definedName>
    <definedName name="_3_10_3">#REF!</definedName>
    <definedName name="_3_10_4">#REF!</definedName>
    <definedName name="_3_10_5">#REF!</definedName>
    <definedName name="_3_11">#REF!</definedName>
    <definedName name="_4__123Graph_LBL_ACart_Utilidad" hidden="1">#REF!</definedName>
    <definedName name="_4_10">#REF!</definedName>
    <definedName name="_4_11">#REF!</definedName>
    <definedName name="_4_12">#REF!</definedName>
    <definedName name="_5">#REF!</definedName>
    <definedName name="_5__123Graph_LBL_BCart_Utilidad" hidden="1">#REF!</definedName>
    <definedName name="_5_10">#REF!</definedName>
    <definedName name="_5_11">#REF!</definedName>
    <definedName name="_5_12">#REF!</definedName>
    <definedName name="_5_13">#REF!</definedName>
    <definedName name="_5_14">#REF!</definedName>
    <definedName name="_5_15">#REF!</definedName>
    <definedName name="_5_16">#REF!</definedName>
    <definedName name="_5_17">#REF!</definedName>
    <definedName name="_5_18">#REF!</definedName>
    <definedName name="_5_19">#REF!</definedName>
    <definedName name="_5_20">#REF!</definedName>
    <definedName name="_5_21">#REF!</definedName>
    <definedName name="_5_22">#REF!</definedName>
    <definedName name="_6__123Graph_LBL_CCart_Utilidad" hidden="1">#REF!</definedName>
    <definedName name="_7__123Graph_XCart_Utilidad" hidden="1">#REF!</definedName>
    <definedName name="_a1" hidden="1">{"TAB1",#N/A,TRUE,"GENERAL";"TAB2",#N/A,TRUE,"GENERAL";"TAB3",#N/A,TRUE,"GENERAL";"TAB4",#N/A,TRUE,"GENERAL";"TAB5",#N/A,TRUE,"GENERAL"}</definedName>
    <definedName name="_A115042">#REF!</definedName>
    <definedName name="_a3" hidden="1">{"TAB1",#N/A,TRUE,"GENERAL";"TAB2",#N/A,TRUE,"GENERAL";"TAB3",#N/A,TRUE,"GENERAL";"TAB4",#N/A,TRUE,"GENERAL";"TAB5",#N/A,TRUE,"GENERAL"}</definedName>
    <definedName name="_a4" hidden="1">{"via1",#N/A,TRUE,"general";"via2",#N/A,TRUE,"general";"via3",#N/A,TRUE,"general"}</definedName>
    <definedName name="_a5" hidden="1">{"TAB1",#N/A,TRUE,"GENERAL";"TAB2",#N/A,TRUE,"GENERAL";"TAB3",#N/A,TRUE,"GENERAL";"TAB4",#N/A,TRUE,"GENERAL";"TAB5",#N/A,TRUE,"GENERAL"}</definedName>
    <definedName name="_a6" hidden="1">{"TAB1",#N/A,TRUE,"GENERAL";"TAB2",#N/A,TRUE,"GENERAL";"TAB3",#N/A,TRUE,"GENERAL";"TAB4",#N/A,TRUE,"GENERAL";"TAB5",#N/A,TRUE,"GENERAL"}</definedName>
    <definedName name="_AFC1">#REF!</definedName>
    <definedName name="_AFC3">#REF!</definedName>
    <definedName name="_AFC5">#REF!</definedName>
    <definedName name="_Afe1">#REF!,#REF!</definedName>
    <definedName name="_B104067">#REF!</definedName>
    <definedName name="_B110111">#REF!</definedName>
    <definedName name="_B114854">#REF!</definedName>
    <definedName name="_b2" hidden="1">{"TAB1",#N/A,TRUE,"GENERAL";"TAB2",#N/A,TRUE,"GENERAL";"TAB3",#N/A,TRUE,"GENERAL";"TAB4",#N/A,TRUE,"GENERAL";"TAB5",#N/A,TRUE,"GENERAL"}</definedName>
    <definedName name="_b3" hidden="1">{"TAB1",#N/A,TRUE,"GENERAL";"TAB2",#N/A,TRUE,"GENERAL";"TAB3",#N/A,TRUE,"GENERAL";"TAB4",#N/A,TRUE,"GENERAL";"TAB5",#N/A,TRUE,"GENERAL"}</definedName>
    <definedName name="_b4" hidden="1">{"TAB1",#N/A,TRUE,"GENERAL";"TAB2",#N/A,TRUE,"GENERAL";"TAB3",#N/A,TRUE,"GENERAL";"TAB4",#N/A,TRUE,"GENERAL";"TAB5",#N/A,TRUE,"GENERAL"}</definedName>
    <definedName name="_b5" hidden="1">{"TAB1",#N/A,TRUE,"GENERAL";"TAB2",#N/A,TRUE,"GENERAL";"TAB3",#N/A,TRUE,"GENERAL";"TAB4",#N/A,TRUE,"GENERAL";"TAB5",#N/A,TRUE,"GENERAL"}</definedName>
    <definedName name="_b6" hidden="1">{"TAB1",#N/A,TRUE,"GENERAL";"TAB2",#N/A,TRUE,"GENERAL";"TAB3",#N/A,TRUE,"GENERAL";"TAB4",#N/A,TRUE,"GENERAL";"TAB5",#N/A,TRUE,"GENERAL"}</definedName>
    <definedName name="_b7" hidden="1">{"via1",#N/A,TRUE,"general";"via2",#N/A,TRUE,"general";"via3",#N/A,TRUE,"general"}</definedName>
    <definedName name="_b8" hidden="1">{"via1",#N/A,TRUE,"general";"via2",#N/A,TRUE,"general";"via3",#N/A,TRUE,"general"}</definedName>
    <definedName name="_B93008">#REF!</definedName>
    <definedName name="_bb9" hidden="1">{"TAB1",#N/A,TRUE,"GENERAL";"TAB2",#N/A,TRUE,"GENERAL";"TAB3",#N/A,TRUE,"GENERAL";"TAB4",#N/A,TRUE,"GENERAL";"TAB5",#N/A,TRUE,"GENERAL"}</definedName>
    <definedName name="_bgb5" hidden="1">{"TAB1",#N/A,TRUE,"GENERAL";"TAB2",#N/A,TRUE,"GENERAL";"TAB3",#N/A,TRUE,"GENERAL";"TAB4",#N/A,TRUE,"GENERAL";"TAB5",#N/A,TRUE,"GENERAL"}</definedName>
    <definedName name="_BGC1">#REF!</definedName>
    <definedName name="_BGC3">#REF!</definedName>
    <definedName name="_BGC5">#REF!</definedName>
    <definedName name="_CAC1">#REF!</definedName>
    <definedName name="_CAC3">#REF!</definedName>
    <definedName name="_CAC5">#REF!</definedName>
    <definedName name="_CMU005" hidden="1">#REF!</definedName>
    <definedName name="_cmu05">#REF!</definedName>
    <definedName name="_Cod1">#REF!</definedName>
    <definedName name="_cua1">#REF!</definedName>
    <definedName name="_D128899">#REF!</definedName>
    <definedName name="_D177945">#REF!</definedName>
    <definedName name="_D47">#REF!</definedName>
    <definedName name="_D77032">#REF!</definedName>
    <definedName name="_DMD1">#REF!</definedName>
    <definedName name="_dot1">#REF!</definedName>
    <definedName name="_E113701">#REF!</definedName>
    <definedName name="_E169000">#REF!</definedName>
    <definedName name="_err2">#REF!</definedName>
    <definedName name="_err4">#REF!</definedName>
    <definedName name="_EST1">#REF!</definedName>
    <definedName name="_EST10">#REF!</definedName>
    <definedName name="_EST11">#REF!</definedName>
    <definedName name="_EST12">#REF!</definedName>
    <definedName name="_EST13">#REF!</definedName>
    <definedName name="_EST14">#REF!</definedName>
    <definedName name="_EST15">#REF!</definedName>
    <definedName name="_EST16">#REF!</definedName>
    <definedName name="_EST17">#REF!</definedName>
    <definedName name="_EST18">#REF!</definedName>
    <definedName name="_EST19">#REF!</definedName>
    <definedName name="_EST2">#REF!</definedName>
    <definedName name="_EST3">#REF!</definedName>
    <definedName name="_EST4">#REF!</definedName>
    <definedName name="_EST5">#REF!</definedName>
    <definedName name="_EST6">#REF!</definedName>
    <definedName name="_EST7">#REF!</definedName>
    <definedName name="_EST8">#REF!</definedName>
    <definedName name="_EST9">#REF!</definedName>
    <definedName name="_EXC1">#REF!</definedName>
    <definedName name="_EXC10">#REF!</definedName>
    <definedName name="_EXC11">#REF!</definedName>
    <definedName name="_EXC12">#REF!</definedName>
    <definedName name="_EXC2">#REF!</definedName>
    <definedName name="_EXC3">#REF!</definedName>
    <definedName name="_EXC4">#REF!</definedName>
    <definedName name="_EXC6">#REF!</definedName>
    <definedName name="_EXC7">#REF!</definedName>
    <definedName name="_EXC8">#REF!</definedName>
    <definedName name="_EXC9">#REF!</definedName>
    <definedName name="_F" hidden="1">#REF!</definedName>
    <definedName name="_fcv1">#REF!</definedName>
    <definedName name="_FEB1">#REF!</definedName>
    <definedName name="_fei1">#REF!</definedName>
    <definedName name="_fei10">#REF!</definedName>
    <definedName name="_fei11">#REF!</definedName>
    <definedName name="_fei12">#REF!</definedName>
    <definedName name="_fei13">#REF!</definedName>
    <definedName name="_fei14">#REF!</definedName>
    <definedName name="_fei15">#REF!</definedName>
    <definedName name="_fei16">#REF!</definedName>
    <definedName name="_fei17">#REF!</definedName>
    <definedName name="_fei18">#REF!</definedName>
    <definedName name="_fei19">#REF!</definedName>
    <definedName name="_fei2">#REF!</definedName>
    <definedName name="_fei3">#REF!</definedName>
    <definedName name="_fei4">#REF!</definedName>
    <definedName name="_fei5">#REF!</definedName>
    <definedName name="_fei6">#REF!</definedName>
    <definedName name="_fei7">#REF!</definedName>
    <definedName name="_fei8">#REF!</definedName>
    <definedName name="_fei9">#REF!</definedName>
    <definedName name="_Fill" localSheetId="15" hidden="1">#N/A</definedName>
    <definedName name="_Fill" localSheetId="7" hidden="1">#N/A</definedName>
    <definedName name="_Fill" localSheetId="11" hidden="1">#N/A</definedName>
    <definedName name="_Fill" localSheetId="10" hidden="1">#N/A</definedName>
    <definedName name="_Fill" localSheetId="13" hidden="1">#N/A</definedName>
    <definedName name="_Fill" localSheetId="9" hidden="1">#N/A</definedName>
    <definedName name="_Fill" localSheetId="14" hidden="1">#N/A</definedName>
    <definedName name="_Fill" localSheetId="8" hidden="1">#N/A</definedName>
    <definedName name="_Fill" localSheetId="12" hidden="1">#N/A</definedName>
    <definedName name="_Fill" localSheetId="17" hidden="1">#N/A</definedName>
    <definedName name="_Fill" localSheetId="1" hidden="1">#REF!</definedName>
    <definedName name="_Fill" localSheetId="2" hidden="1">#REF!</definedName>
    <definedName name="_Fill" localSheetId="5" hidden="1">#N/A</definedName>
    <definedName name="_Fill" hidden="1">#N/A</definedName>
    <definedName name="_xlnm._FilterDatabase" localSheetId="2" hidden="1">#N/A</definedName>
    <definedName name="_G118050">#REF!</definedName>
    <definedName name="_G161484">#REF!</definedName>
    <definedName name="_g2" hidden="1">{"TAB1",#N/A,TRUE,"GENERAL";"TAB2",#N/A,TRUE,"GENERAL";"TAB3",#N/A,TRUE,"GENERAL";"TAB4",#N/A,TRUE,"GENERAL";"TAB5",#N/A,TRUE,"GENERAL"}</definedName>
    <definedName name="_g3" hidden="1">{"via1",#N/A,TRUE,"general";"via2",#N/A,TRUE,"general";"via3",#N/A,TRUE,"general"}</definedName>
    <definedName name="_g4" hidden="1">{"via1",#N/A,TRUE,"general";"via2",#N/A,TRUE,"general";"via3",#N/A,TRUE,"general"}</definedName>
    <definedName name="_g5" hidden="1">{"via1",#N/A,TRUE,"general";"via2",#N/A,TRUE,"general";"via3",#N/A,TRUE,"general"}</definedName>
    <definedName name="_g6" hidden="1">{"via1",#N/A,TRUE,"general";"via2",#N/A,TRUE,"general";"via3",#N/A,TRUE,"general"}</definedName>
    <definedName name="_g7" hidden="1">{"TAB1",#N/A,TRUE,"GENERAL";"TAB2",#N/A,TRUE,"GENERAL";"TAB3",#N/A,TRUE,"GENERAL";"TAB4",#N/A,TRUE,"GENERAL";"TAB5",#N/A,TRUE,"GENERAL"}</definedName>
    <definedName name="_GR1" hidden="1">{"TAB1",#N/A,TRUE,"GENERAL";"TAB2",#N/A,TRUE,"GENERAL";"TAB3",#N/A,TRUE,"GENERAL";"TAB4",#N/A,TRUE,"GENERAL";"TAB5",#N/A,TRUE,"GENERAL"}</definedName>
    <definedName name="_gtr4" hidden="1">{"via1",#N/A,TRUE,"general";"via2",#N/A,TRUE,"general";"via3",#N/A,TRUE,"general"}</definedName>
    <definedName name="_H117562">#REF!</definedName>
    <definedName name="_H191456">#REF!</definedName>
    <definedName name="_h2" hidden="1">{"via1",#N/A,TRUE,"general";"via2",#N/A,TRUE,"general";"via3",#N/A,TRUE,"general"}</definedName>
    <definedName name="_h3" hidden="1">{"via1",#N/A,TRUE,"general";"via2",#N/A,TRUE,"general";"via3",#N/A,TRUE,"general"}</definedName>
    <definedName name="_h4" hidden="1">{"TAB1",#N/A,TRUE,"GENERAL";"TAB2",#N/A,TRUE,"GENERAL";"TAB3",#N/A,TRUE,"GENERAL";"TAB4",#N/A,TRUE,"GENERAL";"TAB5",#N/A,TRUE,"GENERAL"}</definedName>
    <definedName name="_h5" hidden="1">{"TAB1",#N/A,TRUE,"GENERAL";"TAB2",#N/A,TRUE,"GENERAL";"TAB3",#N/A,TRUE,"GENERAL";"TAB4",#N/A,TRUE,"GENERAL";"TAB5",#N/A,TRUE,"GENERAL"}</definedName>
    <definedName name="_h6" hidden="1">{"via1",#N/A,TRUE,"general";"via2",#N/A,TRUE,"general";"via3",#N/A,TRUE,"general"}</definedName>
    <definedName name="_h7" hidden="1">{"TAB1",#N/A,TRUE,"GENERAL";"TAB2",#N/A,TRUE,"GENERAL";"TAB3",#N/A,TRUE,"GENERAL";"TAB4",#N/A,TRUE,"GENERAL";"TAB5",#N/A,TRUE,"GENERAL"}</definedName>
    <definedName name="_h8" hidden="1">{"via1",#N/A,TRUE,"general";"via2",#N/A,TRUE,"general";"via3",#N/A,TRUE,"general"}</definedName>
    <definedName name="_hfh7" hidden="1">{"via1",#N/A,TRUE,"general";"via2",#N/A,TRUE,"general";"via3",#N/A,TRUE,"general"}</definedName>
    <definedName name="_i4" hidden="1">{"via1",#N/A,TRUE,"general";"via2",#N/A,TRUE,"general";"via3",#N/A,TRUE,"general"}</definedName>
    <definedName name="_i5" hidden="1">{"TAB1",#N/A,TRUE,"GENERAL";"TAB2",#N/A,TRUE,"GENERAL";"TAB3",#N/A,TRUE,"GENERAL";"TAB4",#N/A,TRUE,"GENERAL";"TAB5",#N/A,TRUE,"GENERAL"}</definedName>
    <definedName name="_i6" hidden="1">{"TAB1",#N/A,TRUE,"GENERAL";"TAB2",#N/A,TRUE,"GENERAL";"TAB3",#N/A,TRUE,"GENERAL";"TAB4",#N/A,TRUE,"GENERAL";"TAB5",#N/A,TRUE,"GENERAL"}</definedName>
    <definedName name="_i7" hidden="1">{"via1",#N/A,TRUE,"general";"via2",#N/A,TRUE,"general";"via3",#N/A,TRUE,"general"}</definedName>
    <definedName name="_i77" hidden="1">{"TAB1",#N/A,TRUE,"GENERAL";"TAB2",#N/A,TRUE,"GENERAL";"TAB3",#N/A,TRUE,"GENERAL";"TAB4",#N/A,TRUE,"GENERAL";"TAB5",#N/A,TRUE,"GENERAL"}</definedName>
    <definedName name="_i8" hidden="1">{"via1",#N/A,TRUE,"general";"via2",#N/A,TRUE,"general";"via3",#N/A,TRUE,"general"}</definedName>
    <definedName name="_i9" hidden="1">{"TAB1",#N/A,TRUE,"GENERAL";"TAB2",#N/A,TRUE,"GENERAL";"TAB3",#N/A,TRUE,"GENERAL";"TAB4",#N/A,TRUE,"GENERAL";"TAB5",#N/A,TRUE,"GENERAL"}</definedName>
    <definedName name="_INF1">#REF!</definedName>
    <definedName name="_inf2">#REF!</definedName>
    <definedName name="_iva10">0.1</definedName>
    <definedName name="_iva15">0.15</definedName>
    <definedName name="_iva16">0.16</definedName>
    <definedName name="_iva2">0.02</definedName>
    <definedName name="_iva7">0.07</definedName>
    <definedName name="_k3" hidden="1">{"TAB1",#N/A,TRUE,"GENERAL";"TAB2",#N/A,TRUE,"GENERAL";"TAB3",#N/A,TRUE,"GENERAL";"TAB4",#N/A,TRUE,"GENERAL";"TAB5",#N/A,TRUE,"GENERAL"}</definedName>
    <definedName name="_k4" hidden="1">{"via1",#N/A,TRUE,"general";"via2",#N/A,TRUE,"general";"via3",#N/A,TRUE,"general"}</definedName>
    <definedName name="_k5" hidden="1">{"via1",#N/A,TRUE,"general";"via2",#N/A,TRUE,"general";"via3",#N/A,TRUE,"general"}</definedName>
    <definedName name="_k6" hidden="1">{"TAB1",#N/A,TRUE,"GENERAL";"TAB2",#N/A,TRUE,"GENERAL";"TAB3",#N/A,TRUE,"GENERAL";"TAB4",#N/A,TRUE,"GENERAL";"TAB5",#N/A,TRUE,"GENERAL"}</definedName>
    <definedName name="_k7" hidden="1">{"via1",#N/A,TRUE,"general";"via2",#N/A,TRUE,"general";"via3",#N/A,TRUE,"general"}</definedName>
    <definedName name="_k8" hidden="1">{"via1",#N/A,TRUE,"general";"via2",#N/A,TRUE,"general";"via3",#N/A,TRUE,"general"}</definedName>
    <definedName name="_k9" hidden="1">{"TAB1",#N/A,TRUE,"GENERAL";"TAB2",#N/A,TRUE,"GENERAL";"TAB3",#N/A,TRUE,"GENERAL";"TAB4",#N/A,TRUE,"GENERAL";"TAB5",#N/A,TRUE,"GENERAL"}</definedName>
    <definedName name="_Key1" localSheetId="15" hidden="1">#REF!</definedName>
    <definedName name="_Key1" localSheetId="7" hidden="1">#REF!</definedName>
    <definedName name="_Key1" localSheetId="11" hidden="1">#REF!</definedName>
    <definedName name="_Key1" localSheetId="10" hidden="1">#REF!</definedName>
    <definedName name="_Key1" localSheetId="13" hidden="1">#REF!</definedName>
    <definedName name="_Key1" localSheetId="9" hidden="1">#REF!</definedName>
    <definedName name="_Key1" localSheetId="14" hidden="1">#REF!</definedName>
    <definedName name="_Key1" localSheetId="8" hidden="1">#REF!</definedName>
    <definedName name="_Key1" localSheetId="12" hidden="1">#REF!</definedName>
    <definedName name="_Key1" localSheetId="17" hidden="1">#REF!</definedName>
    <definedName name="_Key1" localSheetId="1" hidden="1">#REF!</definedName>
    <definedName name="_Key1" localSheetId="2" hidden="1">#REF!</definedName>
    <definedName name="_Key1" localSheetId="5" hidden="1">#REF!</definedName>
    <definedName name="_Key1" hidden="1">#REF!</definedName>
    <definedName name="_Key2" hidden="1">#REF!</definedName>
    <definedName name="_kjk6" hidden="1">{"TAB1",#N/A,TRUE,"GENERAL";"TAB2",#N/A,TRUE,"GENERAL";"TAB3",#N/A,TRUE,"GENERAL";"TAB4",#N/A,TRUE,"GENERAL";"TAB5",#N/A,TRUE,"GENERAL"}</definedName>
    <definedName name="_LM369582">#REF!</definedName>
    <definedName name="_LMO1">#REF!</definedName>
    <definedName name="_m3" hidden="1">{"via1",#N/A,TRUE,"general";"via2",#N/A,TRUE,"general";"via3",#N/A,TRUE,"general"}</definedName>
    <definedName name="_m4" hidden="1">{"TAB1",#N/A,TRUE,"GENERAL";"TAB2",#N/A,TRUE,"GENERAL";"TAB3",#N/A,TRUE,"GENERAL";"TAB4",#N/A,TRUE,"GENERAL";"TAB5",#N/A,TRUE,"GENERAL"}</definedName>
    <definedName name="_m5" hidden="1">{"via1",#N/A,TRUE,"general";"via2",#N/A,TRUE,"general";"via3",#N/A,TRUE,"general"}</definedName>
    <definedName name="_m6" hidden="1">{"TAB1",#N/A,TRUE,"GENERAL";"TAB2",#N/A,TRUE,"GENERAL";"TAB3",#N/A,TRUE,"GENERAL";"TAB4",#N/A,TRUE,"GENERAL";"TAB5",#N/A,TRUE,"GENERAL"}</definedName>
    <definedName name="_m7" hidden="1">{"TAB1",#N/A,TRUE,"GENERAL";"TAB2",#N/A,TRUE,"GENERAL";"TAB3",#N/A,TRUE,"GENERAL";"TAB4",#N/A,TRUE,"GENERAL";"TAB5",#N/A,TRUE,"GENERAL"}</definedName>
    <definedName name="_m8" hidden="1">{"via1",#N/A,TRUE,"general";"via2",#N/A,TRUE,"general";"via3",#N/A,TRUE,"general"}</definedName>
    <definedName name="_m9" hidden="1">{"via1",#N/A,TRUE,"general";"via2",#N/A,TRUE,"general";"via3",#N/A,TRUE,"general"}</definedName>
    <definedName name="_MA2">#REF!</definedName>
    <definedName name="_MAR01">#REF!</definedName>
    <definedName name="_MSC1">#REF!</definedName>
    <definedName name="_Mux1">#REF!</definedName>
    <definedName name="_Mux2">#REF!</definedName>
    <definedName name="_Mux3">#REF!</definedName>
    <definedName name="_Muy1">#REF!</definedName>
    <definedName name="_Muy2">#REF!</definedName>
    <definedName name="_Muy3">#REF!</definedName>
    <definedName name="_n3" hidden="1">{"TAB1",#N/A,TRUE,"GENERAL";"TAB2",#N/A,TRUE,"GENERAL";"TAB3",#N/A,TRUE,"GENERAL";"TAB4",#N/A,TRUE,"GENERAL";"TAB5",#N/A,TRUE,"GENERAL"}</definedName>
    <definedName name="_n4" hidden="1">{"via1",#N/A,TRUE,"general";"via2",#N/A,TRUE,"general";"via3",#N/A,TRUE,"general"}</definedName>
    <definedName name="_n5" hidden="1">{"TAB1",#N/A,TRUE,"GENERAL";"TAB2",#N/A,TRUE,"GENERAL";"TAB3",#N/A,TRUE,"GENERAL";"TAB4",#N/A,TRUE,"GENERAL";"TAB5",#N/A,TRUE,"GENERAL"}</definedName>
    <definedName name="_noa2">#REF!</definedName>
    <definedName name="_nyn7" hidden="1">{"via1",#N/A,TRUE,"general";"via2",#N/A,TRUE,"general";"via3",#N/A,TRUE,"general"}</definedName>
    <definedName name="_o4" hidden="1">{"via1",#N/A,TRUE,"general";"via2",#N/A,TRUE,"general";"via3",#N/A,TRUE,"general"}</definedName>
    <definedName name="_o5" hidden="1">{"TAB1",#N/A,TRUE,"GENERAL";"TAB2",#N/A,TRUE,"GENERAL";"TAB3",#N/A,TRUE,"GENERAL";"TAB4",#N/A,TRUE,"GENERAL";"TAB5",#N/A,TRUE,"GENERAL"}</definedName>
    <definedName name="_o6" hidden="1">{"TAB1",#N/A,TRUE,"GENERAL";"TAB2",#N/A,TRUE,"GENERAL";"TAB3",#N/A,TRUE,"GENERAL";"TAB4",#N/A,TRUE,"GENERAL";"TAB5",#N/A,TRUE,"GENERAL"}</definedName>
    <definedName name="_o7" hidden="1">{"TAB1",#N/A,TRUE,"GENERAL";"TAB2",#N/A,TRUE,"GENERAL";"TAB3",#N/A,TRUE,"GENERAL";"TAB4",#N/A,TRUE,"GENERAL";"TAB5",#N/A,TRUE,"GENERAL"}</definedName>
    <definedName name="_o8" hidden="1">{"via1",#N/A,TRUE,"general";"via2",#N/A,TRUE,"general";"via3",#N/A,TRUE,"general"}</definedName>
    <definedName name="_o9" hidden="1">{"TAB1",#N/A,TRUE,"GENERAL";"TAB2",#N/A,TRUE,"GENERAL";"TAB3",#N/A,TRUE,"GENERAL";"TAB4",#N/A,TRUE,"GENERAL";"TAB5",#N/A,TRUE,"GENERAL"}</definedName>
    <definedName name="_Order1" hidden="1">0</definedName>
    <definedName name="_Order2" hidden="1">255</definedName>
    <definedName name="_p6" hidden="1">{"via1",#N/A,TRUE,"general";"via2",#N/A,TRUE,"general";"via3",#N/A,TRUE,"general"}</definedName>
    <definedName name="_p7" hidden="1">{"via1",#N/A,TRUE,"general";"via2",#N/A,TRUE,"general";"via3",#N/A,TRUE,"general"}</definedName>
    <definedName name="_p8" hidden="1">{"TAB1",#N/A,TRUE,"GENERAL";"TAB2",#N/A,TRUE,"GENERAL";"TAB3",#N/A,TRUE,"GENERAL";"TAB4",#N/A,TRUE,"GENERAL";"TAB5",#N/A,TRUE,"GENERAL"}</definedName>
    <definedName name="_Pa1">#REF!</definedName>
    <definedName name="_Pa2">#REF!</definedName>
    <definedName name="_Pa3">#REF!</definedName>
    <definedName name="_Pa4">#REF!</definedName>
    <definedName name="_Po2">#REF!</definedName>
    <definedName name="_Pu1">#REF!</definedName>
    <definedName name="_Pu2">#REF!</definedName>
    <definedName name="_Pu3">#REF!</definedName>
    <definedName name="_r" hidden="1">{"TAB1",#N/A,TRUE,"GENERAL";"TAB2",#N/A,TRUE,"GENERAL";"TAB3",#N/A,TRUE,"GENERAL";"TAB4",#N/A,TRUE,"GENERAL";"TAB5",#N/A,TRUE,"GENERAL"}</definedName>
    <definedName name="_r4r" hidden="1">{"via1",#N/A,TRUE,"general";"via2",#N/A,TRUE,"general";"via3",#N/A,TRUE,"general"}</definedName>
    <definedName name="_Rc">#REF!</definedName>
    <definedName name="_Regression_Out" hidden="1">#REF!</definedName>
    <definedName name="_Regression_X" hidden="1">#REF!</definedName>
    <definedName name="_Regression_Y" hidden="1">#REF!</definedName>
    <definedName name="_rtu6" hidden="1">{"via1",#N/A,TRUE,"general";"via2",#N/A,TRUE,"general";"via3",#N/A,TRUE,"general"}</definedName>
    <definedName name="_s1" hidden="1">{"via1",#N/A,TRUE,"general";"via2",#N/A,TRUE,"general";"via3",#N/A,TRUE,"general"}</definedName>
    <definedName name="_s2" hidden="1">{"TAB1",#N/A,TRUE,"GENERAL";"TAB2",#N/A,TRUE,"GENERAL";"TAB3",#N/A,TRUE,"GENERAL";"TAB4",#N/A,TRUE,"GENERAL";"TAB5",#N/A,TRUE,"GENERAL"}</definedName>
    <definedName name="_s3" hidden="1">{"TAB1",#N/A,TRUE,"GENERAL";"TAB2",#N/A,TRUE,"GENERAL";"TAB3",#N/A,TRUE,"GENERAL";"TAB4",#N/A,TRUE,"GENERAL";"TAB5",#N/A,TRUE,"GENERAL"}</definedName>
    <definedName name="_s4" hidden="1">{"via1",#N/A,TRUE,"general";"via2",#N/A,TRUE,"general";"via3",#N/A,TRUE,"general"}</definedName>
    <definedName name="_s5" hidden="1">{"via1",#N/A,TRUE,"general";"via2",#N/A,TRUE,"general";"via3",#N/A,TRUE,"general"}</definedName>
    <definedName name="_s6" hidden="1">{"TAB1",#N/A,TRUE,"GENERAL";"TAB2",#N/A,TRUE,"GENERAL";"TAB3",#N/A,TRUE,"GENERAL";"TAB4",#N/A,TRUE,"GENERAL";"TAB5",#N/A,TRUE,"GENERAL"}</definedName>
    <definedName name="_s7" hidden="1">{"via1",#N/A,TRUE,"general";"via2",#N/A,TRUE,"general";"via3",#N/A,TRUE,"general"}</definedName>
    <definedName name="_SBC1">#REF!</definedName>
    <definedName name="_SBC3">#REF!</definedName>
    <definedName name="_SBC5">#REF!</definedName>
    <definedName name="_Sort" localSheetId="15" hidden="1">#REF!</definedName>
    <definedName name="_Sort" localSheetId="7" hidden="1">#REF!</definedName>
    <definedName name="_Sort" localSheetId="11" hidden="1">#REF!</definedName>
    <definedName name="_Sort" localSheetId="10" hidden="1">#REF!</definedName>
    <definedName name="_Sort" localSheetId="13" hidden="1">#REF!</definedName>
    <definedName name="_Sort" localSheetId="9" hidden="1">#REF!</definedName>
    <definedName name="_Sort" localSheetId="14" hidden="1">#REF!</definedName>
    <definedName name="_Sort" localSheetId="8" hidden="1">#REF!</definedName>
    <definedName name="_Sort" localSheetId="12" hidden="1">#REF!</definedName>
    <definedName name="_Sort" localSheetId="17" hidden="1">#REF!</definedName>
    <definedName name="_Sort" localSheetId="1" hidden="1">#REF!</definedName>
    <definedName name="_Sort" localSheetId="2" hidden="1">#REF!</definedName>
    <definedName name="_Sort" localSheetId="5" hidden="1">#REF!</definedName>
    <definedName name="_Sort" hidden="1">#REF!</definedName>
    <definedName name="_t3" hidden="1">{"TAB1",#N/A,TRUE,"GENERAL";"TAB2",#N/A,TRUE,"GENERAL";"TAB3",#N/A,TRUE,"GENERAL";"TAB4",#N/A,TRUE,"GENERAL";"TAB5",#N/A,TRUE,"GENERAL"}</definedName>
    <definedName name="_t4" hidden="1">{"via1",#N/A,TRUE,"general";"via2",#N/A,TRUE,"general";"via3",#N/A,TRUE,"general"}</definedName>
    <definedName name="_t5" hidden="1">{"TAB1",#N/A,TRUE,"GENERAL";"TAB2",#N/A,TRUE,"GENERAL";"TAB3",#N/A,TRUE,"GENERAL";"TAB4",#N/A,TRUE,"GENERAL";"TAB5",#N/A,TRUE,"GENERAL"}</definedName>
    <definedName name="_t6" hidden="1">{"via1",#N/A,TRUE,"general";"via2",#N/A,TRUE,"general";"via3",#N/A,TRUE,"general"}</definedName>
    <definedName name="_t66" hidden="1">{"TAB1",#N/A,TRUE,"GENERAL";"TAB2",#N/A,TRUE,"GENERAL";"TAB3",#N/A,TRUE,"GENERAL";"TAB4",#N/A,TRUE,"GENERAL";"TAB5",#N/A,TRUE,"GENERAL"}</definedName>
    <definedName name="_t7" hidden="1">{"via1",#N/A,TRUE,"general";"via2",#N/A,TRUE,"general";"via3",#N/A,TRUE,"general"}</definedName>
    <definedName name="_t77" hidden="1">{"TAB1",#N/A,TRUE,"GENERAL";"TAB2",#N/A,TRUE,"GENERAL";"TAB3",#N/A,TRUE,"GENERAL";"TAB4",#N/A,TRUE,"GENERAL";"TAB5",#N/A,TRUE,"GENERAL"}</definedName>
    <definedName name="_t8" hidden="1">{"TAB1",#N/A,TRUE,"GENERAL";"TAB2",#N/A,TRUE,"GENERAL";"TAB3",#N/A,TRUE,"GENERAL";"TAB4",#N/A,TRUE,"GENERAL";"TAB5",#N/A,TRUE,"GENERAL"}</definedName>
    <definedName name="_t88" hidden="1">{"via1",#N/A,TRUE,"general";"via2",#N/A,TRUE,"general";"via3",#N/A,TRUE,"general"}</definedName>
    <definedName name="_t9" hidden="1">{"TAB1",#N/A,TRUE,"GENERAL";"TAB2",#N/A,TRUE,"GENERAL";"TAB3",#N/A,TRUE,"GENERAL";"TAB4",#N/A,TRUE,"GENERAL";"TAB5",#N/A,TRUE,"GENERAL"}</definedName>
    <definedName name="_t99" hidden="1">{"via1",#N/A,TRUE,"general";"via2",#N/A,TRUE,"general";"via3",#N/A,TRUE,"general"}</definedName>
    <definedName name="_tab1">#REF!</definedName>
    <definedName name="_tab2">#REF!</definedName>
    <definedName name="_tab3">#REF!</definedName>
    <definedName name="_TAB4">#REF!</definedName>
    <definedName name="_Table2_Out" hidden="1">#REF!</definedName>
    <definedName name="_TBV1">#REF!</definedName>
    <definedName name="_TBV1606">#REF!</definedName>
    <definedName name="_TBV3">#REF!</definedName>
    <definedName name="_tf3813">#REF!</definedName>
    <definedName name="_TRM2">#REF!</definedName>
    <definedName name="_u4" hidden="1">{"TAB1",#N/A,TRUE,"GENERAL";"TAB2",#N/A,TRUE,"GENERAL";"TAB3",#N/A,TRUE,"GENERAL";"TAB4",#N/A,TRUE,"GENERAL";"TAB5",#N/A,TRUE,"GENERAL"}</definedName>
    <definedName name="_u5" hidden="1">{"TAB1",#N/A,TRUE,"GENERAL";"TAB2",#N/A,TRUE,"GENERAL";"TAB3",#N/A,TRUE,"GENERAL";"TAB4",#N/A,TRUE,"GENERAL";"TAB5",#N/A,TRUE,"GENERAL"}</definedName>
    <definedName name="_u6" hidden="1">{"TAB1",#N/A,TRUE,"GENERAL";"TAB2",#N/A,TRUE,"GENERAL";"TAB3",#N/A,TRUE,"GENERAL";"TAB4",#N/A,TRUE,"GENERAL";"TAB5",#N/A,TRUE,"GENERAL"}</definedName>
    <definedName name="_u7" hidden="1">{"via1",#N/A,TRUE,"general";"via2",#N/A,TRUE,"general";"via3",#N/A,TRUE,"general"}</definedName>
    <definedName name="_u8" hidden="1">{"TAB1",#N/A,TRUE,"GENERAL";"TAB2",#N/A,TRUE,"GENERAL";"TAB3",#N/A,TRUE,"GENERAL";"TAB4",#N/A,TRUE,"GENERAL";"TAB5",#N/A,TRUE,"GENERAL"}</definedName>
    <definedName name="_u9" hidden="1">{"TAB1",#N/A,TRUE,"GENERAL";"TAB2",#N/A,TRUE,"GENERAL";"TAB3",#N/A,TRUE,"GENERAL";"TAB4",#N/A,TRUE,"GENERAL";"TAB5",#N/A,TRUE,"GENERAL"}</definedName>
    <definedName name="_ur7" hidden="1">{"TAB1",#N/A,TRUE,"GENERAL";"TAB2",#N/A,TRUE,"GENERAL";"TAB3",#N/A,TRUE,"GENERAL";"TAB4",#N/A,TRUE,"GENERAL";"TAB5",#N/A,TRUE,"GENERAL"}</definedName>
    <definedName name="_v2" hidden="1">{"via1",#N/A,TRUE,"general";"via2",#N/A,TRUE,"general";"via3",#N/A,TRUE,"general"}</definedName>
    <definedName name="_v3" hidden="1">{"TAB1",#N/A,TRUE,"GENERAL";"TAB2",#N/A,TRUE,"GENERAL";"TAB3",#N/A,TRUE,"GENERAL";"TAB4",#N/A,TRUE,"GENERAL";"TAB5",#N/A,TRUE,"GENERAL"}</definedName>
    <definedName name="_v4" hidden="1">{"TAB1",#N/A,TRUE,"GENERAL";"TAB2",#N/A,TRUE,"GENERAL";"TAB3",#N/A,TRUE,"GENERAL";"TAB4",#N/A,TRUE,"GENERAL";"TAB5",#N/A,TRUE,"GENERAL"}</definedName>
    <definedName name="_v5" hidden="1">{"TAB1",#N/A,TRUE,"GENERAL";"TAB2",#N/A,TRUE,"GENERAL";"TAB3",#N/A,TRUE,"GENERAL";"TAB4",#N/A,TRUE,"GENERAL";"TAB5",#N/A,TRUE,"GENERAL"}</definedName>
    <definedName name="_v6" hidden="1">{"TAB1",#N/A,TRUE,"GENERAL";"TAB2",#N/A,TRUE,"GENERAL";"TAB3",#N/A,TRUE,"GENERAL";"TAB4",#N/A,TRUE,"GENERAL";"TAB5",#N/A,TRUE,"GENERAL"}</definedName>
    <definedName name="_v7" hidden="1">{"via1",#N/A,TRUE,"general";"via2",#N/A,TRUE,"general";"via3",#N/A,TRUE,"general"}</definedName>
    <definedName name="_v8" hidden="1">{"TAB1",#N/A,TRUE,"GENERAL";"TAB2",#N/A,TRUE,"GENERAL";"TAB3",#N/A,TRUE,"GENERAL";"TAB4",#N/A,TRUE,"GENERAL";"TAB5",#N/A,TRUE,"GENERAL"}</definedName>
    <definedName name="_v9" hidden="1">{"TAB1",#N/A,TRUE,"GENERAL";"TAB2",#N/A,TRUE,"GENERAL";"TAB3",#N/A,TRUE,"GENERAL";"TAB4",#N/A,TRUE,"GENERAL";"TAB5",#N/A,TRUE,"GENERAL"}</definedName>
    <definedName name="_vfv4" hidden="1">{"via1",#N/A,TRUE,"general";"via2",#N/A,TRUE,"general";"via3",#N/A,TRUE,"general"}</definedName>
    <definedName name="_VPD1">#REF!</definedName>
    <definedName name="_VPI1">#REF!</definedName>
    <definedName name="_VRA1">#REF!</definedName>
    <definedName name="_Vu1">#REF!</definedName>
    <definedName name="_Vu2">#REF!</definedName>
    <definedName name="_Vu3">#REF!</definedName>
    <definedName name="_x1" hidden="1">{"TAB1",#N/A,TRUE,"GENERAL";"TAB2",#N/A,TRUE,"GENERAL";"TAB3",#N/A,TRUE,"GENERAL";"TAB4",#N/A,TRUE,"GENERAL";"TAB5",#N/A,TRUE,"GENERAL"}</definedName>
    <definedName name="_x2" hidden="1">{"via1",#N/A,TRUE,"general";"via2",#N/A,TRUE,"general";"via3",#N/A,TRUE,"general"}</definedName>
    <definedName name="_x3" hidden="1">{"via1",#N/A,TRUE,"general";"via2",#N/A,TRUE,"general";"via3",#N/A,TRUE,"general"}</definedName>
    <definedName name="_x4" hidden="1">{"via1",#N/A,TRUE,"general";"via2",#N/A,TRUE,"general";"via3",#N/A,TRUE,"general"}</definedName>
    <definedName name="_x5" hidden="1">{"TAB1",#N/A,TRUE,"GENERAL";"TAB2",#N/A,TRUE,"GENERAL";"TAB3",#N/A,TRUE,"GENERAL";"TAB4",#N/A,TRUE,"GENERAL";"TAB5",#N/A,TRUE,"GENERAL"}</definedName>
    <definedName name="_x6" hidden="1">{"TAB1",#N/A,TRUE,"GENERAL";"TAB2",#N/A,TRUE,"GENERAL";"TAB3",#N/A,TRUE,"GENERAL";"TAB4",#N/A,TRUE,"GENERAL";"TAB5",#N/A,TRUE,"GENERAL"}</definedName>
    <definedName name="_x7" hidden="1">{"TAB1",#N/A,TRUE,"GENERAL";"TAB2",#N/A,TRUE,"GENERAL";"TAB3",#N/A,TRUE,"GENERAL";"TAB4",#N/A,TRUE,"GENERAL";"TAB5",#N/A,TRUE,"GENERAL"}</definedName>
    <definedName name="_x8" hidden="1">{"via1",#N/A,TRUE,"general";"via2",#N/A,TRUE,"general";"via3",#N/A,TRUE,"general"}</definedName>
    <definedName name="_x9" hidden="1">{"TAB1",#N/A,TRUE,"GENERAL";"TAB2",#N/A,TRUE,"GENERAL";"TAB3",#N/A,TRUE,"GENERAL";"TAB4",#N/A,TRUE,"GENERAL";"TAB5",#N/A,TRUE,"GENERAL"}</definedName>
    <definedName name="_y2" hidden="1">{"TAB1",#N/A,TRUE,"GENERAL";"TAB2",#N/A,TRUE,"GENERAL";"TAB3",#N/A,TRUE,"GENERAL";"TAB4",#N/A,TRUE,"GENERAL";"TAB5",#N/A,TRUE,"GENERAL"}</definedName>
    <definedName name="_y3" hidden="1">{"via1",#N/A,TRUE,"general";"via2",#N/A,TRUE,"general";"via3",#N/A,TRUE,"general"}</definedName>
    <definedName name="_y4" hidden="1">{"via1",#N/A,TRUE,"general";"via2",#N/A,TRUE,"general";"via3",#N/A,TRUE,"general"}</definedName>
    <definedName name="_y5" hidden="1">{"TAB1",#N/A,TRUE,"GENERAL";"TAB2",#N/A,TRUE,"GENERAL";"TAB3",#N/A,TRUE,"GENERAL";"TAB4",#N/A,TRUE,"GENERAL";"TAB5",#N/A,TRUE,"GENERAL"}</definedName>
    <definedName name="_y6" hidden="1">{"via1",#N/A,TRUE,"general";"via2",#N/A,TRUE,"general";"via3",#N/A,TRUE,"general"}</definedName>
    <definedName name="_y7" hidden="1">{"via1",#N/A,TRUE,"general";"via2",#N/A,TRUE,"general";"via3",#N/A,TRUE,"general"}</definedName>
    <definedName name="_y8" hidden="1">{"via1",#N/A,TRUE,"general";"via2",#N/A,TRUE,"general";"via3",#N/A,TRUE,"general"}</definedName>
    <definedName name="_y9" hidden="1">{"TAB1",#N/A,TRUE,"GENERAL";"TAB2",#N/A,TRUE,"GENERAL";"TAB3",#N/A,TRUE,"GENERAL";"TAB4",#N/A,TRUE,"GENERAL";"TAB5",#N/A,TRUE,"GENERAL"}</definedName>
    <definedName name="_z1" hidden="1">{"TAB1",#N/A,TRUE,"GENERAL";"TAB2",#N/A,TRUE,"GENERAL";"TAB3",#N/A,TRUE,"GENERAL";"TAB4",#N/A,TRUE,"GENERAL";"TAB5",#N/A,TRUE,"GENERAL"}</definedName>
    <definedName name="_z2" hidden="1">{"via1",#N/A,TRUE,"general";"via2",#N/A,TRUE,"general";"via3",#N/A,TRUE,"general"}</definedName>
    <definedName name="_z3" hidden="1">{"via1",#N/A,TRUE,"general";"via2",#N/A,TRUE,"general";"via3",#N/A,TRUE,"general"}</definedName>
    <definedName name="_z4" hidden="1">{"TAB1",#N/A,TRUE,"GENERAL";"TAB2",#N/A,TRUE,"GENERAL";"TAB3",#N/A,TRUE,"GENERAL";"TAB4",#N/A,TRUE,"GENERAL";"TAB5",#N/A,TRUE,"GENERAL"}</definedName>
    <definedName name="_z5" hidden="1">{"via1",#N/A,TRUE,"general";"via2",#N/A,TRUE,"general";"via3",#N/A,TRUE,"general"}</definedName>
    <definedName name="_z6" hidden="1">{"TAB1",#N/A,TRUE,"GENERAL";"TAB2",#N/A,TRUE,"GENERAL";"TAB3",#N/A,TRUE,"GENERAL";"TAB4",#N/A,TRUE,"GENERAL";"TAB5",#N/A,TRUE,"GENERAL"}</definedName>
    <definedName name="a">#REF!</definedName>
    <definedName name="A.D.CV1_Moisture">#REF!</definedName>
    <definedName name="A.D.CV2_Al">#REF!</definedName>
    <definedName name="A.D.CV2_Co">#REF!</definedName>
    <definedName name="A.D.CV2_ContainedAl">#REF!</definedName>
    <definedName name="A.D.CV2_ContainedCo">#REF!</definedName>
    <definedName name="A.D.CV2_ContainedFe">#REF!</definedName>
    <definedName name="A.D.CV2_ContainedMg">#REF!</definedName>
    <definedName name="A.D.CV2_ContainedNi">#REF!</definedName>
    <definedName name="A.D.CV2_ContainedSi">#REF!</definedName>
    <definedName name="A.D.CV2_DryTonnes">#REF!</definedName>
    <definedName name="A.D.CV2_dtph">#REF!</definedName>
    <definedName name="A.D.CV2_Fe">#REF!</definedName>
    <definedName name="A.D.CV2_Mg">#REF!</definedName>
    <definedName name="A.D.CV2_Ni">#REF!</definedName>
    <definedName name="A.D.CV2_Si">#REF!</definedName>
    <definedName name="A.D.Mill_Availability">#REF!</definedName>
    <definedName name="A.D.Mill_Downtime">#REF!</definedName>
    <definedName name="A.D.Mill_DryTonnes">#REF!</definedName>
    <definedName name="A.D.Mill_DryTph">#REF!</definedName>
    <definedName name="A.D.Mill_PowerDraw">#REF!</definedName>
    <definedName name="A.D.Mill_PowerDrawPerTonne">#REF!</definedName>
    <definedName name="A.D.Mill_Uptime">#REF!</definedName>
    <definedName name="A.D.Mill_Utilization">#REF!</definedName>
    <definedName name="A.D.Mill_WetTonnes">#REF!</definedName>
    <definedName name="A.D.Mill_WetTph">#REF!</definedName>
    <definedName name="A.D.MillFeed_Al">#REF!</definedName>
    <definedName name="A.D.MillFeed_Co">#REF!</definedName>
    <definedName name="A.D.MillFeed_Fe">#REF!</definedName>
    <definedName name="A.D.MillFeed_Mg">#REF!</definedName>
    <definedName name="A.D.MillFeed_Ni">#REF!</definedName>
    <definedName name="A.D.MillFeed_Si">#REF!</definedName>
    <definedName name="A.D.MillH2O_Head">#REF!</definedName>
    <definedName name="A.D.MillH2O_Screen">#REF!</definedName>
    <definedName name="A.D.MillH2O_Total">#REF!</definedName>
    <definedName name="A.D.OreToStorage_Al">#REF!</definedName>
    <definedName name="A.D.OreToStorage_Co">#REF!</definedName>
    <definedName name="A.D.OreToStorage_ContainedAl">#REF!</definedName>
    <definedName name="A.D.OreToStorage_ContainedCo">#REF!</definedName>
    <definedName name="A.D.OreToStorage_ContainedFe">#REF!</definedName>
    <definedName name="A.D.OreToStorage_ContainedMg">#REF!</definedName>
    <definedName name="A.D.OreToStorage_ContainedNi">#REF!</definedName>
    <definedName name="A.D.OreToStorage_ContainedSi">#REF!</definedName>
    <definedName name="A.D.OreToStorage_DryTonnes">#REF!</definedName>
    <definedName name="A.D.OreToStorage_DryTph">#REF!</definedName>
    <definedName name="A.D.OreToStorage_Fe">#REF!</definedName>
    <definedName name="A.D.OreToStorage_Mg">#REF!</definedName>
    <definedName name="A.D.OreToStorage_Ni">#REF!</definedName>
    <definedName name="A.D.OreToStorage_PulpDensity">#REF!</definedName>
    <definedName name="A.D.OreToStorage_PulpYieldStress">#REF!</definedName>
    <definedName name="A.D.OreToStorage_Si">#REF!</definedName>
    <definedName name="A.D.OreToStorage_Tank1Level">#REF!</definedName>
    <definedName name="A.D.OreToStorage_Tank2Level">#REF!</definedName>
    <definedName name="A.D.OreToStorage_Tank3Level">#REF!</definedName>
    <definedName name="A.D.OreToStorage_Tank4Level">#REF!</definedName>
    <definedName name="A.D.OreToStorage_Volume">#REF!</definedName>
    <definedName name="A.D.OreToStorage_VolumePerHr">#REF!</definedName>
    <definedName name="A.D.ROM1_PercentFed">#REF!</definedName>
    <definedName name="A.D.ROM1_TonnesFed">#REF!</definedName>
    <definedName name="A.D.ROM2_PercentFed">#REF!</definedName>
    <definedName name="A.D.ROM2_TonnesFed">#REF!</definedName>
    <definedName name="A.D.ROM3_PercentFed">#REF!</definedName>
    <definedName name="A.D.ROM3_TonnesFed">#REF!</definedName>
    <definedName name="A.D.ROM4_PercentFed">#REF!</definedName>
    <definedName name="A.D.ROM4_TonnesFed">#REF!</definedName>
    <definedName name="A.D.ROM5_PercentFed">#REF!</definedName>
    <definedName name="A.D.ROM5_TonnesFed">#REF!</definedName>
    <definedName name="A.D.Total_ContainedAl">#REF!</definedName>
    <definedName name="A.D.Total_ContainedCo">#REF!</definedName>
    <definedName name="A.D.Total_ContainedFe">#REF!</definedName>
    <definedName name="A.D.Total_ContainedMg">#REF!</definedName>
    <definedName name="A.D.Total_ContainedNi">#REF!</definedName>
    <definedName name="A.D.Total_ContainedSi">#REF!</definedName>
    <definedName name="A.M.CV1_Moisture">#REF!</definedName>
    <definedName name="A.M.CV2_Al">#REF!</definedName>
    <definedName name="A.M.CV2_Co">#REF!</definedName>
    <definedName name="A.M.CV2_DryTonnes">#REF!</definedName>
    <definedName name="A.M.CV2_dtph">#REF!</definedName>
    <definedName name="A.M.CV2_Fe">#REF!</definedName>
    <definedName name="A.M.CV2_Mg">#REF!</definedName>
    <definedName name="A.M.CV2_Ni">#REF!</definedName>
    <definedName name="A.M.CV2_Si">#REF!</definedName>
    <definedName name="A.M.Mill_Availability">#REF!</definedName>
    <definedName name="A.M.Mill_Downtime">#REF!</definedName>
    <definedName name="A.M.Mill_DryTonnes">#REF!</definedName>
    <definedName name="A.M.Mill_DryTph">#REF!</definedName>
    <definedName name="A.M.Mill_PowerDraw">#REF!</definedName>
    <definedName name="A.M.Mill_PowerDrawPerTonne">#REF!</definedName>
    <definedName name="A.M.Mill_Uptime">#REF!</definedName>
    <definedName name="A.M.Mill_Utilization">#REF!</definedName>
    <definedName name="A.M.Mill_WetTonnes">#REF!</definedName>
    <definedName name="A.M.Mill_WetTph">#REF!</definedName>
    <definedName name="A.M.MillFeed_Al">#REF!</definedName>
    <definedName name="A.M.MillFeed_Co">#REF!</definedName>
    <definedName name="A.M.MillFeed_Fe">#REF!</definedName>
    <definedName name="A.M.MillFeed_Mg">#REF!</definedName>
    <definedName name="A.M.MillFeed_Ni">#REF!</definedName>
    <definedName name="A.M.MillFeed_Si">#REF!</definedName>
    <definedName name="A.M.MillH2O_Head">#REF!</definedName>
    <definedName name="A.M.MillH2O_Screen">#REF!</definedName>
    <definedName name="A.M.MillH2O_Total">#REF!</definedName>
    <definedName name="A.M.OreToStorage_Al">#REF!</definedName>
    <definedName name="A.M.OreToStorage_Co">#REF!</definedName>
    <definedName name="A.M.OreToStorage_DryTonnes">#REF!</definedName>
    <definedName name="A.M.OreToStorage_DryTph">#REF!</definedName>
    <definedName name="A.M.OreToStorage_Fe">#REF!</definedName>
    <definedName name="A.M.OreToStorage_Mg">#REF!</definedName>
    <definedName name="A.M.OreToStorage_Ni">#REF!</definedName>
    <definedName name="A.M.OreToStorage_PulpDensity">#REF!</definedName>
    <definedName name="A.M.OreToStorage_PulpYieldStress">#REF!</definedName>
    <definedName name="A.M.OreToStorage_Si">#REF!</definedName>
    <definedName name="A.M.OreToStorage_Volume">#REF!</definedName>
    <definedName name="A.M.OreToStorage_VolumePerHr">#REF!</definedName>
    <definedName name="A.Y.CV1_Moisture">#REF!</definedName>
    <definedName name="A.Y.CV2_Al">#REF!</definedName>
    <definedName name="A.Y.CV2_Co">#REF!</definedName>
    <definedName name="A.Y.CV2_DryTonnes">#REF!</definedName>
    <definedName name="A.Y.CV2_dtph">#REF!</definedName>
    <definedName name="A.Y.CV2_Fe">#REF!</definedName>
    <definedName name="A.Y.CV2_Mg">#REF!</definedName>
    <definedName name="A.Y.CV2_Ni">#REF!</definedName>
    <definedName name="A.Y.CV2_Si">#REF!</definedName>
    <definedName name="A.Y.Mill_Availability">#REF!</definedName>
    <definedName name="A.Y.Mill_Downtime">#REF!</definedName>
    <definedName name="A.Y.Mill_DryTonnes">#REF!</definedName>
    <definedName name="A.Y.Mill_DryTph">#REF!</definedName>
    <definedName name="A.Y.Mill_PowerDraw">#REF!</definedName>
    <definedName name="A.Y.Mill_PowerDrawPerTonne">#REF!</definedName>
    <definedName name="A.Y.Mill_Uptime">#REF!</definedName>
    <definedName name="A.Y.Mill_Utilization">#REF!</definedName>
    <definedName name="A.Y.Mill_WetTonnes">#REF!</definedName>
    <definedName name="A.Y.Mill_WetTph">#REF!</definedName>
    <definedName name="A.Y.MillFeed_Al">#REF!</definedName>
    <definedName name="A.Y.MillFeed_Co">#REF!</definedName>
    <definedName name="A.Y.MillFeed_Fe">#REF!</definedName>
    <definedName name="A.Y.MillFeed_Mg">#REF!</definedName>
    <definedName name="A.Y.MillFeed_Ni">#REF!</definedName>
    <definedName name="A.Y.MillFeed_Si">#REF!</definedName>
    <definedName name="A.Y.MillH2O_Head">#REF!</definedName>
    <definedName name="A.Y.MillH2O_Screen">#REF!</definedName>
    <definedName name="A.Y.MillH2O_Total">#REF!</definedName>
    <definedName name="A.Y.OreToStorage_Al">#REF!</definedName>
    <definedName name="A.Y.OreToStorage_Co">#REF!</definedName>
    <definedName name="A.Y.OreToStorage_DryTonnes">#REF!</definedName>
    <definedName name="A.Y.OreToStorage_DryTph">#REF!</definedName>
    <definedName name="A.Y.OreToStorage_Fe">#REF!</definedName>
    <definedName name="A.Y.OreToStorage_Mg">#REF!</definedName>
    <definedName name="A.Y.OreToStorage_Ni">#REF!</definedName>
    <definedName name="A.Y.OreToStorage_PulpDensity">#REF!</definedName>
    <definedName name="A.Y.OreToStorage_PulpYieldStress">#REF!</definedName>
    <definedName name="A.Y.OreToStorage_Si">#REF!</definedName>
    <definedName name="A.Y.OreToStorage_Volume">#REF!</definedName>
    <definedName name="A.Y.OreToStorage_VolumePerHr">#REF!</definedName>
    <definedName name="a_1">#REF!</definedName>
    <definedName name="a_2">#REF!</definedName>
    <definedName name="a_3">#REF!</definedName>
    <definedName name="a_4">#REF!</definedName>
    <definedName name="A_impresión_IM">#REF!</definedName>
    <definedName name="A0">#REF!</definedName>
    <definedName name="a2a" hidden="1">{"TAB1",#N/A,TRUE,"GENERAL";"TAB2",#N/A,TRUE,"GENERAL";"TAB3",#N/A,TRUE,"GENERAL";"TAB4",#N/A,TRUE,"GENERAL";"TAB5",#N/A,TRUE,"GENERAL"}</definedName>
    <definedName name="A84.96">#REF!</definedName>
    <definedName name="Aa">#REF!</definedName>
    <definedName name="aaa">#REF!</definedName>
    <definedName name="AAAAA">#REF!</definedName>
    <definedName name="aaaaas" hidden="1">{"TAB1",#N/A,TRUE,"GENERAL";"TAB2",#N/A,TRUE,"GENERAL";"TAB3",#N/A,TRUE,"GENERAL";"TAB4",#N/A,TRUE,"GENERAL";"TAB5",#N/A,TRUE,"GENERAL"}</definedName>
    <definedName name="AAC">#REF!</definedName>
    <definedName name="AADOQUINVEH">#REF!</definedName>
    <definedName name="AANDENES">#REF!</definedName>
    <definedName name="aas" hidden="1">{"TAB1",#N/A,TRUE,"GENERAL";"TAB2",#N/A,TRUE,"GENERAL";"TAB3",#N/A,TRUE,"GENERAL";"TAB4",#N/A,TRUE,"GENERAL";"TAB5",#N/A,TRUE,"GENERAL"}</definedName>
    <definedName name="AB">#REF!</definedName>
    <definedName name="ABG">#REF!</definedName>
    <definedName name="abr00">#REF!</definedName>
    <definedName name="Ac">#REF!</definedName>
    <definedName name="ACALZADA">#REF!</definedName>
    <definedName name="AccessDatabase" localSheetId="1" hidden="1">"A:\SAIN.mdb"</definedName>
    <definedName name="AccessDatabase" localSheetId="2" hidden="1">"A:\SAIN.mdb"</definedName>
    <definedName name="AccessDatabase" hidden="1">"C:\C-314\VOLUMENES\volfin4.mdb"</definedName>
    <definedName name="ACOM">#REF!</definedName>
    <definedName name="Acta">#REF!</definedName>
    <definedName name="Acta1">#REF!</definedName>
    <definedName name="activos">#REF!</definedName>
    <definedName name="actores">#REF!</definedName>
    <definedName name="Ad">#REF!</definedName>
    <definedName name="Ad_Un">#REF!</definedName>
    <definedName name="adasd">#REF!</definedName>
    <definedName name="ADASDF">#REF!</definedName>
    <definedName name="AdditionalCosts_Lumpsum">#REF!</definedName>
    <definedName name="AdditionalCosts_Percent">#REF!</definedName>
    <definedName name="ADFGSDB" hidden="1">{"via1",#N/A,TRUE,"general";"via2",#N/A,TRUE,"general";"via3",#N/A,TRUE,"general"}</definedName>
    <definedName name="ADI">#REF!</definedName>
    <definedName name="Admon">#REF!</definedName>
    <definedName name="ADSAD" hidden="1">{"TAB1",#N/A,TRUE,"GENERAL";"TAB2",#N/A,TRUE,"GENERAL";"TAB3",#N/A,TRUE,"GENERAL";"TAB4",#N/A,TRUE,"GENERAL";"TAB5",#N/A,TRUE,"GENERAL"}</definedName>
    <definedName name="Ae">#REF!</definedName>
    <definedName name="aefa" hidden="1">{"via1",#N/A,TRUE,"general";"via2",#N/A,TRUE,"general";"via3",#N/A,TRUE,"general"}</definedName>
    <definedName name="Af">#REF!</definedName>
    <definedName name="afdsw" hidden="1">{"TAB1",#N/A,TRUE,"GENERAL";"TAB2",#N/A,TRUE,"GENERAL";"TAB3",#N/A,TRUE,"GENERAL";"TAB4",#N/A,TRUE,"GENERAL";"TAB5",#N/A,TRUE,"GENERAL"}</definedName>
    <definedName name="Afe">#REF!</definedName>
    <definedName name="afecompletions">#REF!</definedName>
    <definedName name="Ag">#REF!</definedName>
    <definedName name="agdsgg" hidden="1">{"via1",#N/A,TRUE,"general";"via2",#N/A,TRUE,"general";"via3",#N/A,TRUE,"general"}</definedName>
    <definedName name="ago00">#REF!</definedName>
    <definedName name="AGRICOLA">#REF!</definedName>
    <definedName name="Ah">#REF!</definedName>
    <definedName name="Ai">#REF!</definedName>
    <definedName name="AIU">#REF!</definedName>
    <definedName name="Ajizal">#REF!</definedName>
    <definedName name="Ak">#REF!</definedName>
    <definedName name="AL">#REF!</definedName>
    <definedName name="alfa0alumpubl">#REF!</definedName>
    <definedName name="alfa0comercial">#REF!</definedName>
    <definedName name="alfa0estrato1">#REF!</definedName>
    <definedName name="alfa0estrato2">#REF!</definedName>
    <definedName name="alfa0estrato3">#REF!</definedName>
    <definedName name="alfa0estrato4">#REF!</definedName>
    <definedName name="alfa0estrato5">#REF!</definedName>
    <definedName name="alfa0estrato6">#REF!</definedName>
    <definedName name="alfa0industrial">#REF!</definedName>
    <definedName name="alfa0oficial">#REF!</definedName>
    <definedName name="alfa1alumpubl">#REF!</definedName>
    <definedName name="alfa1comercial">#REF!</definedName>
    <definedName name="alfa1estrato1">#REF!</definedName>
    <definedName name="alfa1estrato2">#REF!</definedName>
    <definedName name="alfa1estrato3">#REF!</definedName>
    <definedName name="alfa1estrato4">#REF!</definedName>
    <definedName name="alfa1estrato5">#REF!</definedName>
    <definedName name="alfa1estrato6">#REF!</definedName>
    <definedName name="alfa1industrial">#REF!</definedName>
    <definedName name="alfa1oficial">#REF!</definedName>
    <definedName name="Am">#REF!</definedName>
    <definedName name="AMBIENTAL">#REF!</definedName>
    <definedName name="An">#REF!</definedName>
    <definedName name="ANA">#REF!</definedName>
    <definedName name="ANABANCO">#REF!</definedName>
    <definedName name="Analyst" hidden="1">#REF!</definedName>
    <definedName name="Angulo_de_platina__1_x1_x1_8">#REF!</definedName>
    <definedName name="ANOMarch02">#REF!</definedName>
    <definedName name="ANOPLMarch02">#REF!</definedName>
    <definedName name="ANORev2">#REF!</definedName>
    <definedName name="ANOTB_JUN01">#REF!</definedName>
    <definedName name="anscount" hidden="1">1</definedName>
    <definedName name="Añ">#REF!</definedName>
    <definedName name="Ao">#REF!</definedName>
    <definedName name="Ap">#REF!</definedName>
    <definedName name="APIJA">#REF!</definedName>
    <definedName name="APR">#REF!</definedName>
    <definedName name="aprdata">#REF!</definedName>
    <definedName name="APU">#REF!</definedName>
    <definedName name="APUPTARD">#REF!</definedName>
    <definedName name="Aq">#REF!</definedName>
    <definedName name="aqaq" hidden="1">{"TAB1",#N/A,TRUE,"GENERAL";"TAB2",#N/A,TRUE,"GENERAL";"TAB3",#N/A,TRUE,"GENERAL";"TAB4",#N/A,TRUE,"GENERAL";"TAB5",#N/A,TRUE,"GENERAL"}</definedName>
    <definedName name="Ar">#REF!</definedName>
    <definedName name="Área_de_Cantidades">#REF!</definedName>
    <definedName name="_xlnm.Print_Area" localSheetId="4">#N/A</definedName>
    <definedName name="_xlnm.Print_Area" localSheetId="1">#N/A</definedName>
    <definedName name="_xlnm.Print_Area" localSheetId="0">#N/A</definedName>
    <definedName name="_xlnm.Print_Area" localSheetId="2">#N/A</definedName>
    <definedName name="_xlnm.Print_Area" localSheetId="5">PRESUPUESTO!$A$1:$I$43</definedName>
    <definedName name="_xlnm.Print_Area" localSheetId="3">#N/A</definedName>
    <definedName name="_xlnm.Print_Area">#REF!</definedName>
    <definedName name="arg" hidden="1">#REF!</definedName>
    <definedName name="Arrendamiento">#REF!</definedName>
    <definedName name="ArrendamientoCostos">#REF!</definedName>
    <definedName name="AS">#REF!</definedName>
    <definedName name="asas">#REF!</definedName>
    <definedName name="asaSASASAS">#REF!</definedName>
    <definedName name="ASB">#REF!</definedName>
    <definedName name="ASD" hidden="1">{"via1",#N/A,TRUE,"general";"via2",#N/A,TRUE,"general";"via3",#N/A,TRUE,"general"}</definedName>
    <definedName name="ASDA" hidden="1">{"via1",#N/A,TRUE,"general";"via2",#N/A,TRUE,"general";"via3",#N/A,TRUE,"general"}</definedName>
    <definedName name="asdasd" hidden="1">{"TAB1",#N/A,TRUE,"GENERAL";"TAB2",#N/A,TRUE,"GENERAL";"TAB3",#N/A,TRUE,"GENERAL";"TAB4",#N/A,TRUE,"GENERAL";"TAB5",#N/A,TRUE,"GENERAL"}</definedName>
    <definedName name="asdd">#REF!</definedName>
    <definedName name="asdf" hidden="1">{"via1",#N/A,TRUE,"general";"via2",#N/A,TRUE,"general";"via3",#N/A,TRUE,"general"}</definedName>
    <definedName name="asdfa" hidden="1">{"via1",#N/A,TRUE,"general";"via2",#N/A,TRUE,"general";"via3",#N/A,TRUE,"general"}</definedName>
    <definedName name="ASFADSGFD">#REF!</definedName>
    <definedName name="asfasd" hidden="1">{"via1",#N/A,TRUE,"general";"via2",#N/A,TRUE,"general";"via3",#N/A,TRUE,"general"}</definedName>
    <definedName name="asfasdl" hidden="1">{"via1",#N/A,TRUE,"general";"via2",#N/A,TRUE,"general";"via3",#N/A,TRUE,"general"}</definedName>
    <definedName name="asff" hidden="1">{"TAB1",#N/A,TRUE,"GENERAL";"TAB2",#N/A,TRUE,"GENERAL";"TAB3",#N/A,TRUE,"GENERAL";"TAB4",#N/A,TRUE,"GENERAL";"TAB5",#N/A,TRUE,"GENERAL"}</definedName>
    <definedName name="asfghjoi" hidden="1">{"via1",#N/A,TRUE,"general";"via2",#N/A,TRUE,"general";"via3",#N/A,TRUE,"general"}</definedName>
    <definedName name="AsistenciaCarretera">#REF!</definedName>
    <definedName name="AsistenciaCostos">#REF!</definedName>
    <definedName name="asojkdr" hidden="1">{"TAB1",#N/A,TRUE,"GENERAL";"TAB2",#N/A,TRUE,"GENERAL";"TAB3",#N/A,TRUE,"GENERAL";"TAB4",#N/A,TRUE,"GENERAL";"TAB5",#N/A,TRUE,"GENERAL"}</definedName>
    <definedName name="assdf">#REF!</definedName>
    <definedName name="assetclass">#REF!</definedName>
    <definedName name="assetclass2">#REF!</definedName>
    <definedName name="assetclass3">#REF!</definedName>
    <definedName name="At">#REF!</definedName>
    <definedName name="Au">#REF!</definedName>
    <definedName name="auxilio">#REF!</definedName>
    <definedName name="AVIGA">#REF!</definedName>
    <definedName name="Ax">#REF!</definedName>
    <definedName name="Ay">#REF!</definedName>
    <definedName name="azaz" hidden="1">{"TAB1",#N/A,TRUE,"GENERAL";"TAB2",#N/A,TRUE,"GENERAL";"TAB3",#N/A,TRUE,"GENERAL";"TAB4",#N/A,TRUE,"GENERAL";"TAB5",#N/A,TRUE,"GENERAL"}</definedName>
    <definedName name="B" hidden="1">{"via1",#N/A,TRUE,"general";"via2",#N/A,TRUE,"general";"via3",#N/A,TRUE,"general"}</definedName>
    <definedName name="B.DATOS">#REF!</definedName>
    <definedName name="B_impresión_IM">#REF!</definedName>
    <definedName name="B10512.">#REF!</definedName>
    <definedName name="B13.120">#REF!</definedName>
    <definedName name="B15138.">#REF!</definedName>
    <definedName name="B15177anclaje">#REF!</definedName>
    <definedName name="B35.62">#REF!</definedName>
    <definedName name="Ba">#REF!</definedName>
    <definedName name="BAJA">#REF!</definedName>
    <definedName name="Ballincourt">#REF!</definedName>
    <definedName name="Banda2">#REF!</definedName>
    <definedName name="Banda2a">#REF!</definedName>
    <definedName name="BASE">#REF!</definedName>
    <definedName name="base_datos_t45">#REF!</definedName>
    <definedName name="Base_Mat">#REF!</definedName>
    <definedName name="Base_MO">#REF!</definedName>
    <definedName name="base_VaR">#REF!</definedName>
    <definedName name="BaseDate">#REF!</definedName>
    <definedName name="BaseDatos_Ore1">#REF!</definedName>
    <definedName name="BaseDatos_T831">#REF!</definedName>
    <definedName name="_xlnm.Database">#REF!</definedName>
    <definedName name="BasePeriod">#REF!</definedName>
    <definedName name="Bb">#REF!</definedName>
    <definedName name="bbb">#REF!</definedName>
    <definedName name="bbbbbb" hidden="1">{"via1",#N/A,TRUE,"general";"via2",#N/A,TRUE,"general";"via3",#N/A,TRUE,"general"}</definedName>
    <definedName name="bbbbbh" hidden="1">{"TAB1",#N/A,TRUE,"GENERAL";"TAB2",#N/A,TRUE,"GENERAL";"TAB3",#N/A,TRUE,"GENERAL";"TAB4",#N/A,TRUE,"GENERAL";"TAB5",#N/A,TRUE,"GENERAL"}</definedName>
    <definedName name="bbd" hidden="1">{"TAB1",#N/A,TRUE,"GENERAL";"TAB2",#N/A,TRUE,"GENERAL";"TAB3",#N/A,TRUE,"GENERAL";"TAB4",#N/A,TRUE,"GENERAL";"TAB5",#N/A,TRUE,"GENERAL"}</definedName>
    <definedName name="Bc">#REF!</definedName>
    <definedName name="BCXBDFG" hidden="1">{"TAB1",#N/A,TRUE,"GENERAL";"TAB2",#N/A,TRUE,"GENERAL";"TAB3",#N/A,TRUE,"GENERAL";"TAB4",#N/A,TRUE,"GENERAL";"TAB5",#N/A,TRUE,"GENERAL"}</definedName>
    <definedName name="Bd">#REF!</definedName>
    <definedName name="BDFB" hidden="1">{"via1",#N/A,TRUE,"general";"via2",#N/A,TRUE,"general";"via3",#N/A,TRUE,"general"}</definedName>
    <definedName name="BDFGDG" hidden="1">{"TAB1",#N/A,TRUE,"GENERAL";"TAB2",#N/A,TRUE,"GENERAL";"TAB3",#N/A,TRUE,"GENERAL";"TAB4",#N/A,TRUE,"GENERAL";"TAB5",#N/A,TRUE,"GENERAL"}</definedName>
    <definedName name="be" hidden="1">{"TAB1",#N/A,TRUE,"GENERAL";"TAB2",#N/A,TRUE,"GENERAL";"TAB3",#N/A,TRUE,"GENERAL";"TAB4",#N/A,TRUE,"GENERAL";"TAB5",#N/A,TRUE,"GENERAL"}</definedName>
    <definedName name="beneficios">#REF!</definedName>
    <definedName name="BETA0">#REF!</definedName>
    <definedName name="BETA1">#REF!</definedName>
    <definedName name="Bf">#REF!</definedName>
    <definedName name="bfgxddvd">#REF!</definedName>
    <definedName name="bfnfv" hidden="1">{"TAB1",#N/A,TRUE,"GENERAL";"TAB2",#N/A,TRUE,"GENERAL";"TAB3",#N/A,TRUE,"GENERAL";"TAB4",#N/A,TRUE,"GENERAL";"TAB5",#N/A,TRUE,"GENERAL"}</definedName>
    <definedName name="Bg">#REF!</definedName>
    <definedName name="bgb" hidden="1">{"TAB1",#N/A,TRUE,"GENERAL";"TAB2",#N/A,TRUE,"GENERAL";"TAB3",#N/A,TRUE,"GENERAL";"TAB4",#N/A,TRUE,"GENERAL";"TAB5",#N/A,TRUE,"GENERAL"}</definedName>
    <definedName name="BGDGFRT" hidden="1">{"via1",#N/A,TRUE,"general";"via2",#N/A,TRUE,"general";"via3",#N/A,TRUE,"general"}</definedName>
    <definedName name="BGFBFH" hidden="1">{"via1",#N/A,TRUE,"general";"via2",#N/A,TRUE,"general";"via3",#N/A,TRUE,"general"}</definedName>
    <definedName name="bgvfcdx" hidden="1">{"via1",#N/A,TRUE,"general";"via2",#N/A,TRUE,"general";"via3",#N/A,TRUE,"general"}</definedName>
    <definedName name="Bh">#REF!</definedName>
    <definedName name="Bi">#REF!</definedName>
    <definedName name="BID">#REF!</definedName>
    <definedName name="bid_expiration">#REF!</definedName>
    <definedName name="Bid_Received">#REF!</definedName>
    <definedName name="BID_SENT">#REF!</definedName>
    <definedName name="Bid1DOD">#REF!</definedName>
    <definedName name="Bid1Ext">#REF!</definedName>
    <definedName name="Bid1Qty">#REF!</definedName>
    <definedName name="Bid1TAC">#REF!</definedName>
    <definedName name="Bid1Unevalcost">#REF!</definedName>
    <definedName name="Bid1UNIT">#REF!</definedName>
    <definedName name="Bid2DOD">#REF!</definedName>
    <definedName name="Bid2Ext">#REF!</definedName>
    <definedName name="Bid2Qty">#REF!</definedName>
    <definedName name="Bid2TAC">#REF!</definedName>
    <definedName name="Bid2Unevalcost">#REF!</definedName>
    <definedName name="Bid2UNIT">#REF!</definedName>
    <definedName name="Bid3DOD">#REF!</definedName>
    <definedName name="Bid3Ext">#REF!</definedName>
    <definedName name="Bid3Qty">#REF!</definedName>
    <definedName name="Bid3TAC">#REF!</definedName>
    <definedName name="Bid3unevalcost">#REF!</definedName>
    <definedName name="Bid3Unit">#REF!</definedName>
    <definedName name="Bid4DOD">#REF!</definedName>
    <definedName name="Bid4Ext">#REF!</definedName>
    <definedName name="Bid4Qty">#REF!</definedName>
    <definedName name="Bid4TAC">#REF!</definedName>
    <definedName name="Bid4unevalcost">#REF!</definedName>
    <definedName name="Bid4Unit">#REF!</definedName>
    <definedName name="Bidlist">"List Box 6"</definedName>
    <definedName name="BidRange">#REF!</definedName>
    <definedName name="bimestre">#REF!</definedName>
    <definedName name="Bk">#REF!</definedName>
    <definedName name="BLOQUE">#REF!</definedName>
    <definedName name="Bm">#REF!</definedName>
    <definedName name="BMBTU">#REF!</definedName>
    <definedName name="BMCoalPrice">#REF!</definedName>
    <definedName name="Bn">#REF!</definedName>
    <definedName name="bolívar">#REF!</definedName>
    <definedName name="BOMB2">#N/A</definedName>
    <definedName name="BOMBAS">#N/A</definedName>
    <definedName name="BOMBASTABLA2.2">#REF!</definedName>
    <definedName name="BOMBEOALCANTARILLADOTABLA1.9">#REF!</definedName>
    <definedName name="BorraR">#REF!</definedName>
    <definedName name="Bp">#REF!</definedName>
    <definedName name="BPSRate_Month">#REF!</definedName>
    <definedName name="BQ238em237">#REF!</definedName>
    <definedName name="br" hidden="1">{"TAB1",#N/A,TRUE,"GENERAL";"TAB2",#N/A,TRUE,"GENERAL";"TAB3",#N/A,TRUE,"GENERAL";"TAB4",#N/A,TRUE,"GENERAL";"TAB5",#N/A,TRUE,"GENERAL"}</definedName>
    <definedName name="Breaker_Indus.Merlin_G.3x150A">#REF!</definedName>
    <definedName name="Brilladora">#REF!</definedName>
    <definedName name="BS_Data_Col" hidden="1">#REF!</definedName>
    <definedName name="bsb" hidden="1">{"via1",#N/A,TRUE,"general";"via2",#N/A,TRUE,"general";"via3",#N/A,TRUE,"general"}</definedName>
    <definedName name="BSpb" hidden="1">#REF!</definedName>
    <definedName name="bspoi" hidden="1">{"TAB1",#N/A,TRUE,"GENERAL";"TAB2",#N/A,TRUE,"GENERAL";"TAB3",#N/A,TRUE,"GENERAL";"TAB4",#N/A,TRUE,"GENERAL";"TAB5",#N/A,TRUE,"GENERAL"}</definedName>
    <definedName name="bt" hidden="1">{"via1",#N/A,TRUE,"general";"via2",#N/A,TRUE,"general";"via3",#N/A,TRUE,"general"}</definedName>
    <definedName name="BTYJHTR" hidden="1">{"TAB1",#N/A,TRUE,"GENERAL";"TAB2",#N/A,TRUE,"GENERAL";"TAB3",#N/A,TRUE,"GENERAL";"TAB4",#N/A,TRUE,"GENERAL";"TAB5",#N/A,TRUE,"GENERAL"}</definedName>
    <definedName name="BUDGET">#REF!</definedName>
    <definedName name="BUDGET_VALUE">#REF!</definedName>
    <definedName name="budgeted">#REF!</definedName>
    <definedName name="BuiltIn_Print_Area">#REF!</definedName>
    <definedName name="BuiltIn_Print_Area___0">#REF!</definedName>
    <definedName name="BuiltIn_Print_Area___0___0">#REF!</definedName>
    <definedName name="BuiltIn_Print_Area___0___0___0">#REF!</definedName>
    <definedName name="BuiltIn_Print_Titles">#REF!</definedName>
    <definedName name="bvbc" hidden="1">{"TAB1",#N/A,TRUE,"GENERAL";"TAB2",#N/A,TRUE,"GENERAL";"TAB3",#N/A,TRUE,"GENERAL";"TAB4",#N/A,TRUE,"GENERAL";"TAB5",#N/A,TRUE,"GENERAL"}</definedName>
    <definedName name="bvcb" hidden="1">{"via1",#N/A,TRUE,"general";"via2",#N/A,TRUE,"general";"via3",#N/A,TRUE,"general"}</definedName>
    <definedName name="bvn" hidden="1">{"via1",#N/A,TRUE,"general";"via2",#N/A,TRUE,"general";"via3",#N/A,TRUE,"general"}</definedName>
    <definedName name="by" hidden="1">{"via1",#N/A,TRUE,"general";"via2",#N/A,TRUE,"general";"via3",#N/A,TRUE,"general"}</definedName>
    <definedName name="BytMesInicioInctoMmto">#REF!</definedName>
    <definedName name="C.1">#REF!</definedName>
    <definedName name="C.10">#REF!</definedName>
    <definedName name="C.11">#REF!</definedName>
    <definedName name="C.2">#REF!</definedName>
    <definedName name="C.3">#REF!</definedName>
    <definedName name="C.4">#REF!</definedName>
    <definedName name="C.5">#REF!</definedName>
    <definedName name="C.6">#REF!</definedName>
    <definedName name="C.7">#REF!</definedName>
    <definedName name="C.8">#REF!</definedName>
    <definedName name="C.9">#REF!</definedName>
    <definedName name="C_">#REF!</definedName>
    <definedName name="Ca">#REF!</definedName>
    <definedName name="caa">#REF!</definedName>
    <definedName name="CAB">#N/A</definedName>
    <definedName name="Caja">#REF!</definedName>
    <definedName name="CALCULO">#REF!</definedName>
    <definedName name="calculopozo1">#REF!</definedName>
    <definedName name="CALCULOPOZOS">#REF!</definedName>
    <definedName name="calculopozos1">#REF!</definedName>
    <definedName name="CALCULOS">#REF!</definedName>
    <definedName name="CALCULOSALCANTARILLADO">#REF!</definedName>
    <definedName name="CALE">#REF!</definedName>
    <definedName name="CALEND">#REF!</definedName>
    <definedName name="CALENDA">#REF!</definedName>
    <definedName name="Calendar">#REF!</definedName>
    <definedName name="CALENDARIO">#REF!</definedName>
    <definedName name="Caliche">#REF!</definedName>
    <definedName name="CalP">#REF!</definedName>
    <definedName name="CAM">#REF!</definedName>
    <definedName name="cambio">#REF!</definedName>
    <definedName name="CanonesMedida">#REF!</definedName>
    <definedName name="CanonFcro">#REF!</definedName>
    <definedName name="CanonImpuestos">#REF!</definedName>
    <definedName name="CanonMedidaEspecial">#REF!</definedName>
    <definedName name="CanonMmto">#REF!</definedName>
    <definedName name="CanonSeguro">#REF!</definedName>
    <definedName name="CanonSoat">#REF!</definedName>
    <definedName name="CanonTotal">#REF!</definedName>
    <definedName name="CanonTramites">#REF!</definedName>
    <definedName name="CANT1.1">#REF!</definedName>
    <definedName name="CANT1.2">#REF!</definedName>
    <definedName name="CANT1.3">#REF!</definedName>
    <definedName name="CANT1.5">#REF!</definedName>
    <definedName name="CANT1.6">#REF!</definedName>
    <definedName name="CANT1.7">#REF!</definedName>
    <definedName name="CANT1.9">#REF!</definedName>
    <definedName name="CANT2.11">#REF!</definedName>
    <definedName name="CANT2.12">#REF!</definedName>
    <definedName name="CANT2.2">#REF!</definedName>
    <definedName name="CANT2.3">#REF!</definedName>
    <definedName name="CANT2.4">#REF!</definedName>
    <definedName name="CANT8.1">#REF!</definedName>
    <definedName name="CANT8.2">#REF!</definedName>
    <definedName name="CANT8.3">#REF!</definedName>
    <definedName name="CANT8.4">#REF!</definedName>
    <definedName name="CANT8.5">#REF!</definedName>
    <definedName name="CANT8.6">#REF!</definedName>
    <definedName name="CANT8.7">#REF!</definedName>
    <definedName name="Cantidad">#REF!</definedName>
    <definedName name="CANTIDADESDEOBRA">#REF!</definedName>
    <definedName name="CAP">#REF!</definedName>
    <definedName name="CAPATAZ_I">"TABLA1"</definedName>
    <definedName name="Capex">#REF!</definedName>
    <definedName name="CapexFac">#REF!</definedName>
    <definedName name="CapitalCongelado">#REF!</definedName>
    <definedName name="Capitalpb" hidden="1">#REF!</definedName>
    <definedName name="CapitalStructure" hidden="1">#REF!</definedName>
    <definedName name="CapTarget">#REF!</definedName>
    <definedName name="CapTotalCol">#REF!</definedName>
    <definedName name="CARBON">#REF!</definedName>
    <definedName name="CARGA">#N/A</definedName>
    <definedName name="CARGO">#REF!</definedName>
    <definedName name="CARLOS">#REF!</definedName>
    <definedName name="Casa">#REF!</definedName>
    <definedName name="Cashpb" hidden="1">#REF!</definedName>
    <definedName name="cat">#REF!</definedName>
    <definedName name="Cat1Life">#REF!</definedName>
    <definedName name="Cat1Rate">#REF!</definedName>
    <definedName name="Cat1Salvage">#REF!</definedName>
    <definedName name="Cat2Life">#REF!</definedName>
    <definedName name="Cat2Rate">#REF!</definedName>
    <definedName name="Cat2Salvage">#REF!</definedName>
    <definedName name="Cat3Life">#REF!</definedName>
    <definedName name="Cat3Rate">#REF!</definedName>
    <definedName name="Cat3Salvage">#REF!</definedName>
    <definedName name="Cat4Life">#REF!</definedName>
    <definedName name="Cat4Rate">#REF!</definedName>
    <definedName name="Cat4Salvage">#REF!</definedName>
    <definedName name="categoria">#REF!</definedName>
    <definedName name="causa">#REF!</definedName>
    <definedName name="Cb">#REF!</definedName>
    <definedName name="Cc">#REF!</definedName>
    <definedName name="ccccc" hidden="1">{"TAB1",#N/A,TRUE,"GENERAL";"TAB2",#N/A,TRUE,"GENERAL";"TAB3",#N/A,TRUE,"GENERAL";"TAB4",#N/A,TRUE,"GENERAL";"TAB5",#N/A,TRUE,"GENERAL"}</definedName>
    <definedName name="CContLab">#REF!</definedName>
    <definedName name="CContParts">#REF!</definedName>
    <definedName name="Cd">#REF!</definedName>
    <definedName name="cdcdc" hidden="1">{"via1",#N/A,TRUE,"general";"via2",#N/A,TRUE,"general";"via3",#N/A,TRUE,"general"}</definedName>
    <definedName name="Ce">#REF!</definedName>
    <definedName name="ceerf" hidden="1">{"TAB1",#N/A,TRUE,"GENERAL";"TAB2",#N/A,TRUE,"GENERAL";"TAB3",#N/A,TRUE,"GENERAL";"TAB4",#N/A,TRUE,"GENERAL";"TAB5",#N/A,TRUE,"GENERAL"}</definedName>
    <definedName name="Cera_para_pisos">#REF!</definedName>
    <definedName name="Cf">#REF!</definedName>
    <definedName name="cfcffgfgfg">#REF!</definedName>
    <definedName name="Cg">#REF!</definedName>
    <definedName name="CGET">#REF!</definedName>
    <definedName name="Ch">#REF!</definedName>
    <definedName name="CH_Infra_Capex">#REF!</definedName>
    <definedName name="Change_in_Cash" hidden="1">#REF!</definedName>
    <definedName name="Check_to_Cash" hidden="1">#REF!</definedName>
    <definedName name="chiqui">#REF!</definedName>
    <definedName name="Ci">#REF!</definedName>
    <definedName name="CIRCUITOS">#REF!</definedName>
    <definedName name="Cj">#REF!</definedName>
    <definedName name="Ck">#REF!</definedName>
    <definedName name="clase">#REF!</definedName>
    <definedName name="class2">#REF!</definedName>
    <definedName name="class3">#REF!</definedName>
    <definedName name="classification">#REF!</definedName>
    <definedName name="Client">#REF!</definedName>
    <definedName name="Client_name">#REF!</definedName>
    <definedName name="Client_ref_number">#REF!</definedName>
    <definedName name="Cll">#REF!</definedName>
    <definedName name="CLube">#REF!</definedName>
    <definedName name="Cm">#REF!</definedName>
    <definedName name="CMina">#REF!</definedName>
    <definedName name="cmuooo5">#REF!</definedName>
    <definedName name="Cn">#REF!</definedName>
    <definedName name="Cñ">#REF!</definedName>
    <definedName name="Co">#REF!</definedName>
    <definedName name="Coal">#REF!</definedName>
    <definedName name="Coal_Closing_Stock">#REF!</definedName>
    <definedName name="Coal_DB">#REF!</definedName>
    <definedName name="Coal1">#REF!</definedName>
    <definedName name="Coal2">#REF!</definedName>
    <definedName name="Coal3">#REF!</definedName>
    <definedName name="Coal4">#REF!</definedName>
    <definedName name="CoalFleet">#REF!</definedName>
    <definedName name="CoalLoad">#REF!</definedName>
    <definedName name="CoalOpCost">#REF!</definedName>
    <definedName name="CoalOverCap">#REF!</definedName>
    <definedName name="CoalPriceFac">#REF!</definedName>
    <definedName name="CoalRepl">#REF!</definedName>
    <definedName name="CoalUtil">#REF!</definedName>
    <definedName name="Cod">#REF!</definedName>
    <definedName name="CODOS">#REF!</definedName>
    <definedName name="Codos_PVC_3">#REF!</definedName>
    <definedName name="coeficienterugosidad">#REF!</definedName>
    <definedName name="COHaul">#REF!</definedName>
    <definedName name="COLBOR">#REF!</definedName>
    <definedName name="ColTap">#REF!</definedName>
    <definedName name="ComBid1">#REF!</definedName>
    <definedName name="ComBid1CurrCode">#REF!</definedName>
    <definedName name="ComBid1EvalTotal">#REF!</definedName>
    <definedName name="ComBid1LeadTime">#REF!</definedName>
    <definedName name="ComBid1Number">#REF!</definedName>
    <definedName name="ComBid1PayTerms">#REF!</definedName>
    <definedName name="ComBid1Penalty">#REF!</definedName>
    <definedName name="ComBid1PromiseDate">#REF!</definedName>
    <definedName name="ComBid1Rate">#REF!</definedName>
    <definedName name="ComBid1Retention">#REF!</definedName>
    <definedName name="ComBid1Total">#REF!</definedName>
    <definedName name="ComBid2">#REF!</definedName>
    <definedName name="ComBid2CurrCode">#REF!</definedName>
    <definedName name="ComBid2EvalTotal">#REF!</definedName>
    <definedName name="ComBid2LeadTime">#REF!</definedName>
    <definedName name="ComBid2Number">#REF!</definedName>
    <definedName name="ComBid2PayTerms">#REF!</definedName>
    <definedName name="ComBid2Penalty">#REF!</definedName>
    <definedName name="ComBid2PromiseDate">#REF!</definedName>
    <definedName name="ComBid2Rate">#REF!</definedName>
    <definedName name="ComBid2Retention">#REF!</definedName>
    <definedName name="ComBid2Total">#REF!</definedName>
    <definedName name="ComBid3">#REF!</definedName>
    <definedName name="ComBid3CurrCode">#REF!</definedName>
    <definedName name="ComBid3EvalTotal">#REF!</definedName>
    <definedName name="ComBid3LeadTime">#REF!</definedName>
    <definedName name="comBid3Number">#REF!</definedName>
    <definedName name="ComBid3PayTerms">#REF!</definedName>
    <definedName name="ComBid3Penalty">#REF!</definedName>
    <definedName name="ComBid3PromiseDate">#REF!</definedName>
    <definedName name="ComBid3Rate">#REF!</definedName>
    <definedName name="ComBid3Retention">#REF!</definedName>
    <definedName name="ComBid3Total">#REF!</definedName>
    <definedName name="ComBid4">#REF!</definedName>
    <definedName name="ComBid4CurrCode">#REF!</definedName>
    <definedName name="ComBid4EvalTotal">#REF!</definedName>
    <definedName name="ComBid4LeadTime">#REF!</definedName>
    <definedName name="ComBid4Number">#REF!</definedName>
    <definedName name="ComBid4PayTerms">#REF!</definedName>
    <definedName name="ComBid4Penalty">#REF!</definedName>
    <definedName name="ComBid4PromiseDate">#REF!</definedName>
    <definedName name="ComBid4Rate">#REF!</definedName>
    <definedName name="ComBid4Retention">#REF!</definedName>
    <definedName name="ComBid4Total">#REF!</definedName>
    <definedName name="ComBidRange">#REF!</definedName>
    <definedName name="Combustible">#REF!</definedName>
    <definedName name="CombustibleCostos">#REF!</definedName>
    <definedName name="COMEstAward_date">#REF!</definedName>
    <definedName name="COMJob_Number">#REF!</definedName>
    <definedName name="COMMR_description">#REF!</definedName>
    <definedName name="COMMRNumber">#REF!</definedName>
    <definedName name="comp">#REF!</definedName>
    <definedName name="COMPenalty">#REF!</definedName>
    <definedName name="componentes">#REF!</definedName>
    <definedName name="COMProject_Currency">#REF!</definedName>
    <definedName name="COMProject_name">#REF!</definedName>
    <definedName name="conceptos">#REF!</definedName>
    <definedName name="concreto">#REF!</definedName>
    <definedName name="concreto3000">#REF!</definedName>
    <definedName name="CONDUCCION331">#REF!</definedName>
    <definedName name="CONDUCCIONES">#REF!</definedName>
    <definedName name="CONDUCCIONTABLA3.3.1">#REF!</definedName>
    <definedName name="Conductores">#REF!</definedName>
    <definedName name="ConductoresCostos">#REF!</definedName>
    <definedName name="Congelar_Capital_Vencido">#REF!</definedName>
    <definedName name="cons">#REF!</definedName>
    <definedName name="CONSOLIDADO">#REF!</definedName>
    <definedName name="CONSORCIO">#REF!</definedName>
    <definedName name="consum">#REF!</definedName>
    <definedName name="consumo">#REF!</definedName>
    <definedName name="CONTAB">#REF!</definedName>
    <definedName name="CONTADO">#REF!</definedName>
    <definedName name="ContLabCostOutput">#REF!</definedName>
    <definedName name="ContPartsCostOutput">#REF!</definedName>
    <definedName name="CONTRATISTA">#REF!</definedName>
    <definedName name="Contrato">#REF!</definedName>
    <definedName name="COORDENADAS">#REF!</definedName>
    <definedName name="COORDENADAS1">#REF!</definedName>
    <definedName name="copia">#REF!</definedName>
    <definedName name="Coraza">#REF!</definedName>
    <definedName name="cost_analysis">#REF!</definedName>
    <definedName name="COST_CENTRES">#REF!</definedName>
    <definedName name="costa">#REF!</definedName>
    <definedName name="CostCode">#REF!</definedName>
    <definedName name="COSTOPERSONALTABLA1.5.3">#REF!</definedName>
    <definedName name="COSTOPERSONALTABLA1.5.4">#REF!</definedName>
    <definedName name="COSTOPERSONALTABLA1.5.5">#REF!</definedName>
    <definedName name="COSTOREDESALCTABLA7.4">#REF!</definedName>
    <definedName name="COSTOREDESTABLA7.3">#REF!</definedName>
    <definedName name="COSTOSCONDUCCIONACU">#REF!</definedName>
    <definedName name="cota">#REF!</definedName>
    <definedName name="COTAS">#REF!</definedName>
    <definedName name="count">#REF!</definedName>
    <definedName name="counter">#REF!</definedName>
    <definedName name="COUNTRY_OF_ORIGIN">#REF!</definedName>
    <definedName name="CPlanta">#REF!</definedName>
    <definedName name="Cq">#REF!</definedName>
    <definedName name="Cr">#REF!</definedName>
    <definedName name="CRandM">#REF!</definedName>
    <definedName name="CREDITO">#REF!</definedName>
    <definedName name="CRGAPR">#REF!</definedName>
    <definedName name="CRGELB">#REF!</definedName>
    <definedName name="CRGRVS">#REF!</definedName>
    <definedName name="CRP">#REF!</definedName>
    <definedName name="CRUCE_200_CANAL_S1">#REF!</definedName>
    <definedName name="CRUCE_200_CANAL_S2">#REF!</definedName>
    <definedName name="CRUCE_200_CANAL_S3">#REF!</definedName>
    <definedName name="CRUCE_200_CANAL_S4">#REF!</definedName>
    <definedName name="CRUCE_200_CANAL_S5">#REF!</definedName>
    <definedName name="CRUCE_200_CANAL_S6">#REF!</definedName>
    <definedName name="CRUCE_8__A_S1">#REF!</definedName>
    <definedName name="CRUCE_8__A_S2">#REF!</definedName>
    <definedName name="CRUCE_8__A_S3">#REF!</definedName>
    <definedName name="CRUCE_8__A_S4">#REF!</definedName>
    <definedName name="CRUCE_8__A_S5">#REF!</definedName>
    <definedName name="CRUCE_8__A_S6">#REF!</definedName>
    <definedName name="CRUCE12__A_S1">#REF!</definedName>
    <definedName name="CRUCE12__A_S2">#REF!</definedName>
    <definedName name="CRUCE12__A_S3">#REF!</definedName>
    <definedName name="CRUCE12__A_S4">#REF!</definedName>
    <definedName name="CRUCE12__A_S5">#REF!</definedName>
    <definedName name="CRUCE12__A_S6">#REF!</definedName>
    <definedName name="CRUCE12_B_S1">#REF!</definedName>
    <definedName name="CRUCE12_B_S2">#REF!</definedName>
    <definedName name="CRUCE12_B_S3">#REF!</definedName>
    <definedName name="CRUCE12_B_S4">#REF!</definedName>
    <definedName name="CRUCE12_B_S5">#REF!</definedName>
    <definedName name="CRUCE12_B_S6">#REF!</definedName>
    <definedName name="CRUCE160_CANAL_S1">#REF!</definedName>
    <definedName name="CRUCE160_CANAL_S2">#REF!</definedName>
    <definedName name="CRUCE160_CANAL_S3">#REF!</definedName>
    <definedName name="CRUCE160_CANAL_S4">#REF!</definedName>
    <definedName name="CRUCE160_CANAL_S5">#REF!</definedName>
    <definedName name="CRUCE160_CANAL_S6">#REF!</definedName>
    <definedName name="CRUCE90_CANAL_S1">#REF!</definedName>
    <definedName name="CRUCE90_CANAL_S2">#REF!</definedName>
    <definedName name="CRUCE90_CANAL_S3">#REF!</definedName>
    <definedName name="CRUCE90_CANAL_S4">#REF!</definedName>
    <definedName name="CRUCE90_CANAL_S5">#REF!</definedName>
    <definedName name="CRUCE90_CANAL_S6">#REF!</definedName>
    <definedName name="CRUCE90_S1">#REF!</definedName>
    <definedName name="CRUCE90_S2">#REF!</definedName>
    <definedName name="CRUCE90_S3">#REF!</definedName>
    <definedName name="CRUCE90_S4">#REF!</definedName>
    <definedName name="CRUCE90_S5">#REF!</definedName>
    <definedName name="CRUCE90_S6">#REF!</definedName>
    <definedName name="Cruceta_metálica_en_ángulo_de__2m_x_2_5__x_2_5__x_1_4_.">"Prueba1"</definedName>
    <definedName name="Cs">#REF!</definedName>
    <definedName name="Ct">#REF!</definedName>
    <definedName name="CTyre">#REF!</definedName>
    <definedName name="Cu">#REF!</definedName>
    <definedName name="CUAD">#REF!</definedName>
    <definedName name="cuad1">#REF!</definedName>
    <definedName name="cuad2">#REF!</definedName>
    <definedName name="cuad3">#REF!</definedName>
    <definedName name="cuad4">#REF!</definedName>
    <definedName name="CUAD5">#REF!</definedName>
    <definedName name="cuado">#REF!</definedName>
    <definedName name="cuadr">#REF!</definedName>
    <definedName name="CUADRIA">#REF!</definedName>
    <definedName name="CUADRIB">#REF!</definedName>
    <definedName name="CUADRIC">#REF!</definedName>
    <definedName name="CUADRILLA">#REF!</definedName>
    <definedName name="cuadrillas">#REF!</definedName>
    <definedName name="Cuadro">#REF!</definedName>
    <definedName name="CUADRO1">#REF!</definedName>
    <definedName name="cube">#REF!</definedName>
    <definedName name="CUBE_UNIT">#REF!</definedName>
    <definedName name="cubs">#REF!</definedName>
    <definedName name="cUCA">#REF!</definedName>
    <definedName name="Cumm_Us_inf">#REF!</definedName>
    <definedName name="cumplimiento">#REF!</definedName>
    <definedName name="CUNET" hidden="1">{"via1",#N/A,TRUE,"general";"via2",#N/A,TRUE,"general";"via3",#N/A,TRUE,"general"}</definedName>
    <definedName name="curAsisCarr1A">#REF!</definedName>
    <definedName name="curCanDTFSemana">#REF!</definedName>
    <definedName name="CurCanonPorMillon">#REF!</definedName>
    <definedName name="CurCostComGl1a">#REF!</definedName>
    <definedName name="CurCostoCondMes">#REF!</definedName>
    <definedName name="CurCostoImptoTimbre">#REF!</definedName>
    <definedName name="CurCostoKm10A">#REF!</definedName>
    <definedName name="CurCostoKm11A">#REF!</definedName>
    <definedName name="CurCostoKm1A">#REF!</definedName>
    <definedName name="CurCostoKm2A">#REF!</definedName>
    <definedName name="CurCostoKm3A">#REF!</definedName>
    <definedName name="CurCostoKm4A">#REF!</definedName>
    <definedName name="CurCostoKm5A">#REF!</definedName>
    <definedName name="CurCostoKm6A">#REF!</definedName>
    <definedName name="CurCostoKm7A">#REF!</definedName>
    <definedName name="CurCostoKm8A">#REF!</definedName>
    <definedName name="CurCostoKm9A">#REF!</definedName>
    <definedName name="CurCostoLlantas">#REF!</definedName>
    <definedName name="CurCostoMttoFKm10A">#REF!</definedName>
    <definedName name="CurCostoMttoFKm1A">#REF!</definedName>
    <definedName name="CurCostoMttoFKm2A">#REF!</definedName>
    <definedName name="CurCostoMttoFKm3A">#REF!</definedName>
    <definedName name="CurCostoMttoFKm4A">#REF!</definedName>
    <definedName name="CurCostoMttoFKm5A">#REF!</definedName>
    <definedName name="CurCostoMttoFKm6A">#REF!</definedName>
    <definedName name="CurCostoMttoFKm7A">#REF!</definedName>
    <definedName name="CurCostoMttoFKm8A">#REF!</definedName>
    <definedName name="CurCostoMttoFKm9A">#REF!</definedName>
    <definedName name="CurCostoOportunidadFcroEntrega">#REF!</definedName>
    <definedName name="CurCostosMargendeNegociacion">#REF!</definedName>
    <definedName name="CurCostoVentaVehCliente">#REF!</definedName>
    <definedName name="CurDescuentoAccesorio">#REF!</definedName>
    <definedName name="CurDTFMaxima">#REF!</definedName>
    <definedName name="CurDTFminima">#REF!</definedName>
    <definedName name="CurDTFSemaTriAntic">#REF!</definedName>
    <definedName name="CurFuelCargoMensual">#REF!</definedName>
    <definedName name="CurFuelEquipo">#REF!</definedName>
    <definedName name="CurGPSCargoMensual">#REF!</definedName>
    <definedName name="CurGPSEquipo">#REF!</definedName>
    <definedName name="CurImptoRod1A">#REF!</definedName>
    <definedName name="CurImptoTimRetoma">#REF!</definedName>
    <definedName name="curIpcProye10A">#REF!</definedName>
    <definedName name="curIpcProye1A">#REF!</definedName>
    <definedName name="CurIpcProye2A">#REF!</definedName>
    <definedName name="CurIpcProye3A">#REF!</definedName>
    <definedName name="CurIpcProye4A">#REF!</definedName>
    <definedName name="CurIpcProye5A">#REF!</definedName>
    <definedName name="curIpcProye6A">#REF!</definedName>
    <definedName name="curIpcProye7A">#REF!</definedName>
    <definedName name="curIpcProye8A">#REF!</definedName>
    <definedName name="curIpcProye9A">#REF!</definedName>
    <definedName name="CurIvaAccesorios">#REF!</definedName>
    <definedName name="CurKitCarretera">#REF!</definedName>
    <definedName name="CurMerchand">#REF!</definedName>
    <definedName name="CurMontoMinImptoTimbre">#REF!</definedName>
    <definedName name="CurPickup">#REF!</definedName>
    <definedName name="currency_code">#REF!</definedName>
    <definedName name="currency_conversion_factor">#REF!</definedName>
    <definedName name="CurSeguroCanon">#REF!</definedName>
    <definedName name="CurServicioGPSDelClienteMensual">#REF!</definedName>
    <definedName name="curSOAT1A">#REF!</definedName>
    <definedName name="CurStandby">#REF!</definedName>
    <definedName name="CurTramiteAnual">#REF!</definedName>
    <definedName name="CurTramTransito">#REF!</definedName>
    <definedName name="CurUtilidadNominal">#REF!</definedName>
    <definedName name="CurValorAccesConIva">#REF!</definedName>
    <definedName name="CurValorMinAccriosReventa">#REF!</definedName>
    <definedName name="CurVariable1">#REF!</definedName>
    <definedName name="CurVariable2">#REF!</definedName>
    <definedName name="CurVariable3">#REF!</definedName>
    <definedName name="CurVlrAsegurado">#REF!</definedName>
    <definedName name="CurVlrVentaVehCliente">#REF!</definedName>
    <definedName name="curVPN">#REF!</definedName>
    <definedName name="CurVrVehicPrecPubConIvaSinDtos">#REF!</definedName>
    <definedName name="CurVrVehícPrecPubConIvaSinDtos">#REF!</definedName>
    <definedName name="Cv">#REF!</definedName>
    <definedName name="CV2.Daily_Tonnes">#REF!</definedName>
    <definedName name="CV2.Moisture">#REF!</definedName>
    <definedName name="CVa">#REF!</definedName>
    <definedName name="cvcvcvcv">#REF!</definedName>
    <definedName name="cvfvd" hidden="1">{"via1",#N/A,TRUE,"general";"via2",#N/A,TRUE,"general";"via3",#N/A,TRUE,"general"}</definedName>
    <definedName name="cvn" hidden="1">{"TAB1",#N/A,TRUE,"GENERAL";"TAB2",#N/A,TRUE,"GENERAL";"TAB3",#N/A,TRUE,"GENERAL";"TAB4",#N/A,TRUE,"GENERAL";"TAB5",#N/A,TRUE,"GENERAL"}</definedName>
    <definedName name="cvvvv">#REF!</definedName>
    <definedName name="CVXC" hidden="1">{"via1",#N/A,TRUE,"general";"via2",#N/A,TRUE,"general";"via3",#N/A,TRUE,"general"}</definedName>
    <definedName name="Cw">#REF!</definedName>
    <definedName name="Cx">#REF!</definedName>
    <definedName name="cxcxcxc">#REF!</definedName>
    <definedName name="Cy">#REF!</definedName>
    <definedName name="CZN_north_perc">50</definedName>
    <definedName name="CZN_south_perc">0</definedName>
    <definedName name="d" hidden="1">{"TAB1",#N/A,TRUE,"GENERAL";"TAB2",#N/A,TRUE,"GENERAL";"TAB3",#N/A,TRUE,"GENERAL";"TAB4",#N/A,TRUE,"GENERAL";"TAB5",#N/A,TRUE,"GENERAL"}</definedName>
    <definedName name="DASD" hidden="1">{"TAB1",#N/A,TRUE,"GENERAL";"TAB2",#N/A,TRUE,"GENERAL";"TAB3",#N/A,TRUE,"GENERAL";"TAB4",#N/A,TRUE,"GENERAL";"TAB5",#N/A,TRUE,"GENERAL"}</definedName>
    <definedName name="daszafdsf">#REF!</definedName>
    <definedName name="DAT">#REF!</definedName>
    <definedName name="Data">#REF!</definedName>
    <definedName name="Data_Base">#REF!</definedName>
    <definedName name="Date">#REF!</definedName>
    <definedName name="Datos">#REF!</definedName>
    <definedName name="Datos_G1">#REF!</definedName>
    <definedName name="Datos_G2">#REF!</definedName>
    <definedName name="Datos_SW_G1">#REF!</definedName>
    <definedName name="Datos_SW_G2">#REF!</definedName>
    <definedName name="datos1">#REF!</definedName>
    <definedName name="datos2">#REF!</definedName>
    <definedName name="datos3">#REF!</definedName>
    <definedName name="Days_in_Month">#REF!</definedName>
    <definedName name="dbfdfbi" hidden="1">{"TAB1",#N/A,TRUE,"GENERAL";"TAB2",#N/A,TRUE,"GENERAL";"TAB3",#N/A,TRUE,"GENERAL";"TAB4",#N/A,TRUE,"GENERAL";"TAB5",#N/A,TRUE,"GENERAL"}</definedName>
    <definedName name="dblgarantiaExtendida">#REF!</definedName>
    <definedName name="dblPunRentabilidad">#REF!</definedName>
    <definedName name="dblUtilVehiculo">#REF!</definedName>
    <definedName name="DCSDCTV" hidden="1">{"via1",#N/A,TRUE,"general";"via2",#N/A,TRUE,"general";"via3",#N/A,TRUE,"general"}</definedName>
    <definedName name="dcvbbn">#REF!</definedName>
    <definedName name="dd">#REF!</definedName>
    <definedName name="ddd" localSheetId="5" hidden="1">{"via1",#N/A,TRUE,"general";"via2",#N/A,TRUE,"general";"via3",#N/A,TRUE,"general"}</definedName>
    <definedName name="ddddd">#REF!</definedName>
    <definedName name="ddddddddd">#REF!</definedName>
    <definedName name="ddddt" hidden="1">{"via1",#N/A,TRUE,"general";"via2",#N/A,TRUE,"general";"via3",#N/A,TRUE,"general"}</definedName>
    <definedName name="ddewdw" hidden="1">{"TAB1",#N/A,TRUE,"GENERAL";"TAB2",#N/A,TRUE,"GENERAL";"TAB3",#N/A,TRUE,"GENERAL";"TAB4",#N/A,TRUE,"GENERAL";"TAB5",#N/A,TRUE,"GENERAL"}</definedName>
    <definedName name="ddfdh" hidden="1">{"TAB1",#N/A,TRUE,"GENERAL";"TAB2",#N/A,TRUE,"GENERAL";"TAB3",#N/A,TRUE,"GENERAL";"TAB4",#N/A,TRUE,"GENERAL";"TAB5",#N/A,TRUE,"GENERAL"}</definedName>
    <definedName name="ddfgfgfgf">#REF!</definedName>
    <definedName name="ddfhgxd">#REF!</definedName>
    <definedName name="DDGSDP" hidden="1">{"TAB1",#N/A,TRUE,"GENERAL";"TAB2",#N/A,TRUE,"GENERAL";"TAB3",#N/A,TRUE,"GENERAL";"TAB4",#N/A,TRUE,"GENERAL";"TAB5",#N/A,TRUE,"GENERAL"}</definedName>
    <definedName name="Dealpb" hidden="1">#REF!</definedName>
    <definedName name="Debt_Purchase_Price_Funding">#REF!</definedName>
    <definedName name="Debt_S5_EA_Sch">#REF!</definedName>
    <definedName name="Debt_S6_EA_Sch">#REF!</definedName>
    <definedName name="DEC">#N/A</definedName>
    <definedName name="Decameron">#N/A</definedName>
    <definedName name="decbs">#REF!</definedName>
    <definedName name="decision">#REF!</definedName>
    <definedName name="Decjv">#REF!</definedName>
    <definedName name="Decjv2">#REF!</definedName>
    <definedName name="deded" hidden="1">{"TAB1",#N/A,TRUE,"GENERAL";"TAB2",#N/A,TRUE,"GENERAL";"TAB3",#N/A,TRUE,"GENERAL";"TAB4",#N/A,TRUE,"GENERAL";"TAB5",#N/A,TRUE,"GENERAL"}</definedName>
    <definedName name="default_leadtime">#REF!</definedName>
    <definedName name="defd" hidden="1">{"via1",#N/A,TRUE,"general";"via2",#N/A,TRUE,"general";"via3",#N/A,TRUE,"general"}</definedName>
    <definedName name="DEMANDA">#REF!</definedName>
    <definedName name="DENS">#REF!</definedName>
    <definedName name="DENS_1">"#n"/"a"</definedName>
    <definedName name="DENS_10">"#n"/"a"</definedName>
    <definedName name="DENS_2">"#n"/"a"</definedName>
    <definedName name="DENS_3">"#n"/"a"</definedName>
    <definedName name="DENS_4">"#n"/"a"</definedName>
    <definedName name="DENS_5">"#n"/"a"</definedName>
    <definedName name="DENS_6">"#n"/"a"</definedName>
    <definedName name="DENS_7">"#n"/"a"</definedName>
    <definedName name="DENS_8">"#n"/"a"</definedName>
    <definedName name="DENS_9">"#n"/"a"</definedName>
    <definedName name="densi">#REF!</definedName>
    <definedName name="densi_1">"#n"/"a"</definedName>
    <definedName name="densi_10">"#n"/"a"</definedName>
    <definedName name="densi_2">"#n"/"a"</definedName>
    <definedName name="densi_3">"#n"/"a"</definedName>
    <definedName name="densi_4">"#n"/"a"</definedName>
    <definedName name="densi_5">"#n"/"a"</definedName>
    <definedName name="densi_6">"#n"/"a"</definedName>
    <definedName name="densi_7">"#n"/"a"</definedName>
    <definedName name="densi_8">"#n"/"a"</definedName>
    <definedName name="densi_9">"#n"/"a"</definedName>
    <definedName name="Dep_IAS_tot">#REF!</definedName>
    <definedName name="Department">#REF!</definedName>
    <definedName name="Depreciation">#REF!</definedName>
    <definedName name="DepreciationPB" hidden="1">#REF!</definedName>
    <definedName name="DES">#REF!</definedName>
    <definedName name="desc_rps">#REF!</definedName>
    <definedName name="DESC521">#REF!</definedName>
    <definedName name="description">#REF!</definedName>
    <definedName name="Designer">#REF!</definedName>
    <definedName name="DetailsBid1">#REF!</definedName>
    <definedName name="DetailsBid2">#REF!</definedName>
    <definedName name="DetailsBid3">#REF!</definedName>
    <definedName name="DetailsBid4">#REF!</definedName>
    <definedName name="DetailsBidRange">#REF!</definedName>
    <definedName name="deuda">#REF!</definedName>
    <definedName name="deuda2">#REF!</definedName>
    <definedName name="dfa" hidden="1">{"TAB1",#N/A,TRUE,"GENERAL";"TAB2",#N/A,TRUE,"GENERAL";"TAB3",#N/A,TRUE,"GENERAL";"TAB4",#N/A,TRUE,"GENERAL";"TAB5",#N/A,TRUE,"GENERAL"}</definedName>
    <definedName name="dfasd" hidden="1">{"TAB1",#N/A,TRUE,"GENERAL";"TAB2",#N/A,TRUE,"GENERAL";"TAB3",#N/A,TRUE,"GENERAL";"TAB4",#N/A,TRUE,"GENERAL";"TAB5",#N/A,TRUE,"GENERAL"}</definedName>
    <definedName name="DFBGHS">#REF!</definedName>
    <definedName name="DFBNJ" hidden="1">{"via1",#N/A,TRUE,"general";"via2",#N/A,TRUE,"general";"via3",#N/A,TRUE,"general"}</definedName>
    <definedName name="dfcvc">#REF!</definedName>
    <definedName name="dfdaa">#REF!</definedName>
    <definedName name="dfdf">#REF!</definedName>
    <definedName name="dfds" hidden="1">{"TAB1",#N/A,TRUE,"GENERAL";"TAB2",#N/A,TRUE,"GENERAL";"TAB3",#N/A,TRUE,"GENERAL";"TAB4",#N/A,TRUE,"GENERAL";"TAB5",#N/A,TRUE,"GENERAL"}</definedName>
    <definedName name="dfdsfi" hidden="1">{"via1",#N/A,TRUE,"general";"via2",#N/A,TRUE,"general";"via3",#N/A,TRUE,"general"}</definedName>
    <definedName name="dffffe" hidden="1">{"TAB1",#N/A,TRUE,"GENERAL";"TAB2",#N/A,TRUE,"GENERAL";"TAB3",#N/A,TRUE,"GENERAL";"TAB4",#N/A,TRUE,"GENERAL";"TAB5",#N/A,TRUE,"GENERAL"}</definedName>
    <definedName name="DFG" hidden="1">{"via1",#N/A,TRUE,"general";"via2",#N/A,TRUE,"general";"via3",#N/A,TRUE,"general"}</definedName>
    <definedName name="DFGBHJ" hidden="1">{"via1",#N/A,TRUE,"general";"via2",#N/A,TRUE,"general";"via3",#N/A,TRUE,"general"}</definedName>
    <definedName name="DFGDFG" hidden="1">{"via1",#N/A,TRUE,"general";"via2",#N/A,TRUE,"general";"via3",#N/A,TRUE,"general"}</definedName>
    <definedName name="DFGDYYB" hidden="1">{"TAB1",#N/A,TRUE,"GENERAL";"TAB2",#N/A,TRUE,"GENERAL";"TAB3",#N/A,TRUE,"GENERAL";"TAB4",#N/A,TRUE,"GENERAL";"TAB5",#N/A,TRUE,"GENERAL"}</definedName>
    <definedName name="dfgf" hidden="1">{"via1",#N/A,TRUE,"general";"via2",#N/A,TRUE,"general";"via3",#N/A,TRUE,"general"}</definedName>
    <definedName name="DFGFBOP" hidden="1">{"TAB1",#N/A,TRUE,"GENERAL";"TAB2",#N/A,TRUE,"GENERAL";"TAB3",#N/A,TRUE,"GENERAL";"TAB4",#N/A,TRUE,"GENERAL";"TAB5",#N/A,TRUE,"GENERAL"}</definedName>
    <definedName name="DFGFDG" hidden="1">{"TAB1",#N/A,TRUE,"GENERAL";"TAB2",#N/A,TRUE,"GENERAL";"TAB3",#N/A,TRUE,"GENERAL";"TAB4",#N/A,TRUE,"GENERAL";"TAB5",#N/A,TRUE,"GENERAL"}</definedName>
    <definedName name="DFGV" hidden="1">{"TAB1",#N/A,TRUE,"GENERAL";"TAB2",#N/A,TRUE,"GENERAL";"TAB3",#N/A,TRUE,"GENERAL";"TAB4",#N/A,TRUE,"GENERAL";"TAB5",#N/A,TRUE,"GENERAL"}</definedName>
    <definedName name="dfgypuj" hidden="1">{"TAB1",#N/A,TRUE,"GENERAL";"TAB2",#N/A,TRUE,"GENERAL";"TAB3",#N/A,TRUE,"GENERAL";"TAB4",#N/A,TRUE,"GENERAL";"TAB5",#N/A,TRUE,"GENERAL"}</definedName>
    <definedName name="dfh" hidden="1">{"TAB1",#N/A,TRUE,"GENERAL";"TAB2",#N/A,TRUE,"GENERAL";"TAB3",#N/A,TRUE,"GENERAL";"TAB4",#N/A,TRUE,"GENERAL";"TAB5",#N/A,TRUE,"GENERAL"}</definedName>
    <definedName name="dfhdr" hidden="1">{"via1",#N/A,TRUE,"general";"via2",#N/A,TRUE,"general";"via3",#N/A,TRUE,"general"}</definedName>
    <definedName name="dfhgh" hidden="1">{"via1",#N/A,TRUE,"general";"via2",#N/A,TRUE,"general";"via3",#N/A,TRUE,"general"}</definedName>
    <definedName name="dfj" hidden="1">{"via1",#N/A,TRUE,"general";"via2",#N/A,TRUE,"general";"via3",#N/A,TRUE,"general"}</definedName>
    <definedName name="DFRFRF" hidden="1">{"via1",#N/A,TRUE,"general";"via2",#N/A,TRUE,"general";"via3",#N/A,TRUE,"general"}</definedName>
    <definedName name="DFVUI" hidden="1">{"via1",#N/A,TRUE,"general";"via2",#N/A,TRUE,"general";"via3",#N/A,TRUE,"general"}</definedName>
    <definedName name="dg" hidden="1">{"via1",#N/A,TRUE,"general";"via2",#N/A,TRUE,"general";"via3",#N/A,TRUE,"general"}</definedName>
    <definedName name="dgdgr" hidden="1">{"via1",#N/A,TRUE,"general";"via2",#N/A,TRUE,"general";"via3",#N/A,TRUE,"general"}</definedName>
    <definedName name="dgfd" hidden="1">{"TAB1",#N/A,TRUE,"GENERAL";"TAB2",#N/A,TRUE,"GENERAL";"TAB3",#N/A,TRUE,"GENERAL";"TAB4",#N/A,TRUE,"GENERAL";"TAB5",#N/A,TRUE,"GENERAL"}</definedName>
    <definedName name="DGFDFVSDF" hidden="1">{"via1",#N/A,TRUE,"general";"via2",#N/A,TRUE,"general";"via3",#N/A,TRUE,"general"}</definedName>
    <definedName name="dgfdg" hidden="1">{"via1",#N/A,TRUE,"general";"via2",#N/A,TRUE,"general";"via3",#N/A,TRUE,"general"}</definedName>
    <definedName name="DGFG" hidden="1">{"via1",#N/A,TRUE,"general";"via2",#N/A,TRUE,"general";"via3",#N/A,TRUE,"general"}</definedName>
    <definedName name="dgfsado" hidden="1">{"TAB1",#N/A,TRUE,"GENERAL";"TAB2",#N/A,TRUE,"GENERAL";"TAB3",#N/A,TRUE,"GENERAL";"TAB4",#N/A,TRUE,"GENERAL";"TAB5",#N/A,TRUE,"GENERAL"}</definedName>
    <definedName name="dgrdeb" hidden="1">{"TAB1",#N/A,TRUE,"GENERAL";"TAB2",#N/A,TRUE,"GENERAL";"TAB3",#N/A,TRUE,"GENERAL";"TAB4",#N/A,TRUE,"GENERAL";"TAB5",#N/A,TRUE,"GENERAL"}</definedName>
    <definedName name="dgreg" hidden="1">{"via1",#N/A,TRUE,"general";"via2",#N/A,TRUE,"general";"via3",#N/A,TRUE,"general"}</definedName>
    <definedName name="DH" hidden="1">{"via1",#N/A,TRUE,"general";"via2",#N/A,TRUE,"general";"via3",#N/A,TRUE,"general"}</definedName>
    <definedName name="dhdth" hidden="1">{"TAB1",#N/A,TRUE,"GENERAL";"TAB2",#N/A,TRUE,"GENERAL";"TAB3",#N/A,TRUE,"GENERAL";"TAB4",#N/A,TRUE,"GENERAL";"TAB5",#N/A,TRUE,"GENERAL"}</definedName>
    <definedName name="dhgh" hidden="1">{"via1",#N/A,TRUE,"general";"via2",#N/A,TRUE,"general";"via3",#N/A,TRUE,"general"}</definedName>
    <definedName name="dia24hr">#REF!</definedName>
    <definedName name="DIAME">#REF!</definedName>
    <definedName name="diametros">#REF!</definedName>
    <definedName name="DiametrosCodos">#REF!</definedName>
    <definedName name="DIANA">#REF!</definedName>
    <definedName name="dias">#REF!</definedName>
    <definedName name="DIAS_DEL_MES">#REF!</definedName>
    <definedName name="dias_semana">#REF!</definedName>
    <definedName name="Dias_semanales">#REF!</definedName>
    <definedName name="DIAS_SEMANAS">#REF!</definedName>
    <definedName name="DIASDELMES">#REF!</definedName>
    <definedName name="DIASROTACION">#REF!</definedName>
    <definedName name="DiasSupuestosCierre">#REF!</definedName>
    <definedName name="dic00">#REF!</definedName>
    <definedName name="DIRECTO1">#REF!</definedName>
    <definedName name="DIRECTO10">#REF!</definedName>
    <definedName name="DIRECTO100">#REF!</definedName>
    <definedName name="DIRECTO101">#REF!</definedName>
    <definedName name="DIRECTO102">#REF!</definedName>
    <definedName name="DIRECTO103">#REF!</definedName>
    <definedName name="DIRECTO104">#REF!</definedName>
    <definedName name="DIRECTO105">#REF!</definedName>
    <definedName name="DIRECTO11">#REF!</definedName>
    <definedName name="DIRECTO12">#REF!</definedName>
    <definedName name="DIRECTO124">#REF!</definedName>
    <definedName name="DIRECTO125">#REF!</definedName>
    <definedName name="DIRECTO126">#REF!</definedName>
    <definedName name="DIRECTO127">#REF!</definedName>
    <definedName name="DIRECTO128">#REF!</definedName>
    <definedName name="DIRECTO129">#REF!</definedName>
    <definedName name="DIRECTO13">#REF!</definedName>
    <definedName name="DIRECTO130">#REF!</definedName>
    <definedName name="DIRECTO131">#REF!</definedName>
    <definedName name="DIRECTO132">#REF!</definedName>
    <definedName name="DIRECTO133">#REF!</definedName>
    <definedName name="DIRECTO134">#REF!</definedName>
    <definedName name="DIRECTO14">#REF!</definedName>
    <definedName name="DIRECTO15">#REF!</definedName>
    <definedName name="DIRECTO16">#REF!</definedName>
    <definedName name="DIRECTO17">#REF!</definedName>
    <definedName name="DIRECTO18">#REF!</definedName>
    <definedName name="DIRECTO2">#REF!</definedName>
    <definedName name="DIRECTO2.10">#REF!</definedName>
    <definedName name="DIRECTO2.11">#REF!</definedName>
    <definedName name="DIRECTO2.12">#REF!</definedName>
    <definedName name="DIRECTO2.9">#REF!</definedName>
    <definedName name="DIRECTO21">#REF!</definedName>
    <definedName name="DIRECTO22">#REF!</definedName>
    <definedName name="DIRECTO23">#REF!</definedName>
    <definedName name="DIRECTO24">#REF!</definedName>
    <definedName name="DIRECTO25">#REF!</definedName>
    <definedName name="DIRECTO26">#REF!</definedName>
    <definedName name="DIRECTO27">#REF!</definedName>
    <definedName name="DIRECTO28">#REF!</definedName>
    <definedName name="DIRECTO29">#REF!</definedName>
    <definedName name="DIRECTO3">#REF!</definedName>
    <definedName name="DIRECTO3.15">#REF!</definedName>
    <definedName name="DIRECTO3.16">#REF!</definedName>
    <definedName name="DIRECTO3.17">#REF!</definedName>
    <definedName name="DIRECTO3.18">#REF!</definedName>
    <definedName name="DIRECTO3.19">#REF!</definedName>
    <definedName name="DIRECTO3.20">#REF!</definedName>
    <definedName name="DIRECTO3.21">#REF!</definedName>
    <definedName name="DIRECTO3.22">#REF!</definedName>
    <definedName name="DIRECTO3.23">#REF!</definedName>
    <definedName name="DIRECTO3.24">#REF!</definedName>
    <definedName name="DIRECTO3.25">#REF!</definedName>
    <definedName name="DIRECTO3.26">#REF!</definedName>
    <definedName name="DIRECTO3.27">#REF!</definedName>
    <definedName name="DIRECTO3.28">#REF!</definedName>
    <definedName name="DIRECTO30">#REF!</definedName>
    <definedName name="DIRECTO31">#REF!</definedName>
    <definedName name="DIRECTO32">#REF!</definedName>
    <definedName name="DIRECTO33">#REF!</definedName>
    <definedName name="DIRECTO34">#REF!</definedName>
    <definedName name="DIRECTO35">#REF!</definedName>
    <definedName name="DIRECTO36">#REF!</definedName>
    <definedName name="DIRECTO37">#REF!</definedName>
    <definedName name="DIRECTO38">#REF!</definedName>
    <definedName name="DIRECTO39">#REF!</definedName>
    <definedName name="DIRECTO4">#REF!</definedName>
    <definedName name="DIRECTO4.20">#REF!</definedName>
    <definedName name="DIRECTO4.21">#REF!</definedName>
    <definedName name="DIRECTO4.22">#REF!</definedName>
    <definedName name="DIRECTO4.23">#REF!</definedName>
    <definedName name="DIRECTO4.24">#REF!</definedName>
    <definedName name="DIRECTO4.25">#REF!</definedName>
    <definedName name="DIRECTO4.26">#REF!</definedName>
    <definedName name="DIRECTO4.27">#REF!</definedName>
    <definedName name="DIRECTO4.28">#REF!</definedName>
    <definedName name="DIRECTO4.29">#REF!</definedName>
    <definedName name="DIRECTO4.30">#REF!</definedName>
    <definedName name="DIRECTO4.31">#REF!</definedName>
    <definedName name="DIRECTO4.32">#REF!</definedName>
    <definedName name="DIRECTO4.33">#REF!</definedName>
    <definedName name="DIRECTO4.34">#REF!</definedName>
    <definedName name="DIRECTO4.35">#REF!</definedName>
    <definedName name="DIRECTO4.36">#REF!</definedName>
    <definedName name="DIRECTO4.37">#REF!</definedName>
    <definedName name="DIRECTO4.38">#REF!</definedName>
    <definedName name="DIRECTO4.39">#REF!</definedName>
    <definedName name="DIRECTO4.40">#REF!</definedName>
    <definedName name="DIRECTO4.41">#REF!</definedName>
    <definedName name="DIRECTO4.42">#REF!</definedName>
    <definedName name="DIRECTO4.43">#REF!</definedName>
    <definedName name="DIRECTO4.44">#REF!</definedName>
    <definedName name="DIRECTO4.45">#REF!</definedName>
    <definedName name="DIRECTO4.46">#REF!</definedName>
    <definedName name="DIRECTO4.47">#REF!</definedName>
    <definedName name="DIRECTO4.48">#REF!</definedName>
    <definedName name="DIRECTO4.49">#REF!</definedName>
    <definedName name="DIRECTO4.50">#REF!</definedName>
    <definedName name="DIRECTO4.51">#REF!</definedName>
    <definedName name="DIRECTO4.52">#REF!</definedName>
    <definedName name="DIRECTO40">#REF!</definedName>
    <definedName name="DIRECTO41">#REF!</definedName>
    <definedName name="DIRECTO42">#REF!</definedName>
    <definedName name="DIRECTO43">#REF!</definedName>
    <definedName name="DIRECTO44">#REF!</definedName>
    <definedName name="DIRECTO45">#REF!</definedName>
    <definedName name="DIRECTO46">#REF!</definedName>
    <definedName name="DIRECTO47">#REF!</definedName>
    <definedName name="DIRECTO48">#REF!</definedName>
    <definedName name="DIRECTO49">#REF!</definedName>
    <definedName name="DIRECTO5">#REF!</definedName>
    <definedName name="DIRECTO5.100">#REF!</definedName>
    <definedName name="DIRECTO5.101">#REF!</definedName>
    <definedName name="DIRECTO5.104">#REF!</definedName>
    <definedName name="DIRECTO5.105">#REF!</definedName>
    <definedName name="DIRECTO5.106">#REF!</definedName>
    <definedName name="DIRECTO5.107">#REF!</definedName>
    <definedName name="DIRECTO5.108">#REF!</definedName>
    <definedName name="DIRECTO5.109">#REF!</definedName>
    <definedName name="DIRECTO5.111">#REF!</definedName>
    <definedName name="DIRECTO5.112">#REF!</definedName>
    <definedName name="DIRECTO5.113">#REF!</definedName>
    <definedName name="DIRECTO5.114">#REF!</definedName>
    <definedName name="DIRECTO5.115">#REF!</definedName>
    <definedName name="DIRECTO5.53">#REF!</definedName>
    <definedName name="DIRECTO5.54">#REF!</definedName>
    <definedName name="DIRECTO5.55">#REF!</definedName>
    <definedName name="DIRECTO5.56">#REF!</definedName>
    <definedName name="DIRECTO5.57">#REF!</definedName>
    <definedName name="DIRECTO5.58">#REF!</definedName>
    <definedName name="DIRECTO5.59">#REF!</definedName>
    <definedName name="DIRECTO5.60">#REF!</definedName>
    <definedName name="DIRECTO5.61">#REF!</definedName>
    <definedName name="DIRECTO5.62">#REF!</definedName>
    <definedName name="DIRECTO5.63">#REF!</definedName>
    <definedName name="DIRECTO5.64">#REF!</definedName>
    <definedName name="DIRECTO5.65">#REF!</definedName>
    <definedName name="DIRECTO5.66">#REF!</definedName>
    <definedName name="DIRECTO5.67">#REF!</definedName>
    <definedName name="DIRECTO5.68">#REF!</definedName>
    <definedName name="DIRECTO5.69">#REF!</definedName>
    <definedName name="DIRECTO5.70">#REF!</definedName>
    <definedName name="DIRECTO5.71">#REF!</definedName>
    <definedName name="DIRECTO5.72">#REF!</definedName>
    <definedName name="DIRECTO5.73">#REF!</definedName>
    <definedName name="DIRECTO5.74">#REF!</definedName>
    <definedName name="DIRECTO5.77">#REF!</definedName>
    <definedName name="DIRECTO5.78">#REF!</definedName>
    <definedName name="DIRECTO5.79">#REF!</definedName>
    <definedName name="DIRECTO5.80">#REF!</definedName>
    <definedName name="DIRECTO5.82">#REF!</definedName>
    <definedName name="DIRECTO5.83">#REF!</definedName>
    <definedName name="DIRECTO5.84">#REF!</definedName>
    <definedName name="DIRECTO5.85">#REF!</definedName>
    <definedName name="DIRECTO5.86">#REF!</definedName>
    <definedName name="DIRECTO5.87">#REF!</definedName>
    <definedName name="DIRECTO5.88">#REF!</definedName>
    <definedName name="DIRECTO5.89">#REF!</definedName>
    <definedName name="DIRECTO5.90">#REF!</definedName>
    <definedName name="DIRECTO5.91">#REF!</definedName>
    <definedName name="DIRECTO5.92">#REF!</definedName>
    <definedName name="DIRECTO5.93">#REF!</definedName>
    <definedName name="DIRECTO5.94">#REF!</definedName>
    <definedName name="DIRECTO5.95">#REF!</definedName>
    <definedName name="DIRECTO5.96">#REF!</definedName>
    <definedName name="DIRECTO5.97">#REF!</definedName>
    <definedName name="DIRECTO5.98">#REF!</definedName>
    <definedName name="DIRECTO5.99">#REF!</definedName>
    <definedName name="DIRECTO50">#REF!</definedName>
    <definedName name="DIRECTO51">#REF!</definedName>
    <definedName name="DIRECTO52">#REF!</definedName>
    <definedName name="DIRECTO53">#REF!</definedName>
    <definedName name="DIRECTO54">#REF!</definedName>
    <definedName name="DIRECTO55">#REF!</definedName>
    <definedName name="DIRECTO56">#REF!</definedName>
    <definedName name="DIRECTO57">#REF!</definedName>
    <definedName name="DIRECTO58">#REF!</definedName>
    <definedName name="DIRECTO59">#REF!</definedName>
    <definedName name="DIRECTO6">#REF!</definedName>
    <definedName name="DIRECTO60">#REF!</definedName>
    <definedName name="DIRECTO61">#REF!</definedName>
    <definedName name="DIRECTO62">#REF!</definedName>
    <definedName name="DIRECTO63">#REF!</definedName>
    <definedName name="DIRECTO64">#REF!</definedName>
    <definedName name="DIRECTO65">#REF!</definedName>
    <definedName name="DIRECTO66">#REF!</definedName>
    <definedName name="DIRECTO67">#REF!</definedName>
    <definedName name="DIRECTO68">#REF!</definedName>
    <definedName name="DIRECTO69">#REF!</definedName>
    <definedName name="DIRECTO7">#REF!</definedName>
    <definedName name="DIRECTO7.12">#REF!</definedName>
    <definedName name="DIRECTO7.13">#REF!</definedName>
    <definedName name="DIRECTO7.14">#REF!</definedName>
    <definedName name="DIRECTO7.15">#REF!</definedName>
    <definedName name="DIRECTO7.16">#REF!</definedName>
    <definedName name="DIRECTO7.17">#REF!</definedName>
    <definedName name="DIRECTO7.18">#REF!</definedName>
    <definedName name="DIRECTO7.19">#REF!</definedName>
    <definedName name="DIRECTO7.20">#REF!</definedName>
    <definedName name="DIRECTO7.21">#REF!</definedName>
    <definedName name="DIRECTO7.22">#REF!</definedName>
    <definedName name="DIRECTO7.23">#REF!</definedName>
    <definedName name="DIRECTO7.24">#REF!</definedName>
    <definedName name="DIRECTO7.25">#REF!</definedName>
    <definedName name="DIRECTO7.26">#REF!</definedName>
    <definedName name="DIRECTO7.27">#REF!</definedName>
    <definedName name="DIRECTO7.28">#REF!</definedName>
    <definedName name="DIRECTO7.29">#REF!</definedName>
    <definedName name="DIRECTO7.30">#REF!</definedName>
    <definedName name="DIRECTO7.31">#REF!</definedName>
    <definedName name="DIRECTO7.32">#REF!</definedName>
    <definedName name="DIRECTO7.33">#REF!</definedName>
    <definedName name="DIRECTO7.34">#REF!</definedName>
    <definedName name="DIRECTO7.35">#REF!</definedName>
    <definedName name="DIRECTO7.36">#REF!</definedName>
    <definedName name="DIRECTO7.37">#REF!</definedName>
    <definedName name="DIRECTO7.38">#REF!</definedName>
    <definedName name="DIRECTO7.39">#REF!</definedName>
    <definedName name="DIRECTO7.40">#REF!</definedName>
    <definedName name="DIRECTO7.41">#REF!</definedName>
    <definedName name="DIRECTO7.42">#REF!</definedName>
    <definedName name="DIRECTO7.43">#REF!</definedName>
    <definedName name="DIRECTO7.44">#REF!</definedName>
    <definedName name="DIRECTO70">#REF!</definedName>
    <definedName name="DIRECTO71">#REF!</definedName>
    <definedName name="DIRECTO72">#REF!</definedName>
    <definedName name="DIRECTO73">#REF!</definedName>
    <definedName name="DIRECTO74">#REF!</definedName>
    <definedName name="DIRECTO75">#REF!</definedName>
    <definedName name="DIRECTO76">#REF!</definedName>
    <definedName name="DIRECTO77">#REF!</definedName>
    <definedName name="DIRECTO78">#REF!</definedName>
    <definedName name="DIRECTO79">#REF!</definedName>
    <definedName name="DIRECTO8">#REF!</definedName>
    <definedName name="DIRECTO80">#REF!</definedName>
    <definedName name="DIRECTO81">#REF!</definedName>
    <definedName name="DIRECTO82">#REF!</definedName>
    <definedName name="DIRECTO83">#REF!</definedName>
    <definedName name="DIRECTO84">#REF!</definedName>
    <definedName name="DIRECTO85">#REF!</definedName>
    <definedName name="DIRECTO86">#REF!</definedName>
    <definedName name="DIRECTO87">#REF!</definedName>
    <definedName name="DIRECTO88">#REF!</definedName>
    <definedName name="DIRECTO89">#REF!</definedName>
    <definedName name="DIRECTO9">#REF!</definedName>
    <definedName name="DIRECTO9.1">#REF!</definedName>
    <definedName name="DIRECTO9.2">#REF!</definedName>
    <definedName name="DIRECTO9.3">#REF!</definedName>
    <definedName name="DIRECTO9.4">#REF!</definedName>
    <definedName name="DIRECTO9.5">#REF!</definedName>
    <definedName name="DIRECTO90">#REF!</definedName>
    <definedName name="DIRECTO91">#REF!</definedName>
    <definedName name="DIRECTO92">#REF!</definedName>
    <definedName name="DIRECTO93">#REF!</definedName>
    <definedName name="DIRECTO94">#REF!</definedName>
    <definedName name="DIRECTO95">#REF!</definedName>
    <definedName name="DIRECTO96">#REF!</definedName>
    <definedName name="DIRECTO97">#REF!</definedName>
    <definedName name="DIRECTO98">#REF!</definedName>
    <definedName name="DIRECTO99">#REF!</definedName>
    <definedName name="Discount_Lumpsum">#REF!</definedName>
    <definedName name="discount_percent">#REF!</definedName>
    <definedName name="discount2">#REF!</definedName>
    <definedName name="discount3">#REF!</definedName>
    <definedName name="discount4">#REF!</definedName>
    <definedName name="DiscRateHigh">#REF!</definedName>
    <definedName name="DiscRateMed">#REF!</definedName>
    <definedName name="DISPONIBILIDAD">#REF!</definedName>
    <definedName name="distrital">#REF!</definedName>
    <definedName name="div_pay">#REF!</definedName>
    <definedName name="djdytj" hidden="1">{"TAB1",#N/A,TRUE,"GENERAL";"TAB2",#N/A,TRUE,"GENERAL";"TAB3",#N/A,TRUE,"GENERAL";"TAB4",#N/A,TRUE,"GENERAL";"TAB5",#N/A,TRUE,"GENERAL"}</definedName>
    <definedName name="DM">#REF!</definedName>
    <definedName name="DMD">#REF!</definedName>
    <definedName name="Documentstatus">#REF!</definedName>
    <definedName name="Documentstatus1">#REF!</definedName>
    <definedName name="dolar">#REF!</definedName>
    <definedName name="DOM160X20_S1">#REF!</definedName>
    <definedName name="DOM160X20_S2">#REF!</definedName>
    <definedName name="DOM160X20_S3">#REF!</definedName>
    <definedName name="DOM160X20_S4">#REF!</definedName>
    <definedName name="DOM160X20_S5">#REF!</definedName>
    <definedName name="DOM160X20_S6">#REF!</definedName>
    <definedName name="DOM160X32_S1">#REF!</definedName>
    <definedName name="DOM160X32_S2">#REF!</definedName>
    <definedName name="DOM160X32_S3">#REF!</definedName>
    <definedName name="DOM160X32_S4">#REF!</definedName>
    <definedName name="DOM160X32_S5">#REF!</definedName>
    <definedName name="DOM160X32_S6">#REF!</definedName>
    <definedName name="DOM200X20_S1">#REF!</definedName>
    <definedName name="DOM200X20_S2">#REF!</definedName>
    <definedName name="DOM200X20_S3">#REF!</definedName>
    <definedName name="DOM200X20_S4">#REF!</definedName>
    <definedName name="DOM200X20_S5">#REF!</definedName>
    <definedName name="DOM200X20_S6">#REF!</definedName>
    <definedName name="DOM200X32_S1">#REF!</definedName>
    <definedName name="DOM200X32_S2">#REF!</definedName>
    <definedName name="DOM200X32_S3">#REF!</definedName>
    <definedName name="DOM200X32_S4">#REF!</definedName>
    <definedName name="DOM200X32_S5">#REF!</definedName>
    <definedName name="DOM200X32_S6">#REF!</definedName>
    <definedName name="DOM90X20_S1">#REF!</definedName>
    <definedName name="DOM90X20_S2">#REF!</definedName>
    <definedName name="DOM90X20_S3">#REF!</definedName>
    <definedName name="DOM90X20_S4">#REF!</definedName>
    <definedName name="DOM90X20_S5">#REF!</definedName>
    <definedName name="DOM90X20_S6">#REF!</definedName>
    <definedName name="DOM90X32_S1">#REF!</definedName>
    <definedName name="DOM90X32_S2">#REF!</definedName>
    <definedName name="DOM90X32_S3">#REF!</definedName>
    <definedName name="DOM90X32_S4">#REF!</definedName>
    <definedName name="DOM90X32_S5">#REF!</definedName>
    <definedName name="DOM90X32_S6">#REF!</definedName>
    <definedName name="DOMESP90X63_S1">#REF!</definedName>
    <definedName name="DOMESP90X63_S2">#REF!</definedName>
    <definedName name="DOMESP90X63_S3">#REF!</definedName>
    <definedName name="DOMESP90X63_S4">#REF!</definedName>
    <definedName name="DOMESP90X63_S5">#REF!</definedName>
    <definedName name="DOMESP90X63_S6">#REF!</definedName>
    <definedName name="DOT">#REF!</definedName>
    <definedName name="DOT_1">"#n"/"a"</definedName>
    <definedName name="DOT_10">"#n"/"a"</definedName>
    <definedName name="DOT_2">"#n"/"a"</definedName>
    <definedName name="DOT_3">"#n"/"a"</definedName>
    <definedName name="DOT_4">"#n"/"a"</definedName>
    <definedName name="DOT_5">"#n"/"a"</definedName>
    <definedName name="DOT_6">"#n"/"a"</definedName>
    <definedName name="DOT_7">"#n"/"a"</definedName>
    <definedName name="DOT_8">"#n"/"a"</definedName>
    <definedName name="DOT_9">"#n"/"a"</definedName>
    <definedName name="dota">#REF!</definedName>
    <definedName name="dota_1">"#n"/"a"</definedName>
    <definedName name="dota_10">"#n"/"a"</definedName>
    <definedName name="dota_2">"#n"/"a"</definedName>
    <definedName name="dota_3">"#n"/"a"</definedName>
    <definedName name="dota_4">"#n"/"a"</definedName>
    <definedName name="dota_5">"#n"/"a"</definedName>
    <definedName name="dota_6">"#n"/"a"</definedName>
    <definedName name="dota_7">"#n"/"a"</definedName>
    <definedName name="dota_8">"#n"/"a"</definedName>
    <definedName name="dota_9">"#n"/"a"</definedName>
    <definedName name="DRAWING_LEAD_TIME">#REF!</definedName>
    <definedName name="drrerr">#REF!</definedName>
    <definedName name="DRTOS1">#REF!</definedName>
    <definedName name="dry" hidden="1">{"via1",#N/A,TRUE,"general";"via2",#N/A,TRUE,"general";"via3",#N/A,TRUE,"general"}</definedName>
    <definedName name="DS">#REF!</definedName>
    <definedName name="DSAD" hidden="1">{"via1",#N/A,TRUE,"general";"via2",#N/A,TRUE,"general";"via3",#N/A,TRUE,"general"}</definedName>
    <definedName name="dsadfp" hidden="1">{"TAB1",#N/A,TRUE,"GENERAL";"TAB2",#N/A,TRUE,"GENERAL";"TAB3",#N/A,TRUE,"GENERAL";"TAB4",#N/A,TRUE,"GENERAL";"TAB5",#N/A,TRUE,"GENERAL"}</definedName>
    <definedName name="DSD" hidden="1">{"via1",#N/A,TRUE,"general";"via2",#N/A,TRUE,"general";"via3",#N/A,TRUE,"general"}</definedName>
    <definedName name="dsdads4" hidden="1">{"TAB1",#N/A,TRUE,"GENERAL";"TAB2",#N/A,TRUE,"GENERAL";"TAB3",#N/A,TRUE,"GENERAL";"TAB4",#N/A,TRUE,"GENERAL";"TAB5",#N/A,TRUE,"GENERAL"}</definedName>
    <definedName name="dsdfd">#REF!</definedName>
    <definedName name="DSF" hidden="1">{"via1",#N/A,TRUE,"general";"via2",#N/A,TRUE,"general";"via3",#N/A,TRUE,"general"}</definedName>
    <definedName name="DSFCVTY" hidden="1">{"TAB1",#N/A,TRUE,"GENERAL";"TAB2",#N/A,TRUE,"GENERAL";"TAB3",#N/A,TRUE,"GENERAL";"TAB4",#N/A,TRUE,"GENERAL";"TAB5",#N/A,TRUE,"GENERAL"}</definedName>
    <definedName name="dsfg" hidden="1">{"via1",#N/A,TRUE,"general";"via2",#N/A,TRUE,"general";"via3",#N/A,TRUE,"general"}</definedName>
    <definedName name="dsfhgfdh" hidden="1">{"TAB1",#N/A,TRUE,"GENERAL";"TAB2",#N/A,TRUE,"GENERAL";"TAB3",#N/A,TRUE,"GENERAL";"TAB4",#N/A,TRUE,"GENERAL";"TAB5",#N/A,TRUE,"GENERAL"}</definedName>
    <definedName name="dsfsdf" hidden="1">{"via1",#N/A,TRUE,"general";"via2",#N/A,TRUE,"general";"via3",#N/A,TRUE,"general"}</definedName>
    <definedName name="DSFSDFCXV" hidden="1">{"TAB1",#N/A,TRUE,"GENERAL";"TAB2",#N/A,TRUE,"GENERAL";"TAB3",#N/A,TRUE,"GENERAL";"TAB4",#N/A,TRUE,"GENERAL";"TAB5",#N/A,TRUE,"GENERAL"}</definedName>
    <definedName name="dsfsvm" hidden="1">{"TAB1",#N/A,TRUE,"GENERAL";"TAB2",#N/A,TRUE,"GENERAL";"TAB3",#N/A,TRUE,"GENERAL";"TAB4",#N/A,TRUE,"GENERAL";"TAB5",#N/A,TRUE,"GENERAL"}</definedName>
    <definedName name="dsftbv" hidden="1">{"via1",#N/A,TRUE,"general";"via2",#N/A,TRUE,"general";"via3",#N/A,TRUE,"general"}</definedName>
    <definedName name="dsre">#REF!</definedName>
    <definedName name="DSSDD">#REF!</definedName>
    <definedName name="dtf">#REF!</definedName>
    <definedName name="DTFSMedida">#REF!</definedName>
    <definedName name="DtmFechaCotizacion">#REF!</definedName>
    <definedName name="DtmFechVigenCotiza">#REF!</definedName>
    <definedName name="dtrhj" hidden="1">{"via1",#N/A,TRUE,"general";"via2",#N/A,TRUE,"general";"via3",#N/A,TRUE,"general"}</definedName>
    <definedName name="DUCTO">#REF!</definedName>
    <definedName name="dxd">#REF!</definedName>
    <definedName name="dxfgg" hidden="1">{"via1",#N/A,TRUE,"general";"via2",#N/A,TRUE,"general";"via3",#N/A,TRUE,"general"}</definedName>
    <definedName name="DZ.Main" hidden="1">#REF!</definedName>
    <definedName name="E">#REF!</definedName>
    <definedName name="E_03">#REF!</definedName>
    <definedName name="E17083.">#REF!</definedName>
    <definedName name="e3e33" hidden="1">{"via1",#N/A,TRUE,"general";"via2",#N/A,TRUE,"general";"via3",#N/A,TRUE,"general"}</definedName>
    <definedName name="ED">#REF!</definedName>
    <definedName name="EDEDWSWQA" hidden="1">{"TAB1",#N/A,TRUE,"GENERAL";"TAB2",#N/A,TRUE,"GENERAL";"TAB3",#N/A,TRUE,"GENERAL";"TAB4",#N/A,TRUE,"GENERAL";"TAB5",#N/A,TRUE,"GENERAL"}</definedName>
    <definedName name="edgfhmn" hidden="1">{"via1",#N/A,TRUE,"general";"via2",#N/A,TRUE,"general";"via3",#N/A,TRUE,"general"}</definedName>
    <definedName name="EDWIN">#REF!</definedName>
    <definedName name="EE">#REF!</definedName>
    <definedName name="eeedfr" hidden="1">{"TAB1",#N/A,TRUE,"GENERAL";"TAB2",#N/A,TRUE,"GENERAL";"TAB3",#N/A,TRUE,"GENERAL";"TAB4",#N/A,TRUE,"GENERAL";"TAB5",#N/A,TRUE,"GENERAL"}</definedName>
    <definedName name="EEEEEEE">#REF!</definedName>
    <definedName name="eeeeeeeeee">#REF!</definedName>
    <definedName name="eeeeeeeeeee">#REF!</definedName>
    <definedName name="eeeeer" hidden="1">{"TAB1",#N/A,TRUE,"GENERAL";"TAB2",#N/A,TRUE,"GENERAL";"TAB3",#N/A,TRUE,"GENERAL";"TAB4",#N/A,TRUE,"GENERAL";"TAB5",#N/A,TRUE,"GENERAL"}</definedName>
    <definedName name="eeerfd" hidden="1">{"via1",#N/A,TRUE,"general";"via2",#N/A,TRUE,"general";"via3",#N/A,TRUE,"general"}</definedName>
    <definedName name="EER">#REF!</definedName>
    <definedName name="efef" hidden="1">{"TAB1",#N/A,TRUE,"GENERAL";"TAB2",#N/A,TRUE,"GENERAL";"TAB3",#N/A,TRUE,"GENERAL";"TAB4",#N/A,TRUE,"GENERAL";"TAB5",#N/A,TRUE,"GENERAL"}</definedName>
    <definedName name="efer" hidden="1">{"via1",#N/A,TRUE,"general";"via2",#N/A,TRUE,"general";"via3",#N/A,TRUE,"general"}</definedName>
    <definedName name="egeg" hidden="1">{"TAB1",#N/A,TRUE,"GENERAL";"TAB2",#N/A,TRUE,"GENERAL";"TAB3",#N/A,TRUE,"GENERAL";"TAB4",#N/A,TRUE,"GENERAL";"TAB5",#N/A,TRUE,"GENERAL"}</definedName>
    <definedName name="egtrgthrt" hidden="1">{"TAB1",#N/A,TRUE,"GENERAL";"TAB2",#N/A,TRUE,"GENERAL";"TAB3",#N/A,TRUE,"GENERAL";"TAB4",#N/A,TRUE,"GENERAL";"TAB5",#N/A,TRUE,"GENERAL"}</definedName>
    <definedName name="EINAR">#REF!</definedName>
    <definedName name="ELB">#REF!</definedName>
    <definedName name="ElectConsPrice">#REF!</definedName>
    <definedName name="ElectDemandPrice">#REF!</definedName>
    <definedName name="Ene">#REF!</definedName>
    <definedName name="Ene_C">#REF!</definedName>
    <definedName name="ene00">#REF!</definedName>
    <definedName name="EneFeb">#REF!</definedName>
    <definedName name="ENERGIATABLA1.2.4">#REF!</definedName>
    <definedName name="Engine">#N/A</definedName>
    <definedName name="ENTIDAD">#REF!</definedName>
    <definedName name="EQ">#REF!</definedName>
    <definedName name="EQUI">#REF!</definedName>
    <definedName name="EQUI3">#REF!</definedName>
    <definedName name="EquipData">#REF!</definedName>
    <definedName name="EquipInput">#REF!</definedName>
    <definedName name="EquipLifeRank">#REF!</definedName>
    <definedName name="equipo_mayor">#REF!</definedName>
    <definedName name="equipomayor2">#REF!</definedName>
    <definedName name="EquipOpCostOutput">#REF!</definedName>
    <definedName name="EquipOpFleet">#REF!</definedName>
    <definedName name="equiprecord">#REF!</definedName>
    <definedName name="EquipReplOutput">#REF!</definedName>
    <definedName name="EquipRow">#REF!</definedName>
    <definedName name="eqw" hidden="1">{"via1",#N/A,TRUE,"general";"via2",#N/A,TRUE,"general";"via3",#N/A,TRUE,"general"}</definedName>
    <definedName name="ererre">#REF!</definedName>
    <definedName name="erg" hidden="1">{"TAB1",#N/A,TRUE,"GENERAL";"TAB2",#N/A,TRUE,"GENERAL";"TAB3",#N/A,TRUE,"GENERAL";"TAB4",#N/A,TRUE,"GENERAL";"TAB5",#N/A,TRUE,"GENERAL"}</definedName>
    <definedName name="erger" hidden="1">{"via1",#N/A,TRUE,"general";"via2",#N/A,TRUE,"general";"via3",#N/A,TRUE,"general"}</definedName>
    <definedName name="ergerg" hidden="1">{"via1",#N/A,TRUE,"general";"via2",#N/A,TRUE,"general";"via3",#N/A,TRUE,"general"}</definedName>
    <definedName name="ergfegr" hidden="1">{"via1",#N/A,TRUE,"general";"via2",#N/A,TRUE,"general";"via3",#N/A,TRUE,"general"}</definedName>
    <definedName name="ergge" hidden="1">{"TAB1",#N/A,TRUE,"GENERAL";"TAB2",#N/A,TRUE,"GENERAL";"TAB3",#N/A,TRUE,"GENERAL";"TAB4",#N/A,TRUE,"GENERAL";"TAB5",#N/A,TRUE,"GENERAL"}</definedName>
    <definedName name="erggewg" hidden="1">{"via1",#N/A,TRUE,"general";"via2",#N/A,TRUE,"general";"via3",#N/A,TRUE,"general"}</definedName>
    <definedName name="ergreg" hidden="1">{"TAB1",#N/A,TRUE,"GENERAL";"TAB2",#N/A,TRUE,"GENERAL";"TAB3",#N/A,TRUE,"GENERAL";"TAB4",#N/A,TRUE,"GENERAL";"TAB5",#N/A,TRUE,"GENERAL"}</definedName>
    <definedName name="ergregerg" hidden="1">{"via1",#N/A,TRUE,"general";"via2",#N/A,TRUE,"general";"via3",#N/A,TRUE,"general"}</definedName>
    <definedName name="ergrg" hidden="1">{"TAB1",#N/A,TRUE,"GENERAL";"TAB2",#N/A,TRUE,"GENERAL";"TAB3",#N/A,TRUE,"GENERAL";"TAB4",#N/A,TRUE,"GENERAL";"TAB5",#N/A,TRUE,"GENERAL"}</definedName>
    <definedName name="ergweg" hidden="1">{"TAB1",#N/A,TRUE,"GENERAL";"TAB2",#N/A,TRUE,"GENERAL";"TAB3",#N/A,TRUE,"GENERAL";"TAB4",#N/A,TRUE,"GENERAL";"TAB5",#N/A,TRUE,"GENERAL"}</definedName>
    <definedName name="ergwreg" hidden="1">{"via1",#N/A,TRUE,"general";"via2",#N/A,TRUE,"general";"via3",#N/A,TRUE,"general"}</definedName>
    <definedName name="erheyh" hidden="1">{"TAB1",#N/A,TRUE,"GENERAL";"TAB2",#N/A,TRUE,"GENERAL";"TAB3",#N/A,TRUE,"GENERAL";"TAB4",#N/A,TRUE,"GENERAL";"TAB5",#N/A,TRUE,"GENERAL"}</definedName>
    <definedName name="err" hidden="1">{"TAB1",#N/A,TRUE,"GENERAL";"TAB2",#N/A,TRUE,"GENERAL";"TAB3",#N/A,TRUE,"GENERAL";"TAB4",#N/A,TRUE,"GENERAL";"TAB5",#N/A,TRUE,"GENERAL"}</definedName>
    <definedName name="ERR_1">"#n"/"a"</definedName>
    <definedName name="ERR_10">"#n"/"a"</definedName>
    <definedName name="ERR_2">"#n"/"a"</definedName>
    <definedName name="ERR_3">"#n"/"a"</definedName>
    <definedName name="ERR_4">"#n"/"a"</definedName>
    <definedName name="ERR_5">"#n"/"a"</definedName>
    <definedName name="ERR_6">"#n"/"a"</definedName>
    <definedName name="ERR_7">"#n"/"a"</definedName>
    <definedName name="ERR_8">"#n"/"a"</definedName>
    <definedName name="ERR_9">"#n"/"a"</definedName>
    <definedName name="erra">#REF!</definedName>
    <definedName name="erra_1">"#n"/"a"</definedName>
    <definedName name="erra_10">"#n"/"a"</definedName>
    <definedName name="erra_2">"#n"/"a"</definedName>
    <definedName name="erra_3">"#n"/"a"</definedName>
    <definedName name="erra_4">"#n"/"a"</definedName>
    <definedName name="erra_5">"#n"/"a"</definedName>
    <definedName name="erra_6">"#n"/"a"</definedName>
    <definedName name="erra_7">"#n"/"a"</definedName>
    <definedName name="erra_8">"#n"/"a"</definedName>
    <definedName name="erra_9">"#n"/"a"</definedName>
    <definedName name="ERROR">#REF!</definedName>
    <definedName name="ERROR1">#REF!</definedName>
    <definedName name="ERROR2">#REF!</definedName>
    <definedName name="ERROR3">#REF!</definedName>
    <definedName name="ERROR5">#REF!</definedName>
    <definedName name="errr">#REF!</definedName>
    <definedName name="ert" hidden="1">{"via1",#N/A,TRUE,"general";"via2",#N/A,TRUE,"general";"via3",#N/A,TRUE,"general"}</definedName>
    <definedName name="erte" hidden="1">{"via1",#N/A,TRUE,"general";"via2",#N/A,TRUE,"general";"via3",#N/A,TRUE,"general"}</definedName>
    <definedName name="erter" hidden="1">{"TAB1",#N/A,TRUE,"GENERAL";"TAB2",#N/A,TRUE,"GENERAL";"TAB3",#N/A,TRUE,"GENERAL";"TAB4",#N/A,TRUE,"GENERAL";"TAB5",#N/A,TRUE,"GENERAL"}</definedName>
    <definedName name="ertert" hidden="1">{"via1",#N/A,TRUE,"general";"via2",#N/A,TRUE,"general";"via3",#N/A,TRUE,"general"}</definedName>
    <definedName name="ertgyhik" hidden="1">{"TAB1",#N/A,TRUE,"GENERAL";"TAB2",#N/A,TRUE,"GENERAL";"TAB3",#N/A,TRUE,"GENERAL";"TAB4",#N/A,TRUE,"GENERAL";"TAB5",#N/A,TRUE,"GENERAL"}</definedName>
    <definedName name="ertreb" hidden="1">{"via1",#N/A,TRUE,"general";"via2",#N/A,TRUE,"general";"via3",#N/A,TRUE,"general"}</definedName>
    <definedName name="ertret" hidden="1">{"TAB1",#N/A,TRUE,"GENERAL";"TAB2",#N/A,TRUE,"GENERAL";"TAB3",#N/A,TRUE,"GENERAL";"TAB4",#N/A,TRUE,"GENERAL";"TAB5",#N/A,TRUE,"GENERAL"}</definedName>
    <definedName name="erttret" hidden="1">{"via1",#N/A,TRUE,"general";"via2",#N/A,TRUE,"general";"via3",#N/A,TRUE,"general"}</definedName>
    <definedName name="ertuiy" hidden="1">{"via1",#N/A,TRUE,"general";"via2",#N/A,TRUE,"general";"via3",#N/A,TRUE,"general"}</definedName>
    <definedName name="ertwert" hidden="1">{"TAB1",#N/A,TRUE,"GENERAL";"TAB2",#N/A,TRUE,"GENERAL";"TAB3",#N/A,TRUE,"GENERAL";"TAB4",#N/A,TRUE,"GENERAL";"TAB5",#N/A,TRUE,"GENERAL"}</definedName>
    <definedName name="eru" hidden="1">{"TAB1",#N/A,TRUE,"GENERAL";"TAB2",#N/A,TRUE,"GENERAL";"TAB3",#N/A,TRUE,"GENERAL";"TAB4",#N/A,TRUE,"GENERAL";"TAB5",#N/A,TRUE,"GENERAL"}</definedName>
    <definedName name="ERV" hidden="1">{"via1",#N/A,TRUE,"general";"via2",#N/A,TRUE,"general";"via3",#N/A,TRUE,"general"}</definedName>
    <definedName name="erware" hidden="1">{"via1",#N/A,TRUE,"general";"via2",#N/A,TRUE,"general";"via3",#N/A,TRUE,"general"}</definedName>
    <definedName name="ERWER" hidden="1">{"via1",#N/A,TRUE,"general";"via2",#N/A,TRUE,"general";"via3",#N/A,TRUE,"general"}</definedName>
    <definedName name="erwertd" hidden="1">{"TAB1",#N/A,TRUE,"GENERAL";"TAB2",#N/A,TRUE,"GENERAL";"TAB3",#N/A,TRUE,"GENERAL";"TAB4",#N/A,TRUE,"GENERAL";"TAB5",#N/A,TRUE,"GENERAL"}</definedName>
    <definedName name="erwr" hidden="1">{"TAB1",#N/A,TRUE,"GENERAL";"TAB2",#N/A,TRUE,"GENERAL";"TAB3",#N/A,TRUE,"GENERAL";"TAB4",#N/A,TRUE,"GENERAL";"TAB5",#N/A,TRUE,"GENERAL"}</definedName>
    <definedName name="ERWRL" hidden="1">{"via1",#N/A,TRUE,"general";"via2",#N/A,TRUE,"general";"via3",#N/A,TRUE,"general"}</definedName>
    <definedName name="ery" hidden="1">{"via1",#N/A,TRUE,"general";"via2",#N/A,TRUE,"general";"via3",#N/A,TRUE,"general"}</definedName>
    <definedName name="eryhd" hidden="1">{"via1",#N/A,TRUE,"general";"via2",#N/A,TRUE,"general";"via3",#N/A,TRUE,"general"}</definedName>
    <definedName name="eryhdf" hidden="1">{"TAB1",#N/A,TRUE,"GENERAL";"TAB2",#N/A,TRUE,"GENERAL";"TAB3",#N/A,TRUE,"GENERAL";"TAB4",#N/A,TRUE,"GENERAL";"TAB5",#N/A,TRUE,"GENERAL"}</definedName>
    <definedName name="eryhk" hidden="1">{"TAB1",#N/A,TRUE,"GENERAL";"TAB2",#N/A,TRUE,"GENERAL";"TAB3",#N/A,TRUE,"GENERAL";"TAB4",#N/A,TRUE,"GENERAL";"TAB5",#N/A,TRUE,"GENERAL"}</definedName>
    <definedName name="eryhrf" hidden="1">{"TAB1",#N/A,TRUE,"GENERAL";"TAB2",#N/A,TRUE,"GENERAL";"TAB3",#N/A,TRUE,"GENERAL";"TAB4",#N/A,TRUE,"GENERAL";"TAB5",#N/A,TRUE,"GENERAL"}</definedName>
    <definedName name="eryre" hidden="1">{"TAB1",#N/A,TRUE,"GENERAL";"TAB2",#N/A,TRUE,"GENERAL";"TAB3",#N/A,TRUE,"GENERAL";"TAB4",#N/A,TRUE,"GENERAL";"TAB5",#N/A,TRUE,"GENERAL"}</definedName>
    <definedName name="eryrttyhtgh">#REF!</definedName>
    <definedName name="erytd" hidden="1">{"via1",#N/A,TRUE,"general";"via2",#N/A,TRUE,"general";"via3",#N/A,TRUE,"general"}</definedName>
    <definedName name="eryty" hidden="1">{"via1",#N/A,TRUE,"general";"via2",#N/A,TRUE,"general";"via3",#N/A,TRUE,"general"}</definedName>
    <definedName name="eryy" hidden="1">{"via1",#N/A,TRUE,"general";"via2",#N/A,TRUE,"general";"via3",#N/A,TRUE,"general"}</definedName>
    <definedName name="ES1_1">#REF!</definedName>
    <definedName name="ES1_10">#REF!</definedName>
    <definedName name="ES1_11">#REF!</definedName>
    <definedName name="ES1_12">#REF!</definedName>
    <definedName name="ES1_13">#REF!</definedName>
    <definedName name="ES1_14">#REF!</definedName>
    <definedName name="ES1_15">#REF!</definedName>
    <definedName name="ES1_16">#REF!</definedName>
    <definedName name="ES1_17">#REF!</definedName>
    <definedName name="ES1_18">#REF!</definedName>
    <definedName name="ES1_19">#REF!</definedName>
    <definedName name="ES1_2">#REF!</definedName>
    <definedName name="ES1_20">#REF!</definedName>
    <definedName name="ES1_21">#REF!</definedName>
    <definedName name="ES1_22">#REF!</definedName>
    <definedName name="ES1_23">#REF!</definedName>
    <definedName name="ES1_24">#REF!</definedName>
    <definedName name="ES1_25">#REF!</definedName>
    <definedName name="ES1_26">#REF!</definedName>
    <definedName name="ES1_27">#REF!</definedName>
    <definedName name="ES1_28">#REF!</definedName>
    <definedName name="ES1_29">#REF!</definedName>
    <definedName name="ES1_3">#REF!</definedName>
    <definedName name="ES1_30">#REF!</definedName>
    <definedName name="ES1_31">#REF!</definedName>
    <definedName name="ES1_32">#REF!</definedName>
    <definedName name="ES1_33">#REF!</definedName>
    <definedName name="ES1_34">#REF!</definedName>
    <definedName name="ES1_35">#REF!</definedName>
    <definedName name="ES1_36">#REF!</definedName>
    <definedName name="ES1_37">#REF!</definedName>
    <definedName name="ES1_38">#REF!</definedName>
    <definedName name="ES1_39">#REF!</definedName>
    <definedName name="ES1_4">#REF!</definedName>
    <definedName name="ES1_40">#REF!</definedName>
    <definedName name="ES1_41">#REF!</definedName>
    <definedName name="ES1_42">#REF!</definedName>
    <definedName name="ES1_43">#REF!</definedName>
    <definedName name="ES1_5">#REF!</definedName>
    <definedName name="ES1_6">#REF!</definedName>
    <definedName name="ES1_7">#REF!</definedName>
    <definedName name="ES1_8">#REF!</definedName>
    <definedName name="ES1_9">#REF!</definedName>
    <definedName name="ES2_1">#REF!</definedName>
    <definedName name="ES2_10">#REF!</definedName>
    <definedName name="ES2_11">#REF!</definedName>
    <definedName name="ES2_12">#REF!</definedName>
    <definedName name="ES2_13">#REF!</definedName>
    <definedName name="ES2_14">#REF!</definedName>
    <definedName name="ES2_15">#REF!</definedName>
    <definedName name="ES2_16">#REF!</definedName>
    <definedName name="ES2_17">#REF!</definedName>
    <definedName name="ES2_18">#REF!</definedName>
    <definedName name="ES2_19">#REF!</definedName>
    <definedName name="ES2_2">#REF!</definedName>
    <definedName name="ES2_20">#REF!</definedName>
    <definedName name="ES2_21">#REF!</definedName>
    <definedName name="ES2_22">#REF!</definedName>
    <definedName name="ES2_23">#REF!</definedName>
    <definedName name="ES2_24">#REF!</definedName>
    <definedName name="ES2_25">#REF!</definedName>
    <definedName name="ES2_26">#REF!</definedName>
    <definedName name="ES2_27">#REF!</definedName>
    <definedName name="ES2_28">#REF!</definedName>
    <definedName name="ES2_29">#REF!</definedName>
    <definedName name="ES2_3">#REF!</definedName>
    <definedName name="ES2_30">#REF!</definedName>
    <definedName name="ES2_31">#REF!</definedName>
    <definedName name="ES2_32">#REF!</definedName>
    <definedName name="ES2_33">#REF!</definedName>
    <definedName name="ES2_34">#REF!</definedName>
    <definedName name="ES2_35">#REF!</definedName>
    <definedName name="ES2_36">#REF!</definedName>
    <definedName name="ES2_37">#REF!</definedName>
    <definedName name="ES2_38">#REF!</definedName>
    <definedName name="ES2_39">#REF!</definedName>
    <definedName name="ES2_4">#REF!</definedName>
    <definedName name="ES2_40">#REF!</definedName>
    <definedName name="ES2_41">#REF!</definedName>
    <definedName name="ES2_42">#REF!</definedName>
    <definedName name="ES2_43">#REF!</definedName>
    <definedName name="ES2_5">#REF!</definedName>
    <definedName name="ES2_6">#REF!</definedName>
    <definedName name="ES2_7">#REF!</definedName>
    <definedName name="ES2_8">#REF!</definedName>
    <definedName name="ES2_9">#REF!</definedName>
    <definedName name="ES3_1">#REF!</definedName>
    <definedName name="ES3_10">#REF!</definedName>
    <definedName name="ES3_11">#REF!</definedName>
    <definedName name="ES3_12">#REF!</definedName>
    <definedName name="ES3_13">#REF!</definedName>
    <definedName name="ES3_14">#REF!</definedName>
    <definedName name="ES3_15">#REF!</definedName>
    <definedName name="ES3_16">#REF!</definedName>
    <definedName name="ES3_17">#REF!</definedName>
    <definedName name="ES3_18">#REF!</definedName>
    <definedName name="ES3_19">#REF!</definedName>
    <definedName name="ES3_2">#REF!</definedName>
    <definedName name="ES3_20">#REF!</definedName>
    <definedName name="ES3_21">#REF!</definedName>
    <definedName name="ES3_22">#REF!</definedName>
    <definedName name="ES3_23">#REF!</definedName>
    <definedName name="ES3_24">#REF!</definedName>
    <definedName name="ES3_25">#REF!</definedName>
    <definedName name="ES3_26">#REF!</definedName>
    <definedName name="ES3_27">#REF!</definedName>
    <definedName name="ES3_28">#REF!</definedName>
    <definedName name="ES3_29">#REF!</definedName>
    <definedName name="ES3_3">#REF!</definedName>
    <definedName name="ES3_30">#REF!</definedName>
    <definedName name="ES3_31">#REF!</definedName>
    <definedName name="ES3_32">#REF!</definedName>
    <definedName name="ES3_33">#REF!</definedName>
    <definedName name="ES3_34">#REF!</definedName>
    <definedName name="ES3_35">#REF!</definedName>
    <definedName name="ES3_36">#REF!</definedName>
    <definedName name="ES3_37">#REF!</definedName>
    <definedName name="ES3_38">#REF!</definedName>
    <definedName name="ES3_39">#REF!</definedName>
    <definedName name="ES3_4">#REF!</definedName>
    <definedName name="ES3_40">#REF!</definedName>
    <definedName name="ES3_41">#REF!</definedName>
    <definedName name="ES3_42">#REF!</definedName>
    <definedName name="ES3_43">#REF!</definedName>
    <definedName name="ES3_5">#REF!</definedName>
    <definedName name="ES3_6">#REF!</definedName>
    <definedName name="ES3_7">#REF!</definedName>
    <definedName name="ES3_8">#REF!</definedName>
    <definedName name="ES3_9">#REF!</definedName>
    <definedName name="ES4_1">#REF!</definedName>
    <definedName name="ES4_10">#REF!</definedName>
    <definedName name="ES4_11">#REF!</definedName>
    <definedName name="ES4_12">#REF!</definedName>
    <definedName name="ES4_13">#REF!</definedName>
    <definedName name="ES4_14">#REF!</definedName>
    <definedName name="ES4_15">#REF!</definedName>
    <definedName name="ES4_16">#REF!</definedName>
    <definedName name="ES4_17">#REF!</definedName>
    <definedName name="ES4_18">#REF!</definedName>
    <definedName name="ES4_19">#REF!</definedName>
    <definedName name="ES4_2">#REF!</definedName>
    <definedName name="ES4_20">#REF!</definedName>
    <definedName name="ES4_21">#REF!</definedName>
    <definedName name="ES4_22">#REF!</definedName>
    <definedName name="ES4_23">#REF!</definedName>
    <definedName name="ES4_24">#REF!</definedName>
    <definedName name="ES4_25">#REF!</definedName>
    <definedName name="ES4_26">#REF!</definedName>
    <definedName name="ES4_27">#REF!</definedName>
    <definedName name="ES4_28">#REF!</definedName>
    <definedName name="ES4_29">#REF!</definedName>
    <definedName name="ES4_3">#REF!</definedName>
    <definedName name="ES4_30">#REF!</definedName>
    <definedName name="ES4_31">#REF!</definedName>
    <definedName name="ES4_32">#REF!</definedName>
    <definedName name="ES4_33">#REF!</definedName>
    <definedName name="ES4_34">#REF!</definedName>
    <definedName name="ES4_35">#REF!</definedName>
    <definedName name="ES4_36">#REF!</definedName>
    <definedName name="ES4_37">#REF!</definedName>
    <definedName name="ES4_38">#REF!</definedName>
    <definedName name="ES4_39">#REF!</definedName>
    <definedName name="ES4_4">#REF!</definedName>
    <definedName name="ES4_40">#REF!</definedName>
    <definedName name="ES4_41">#REF!</definedName>
    <definedName name="ES4_42">#REF!</definedName>
    <definedName name="ES4_43">#REF!</definedName>
    <definedName name="ES4_5">#REF!</definedName>
    <definedName name="ES4_6">#REF!</definedName>
    <definedName name="ES4_7">#REF!</definedName>
    <definedName name="ES4_8">#REF!</definedName>
    <definedName name="ES4_9">#REF!</definedName>
    <definedName name="ES5_1">#REF!</definedName>
    <definedName name="ES5_10">#REF!</definedName>
    <definedName name="ES5_11">#REF!</definedName>
    <definedName name="ES5_12">#REF!</definedName>
    <definedName name="ES5_13">#REF!</definedName>
    <definedName name="ES5_14">#REF!</definedName>
    <definedName name="ES5_15">#REF!</definedName>
    <definedName name="ES5_16">#REF!</definedName>
    <definedName name="ES5_17">#REF!</definedName>
    <definedName name="ES5_18">#REF!</definedName>
    <definedName name="ES5_19">#REF!</definedName>
    <definedName name="ES5_2">#REF!</definedName>
    <definedName name="ES5_20">#REF!</definedName>
    <definedName name="ES5_21">#REF!</definedName>
    <definedName name="ES5_22">#REF!</definedName>
    <definedName name="ES5_23">#REF!</definedName>
    <definedName name="ES5_24">#REF!</definedName>
    <definedName name="ES5_25">#REF!</definedName>
    <definedName name="ES5_26">#REF!</definedName>
    <definedName name="ES5_27">#REF!</definedName>
    <definedName name="ES5_28">#REF!</definedName>
    <definedName name="ES5_29">#REF!</definedName>
    <definedName name="ES5_3">#REF!</definedName>
    <definedName name="ES5_30">#REF!</definedName>
    <definedName name="ES5_31">#REF!</definedName>
    <definedName name="ES5_32">#REF!</definedName>
    <definedName name="ES5_33">#REF!</definedName>
    <definedName name="ES5_34">#REF!</definedName>
    <definedName name="ES5_35">#REF!</definedName>
    <definedName name="ES5_36">#REF!</definedName>
    <definedName name="ES5_37">#REF!</definedName>
    <definedName name="ES5_38">#REF!</definedName>
    <definedName name="ES5_39">#REF!</definedName>
    <definedName name="ES5_4">#REF!</definedName>
    <definedName name="ES5_40">#REF!</definedName>
    <definedName name="ES5_41">#REF!</definedName>
    <definedName name="ES5_42">#REF!</definedName>
    <definedName name="ES5_43">#REF!</definedName>
    <definedName name="ES5_5">#REF!</definedName>
    <definedName name="ES5_6">#REF!</definedName>
    <definedName name="ES5_7">#REF!</definedName>
    <definedName name="ES5_8">#REF!</definedName>
    <definedName name="ES5_9">#REF!</definedName>
    <definedName name="ES6_1">#REF!</definedName>
    <definedName name="ES6_10">#REF!</definedName>
    <definedName name="ES6_11">#REF!</definedName>
    <definedName name="ES6_12">#REF!</definedName>
    <definedName name="ES6_13">#REF!</definedName>
    <definedName name="ES6_14">#REF!</definedName>
    <definedName name="ES6_15">#REF!</definedName>
    <definedName name="ES6_16">#REF!</definedName>
    <definedName name="ES6_17">#REF!</definedName>
    <definedName name="ES6_18">#REF!</definedName>
    <definedName name="ES6_19">#REF!</definedName>
    <definedName name="ES6_2">#REF!</definedName>
    <definedName name="ES6_20">#REF!</definedName>
    <definedName name="ES6_21">#REF!</definedName>
    <definedName name="ES6_22">#REF!</definedName>
    <definedName name="ES6_23">#REF!</definedName>
    <definedName name="ES6_24">#REF!</definedName>
    <definedName name="ES6_25">#REF!</definedName>
    <definedName name="ES6_26">#REF!</definedName>
    <definedName name="ES6_27">#REF!</definedName>
    <definedName name="ES6_28">#REF!</definedName>
    <definedName name="ES6_29">#REF!</definedName>
    <definedName name="ES6_3">#REF!</definedName>
    <definedName name="ES6_30">#REF!</definedName>
    <definedName name="ES6_31">#REF!</definedName>
    <definedName name="ES6_32">#REF!</definedName>
    <definedName name="ES6_33">#REF!</definedName>
    <definedName name="ES6_34">#REF!</definedName>
    <definedName name="ES6_35">#REF!</definedName>
    <definedName name="ES6_36">#REF!</definedName>
    <definedName name="ES6_37">#REF!</definedName>
    <definedName name="ES6_38">#REF!</definedName>
    <definedName name="ES6_39">#REF!</definedName>
    <definedName name="ES6_4">#REF!</definedName>
    <definedName name="ES6_40">#REF!</definedName>
    <definedName name="ES6_41">#REF!</definedName>
    <definedName name="ES6_42">#REF!</definedName>
    <definedName name="ES6_43">#REF!</definedName>
    <definedName name="ES6_5">#REF!</definedName>
    <definedName name="ES6_6">#REF!</definedName>
    <definedName name="ES6_7">#REF!</definedName>
    <definedName name="ES6_8">#REF!</definedName>
    <definedName name="ES6_9">#REF!</definedName>
    <definedName name="ESE">#REF!</definedName>
    <definedName name="ESTACION">#REF!</definedName>
    <definedName name="ESTACIONAL">#REF!</definedName>
    <definedName name="estado">#REF!</definedName>
    <definedName name="ESTERIL">#REF!</definedName>
    <definedName name="ESTRUCT06">#REF!</definedName>
    <definedName name="ESTRUCT07">#REF!</definedName>
    <definedName name="ESTRUCT08">#REF!</definedName>
    <definedName name="ESTRUCT09">#REF!</definedName>
    <definedName name="ESTRUCT10">#REF!</definedName>
    <definedName name="ESTRUCT11">#REF!</definedName>
    <definedName name="ESTRUCT12">#REF!</definedName>
    <definedName name="ESTRUCT13">#REF!</definedName>
    <definedName name="ESTRUCT14">#REF!</definedName>
    <definedName name="ESTRUCT15">#REF!</definedName>
    <definedName name="ESTRUCT16">#REF!</definedName>
    <definedName name="ESTRUCT17">#REF!</definedName>
    <definedName name="ESTRUCT18">#REF!</definedName>
    <definedName name="ESTRUCT19">#REF!</definedName>
    <definedName name="ESTRUCT20">#REF!</definedName>
    <definedName name="ESTRUCT21">#REF!</definedName>
    <definedName name="ESTRUCT22">#REF!</definedName>
    <definedName name="ESTRUCT24">#REF!</definedName>
    <definedName name="ESTRUCT25">#REF!</definedName>
    <definedName name="ESTRUCT28">#REF!</definedName>
    <definedName name="ESTRUCT29">#REF!</definedName>
    <definedName name="ESTRUCT31">#REF!</definedName>
    <definedName name="ESTRUCT33">#REF!</definedName>
    <definedName name="ESTRUCT34">#REF!</definedName>
    <definedName name="ESTRUCT43">#REF!</definedName>
    <definedName name="etapas_proyecto">#REF!</definedName>
    <definedName name="etertgg" hidden="1">{"via1",#N/A,TRUE,"general";"via2",#N/A,TRUE,"general";"via3",#N/A,TRUE,"general"}</definedName>
    <definedName name="etewt" hidden="1">{"TAB1",#N/A,TRUE,"GENERAL";"TAB2",#N/A,TRUE,"GENERAL";"TAB3",#N/A,TRUE,"GENERAL";"TAB4",#N/A,TRUE,"GENERAL";"TAB5",#N/A,TRUE,"GENERAL"}</definedName>
    <definedName name="etu" hidden="1">{"via1",#N/A,TRUE,"general";"via2",#N/A,TRUE,"general";"via3",#N/A,TRUE,"general"}</definedName>
    <definedName name="etueh" hidden="1">{"via1",#N/A,TRUE,"general";"via2",#N/A,TRUE,"general";"via3",#N/A,TRUE,"general"}</definedName>
    <definedName name="etyty" hidden="1">{"via1",#N/A,TRUE,"general";"via2",#N/A,TRUE,"general";"via3",#N/A,TRUE,"general"}</definedName>
    <definedName name="etyu" hidden="1">{"TAB1",#N/A,TRUE,"GENERAL";"TAB2",#N/A,TRUE,"GENERAL";"TAB3",#N/A,TRUE,"GENERAL";"TAB4",#N/A,TRUE,"GENERAL";"TAB5",#N/A,TRUE,"GENERAL"}</definedName>
    <definedName name="eu" hidden="1">{"via1",#N/A,TRUE,"general";"via2",#N/A,TRUE,"general";"via3",#N/A,TRUE,"general"}</definedName>
    <definedName name="eut" hidden="1">{"via1",#N/A,TRUE,"general";"via2",#N/A,TRUE,"general";"via3",#N/A,TRUE,"general"}</definedName>
    <definedName name="euyt" hidden="1">{"TAB1",#N/A,TRUE,"GENERAL";"TAB2",#N/A,TRUE,"GENERAL";"TAB3",#N/A,TRUE,"GENERAL";"TAB4",#N/A,TRUE,"GENERAL";"TAB5",#N/A,TRUE,"GENERAL"}</definedName>
    <definedName name="ev.Calculation" hidden="1">-4135</definedName>
    <definedName name="ev.Initialized" hidden="1">FALSE</definedName>
    <definedName name="Eval_Currency">#REF!</definedName>
    <definedName name="ewegt" hidden="1">{"TAB1",#N/A,TRUE,"GENERAL";"TAB2",#N/A,TRUE,"GENERAL";"TAB3",#N/A,TRUE,"GENERAL";"TAB4",#N/A,TRUE,"GENERAL";"TAB5",#N/A,TRUE,"GENERAL"}</definedName>
    <definedName name="ewfewfg" hidden="1">{"TAB1",#N/A,TRUE,"GENERAL";"TAB2",#N/A,TRUE,"GENERAL";"TAB3",#N/A,TRUE,"GENERAL";"TAB4",#N/A,TRUE,"GENERAL";"TAB5",#N/A,TRUE,"GENERAL"}</definedName>
    <definedName name="EWQ">#REF!</definedName>
    <definedName name="ewre" hidden="1">{"TAB1",#N/A,TRUE,"GENERAL";"TAB2",#N/A,TRUE,"GENERAL";"TAB3",#N/A,TRUE,"GENERAL";"TAB4",#N/A,TRUE,"GENERAL";"TAB5",#N/A,TRUE,"GENERAL"}</definedName>
    <definedName name="ewrewf" hidden="1">{"TAB1",#N/A,TRUE,"GENERAL";"TAB2",#N/A,TRUE,"GENERAL";"TAB3",#N/A,TRUE,"GENERAL";"TAB4",#N/A,TRUE,"GENERAL";"TAB5",#N/A,TRUE,"GENERAL"}</definedName>
    <definedName name="ewrr" hidden="1">{"TAB1",#N/A,TRUE,"GENERAL";"TAB2",#N/A,TRUE,"GENERAL";"TAB3",#N/A,TRUE,"GENERAL";"TAB4",#N/A,TRUE,"GENERAL";"TAB5",#N/A,TRUE,"GENERAL"}</definedName>
    <definedName name="ewrt" hidden="1">{"TAB1",#N/A,TRUE,"GENERAL";"TAB2",#N/A,TRUE,"GENERAL";"TAB3",#N/A,TRUE,"GENERAL";"TAB4",#N/A,TRUE,"GENERAL";"TAB5",#N/A,TRUE,"GENERAL"}</definedName>
    <definedName name="ewrwer" hidden="1">{"TAB1",#N/A,TRUE,"GENERAL";"TAB2",#N/A,TRUE,"GENERAL";"TAB3",#N/A,TRUE,"GENERAL";"TAB4",#N/A,TRUE,"GENERAL";"TAB5",#N/A,TRUE,"GENERAL"}</definedName>
    <definedName name="ex">#REF!</definedName>
    <definedName name="Excel_BuiltIn_Print_Area_1_1">#REF!</definedName>
    <definedName name="Excel_BuiltIn_Print_Titles_3">#REF!</definedName>
    <definedName name="Excel_BuiltIn_Print_Titles_4">#REF!</definedName>
    <definedName name="Exchange_Rate">#REF!</definedName>
    <definedName name="exchangerate">#REF!</definedName>
    <definedName name="Executivepb" hidden="1">#REF!</definedName>
    <definedName name="ExistAge">#REF!</definedName>
    <definedName name="ExistFleet">#REF!</definedName>
    <definedName name="expl1">#REF!</definedName>
    <definedName name="ExRateAus">#REF!</definedName>
    <definedName name="ExRateCountry">#REF!</definedName>
    <definedName name="ExRates">#REF!</definedName>
    <definedName name="F.D.CV1_Moisture">#REF!</definedName>
    <definedName name="F.D.CV2_Al">#REF!</definedName>
    <definedName name="F.D.CV2_Co">#REF!</definedName>
    <definedName name="F.D.CV2_DryTonnes">#REF!</definedName>
    <definedName name="F.D.CV2_dtph">#REF!</definedName>
    <definedName name="F.D.CV2_Fe">#REF!</definedName>
    <definedName name="F.D.CV2_Mg">#REF!</definedName>
    <definedName name="F.D.CV2_Ni">#REF!</definedName>
    <definedName name="F.D.CV2_Si">#REF!</definedName>
    <definedName name="F.D.Mill_Availability">#REF!</definedName>
    <definedName name="F.D.Mill_Downtime">#REF!</definedName>
    <definedName name="F.D.Mill_DryTonnes">#REF!</definedName>
    <definedName name="F.D.Mill_DryTph">#REF!</definedName>
    <definedName name="F.D.Mill_PowerDraw">#REF!</definedName>
    <definedName name="F.D.Mill_PowerDrawPerTonne">#REF!</definedName>
    <definedName name="F.D.Mill_Uptime">#REF!</definedName>
    <definedName name="F.D.Mill_Utilization">#REF!</definedName>
    <definedName name="F.D.Mill_WetTonnes">#REF!</definedName>
    <definedName name="F.D.Mill_WetTph">#REF!</definedName>
    <definedName name="F.D.MillFeed_Al">#REF!</definedName>
    <definedName name="F.D.MillFeed_Co">#REF!</definedName>
    <definedName name="F.D.MillFeed_Fe">#REF!</definedName>
    <definedName name="F.D.MillFeed_Mg">#REF!</definedName>
    <definedName name="F.D.MillFeed_Ni">#REF!</definedName>
    <definedName name="F.D.MillFeed_Si">#REF!</definedName>
    <definedName name="F.D.MillH2O_Head">#REF!</definedName>
    <definedName name="F.D.MillH2O_Screen">#REF!</definedName>
    <definedName name="F.D.MillH2O_Total">#REF!</definedName>
    <definedName name="F.D.OreToStorage_Al">#REF!</definedName>
    <definedName name="F.D.OreToStorage_Co">#REF!</definedName>
    <definedName name="F.D.OreToStorage_DryTonnes">#REF!</definedName>
    <definedName name="F.D.OreToStorage_DryTph">#REF!</definedName>
    <definedName name="F.D.OreToStorage_Fe">#REF!</definedName>
    <definedName name="F.D.OreToStorage_Mg">#REF!</definedName>
    <definedName name="F.D.OreToStorage_Ni">#REF!</definedName>
    <definedName name="F.D.OreToStorage_PulpDensity">#REF!</definedName>
    <definedName name="F.D.OreToStorage_PulpYieldStress">#REF!</definedName>
    <definedName name="F.D.OreToStorage_Si">#REF!</definedName>
    <definedName name="F.D.OreToStorage_Tank1Level">#REF!</definedName>
    <definedName name="F.D.OreToStorage_Tank2Level">#REF!</definedName>
    <definedName name="F.D.OreToStorage_Tank3Level">#REF!</definedName>
    <definedName name="F.D.OreToStorage_Tank4Level">#REF!</definedName>
    <definedName name="F.D.OreToStorage_Volume">#REF!</definedName>
    <definedName name="F.D.OreToStorage_VolumePerHr">#REF!</definedName>
    <definedName name="F.M.CV1_Moisture">#REF!</definedName>
    <definedName name="F.M.CV2_Al">#REF!</definedName>
    <definedName name="F.M.CV2_Co">#REF!</definedName>
    <definedName name="F.M.CV2_DryTonnes">#REF!</definedName>
    <definedName name="F.M.CV2_dtph">#REF!</definedName>
    <definedName name="F.M.CV2_Fe">#REF!</definedName>
    <definedName name="F.M.CV2_Mg">#REF!</definedName>
    <definedName name="F.M.CV2_Ni">#REF!</definedName>
    <definedName name="F.M.CV2_Si">#REF!</definedName>
    <definedName name="F.M.Mill_Availability">#REF!</definedName>
    <definedName name="F.M.Mill_Downtime">#REF!</definedName>
    <definedName name="F.M.Mill_DryTonnes">#REF!</definedName>
    <definedName name="F.M.Mill_DryTph">#REF!</definedName>
    <definedName name="F.M.Mill_PowerDraw">#REF!</definedName>
    <definedName name="F.M.Mill_PowerDrawPerTonne">#REF!</definedName>
    <definedName name="F.M.Mill_Uptime">#REF!</definedName>
    <definedName name="F.M.Mill_Utilization">#REF!</definedName>
    <definedName name="F.M.Mill_WetTonnes">#REF!</definedName>
    <definedName name="F.M.Mill_WetTph">#REF!</definedName>
    <definedName name="F.M.MillFeed_Al">#REF!</definedName>
    <definedName name="F.M.MillFeed_Co">#REF!</definedName>
    <definedName name="F.M.MillFeed_Fe">#REF!</definedName>
    <definedName name="F.M.MillFeed_Mg">#REF!</definedName>
    <definedName name="F.M.MillFeed_Ni">#REF!</definedName>
    <definedName name="F.M.MillFeed_Si">#REF!</definedName>
    <definedName name="F.M.MillH2O_Head">#REF!</definedName>
    <definedName name="F.M.MillH2O_Screen">#REF!</definedName>
    <definedName name="F.M.MillH2O_Total">#REF!</definedName>
    <definedName name="F.M.OreToStorage_Al">#REF!</definedName>
    <definedName name="F.M.OreToStorage_Co">#REF!</definedName>
    <definedName name="F.M.OreToStorage_DryTonnes">#REF!</definedName>
    <definedName name="F.M.OreToStorage_DryTph">#REF!</definedName>
    <definedName name="F.M.OreToStorage_Fe">#REF!</definedName>
    <definedName name="F.M.OreToStorage_Mg">#REF!</definedName>
    <definedName name="F.M.OreToStorage_Ni">#REF!</definedName>
    <definedName name="F.M.OreToStorage_PulpDensity">#REF!</definedName>
    <definedName name="F.M.OreToStorage_PulpYieldStress">#REF!</definedName>
    <definedName name="F.M.OreToStorage_Si">#REF!</definedName>
    <definedName name="F.M.OreToStorage_Volume">#REF!</definedName>
    <definedName name="F.M.OreToStorage_VolumePerHr">#REF!</definedName>
    <definedName name="F.Y.CV1_Moisture">#REF!</definedName>
    <definedName name="F.Y.CV2_Al">#REF!</definedName>
    <definedName name="F.Y.CV2_Co">#REF!</definedName>
    <definedName name="F.Y.CV2_DryTonnes">#REF!</definedName>
    <definedName name="F.Y.CV2_dtph">#REF!</definedName>
    <definedName name="F.Y.CV2_Fe">#REF!</definedName>
    <definedName name="F.Y.CV2_Mg">#REF!</definedName>
    <definedName name="F.Y.CV2_Ni">#REF!</definedName>
    <definedName name="F.Y.CV2_Si">#REF!</definedName>
    <definedName name="F.Y.Mill_Availability">#REF!</definedName>
    <definedName name="F.Y.Mill_Downtime">#REF!</definedName>
    <definedName name="F.Y.Mill_DryTonnes">#REF!</definedName>
    <definedName name="F.Y.Mill_DryTph">#REF!</definedName>
    <definedName name="F.Y.Mill_PowerDraw">#REF!</definedName>
    <definedName name="F.Y.Mill_PowerDrawPerTonne">#REF!</definedName>
    <definedName name="F.Y.Mill_Uptime">#REF!</definedName>
    <definedName name="F.Y.Mill_Utilization">#REF!</definedName>
    <definedName name="F.Y.Mill_WetTonnes">#REF!</definedName>
    <definedName name="F.Y.Mill_WetTph">#REF!</definedName>
    <definedName name="F.Y.MillFeed_Al">#REF!</definedName>
    <definedName name="F.Y.MillFeed_Co">#REF!</definedName>
    <definedName name="F.Y.MillFeed_Fe">#REF!</definedName>
    <definedName name="F.Y.MillFeed_Mg">#REF!</definedName>
    <definedName name="F.Y.MillFeed_Ni">#REF!</definedName>
    <definedName name="F.Y.MillFeed_Si">#REF!</definedName>
    <definedName name="F.Y.MillH2O_Head">#REF!</definedName>
    <definedName name="F.Y.MillH2O_Screen">#REF!</definedName>
    <definedName name="F.Y.MillH2O_Total">#REF!</definedName>
    <definedName name="F.Y.OreToStorage_Al">#REF!</definedName>
    <definedName name="F.Y.OreToStorage_Co">#REF!</definedName>
    <definedName name="F.Y.OreToStorage_DryTonnes">#REF!</definedName>
    <definedName name="F.Y.OreToStorage_DryTph">#REF!</definedName>
    <definedName name="F.Y.OreToStorage_Fe">#REF!</definedName>
    <definedName name="F.Y.OreToStorage_Mg">#REF!</definedName>
    <definedName name="F.Y.OreToStorage_Ni">#REF!</definedName>
    <definedName name="F.Y.OreToStorage_PulpDensity">#REF!</definedName>
    <definedName name="F.Y.OreToStorage_PulpYieldStress">#REF!</definedName>
    <definedName name="F.Y.OreToStorage_Si">#REF!</definedName>
    <definedName name="F.Y.OreToStorage_Volume">#REF!</definedName>
    <definedName name="F.Y.OreToStorage_VolumePerHr">#REF!</definedName>
    <definedName name="FACTOR">#REF!</definedName>
    <definedName name="factorprestacional">#REF!</definedName>
    <definedName name="Factpb" hidden="1">#REF!</definedName>
    <definedName name="Factpb2" hidden="1">#REF!</definedName>
    <definedName name="FALTANTES1">#REF!</definedName>
    <definedName name="FALTANTES2">#REF!</definedName>
    <definedName name="fcv">#REF!</definedName>
    <definedName name="fda" hidden="1">{"TAB1",#N/A,TRUE,"GENERAL";"TAB2",#N/A,TRUE,"GENERAL";"TAB3",#N/A,TRUE,"GENERAL";"TAB4",#N/A,TRUE,"GENERAL";"TAB5",#N/A,TRUE,"GENERAL"}</definedName>
    <definedName name="fdbjp" hidden="1">{"TAB1",#N/A,TRUE,"GENERAL";"TAB2",#N/A,TRUE,"GENERAL";"TAB3",#N/A,TRUE,"GENERAL";"TAB4",#N/A,TRUE,"GENERAL";"TAB5",#N/A,TRUE,"GENERAL"}</definedName>
    <definedName name="fdf" hidden="1">{"TAB1",#N/A,TRUE,"GENERAL";"TAB2",#N/A,TRUE,"GENERAL";"TAB3",#N/A,TRUE,"GENERAL";"TAB4",#N/A,TRUE,"GENERAL";"TAB5",#N/A,TRUE,"GENERAL"}</definedName>
    <definedName name="fdg" hidden="1">{"via1",#N/A,TRUE,"general";"via2",#N/A,TRUE,"general";"via3",#N/A,TRUE,"general"}</definedName>
    <definedName name="FDGD" hidden="1">{"TAB1",#N/A,TRUE,"GENERAL";"TAB2",#N/A,TRUE,"GENERAL";"TAB3",#N/A,TRUE,"GENERAL";"TAB4",#N/A,TRUE,"GENERAL";"TAB5",#N/A,TRUE,"GENERAL"}</definedName>
    <definedName name="FDGFDBBP" hidden="1">{"TAB1",#N/A,TRUE,"GENERAL";"TAB2",#N/A,TRUE,"GENERAL";"TAB3",#N/A,TRUE,"GENERAL";"TAB4",#N/A,TRUE,"GENERAL";"TAB5",#N/A,TRUE,"GENERAL"}</definedName>
    <definedName name="fdh" hidden="1">{"TAB1",#N/A,TRUE,"GENERAL";"TAB2",#N/A,TRUE,"GENERAL";"TAB3",#N/A,TRUE,"GENERAL";"TAB4",#N/A,TRUE,"GENERAL";"TAB5",#N/A,TRUE,"GENERAL"}</definedName>
    <definedName name="fdsf" hidden="1">{"TAB1",#N/A,TRUE,"GENERAL";"TAB2",#N/A,TRUE,"GENERAL";"TAB3",#N/A,TRUE,"GENERAL";"TAB4",#N/A,TRUE,"GENERAL";"TAB5",#N/A,TRUE,"GENERAL"}</definedName>
    <definedName name="fdsfds" hidden="1">{"TAB1",#N/A,TRUE,"GENERAL";"TAB2",#N/A,TRUE,"GENERAL";"TAB3",#N/A,TRUE,"GENERAL";"TAB4",#N/A,TRUE,"GENERAL";"TAB5",#N/A,TRUE,"GENERAL"}</definedName>
    <definedName name="fdsfdsf" hidden="1">{"via1",#N/A,TRUE,"general";"via2",#N/A,TRUE,"general";"via3",#N/A,TRUE,"general"}</definedName>
    <definedName name="fdsgfds" hidden="1">{"via1",#N/A,TRUE,"general";"via2",#N/A,TRUE,"general";"via3",#N/A,TRUE,"general"}</definedName>
    <definedName name="fdsgsdfu" hidden="1">{"TAB1",#N/A,TRUE,"GENERAL";"TAB2",#N/A,TRUE,"GENERAL";"TAB3",#N/A,TRUE,"GENERAL";"TAB4",#N/A,TRUE,"GENERAL";"TAB5",#N/A,TRUE,"GENERAL"}</definedName>
    <definedName name="FDSIO" hidden="1">{"TAB1",#N/A,TRUE,"GENERAL";"TAB2",#N/A,TRUE,"GENERAL";"TAB3",#N/A,TRUE,"GENERAL";"TAB4",#N/A,TRUE,"GENERAL";"TAB5",#N/A,TRUE,"GENERAL"}</definedName>
    <definedName name="fdwssf">#REF!</definedName>
    <definedName name="Feb">#REF!</definedName>
    <definedName name="Feb_C">#REF!</definedName>
    <definedName name="feb00">#REF!</definedName>
    <definedName name="FECHA">#REF!</definedName>
    <definedName name="Fechas">#REF!</definedName>
    <definedName name="fei">#REF!</definedName>
    <definedName name="ferfer" hidden="1">{"via1",#N/A,TRUE,"general";"via2",#N/A,TRUE,"general";"via3",#N/A,TRUE,"general"}</definedName>
    <definedName name="Fexx">#REF!</definedName>
    <definedName name="FF">#REF!</definedName>
    <definedName name="fff" hidden="1">{"via1",#N/A,TRUE,"general";"via2",#N/A,TRUE,"general";"via3",#N/A,TRUE,"general"}</definedName>
    <definedName name="FFFF" localSheetId="15" hidden="1">#N/A</definedName>
    <definedName name="FFFF" localSheetId="7" hidden="1">#N/A</definedName>
    <definedName name="FFFF" localSheetId="11" hidden="1">#N/A</definedName>
    <definedName name="FFFF" localSheetId="10" hidden="1">#N/A</definedName>
    <definedName name="FFFF" localSheetId="13" hidden="1">#N/A</definedName>
    <definedName name="FFFF" localSheetId="9" hidden="1">#N/A</definedName>
    <definedName name="FFFF" localSheetId="14" hidden="1">#N/A</definedName>
    <definedName name="FFFF" localSheetId="8" hidden="1">#N/A</definedName>
    <definedName name="FFFF" localSheetId="12" hidden="1">#N/A</definedName>
    <definedName name="FFFF" localSheetId="17" hidden="1">#N/A</definedName>
    <definedName name="FFFF" localSheetId="5" hidden="1">#N/A</definedName>
    <definedName name="FFFF" hidden="1">#N/A</definedName>
    <definedName name="ffffd" hidden="1">{"via1",#N/A,TRUE,"general";"via2",#N/A,TRUE,"general";"via3",#N/A,TRUE,"general"}</definedName>
    <definedName name="fffffdfdfddf">#REF!</definedName>
    <definedName name="ffffffffffffffff">#REF!</definedName>
    <definedName name="fffffft" hidden="1">{"TAB1",#N/A,TRUE,"GENERAL";"TAB2",#N/A,TRUE,"GENERAL";"TAB3",#N/A,TRUE,"GENERAL";"TAB4",#N/A,TRUE,"GENERAL";"TAB5",#N/A,TRUE,"GENERAL"}</definedName>
    <definedName name="fffffik" hidden="1">{"TAB1",#N/A,TRUE,"GENERAL";"TAB2",#N/A,TRUE,"GENERAL";"TAB3",#N/A,TRUE,"GENERAL";"TAB4",#N/A,TRUE,"GENERAL";"TAB5",#N/A,TRUE,"GENERAL"}</definedName>
    <definedName name="fffffj" hidden="1">{"TAB1",#N/A,TRUE,"GENERAL";"TAB2",#N/A,TRUE,"GENERAL";"TAB3",#N/A,TRUE,"GENERAL";"TAB4",#N/A,TRUE,"GENERAL";"TAB5",#N/A,TRUE,"GENERAL"}</definedName>
    <definedName name="ffffrd" hidden="1">{"via1",#N/A,TRUE,"general";"via2",#N/A,TRUE,"general";"via3",#N/A,TRUE,"general"}</definedName>
    <definedName name="ffffy" hidden="1">{"TAB1",#N/A,TRUE,"GENERAL";"TAB2",#N/A,TRUE,"GENERAL";"TAB3",#N/A,TRUE,"GENERAL";"TAB4",#N/A,TRUE,"GENERAL";"TAB5",#N/A,TRUE,"GENERAL"}</definedName>
    <definedName name="fffrfr" hidden="1">{"TAB1",#N/A,TRUE,"GENERAL";"TAB2",#N/A,TRUE,"GENERAL";"TAB3",#N/A,TRUE,"GENERAL";"TAB4",#N/A,TRUE,"GENERAL";"TAB5",#N/A,TRUE,"GENERAL"}</definedName>
    <definedName name="fffs" hidden="1">{"TAB1",#N/A,TRUE,"GENERAL";"TAB2",#N/A,TRUE,"GENERAL";"TAB3",#N/A,TRUE,"GENERAL";"TAB4",#N/A,TRUE,"GENERAL";"TAB5",#N/A,TRUE,"GENERAL"}</definedName>
    <definedName name="fgdfg" hidden="1">{"TAB1",#N/A,TRUE,"GENERAL";"TAB2",#N/A,TRUE,"GENERAL";"TAB3",#N/A,TRUE,"GENERAL";"TAB4",#N/A,TRUE,"GENERAL";"TAB5",#N/A,TRUE,"GENERAL"}</definedName>
    <definedName name="fgdfsgr" hidden="1">{"via1",#N/A,TRUE,"general";"via2",#N/A,TRUE,"general";"via3",#N/A,TRUE,"general"}</definedName>
    <definedName name="fgdsfg" hidden="1">{"TAB1",#N/A,TRUE,"GENERAL";"TAB2",#N/A,TRUE,"GENERAL";"TAB3",#N/A,TRUE,"GENERAL";"TAB4",#N/A,TRUE,"GENERAL";"TAB5",#N/A,TRUE,"GENERAL"}</definedName>
    <definedName name="FGFDH" hidden="1">{"via1",#N/A,TRUE,"general";"via2",#N/A,TRUE,"general";"via3",#N/A,TRUE,"general"}</definedName>
    <definedName name="fgghhj" hidden="1">{"via1",#N/A,TRUE,"general";"via2",#N/A,TRUE,"general";"via3",#N/A,TRUE,"general"}</definedName>
    <definedName name="FGHFBC" hidden="1">{"via1",#N/A,TRUE,"general";"via2",#N/A,TRUE,"general";"via3",#N/A,TRUE,"general"}</definedName>
    <definedName name="fghfg" hidden="1">{"TAB1",#N/A,TRUE,"GENERAL";"TAB2",#N/A,TRUE,"GENERAL";"TAB3",#N/A,TRUE,"GENERAL";"TAB4",#N/A,TRUE,"GENERAL";"TAB5",#N/A,TRUE,"GENERAL"}</definedName>
    <definedName name="fghfgh" hidden="1">{"via1",#N/A,TRUE,"general";"via2",#N/A,TRUE,"general";"via3",#N/A,TRUE,"general"}</definedName>
    <definedName name="FGHFW" hidden="1">{"via1",#N/A,TRUE,"general";"via2",#N/A,TRUE,"general";"via3",#N/A,TRUE,"general"}</definedName>
    <definedName name="fghhh" hidden="1">{"TAB1",#N/A,TRUE,"GENERAL";"TAB2",#N/A,TRUE,"GENERAL";"TAB3",#N/A,TRUE,"GENERAL";"TAB4",#N/A,TRUE,"GENERAL";"TAB5",#N/A,TRUE,"GENERAL"}</definedName>
    <definedName name="fghjhj">#REF!</definedName>
    <definedName name="fghsfgh" hidden="1">{"via1",#N/A,TRUE,"general";"via2",#N/A,TRUE,"general";"via3",#N/A,TRUE,"general"}</definedName>
    <definedName name="fght" hidden="1">{"TAB1",#N/A,TRUE,"GENERAL";"TAB2",#N/A,TRUE,"GENERAL";"TAB3",#N/A,TRUE,"GENERAL";"TAB4",#N/A,TRUE,"GENERAL";"TAB5",#N/A,TRUE,"GENERAL"}</definedName>
    <definedName name="fgjgryi" hidden="1">{"TAB1",#N/A,TRUE,"GENERAL";"TAB2",#N/A,TRUE,"GENERAL";"TAB3",#N/A,TRUE,"GENERAL";"TAB4",#N/A,TRUE,"GENERAL";"TAB5",#N/A,TRUE,"GENERAL"}</definedName>
    <definedName name="fhfg" hidden="1">{"TAB1",#N/A,TRUE,"GENERAL";"TAB2",#N/A,TRUE,"GENERAL";"TAB3",#N/A,TRUE,"GENERAL";"TAB4",#N/A,TRUE,"GENERAL";"TAB5",#N/A,TRUE,"GENERAL"}</definedName>
    <definedName name="fhfgh" hidden="1">{"via1",#N/A,TRUE,"general";"via2",#N/A,TRUE,"general";"via3",#N/A,TRUE,"general"}</definedName>
    <definedName name="fhgh" hidden="1">{"via1",#N/A,TRUE,"general";"via2",#N/A,TRUE,"general";"via3",#N/A,TRUE,"general"}</definedName>
    <definedName name="FHH">#REF!</definedName>
    <definedName name="fhpltyunh" hidden="1">{"via1",#N/A,TRUE,"general";"via2",#N/A,TRUE,"general";"via3",#N/A,TRUE,"general"}</definedName>
    <definedName name="FILTRANTES">#REF!</definedName>
    <definedName name="FINAL">#REF!</definedName>
    <definedName name="Finaliza">#REF!</definedName>
    <definedName name="Financialpb" hidden="1">#REF!</definedName>
    <definedName name="Financialpb2" hidden="1">#REF!</definedName>
    <definedName name="FIP.FIJO">#REF!</definedName>
    <definedName name="FIPFIJO.PLA">#REF!</definedName>
    <definedName name="FixEquip_hrs">#REF!</definedName>
    <definedName name="Fleet">#REF!</definedName>
    <definedName name="FleetC">#REF!</definedName>
    <definedName name="fleetRecNo">#REF!</definedName>
    <definedName name="FleetS">#REF!</definedName>
    <definedName name="FleetW">#REF!</definedName>
    <definedName name="FOB_POINT">#REF!</definedName>
    <definedName name="forapproval">#REF!</definedName>
    <definedName name="form_calcmod">#REF!,#REF!,#REF!,#REF!,#REF!,#REF!</definedName>
    <definedName name="form_cons">#REF!,#REF!,#REF!,#REF!,#REF!</definedName>
    <definedName name="form_desglose">#REF!,#REF!</definedName>
    <definedName name="form_equi">#REF!,#REF!,#REF!,#REF!,#REF!,#REF!,#REF!,#REF!,#REF!,#REF!,#REF!,#REF!,#REF!,#REF!,#REF!</definedName>
    <definedName name="form_indir">#REF!,#REF!,#REF!,#REF!,#REF!,#REF!,#REF!,#REF!,#REF!,#REF!,#REF!,#REF!,#REF!,#REF!,#REF!,#REF!,#REF!</definedName>
    <definedName name="form_otrosmod">#REF!,#REF!,#REF!,#REF!,#REF!,#REF!,#REF!,#REF!</definedName>
    <definedName name="form_resumen">#REF!,#REF!,#REF!,#REF!,#REF!,#REF!,#REF!,#REF!,#REF!,#REF!,#REF!</definedName>
    <definedName name="form_subcon">#REF!,#REF!</definedName>
    <definedName name="form_superv">#REF!,#REF!,#REF!</definedName>
    <definedName name="formadepago">#REF!</definedName>
    <definedName name="formularioCantidades">#REF!</definedName>
    <definedName name="frbgsd" hidden="1">{"TAB1",#N/A,TRUE,"GENERAL";"TAB2",#N/A,TRUE,"GENERAL";"TAB3",#N/A,TRUE,"GENERAL";"TAB4",#N/A,TRUE,"GENERAL";"TAB5",#N/A,TRUE,"GENERAL"}</definedName>
    <definedName name="FrecInctoMmtoAnno">#REF!</definedName>
    <definedName name="FrecInctoMmtoAno">#REF!</definedName>
    <definedName name="frefr" hidden="1">{"via1",#N/A,TRUE,"general";"via2",#N/A,TRUE,"general";"via3",#N/A,TRUE,"general"}</definedName>
    <definedName name="frfa" hidden="1">{"via1",#N/A,TRUE,"general";"via2",#N/A,TRUE,"general";"via3",#N/A,TRUE,"general"}</definedName>
    <definedName name="frfr" hidden="1">{"TAB1",#N/A,TRUE,"GENERAL";"TAB2",#N/A,TRUE,"GENERAL";"TAB3",#N/A,TRUE,"GENERAL";"TAB4",#N/A,TRUE,"GENERAL";"TAB5",#N/A,TRUE,"GENERAL"}</definedName>
    <definedName name="ft">#REF!</definedName>
    <definedName name="Fu">#REF!</definedName>
    <definedName name="Fub">#REF!</definedName>
    <definedName name="Fuel">#REF!</definedName>
    <definedName name="FuelControl">#REF!</definedName>
    <definedName name="FuelCostos">#REF!</definedName>
    <definedName name="FuelFactorA">#REF!</definedName>
    <definedName name="FuelFactorB">#REF!</definedName>
    <definedName name="FuelMedian">#REF!</definedName>
    <definedName name="FuelPrice">#REF!</definedName>
    <definedName name="Fup">#REF!</definedName>
    <definedName name="fvgtfggtrt6r">#REF!</definedName>
    <definedName name="fwff" hidden="1">{"via1",#N/A,TRUE,"general";"via2",#N/A,TRUE,"general";"via3",#N/A,TRUE,"general"}</definedName>
    <definedName name="fwwe" hidden="1">{"via1",#N/A,TRUE,"general";"via2",#N/A,TRUE,"general";"via3",#N/A,TRUE,"general"}</definedName>
    <definedName name="FX">#REF!</definedName>
    <definedName name="fx_rate">#REF!</definedName>
    <definedName name="fy">#REF!</definedName>
    <definedName name="Fyb">#REF!</definedName>
    <definedName name="Fyp">#REF!</definedName>
    <definedName name="g" hidden="1">{"via1",#N/A,TRUE,"general";"via2",#N/A,TRUE,"general";"via3",#N/A,TRUE,"general"}</definedName>
    <definedName name="G14.17">#REF!,#REF!</definedName>
    <definedName name="G14321.">#REF!</definedName>
    <definedName name="Ga">#REF!</definedName>
    <definedName name="GarantiaExtendida">#REF!</definedName>
    <definedName name="GarantiaExtendidaCostos">#REF!</definedName>
    <definedName name="Gb">#REF!</definedName>
    <definedName name="gbbfghghj" hidden="1">{"TAB1",#N/A,TRUE,"GENERAL";"TAB2",#N/A,TRUE,"GENERAL";"TAB3",#N/A,TRUE,"GENERAL";"TAB4",#N/A,TRUE,"GENERAL";"TAB5",#N/A,TRUE,"GENERAL"}</definedName>
    <definedName name="Gc">#REF!</definedName>
    <definedName name="gccvvbb">#REF!</definedName>
    <definedName name="Gd">#REF!</definedName>
    <definedName name="gdt" hidden="1">{"TAB1",#N/A,TRUE,"GENERAL";"TAB2",#N/A,TRUE,"GENERAL";"TAB3",#N/A,TRUE,"GENERAL";"TAB4",#N/A,TRUE,"GENERAL";"TAB5",#N/A,TRUE,"GENERAL"}</definedName>
    <definedName name="Ge">#REF!</definedName>
    <definedName name="gecolsa06">#REF!</definedName>
    <definedName name="geg" hidden="1">{"via1",#N/A,TRUE,"general";"via2",#N/A,TRUE,"general";"via3",#N/A,TRUE,"general"}</definedName>
    <definedName name="gerg" hidden="1">{"TAB1",#N/A,TRUE,"GENERAL";"TAB2",#N/A,TRUE,"GENERAL";"TAB3",#N/A,TRUE,"GENERAL";"TAB4",#N/A,TRUE,"GENERAL";"TAB5",#N/A,TRUE,"GENERAL"}</definedName>
    <definedName name="gerg54" hidden="1">{"via1",#N/A,TRUE,"general";"via2",#N/A,TRUE,"general";"via3",#N/A,TRUE,"general"}</definedName>
    <definedName name="gergew" hidden="1">{"TAB1",#N/A,TRUE,"GENERAL";"TAB2",#N/A,TRUE,"GENERAL";"TAB3",#N/A,TRUE,"GENERAL";"TAB4",#N/A,TRUE,"GENERAL";"TAB5",#N/A,TRUE,"GENERAL"}</definedName>
    <definedName name="gergw" hidden="1">{"TAB1",#N/A,TRUE,"GENERAL";"TAB2",#N/A,TRUE,"GENERAL";"TAB3",#N/A,TRUE,"GENERAL";"TAB4",#N/A,TRUE,"GENERAL";"TAB5",#N/A,TRUE,"GENERAL"}</definedName>
    <definedName name="gestion">#REF!</definedName>
    <definedName name="GETCostOutput">#REF!</definedName>
    <definedName name="Gf">#REF!</definedName>
    <definedName name="gfd" hidden="1">{"TAB1",#N/A,TRUE,"GENERAL";"TAB2",#N/A,TRUE,"GENERAL";"TAB3",#N/A,TRUE,"GENERAL";"TAB4",#N/A,TRUE,"GENERAL";"TAB5",#N/A,TRUE,"GENERAL"}</definedName>
    <definedName name="gfdg" hidden="1">{"via1",#N/A,TRUE,"general";"via2",#N/A,TRUE,"general";"via3",#N/A,TRUE,"general"}</definedName>
    <definedName name="gfgfgr" hidden="1">{"via1",#N/A,TRUE,"general";"via2",#N/A,TRUE,"general";"via3",#N/A,TRUE,"general"}</definedName>
    <definedName name="gfhf" hidden="1">{"via1",#N/A,TRUE,"general";"via2",#N/A,TRUE,"general";"via3",#N/A,TRUE,"general"}</definedName>
    <definedName name="gfhfdh" hidden="1">{"TAB1",#N/A,TRUE,"GENERAL";"TAB2",#N/A,TRUE,"GENERAL";"TAB3",#N/A,TRUE,"GENERAL";"TAB4",#N/A,TRUE,"GENERAL";"TAB5",#N/A,TRUE,"GENERAL"}</definedName>
    <definedName name="gfhgfh" hidden="1">{"TAB1",#N/A,TRUE,"GENERAL";"TAB2",#N/A,TRUE,"GENERAL";"TAB3",#N/A,TRUE,"GENERAL";"TAB4",#N/A,TRUE,"GENERAL";"TAB5",#N/A,TRUE,"GENERAL"}</definedName>
    <definedName name="GFJHGJ" hidden="1">{"TAB1",#N/A,TRUE,"GENERAL";"TAB2",#N/A,TRUE,"GENERAL";"TAB3",#N/A,TRUE,"GENERAL";"TAB4",#N/A,TRUE,"GENERAL";"TAB5",#N/A,TRUE,"GENERAL"}</definedName>
    <definedName name="gfjjh" hidden="1">{"via1",#N/A,TRUE,"general";"via2",#N/A,TRUE,"general";"via3",#N/A,TRUE,"general"}</definedName>
    <definedName name="gfutyj6" hidden="1">{"via1",#N/A,TRUE,"general";"via2",#N/A,TRUE,"general";"via3",#N/A,TRUE,"general"}</definedName>
    <definedName name="gg" hidden="1">{"TAB1",#N/A,TRUE,"GENERAL";"TAB2",#N/A,TRUE,"GENERAL";"TAB3",#N/A,TRUE,"GENERAL";"TAB4",#N/A,TRUE,"GENERAL";"TAB5",#N/A,TRUE,"GENERAL"}</definedName>
    <definedName name="ggdr" hidden="1">{"via1",#N/A,TRUE,"general";"via2",#N/A,TRUE,"general";"via3",#N/A,TRUE,"general"}</definedName>
    <definedName name="ggerg" hidden="1">{"TAB1",#N/A,TRUE,"GENERAL";"TAB2",#N/A,TRUE,"GENERAL";"TAB3",#N/A,TRUE,"GENERAL";"TAB4",#N/A,TRUE,"GENERAL";"TAB5",#N/A,TRUE,"GENERAL"}</definedName>
    <definedName name="gggb" hidden="1">{"TAB1",#N/A,TRUE,"GENERAL";"TAB2",#N/A,TRUE,"GENERAL";"TAB3",#N/A,TRUE,"GENERAL";"TAB4",#N/A,TRUE,"GENERAL";"TAB5",#N/A,TRUE,"GENERAL"}</definedName>
    <definedName name="gggg" hidden="1">{"via1",#N/A,TRUE,"general";"via2",#N/A,TRUE,"general";"via3",#N/A,TRUE,"general"}</definedName>
    <definedName name="ggggd" hidden="1">{"TAB1",#N/A,TRUE,"GENERAL";"TAB2",#N/A,TRUE,"GENERAL";"TAB3",#N/A,TRUE,"GENERAL";"TAB4",#N/A,TRUE,"GENERAL";"TAB5",#N/A,TRUE,"GENERAL"}</definedName>
    <definedName name="ggggggg">#REF!</definedName>
    <definedName name="gggggt" hidden="1">{"via1",#N/A,TRUE,"general";"via2",#N/A,TRUE,"general";"via3",#N/A,TRUE,"general"}</definedName>
    <definedName name="gggghn" hidden="1">{"TAB1",#N/A,TRUE,"GENERAL";"TAB2",#N/A,TRUE,"GENERAL";"TAB3",#N/A,TRUE,"GENERAL";"TAB4",#N/A,TRUE,"GENERAL";"TAB5",#N/A,TRUE,"GENERAL"}</definedName>
    <definedName name="ggggt" hidden="1">{"TAB1",#N/A,TRUE,"GENERAL";"TAB2",#N/A,TRUE,"GENERAL";"TAB3",#N/A,TRUE,"GENERAL";"TAB4",#N/A,TRUE,"GENERAL";"TAB5",#N/A,TRUE,"GENERAL"}</definedName>
    <definedName name="ggggy" hidden="1">{"TAB1",#N/A,TRUE,"GENERAL";"TAB2",#N/A,TRUE,"GENERAL";"TAB3",#N/A,TRUE,"GENERAL";"TAB4",#N/A,TRUE,"GENERAL";"TAB5",#N/A,TRUE,"GENERAL"}</definedName>
    <definedName name="gggtgd" hidden="1">{"via1",#N/A,TRUE,"general";"via2",#N/A,TRUE,"general";"via3",#N/A,TRUE,"general"}</definedName>
    <definedName name="ggtgg">#REF!</definedName>
    <definedName name="ggtgt" hidden="1">{"via1",#N/A,TRUE,"general";"via2",#N/A,TRUE,"general";"via3",#N/A,TRUE,"general"}</definedName>
    <definedName name="Gh">#REF!</definedName>
    <definedName name="ghdghuy" hidden="1">{"via1",#N/A,TRUE,"general";"via2",#N/A,TRUE,"general";"via3",#N/A,TRUE,"general"}</definedName>
    <definedName name="GHDP" hidden="1">{"via1",#N/A,TRUE,"general";"via2",#N/A,TRUE,"general";"via3",#N/A,TRUE,"general"}</definedName>
    <definedName name="ghfg" hidden="1">{"via1",#N/A,TRUE,"general";"via2",#N/A,TRUE,"general";"via3",#N/A,TRUE,"general"}</definedName>
    <definedName name="GHG">#REF!</definedName>
    <definedName name="ghjghj" hidden="1">{"TAB1",#N/A,TRUE,"GENERAL";"TAB2",#N/A,TRUE,"GENERAL";"TAB3",#N/A,TRUE,"GENERAL";"TAB4",#N/A,TRUE,"GENERAL";"TAB5",#N/A,TRUE,"GENERAL"}</definedName>
    <definedName name="GHKJHK" hidden="1">{"TAB1",#N/A,TRUE,"GENERAL";"TAB2",#N/A,TRUE,"GENERAL";"TAB3",#N/A,TRUE,"GENERAL";"TAB4",#N/A,TRUE,"GENERAL";"TAB5",#N/A,TRUE,"GENERAL"}</definedName>
    <definedName name="Gi">#REF!</definedName>
    <definedName name="GJHVCB" hidden="1">{"TAB1",#N/A,TRUE,"GENERAL";"TAB2",#N/A,TRUE,"GENERAL";"TAB3",#N/A,TRUE,"GENERAL";"TAB4",#N/A,TRUE,"GENERAL";"TAB5",#N/A,TRUE,"GENERAL"}</definedName>
    <definedName name="gk" hidden="1">{"via1",#N/A,TRUE,"general";"via2",#N/A,TRUE,"general";"via3",#N/A,TRUE,"general"}</definedName>
    <definedName name="gñogñg">#REF!</definedName>
    <definedName name="GPS">#REF!</definedName>
    <definedName name="GPSCostos">#REF!</definedName>
    <definedName name="_xlnm.Recorder">#REF!</definedName>
    <definedName name="GRACIA">#REF!</definedName>
    <definedName name="GRACIA.FIP">#REF!</definedName>
    <definedName name="GRAF1ANO" hidden="1">{"via1",#N/A,TRUE,"general";"via2",#N/A,TRUE,"general";"via3",#N/A,TRUE,"general"}</definedName>
    <definedName name="GRAF1AÑO" hidden="1">{"TAB1",#N/A,TRUE,"GENERAL";"TAB2",#N/A,TRUE,"GENERAL";"TAB3",#N/A,TRUE,"GENERAL";"TAB4",#N/A,TRUE,"GENERAL";"TAB5",#N/A,TRUE,"GENERAL"}</definedName>
    <definedName name="gregds" hidden="1">{"TAB1",#N/A,TRUE,"GENERAL";"TAB2",#N/A,TRUE,"GENERAL";"TAB3",#N/A,TRUE,"GENERAL";"TAB4",#N/A,TRUE,"GENERAL";"TAB5",#N/A,TRUE,"GENERAL"}</definedName>
    <definedName name="grehrtyh" hidden="1">{"TAB1",#N/A,TRUE,"GENERAL";"TAB2",#N/A,TRUE,"GENERAL";"TAB3",#N/A,TRUE,"GENERAL";"TAB4",#N/A,TRUE,"GENERAL";"TAB5",#N/A,TRUE,"GENERAL"}</definedName>
    <definedName name="grggwero" hidden="1">{"via1",#N/A,TRUE,"general";"via2",#N/A,TRUE,"general";"via3",#N/A,TRUE,"general"}</definedName>
    <definedName name="grtyerh" hidden="1">{"TAB1",#N/A,TRUE,"GENERAL";"TAB2",#N/A,TRUE,"GENERAL";"TAB3",#N/A,TRUE,"GENERAL";"TAB4",#N/A,TRUE,"GENERAL";"TAB5",#N/A,TRUE,"GENERAL"}</definedName>
    <definedName name="GRUPO">#REF!</definedName>
    <definedName name="GRUPOUSO">#REF!</definedName>
    <definedName name="GSDG" hidden="1">{"TAB1",#N/A,TRUE,"GENERAL";"TAB2",#N/A,TRUE,"GENERAL";"TAB3",#N/A,TRUE,"GENERAL";"TAB4",#N/A,TRUE,"GENERAL";"TAB5",#N/A,TRUE,"GENERAL"}</definedName>
    <definedName name="gsfsf" hidden="1">{"via1",#N/A,TRUE,"general";"via2",#N/A,TRUE,"general";"via3",#N/A,TRUE,"general"}</definedName>
    <definedName name="gtgt" hidden="1">{"via1",#N/A,TRUE,"general";"via2",#N/A,TRUE,"general";"via3",#N/A,TRUE,"general"}</definedName>
    <definedName name="gtgtg" hidden="1">{"via1",#N/A,TRUE,"general";"via2",#N/A,TRUE,"general";"via3",#N/A,TRUE,"general"}</definedName>
    <definedName name="gtgtgff" hidden="1">{"via1",#N/A,TRUE,"general";"via2",#N/A,TRUE,"general";"via3",#N/A,TRUE,"general"}</definedName>
    <definedName name="gtgtgyh" hidden="1">{"TAB1",#N/A,TRUE,"GENERAL";"TAB2",#N/A,TRUE,"GENERAL";"TAB3",#N/A,TRUE,"GENERAL";"TAB4",#N/A,TRUE,"GENERAL";"TAB5",#N/A,TRUE,"GENERAL"}</definedName>
    <definedName name="gtgth" hidden="1">{"TAB1",#N/A,TRUE,"GENERAL";"TAB2",#N/A,TRUE,"GENERAL";"TAB3",#N/A,TRUE,"GENERAL";"TAB4",#N/A,TRUE,"GENERAL";"TAB5",#N/A,TRUE,"GENERAL"}</definedName>
    <definedName name="guias">#REF!</definedName>
    <definedName name="Gv">#REF!</definedName>
    <definedName name="Gw">#REF!</definedName>
    <definedName name="H">#REF!</definedName>
    <definedName name="H.L._INGENIEROS___API_LTDA">#REF!</definedName>
    <definedName name="h9h" hidden="1">{"via1",#N/A,TRUE,"general";"via2",#N/A,TRUE,"general";"via3",#N/A,TRUE,"general"}</definedName>
    <definedName name="Ha">#REF!</definedName>
    <definedName name="Hb">#REF!</definedName>
    <definedName name="hbfdhrw" hidden="1">{"TAB1",#N/A,TRUE,"GENERAL";"TAB2",#N/A,TRUE,"GENERAL";"TAB3",#N/A,TRUE,"GENERAL";"TAB4",#N/A,TRUE,"GENERAL";"TAB5",#N/A,TRUE,"GENERAL"}</definedName>
    <definedName name="HC_Accesorios">#REF!</definedName>
    <definedName name="HC_CANON_ESP">#REF!</definedName>
    <definedName name="HC_CanonInterpolado">#REF!</definedName>
    <definedName name="HC_Capital">#REF!</definedName>
    <definedName name="HC_Capital_Congelado">#REF!</definedName>
    <definedName name="HC_CapitalInicio">#REF!</definedName>
    <definedName name="HCAccesoriosPrecPub">#REF!</definedName>
    <definedName name="hdfh" hidden="1">{"via1",#N/A,TRUE,"general";"via2",#N/A,TRUE,"general";"via3",#N/A,TRUE,"general"}</definedName>
    <definedName name="hdfh4" hidden="1">{"TAB1",#N/A,TRUE,"GENERAL";"TAB2",#N/A,TRUE,"GENERAL";"TAB3",#N/A,TRUE,"GENERAL";"TAB4",#N/A,TRUE,"GENERAL";"TAB5",#N/A,TRUE,"GENERAL"}</definedName>
    <definedName name="hdfhwq" hidden="1">{"TAB1",#N/A,TRUE,"GENERAL";"TAB2",#N/A,TRUE,"GENERAL";"TAB3",#N/A,TRUE,"GENERAL";"TAB4",#N/A,TRUE,"GENERAL";"TAB5",#N/A,TRUE,"GENERAL"}</definedName>
    <definedName name="hdgh" hidden="1">{"via1",#N/A,TRUE,"general";"via2",#N/A,TRUE,"general";"via3",#N/A,TRUE,"general"}</definedName>
    <definedName name="hdhf" hidden="1">{"TAB1",#N/A,TRUE,"GENERAL";"TAB2",#N/A,TRUE,"GENERAL";"TAB3",#N/A,TRUE,"GENERAL";"TAB4",#N/A,TRUE,"GENERAL";"TAB5",#N/A,TRUE,"GENERAL"}</definedName>
    <definedName name="herr">#REF!</definedName>
    <definedName name="hfgh" hidden="1">{"via1",#N/A,TRUE,"general";"via2",#N/A,TRUE,"general";"via3",#N/A,TRUE,"general"}</definedName>
    <definedName name="hfh" hidden="1">{"TAB1",#N/A,TRUE,"GENERAL";"TAB2",#N/A,TRUE,"GENERAL";"TAB3",#N/A,TRUE,"GENERAL";"TAB4",#N/A,TRUE,"GENERAL";"TAB5",#N/A,TRUE,"GENERAL"}</definedName>
    <definedName name="hfhg" hidden="1">{"TAB1",#N/A,TRUE,"GENERAL";"TAB2",#N/A,TRUE,"GENERAL";"TAB3",#N/A,TRUE,"GENERAL";"TAB4",#N/A,TRUE,"GENERAL";"TAB5",#N/A,TRUE,"GENERAL"}</definedName>
    <definedName name="hfthr" hidden="1">{"via1",#N/A,TRUE,"general";"via2",#N/A,TRUE,"general";"via3",#N/A,TRUE,"general"}</definedName>
    <definedName name="hg" hidden="1">{"via1",#N/A,TRUE,"general";"via2",#N/A,TRUE,"general";"via3",#N/A,TRUE,"general"}</definedName>
    <definedName name="HGFH" hidden="1">{"via1",#N/A,TRUE,"general";"via2",#N/A,TRUE,"general";"via3",#N/A,TRUE,"general"}</definedName>
    <definedName name="hgfhty" hidden="1">{"via1",#N/A,TRUE,"general";"via2",#N/A,TRUE,"general";"via3",#N/A,TRUE,"general"}</definedName>
    <definedName name="HGHFH7" hidden="1">{"TAB1",#N/A,TRUE,"GENERAL";"TAB2",#N/A,TRUE,"GENERAL";"TAB3",#N/A,TRUE,"GENERAL";"TAB4",#N/A,TRUE,"GENERAL";"TAB5",#N/A,TRUE,"GENERAL"}</definedName>
    <definedName name="hghhj" hidden="1">{"TAB1",#N/A,TRUE,"GENERAL";"TAB2",#N/A,TRUE,"GENERAL";"TAB3",#N/A,TRUE,"GENERAL";"TAB4",#N/A,TRUE,"GENERAL";"TAB5",#N/A,TRUE,"GENERAL"}</definedName>
    <definedName name="hghydj" hidden="1">{"via1",#N/A,TRUE,"general";"via2",#N/A,TRUE,"general";"via3",#N/A,TRUE,"general"}</definedName>
    <definedName name="hgjfjw" hidden="1">{"via1",#N/A,TRUE,"general";"via2",#N/A,TRUE,"general";"via3",#N/A,TRUE,"general"}</definedName>
    <definedName name="HGJG" hidden="1">{"TAB1",#N/A,TRUE,"GENERAL";"TAB2",#N/A,TRUE,"GENERAL";"TAB3",#N/A,TRUE,"GENERAL";"TAB4",#N/A,TRUE,"GENERAL";"TAB5",#N/A,TRUE,"GENERAL"}</definedName>
    <definedName name="HH">#REF!</definedName>
    <definedName name="hhh" hidden="1">{"TAB1",#N/A,TRUE,"GENERAL";"TAB2",#N/A,TRUE,"GENERAL";"TAB3",#N/A,TRUE,"GENERAL";"TAB4",#N/A,TRUE,"GENERAL";"TAB5",#N/A,TRUE,"GENERAL"}</definedName>
    <definedName name="hhhh">#REF!</definedName>
    <definedName name="hhhhhh" hidden="1">{"via1",#N/A,TRUE,"general";"via2",#N/A,TRUE,"general";"via3",#N/A,TRUE,"general"}</definedName>
    <definedName name="hhhhhho" hidden="1">{"TAB1",#N/A,TRUE,"GENERAL";"TAB2",#N/A,TRUE,"GENERAL";"TAB3",#N/A,TRUE,"GENERAL";"TAB4",#N/A,TRUE,"GENERAL";"TAB5",#N/A,TRUE,"GENERAL"}</definedName>
    <definedName name="hhhhhpy" hidden="1">{"TAB1",#N/A,TRUE,"GENERAL";"TAB2",#N/A,TRUE,"GENERAL";"TAB3",#N/A,TRUE,"GENERAL";"TAB4",#N/A,TRUE,"GENERAL";"TAB5",#N/A,TRUE,"GENERAL"}</definedName>
    <definedName name="hhhhth" hidden="1">{"via1",#N/A,TRUE,"general";"via2",#N/A,TRUE,"general";"via3",#N/A,TRUE,"general"}</definedName>
    <definedName name="hhhyhyh" hidden="1">{"TAB1",#N/A,TRUE,"GENERAL";"TAB2",#N/A,TRUE,"GENERAL";"TAB3",#N/A,TRUE,"GENERAL";"TAB4",#N/A,TRUE,"GENERAL";"TAB5",#N/A,TRUE,"GENERAL"}</definedName>
    <definedName name="hhjh">#REF!</definedName>
    <definedName name="hhtrhreh" hidden="1">{"via1",#N/A,TRUE,"general";"via2",#N/A,TRUE,"general";"via3",#N/A,TRUE,"general"}</definedName>
    <definedName name="Hid">#REF!</definedName>
    <definedName name="HIDR160PE_S1">#REF!</definedName>
    <definedName name="HIDR160PE_S2">#REF!</definedName>
    <definedName name="HIDR160PE_S3">#REF!</definedName>
    <definedName name="HIDR160PE_S4">#REF!</definedName>
    <definedName name="HIDR160PE_S5">#REF!</definedName>
    <definedName name="HIDR160PE_S6">#REF!</definedName>
    <definedName name="HIDR200PE_S1">#REF!</definedName>
    <definedName name="HIDR200PE_S2">#REF!</definedName>
    <definedName name="HIDR200PE_S3">#REF!</definedName>
    <definedName name="HIDR200PE_S4">#REF!</definedName>
    <definedName name="HIDR200PE_S5">#REF!</definedName>
    <definedName name="HIDR200PE_S6">#REF!</definedName>
    <definedName name="hierro2">#REF!</definedName>
    <definedName name="hierro4">#REF!</definedName>
    <definedName name="HisYear_0" hidden="1">#REF!</definedName>
    <definedName name="HisYear_1" hidden="1">#REF!</definedName>
    <definedName name="HisYear_2" hidden="1">#REF!</definedName>
    <definedName name="HisYear_3" hidden="1">#REF!</definedName>
    <definedName name="HJ">#REF!</definedName>
    <definedName name="hjfg" hidden="1">{"via1",#N/A,TRUE,"general";"via2",#N/A,TRUE,"general";"via3",#N/A,TRUE,"general"}</definedName>
    <definedName name="hjgh" hidden="1">{"TAB1",#N/A,TRUE,"GENERAL";"TAB2",#N/A,TRUE,"GENERAL";"TAB3",#N/A,TRUE,"GENERAL";"TAB4",#N/A,TRUE,"GENERAL";"TAB5",#N/A,TRUE,"GENERAL"}</definedName>
    <definedName name="hjghj" hidden="1">{"TAB1",#N/A,TRUE,"GENERAL";"TAB2",#N/A,TRUE,"GENERAL";"TAB3",#N/A,TRUE,"GENERAL";"TAB4",#N/A,TRUE,"GENERAL";"TAB5",#N/A,TRUE,"GENERAL"}</definedName>
    <definedName name="hjhjhg" hidden="1">{"TAB1",#N/A,TRUE,"GENERAL";"TAB2",#N/A,TRUE,"GENERAL";"TAB3",#N/A,TRUE,"GENERAL";"TAB4",#N/A,TRUE,"GENERAL";"TAB5",#N/A,TRUE,"GENERAL"}</definedName>
    <definedName name="hjhjhhhhhhhhhhhhh">#REF!</definedName>
    <definedName name="hjhjhj">#REF!</definedName>
    <definedName name="hjhjhjhj">#REF!</definedName>
    <definedName name="HJKH" hidden="1">{"via1",#N/A,TRUE,"general";"via2",#N/A,TRUE,"general";"via3",#N/A,TRUE,"general"}</definedName>
    <definedName name="hjkjk" hidden="1">{"via1",#N/A,TRUE,"general";"via2",#N/A,TRUE,"general";"via3",#N/A,TRUE,"general"}</definedName>
    <definedName name="hn" hidden="1">{"TAB1",#N/A,TRUE,"GENERAL";"TAB2",#N/A,TRUE,"GENERAL";"TAB3",#N/A,TRUE,"GENERAL";"TAB4",#N/A,TRUE,"GENERAL";"TAB5",#N/A,TRUE,"GENERAL"}</definedName>
    <definedName name="hn.ConvertZero1" hidden="1">#REF!,#REF!,#REF!,#REF!,#REF!,#REF!,#REF!,#REF!,#REF!,#REF!</definedName>
    <definedName name="hn.ConvertZero2" hidden="1">#REF!,#REF!,#REF!,#REF!,#REF!,#REF!,#REF!,#REF!</definedName>
    <definedName name="hn.ConvertZero3" hidden="1">#REF!,#REF!,#REF!,#REF!,#REF!</definedName>
    <definedName name="hn.ConvertZero4" hidden="1">#REF!,#REF!,#REF!,#REF!,#REF!,#REF!,#REF!,#REF!</definedName>
    <definedName name="hn.ConvertZeroUnhide1" hidden="1">#REF!,#REF!,#REF!</definedName>
    <definedName name="hn.Delete015" hidden="1">#REF!,#REF!,#REF!,#REF!</definedName>
    <definedName name="hn.DZ_MultByFXRates" hidden="1">#REF!,#REF!,#REF!,#REF!</definedName>
    <definedName name="hn.ExtDb" hidden="1">FALSE</definedName>
    <definedName name="hn.LTM_MultByFXRates" hidden="1">#REF!,#REF!,#REF!,#REF!,#REF!,#REF!,#REF!</definedName>
    <definedName name="hn.ModelType" hidden="1">"DEAL"</definedName>
    <definedName name="hn.ModelVersion" hidden="1">1</definedName>
    <definedName name="hn.MultbyFXRates" hidden="1">#REF!,#REF!,#REF!,#REF!,#REF!,#REF!,#REF!</definedName>
    <definedName name="hn.MultByFXRates1" hidden="1">#REF!,#REF!,#REF!,#REF!,#REF!</definedName>
    <definedName name="hn.MultByFXRates2" hidden="1">#REF!,#REF!,#REF!,#REF!,#REF!</definedName>
    <definedName name="hn.MultByFXRates3" hidden="1">#REF!,#REF!,#REF!,#REF!,#REF!</definedName>
    <definedName name="hn.MultbyFxrates4" hidden="1">#REF!,#REF!,#REF!,#REF!,#REF!,#REF!,#REF!</definedName>
    <definedName name="hn.multbyfxrates5" hidden="1">#REF!,#REF!,#REF!,#REF!,#REF!</definedName>
    <definedName name="hn.multbyfxrates6" hidden="1">#REF!,#REF!,#REF!,#REF!,#REF!</definedName>
    <definedName name="hn.multbyfxrates7" hidden="1">#REF!,#REF!,#REF!,#REF!,#REF!</definedName>
    <definedName name="hn.MultByFXRatesBot1" hidden="1">#REF!,#REF!,#REF!,#REF!,#REF!,#REF!,#REF!,#REF!,#REF!,#REF!,#REF!,#REF!</definedName>
    <definedName name="hn.MultByFXRatesBot2" hidden="1">#REF!,#REF!,#REF!,#REF!,#REF!,#REF!,#REF!,#REF!,#REF!,#REF!,#REF!,#REF!</definedName>
    <definedName name="hn.MultByFXRatesBot3" hidden="1">#REF!,#REF!,#REF!,#REF!,#REF!,#REF!,#REF!,#REF!,#REF!,#REF!,#REF!,#REF!</definedName>
    <definedName name="hn.MultByFXRatesBot4" hidden="1">#REF!,#REF!,#REF!,#REF!,#REF!,#REF!,#REF!,#REF!,#REF!,#REF!,#REF!,#REF!,#REF!</definedName>
    <definedName name="hn.MultByFXRatesBot5" hidden="1">#REF!,#REF!,#REF!,#REF!,#REF!,#REF!,#REF!,#REF!,#REF!,#REF!,#REF!</definedName>
    <definedName name="hn.MultByFXRatesBot6" hidden="1">#REF!,#REF!,#REF!,#REF!,#REF!,#REF!,#REF!,#REF!,#REF!,#REF!,#REF!</definedName>
    <definedName name="hn.MultByFXRatesBot7" hidden="1">#REF!,#REF!,#REF!,#REF!,#REF!,#REF!,#REF!,#REF!,#REF!,#REF!,#REF!</definedName>
    <definedName name="hn.MultByFXRatesTop1" hidden="1">#REF!,#REF!,#REF!,#REF!,#REF!,#REF!,#REF!,#REF!,#REF!,#REF!,#REF!,#REF!</definedName>
    <definedName name="hn.MultByFXRatesTop2" hidden="1">#REF!,#REF!,#REF!,#REF!,#REF!,#REF!,#REF!,#REF!,#REF!,#REF!,#REF!,#REF!,#REF!,#REF!,#REF!</definedName>
    <definedName name="hn.MultByFXRatesTop3" hidden="1">#REF!,#REF!,#REF!,#REF!,#REF!,#REF!,#REF!,#REF!,#REF!,#REF!,#REF!,#REF!,#REF!,#REF!,#REF!</definedName>
    <definedName name="hn.MultByFXRatesTop4" hidden="1">#REF!,#REF!,#REF!,#REF!,#REF!,#REF!,#REF!,#REF!,#REF!,#REF!,#REF!,#REF!,#REF!,#REF!,#REF!</definedName>
    <definedName name="hn.MultByFXRatesTop5" hidden="1">#REF!,#REF!,#REF!,#REF!,#REF!,#REF!,#REF!,#REF!,#REF!,#REF!,#REF!,#REF!</definedName>
    <definedName name="hn.MultByFXRatesTop6" hidden="1">#REF!,#REF!,#REF!,#REF!,#REF!,#REF!,#REF!,#REF!,#REF!,#REF!,#REF!,#REF!,#REF!,#REF!,#REF!</definedName>
    <definedName name="hn.MultByFXRatesTop7" hidden="1">#REF!,#REF!,#REF!,#REF!,#REF!,#REF!,#REF!,#REF!,#REF!,#REF!,#REF!,#REF!,#REF!,#REF!,#REF!</definedName>
    <definedName name="hn.NoUpload" hidden="1">0</definedName>
    <definedName name="hn.YearLabel" hidden="1">#REF!</definedName>
    <definedName name="HORAS_DIAS">#REF!</definedName>
    <definedName name="horas_lluvia">#REF!</definedName>
    <definedName name="HORAS_LLUVIAS">#REF!</definedName>
    <definedName name="HORASLLUVIA">#REF!</definedName>
    <definedName name="HoursTotCol">#REF!</definedName>
    <definedName name="hoy" hidden="1">#REF!</definedName>
    <definedName name="Hp">#REF!</definedName>
    <definedName name="hreer" hidden="1">{"TAB1",#N/A,TRUE,"GENERAL";"TAB2",#N/A,TRUE,"GENERAL";"TAB3",#N/A,TRUE,"GENERAL";"TAB4",#N/A,TRUE,"GENERAL";"TAB5",#N/A,TRUE,"GENERAL"}</definedName>
    <definedName name="hrhth" hidden="1">{"TAB1",#N/A,TRUE,"GENERAL";"TAB2",#N/A,TRUE,"GENERAL";"TAB3",#N/A,TRUE,"GENERAL";"TAB4",#N/A,TRUE,"GENERAL";"TAB5",#N/A,TRUE,"GENERAL"}</definedName>
    <definedName name="HrIncrement">#REF!</definedName>
    <definedName name="hrthtrh" hidden="1">{"TAB1",#N/A,TRUE,"GENERAL";"TAB2",#N/A,TRUE,"GENERAL";"TAB3",#N/A,TRUE,"GENERAL";"TAB4",#N/A,TRUE,"GENERAL";"TAB5",#N/A,TRUE,"GENERAL"}</definedName>
    <definedName name="hsfg" hidden="1">{"via1",#N/A,TRUE,"general";"via2",#N/A,TRUE,"general";"via3",#N/A,TRUE,"general"}</definedName>
    <definedName name="hthdrf" hidden="1">{"TAB1",#N/A,TRUE,"GENERAL";"TAB2",#N/A,TRUE,"GENERAL";"TAB3",#N/A,TRUE,"GENERAL";"TAB4",#N/A,TRUE,"GENERAL";"TAB5",#N/A,TRUE,"GENERAL"}</definedName>
    <definedName name="HTML1_1" hidden="1">"'[06Cumplimiento1996.xls]GASTOS'!$A$3:$B$16"</definedName>
    <definedName name="HTML1_10" hidden="1">""</definedName>
    <definedName name="HTML1_11" hidden="1">1</definedName>
    <definedName name="HTML1_12" hidden="1">"c:\prueba.htm"</definedName>
    <definedName name="HTML1_2" hidden="1">1</definedName>
    <definedName name="HTML1_3" hidden="1">"06Cumplimiento1996"</definedName>
    <definedName name="HTML1_4" hidden="1">"GASTOS"</definedName>
    <definedName name="HTML1_5" hidden="1">""</definedName>
    <definedName name="HTML1_6" hidden="1">-4146</definedName>
    <definedName name="HTML1_7" hidden="1">-4146</definedName>
    <definedName name="HTML1_8" hidden="1">"16/12/1996"</definedName>
    <definedName name="HTML1_9" hidden="1">"JUAN CARLOS TORO VALDERRAMA"</definedName>
    <definedName name="HTML2_1" hidden="1">"'[INDICES.XLS]INDICES I'!$A$1:$K$36"</definedName>
    <definedName name="HTML2_10" hidden="1">""</definedName>
    <definedName name="HTML2_11" hidden="1">1</definedName>
    <definedName name="HTML2_12" hidden="1">"C:\Mis documentos\INDICESI.htm"</definedName>
    <definedName name="HTML2_2" hidden="1">1</definedName>
    <definedName name="HTML2_3" hidden="1">"INDICES"</definedName>
    <definedName name="HTML2_4" hidden="1">"INDICES I"</definedName>
    <definedName name="HTML2_5" hidden="1">""</definedName>
    <definedName name="HTML2_6" hidden="1">-4146</definedName>
    <definedName name="HTML2_7" hidden="1">-4146</definedName>
    <definedName name="HTML2_8" hidden="1">"5/02/1997"</definedName>
    <definedName name="HTML2_9" hidden="1">"JUAN CARLOS TORO VALDERRAMA"</definedName>
    <definedName name="HTML3_1" hidden="1">"'[INDICES.XLS]IPC NAL'!$A$4:$B$43"</definedName>
    <definedName name="HTML3_10" hidden="1">""</definedName>
    <definedName name="HTML3_11" hidden="1">1</definedName>
    <definedName name="HTML3_12" hidden="1">"C:\Mis documentos\IPCNAL.htm"</definedName>
    <definedName name="HTML3_2" hidden="1">1</definedName>
    <definedName name="HTML3_3" hidden="1">"INDICES"</definedName>
    <definedName name="HTML3_4" hidden="1">"IPC NAL"</definedName>
    <definedName name="HTML3_5" hidden="1">""</definedName>
    <definedName name="HTML3_6" hidden="1">-4146</definedName>
    <definedName name="HTML3_7" hidden="1">-4146</definedName>
    <definedName name="HTML3_8" hidden="1">"5/02/1997"</definedName>
    <definedName name="HTML3_9" hidden="1">"JUAN CARLOS TORO VALDERRAMA"</definedName>
    <definedName name="HTML4_1" hidden="1">"'[INDICES.XLS]IPC NAL'!$A$4:$C$43"</definedName>
    <definedName name="HTML4_10" hidden="1">""</definedName>
    <definedName name="HTML4_11" hidden="1">1</definedName>
    <definedName name="HTML4_12" hidden="1">"C:\Mis documentos\IPCNAL.htm"</definedName>
    <definedName name="HTML4_2" hidden="1">1</definedName>
    <definedName name="HTML4_3" hidden="1">"INDICES"</definedName>
    <definedName name="HTML4_4" hidden="1">"IPC NAL"</definedName>
    <definedName name="HTML4_5" hidden="1">""</definedName>
    <definedName name="HTML4_6" hidden="1">-4146</definedName>
    <definedName name="HTML4_7" hidden="1">-4146</definedName>
    <definedName name="HTML4_8" hidden="1">"5/02/1997"</definedName>
    <definedName name="HTML4_9" hidden="1">"JUAN CARLOS TORO VALDERRAMA"</definedName>
    <definedName name="HTML5_1" hidden="1">"'[INDICES.XLS]INDICES I'!$A$1:$I$36"</definedName>
    <definedName name="HTML5_10" hidden="1">""</definedName>
    <definedName name="HTML5_11" hidden="1">1</definedName>
    <definedName name="HTML5_12" hidden="1">"C:\Mis documentos\INDICESI.htm"</definedName>
    <definedName name="HTML5_2" hidden="1">1</definedName>
    <definedName name="HTML5_3" hidden="1">"INDICES"</definedName>
    <definedName name="HTML5_4" hidden="1">"INDICES I"</definedName>
    <definedName name="HTML5_5" hidden="1">""</definedName>
    <definedName name="HTML5_6" hidden="1">-4146</definedName>
    <definedName name="HTML5_7" hidden="1">-4146</definedName>
    <definedName name="HTML5_8" hidden="1">"5/02/1997"</definedName>
    <definedName name="HTML5_9" hidden="1">"JUAN CARLOS TORO VALDERRAMA"</definedName>
    <definedName name="HTML6_1" hidden="1">"'[INDICES.XLS]INDICES 1'!$A$3:$K$30"</definedName>
    <definedName name="HTML6_10" hidden="1">""</definedName>
    <definedName name="HTML6_11" hidden="1">1</definedName>
    <definedName name="HTML6_12" hidden="1">"C:\Mis documentos\INDICES1.htm"</definedName>
    <definedName name="HTML6_2" hidden="1">1</definedName>
    <definedName name="HTML6_3" hidden="1">"INDICES"</definedName>
    <definedName name="HTML6_4" hidden="1">"INDICES 1"</definedName>
    <definedName name="HTML6_5" hidden="1">""</definedName>
    <definedName name="HTML6_6" hidden="1">-4146</definedName>
    <definedName name="HTML6_7" hidden="1">-4146</definedName>
    <definedName name="HTML6_8" hidden="1">"5/02/1997"</definedName>
    <definedName name="HTML6_9" hidden="1">"JUAN CARLOS TORO VALDERRAMA"</definedName>
    <definedName name="HTMLCount" hidden="1">1</definedName>
    <definedName name="htryrt7" hidden="1">{"via1",#N/A,TRUE,"general";"via2",#N/A,TRUE,"general";"via3",#N/A,TRUE,"general"}</definedName>
    <definedName name="HY">#REF!</definedName>
    <definedName name="hyhjop" hidden="1">{"TAB1",#N/A,TRUE,"GENERAL";"TAB2",#N/A,TRUE,"GENERAL";"TAB3",#N/A,TRUE,"GENERAL";"TAB4",#N/A,TRUE,"GENERAL";"TAB5",#N/A,TRUE,"GENERAL"}</definedName>
    <definedName name="hyhyh" hidden="1">{"TAB1",#N/A,TRUE,"GENERAL";"TAB2",#N/A,TRUE,"GENERAL";"TAB3",#N/A,TRUE,"GENERAL";"TAB4",#N/A,TRUE,"GENERAL";"TAB5",#N/A,TRUE,"GENERAL"}</definedName>
    <definedName name="hytirs" hidden="1">{"via1",#N/A,TRUE,"general";"via2",#N/A,TRUE,"general";"via3",#N/A,TRUE,"general"}</definedName>
    <definedName name="i">#REF!</definedName>
    <definedName name="I2751Ç">#REF!</definedName>
    <definedName name="i8i" hidden="1">{"TAB1",#N/A,TRUE,"GENERAL";"TAB2",#N/A,TRUE,"GENERAL";"TAB3",#N/A,TRUE,"GENERAL";"TAB4",#N/A,TRUE,"GENERAL";"TAB5",#N/A,TRUE,"GENERAL"}</definedName>
    <definedName name="IANC">#REF!</definedName>
    <definedName name="ii" hidden="1">{"TAB1",#N/A,TRUE,"GENERAL";"TAB2",#N/A,TRUE,"GENERAL";"TAB3",#N/A,TRUE,"GENERAL";"TAB4",#N/A,TRUE,"GENERAL";"TAB5",#N/A,TRUE,"GENERAL"}</definedName>
    <definedName name="iii" hidden="1">{"via1",#N/A,TRUE,"general";"via2",#N/A,TRUE,"general";"via3",#N/A,TRUE,"general"}</definedName>
    <definedName name="iiii" hidden="1">{"via1",#N/A,TRUE,"general";"via2",#N/A,TRUE,"general";"via3",#N/A,TRUE,"general"}</definedName>
    <definedName name="iiiiiiik" hidden="1">{"via1",#N/A,TRUE,"general";"via2",#N/A,TRUE,"general";"via3",#N/A,TRUE,"general"}</definedName>
    <definedName name="iiiiuh" hidden="1">{"TAB1",#N/A,TRUE,"GENERAL";"TAB2",#N/A,TRUE,"GENERAL";"TAB3",#N/A,TRUE,"GENERAL";"TAB4",#N/A,TRUE,"GENERAL";"TAB5",#N/A,TRUE,"GENERAL"}</definedName>
    <definedName name="iktgvfmu" hidden="1">{"TAB1",#N/A,TRUE,"GENERAL";"TAB2",#N/A,TRUE,"GENERAL";"TAB3",#N/A,TRUE,"GENERAL";"TAB4",#N/A,TRUE,"GENERAL";"TAB5",#N/A,TRUE,"GENERAL"}</definedName>
    <definedName name="Im_Un">#REF!</definedName>
    <definedName name="ImpdosporMilCostos">#REF!</definedName>
    <definedName name="Impdosxmil">#REF!</definedName>
    <definedName name="IMPRE">2%</definedName>
    <definedName name="IMPRESIÓN">#REF!</definedName>
    <definedName name="imprev">#REF!</definedName>
    <definedName name="Imprevistos_mmto_año1">#REF!</definedName>
    <definedName name="ImpuestoCostos">#REF!</definedName>
    <definedName name="Impuestos">#REF!</definedName>
    <definedName name="IMPULSIONALCANTARILLADOTABLA1.10">#REF!</definedName>
    <definedName name="in">#REF!</definedName>
    <definedName name="Incomepb" hidden="1">#REF!</definedName>
    <definedName name="INCONTERMS">#REF!</definedName>
    <definedName name="INCREMENTO1">#REF!</definedName>
    <definedName name="INCREMENTO2">#REF!</definedName>
    <definedName name="INCREMENTO3">#REF!</definedName>
    <definedName name="IncrementoCanon">#REF!</definedName>
    <definedName name="indicador">#REF!</definedName>
    <definedName name="INDICE">#REF!</definedName>
    <definedName name="INDICEPRECIOSCONSUMIDOR">#REF!</definedName>
    <definedName name="INDIREC">#REF!</definedName>
    <definedName name="INDJA1">#REF!</definedName>
    <definedName name="inf">#REF!</definedName>
    <definedName name="inf.">#REF!</definedName>
    <definedName name="INF_1">"#n"/"a"</definedName>
    <definedName name="INF_10">"#n"/"a"</definedName>
    <definedName name="INF_2">"#n"/"a"</definedName>
    <definedName name="INF_3">"#n"/"a"</definedName>
    <definedName name="INF_4">"#n"/"a"</definedName>
    <definedName name="INF_5">"#n"/"a"</definedName>
    <definedName name="INF_6">"#n"/"a"</definedName>
    <definedName name="INF_7">"#n"/"a"</definedName>
    <definedName name="INF_8">"#n"/"a"</definedName>
    <definedName name="INF_9">"#n"/"a"</definedName>
    <definedName name="INFF">#REF!</definedName>
    <definedName name="INFF_1">"#n"/"a"</definedName>
    <definedName name="INFF_10">"#n"/"a"</definedName>
    <definedName name="INFF_2">"#n"/"a"</definedName>
    <definedName name="INFF_3">"#n"/"a"</definedName>
    <definedName name="INFF_4">"#n"/"a"</definedName>
    <definedName name="INFF_5">"#n"/"a"</definedName>
    <definedName name="INFF_6">"#n"/"a"</definedName>
    <definedName name="INFF_7">"#n"/"a"</definedName>
    <definedName name="INFF_8">"#n"/"a"</definedName>
    <definedName name="INFF_9">"#n"/"a"</definedName>
    <definedName name="infi">#REF!</definedName>
    <definedName name="infi_1">"#n"/"a"</definedName>
    <definedName name="infi_10">"#n"/"a"</definedName>
    <definedName name="infi_2">"#n"/"a"</definedName>
    <definedName name="infi_3">"#n"/"a"</definedName>
    <definedName name="infi_4">"#n"/"a"</definedName>
    <definedName name="infi_5">"#n"/"a"</definedName>
    <definedName name="infi_6">"#n"/"a"</definedName>
    <definedName name="infi_7">"#n"/"a"</definedName>
    <definedName name="infi_8">"#n"/"a"</definedName>
    <definedName name="infi_9">"#n"/"a"</definedName>
    <definedName name="IniCeldaDtfRapida">#REF!</definedName>
    <definedName name="Inicia">#REF!</definedName>
    <definedName name="INICIO">#REF!</definedName>
    <definedName name="InitFleet">#REF!</definedName>
    <definedName name="InitPurch">#REF!</definedName>
    <definedName name="ins">#REF!</definedName>
    <definedName name="Instalación_TM_incluye15Breake">#REF!</definedName>
    <definedName name="INSU">#REF!</definedName>
    <definedName name="INSUBANCO">#REF!</definedName>
    <definedName name="INSUMO">#REF!</definedName>
    <definedName name="INSUMOS">#REF!</definedName>
    <definedName name="Insumos2">#REF!</definedName>
    <definedName name="InsuranceRate">#REF!</definedName>
    <definedName name="InTap">#REF!</definedName>
    <definedName name="intCosteoMmto">#REF!</definedName>
    <definedName name="intDiasPagoFactura">#REF!</definedName>
    <definedName name="intensidad">#REF!</definedName>
    <definedName name="Interest_Rate">#REF!</definedName>
    <definedName name="InterestRate">#REF!</definedName>
    <definedName name="intFrecIncremInsumosAno">#REF!</definedName>
    <definedName name="intFrecInctoMmtoAno">#REF!</definedName>
    <definedName name="intMesBenTributario">#REF!</definedName>
    <definedName name="intMesCruzarIva">#REF!</definedName>
    <definedName name="intMesInicioIncremInsumosAno">#REF!</definedName>
    <definedName name="intMesRevFinCont">#REF!</definedName>
    <definedName name="intPlazoVariable1">#REF!</definedName>
    <definedName name="intPlazoVariable2">#REF!</definedName>
    <definedName name="intPlazoVariable3">#REF!</definedName>
    <definedName name="IntRendCombKmGl">#REF!</definedName>
    <definedName name="IntTipoMmto">#REF!</definedName>
    <definedName name="IntVal">#REF!</definedName>
    <definedName name="INV_11">#REF!</definedName>
    <definedName name="Io">#REF!</definedName>
    <definedName name="IPC">#REF!</definedName>
    <definedName name="IQ_ACCOUNT_CHANGE" hidden="1">"c1449"</definedName>
    <definedName name="IQ_ACCOUNTS_PAY" hidden="1">"c1343"</definedName>
    <definedName name="IQ_ACCR_INT_PAY" hidden="1">"c1"</definedName>
    <definedName name="IQ_ACCR_INT_PAY_CF" hidden="1">"c2"</definedName>
    <definedName name="IQ_ACCR_INT_RECEIV" hidden="1">"c3"</definedName>
    <definedName name="IQ_ACCR_INT_RECEIV_CF" hidden="1">"c4"</definedName>
    <definedName name="IQ_ACCRUED_EXP" hidden="1">"c1341"</definedName>
    <definedName name="IQ_ACCT_RECV_10YR_ANN_GROWTH" hidden="1">"c1924"</definedName>
    <definedName name="IQ_ACCT_RECV_1YR_ANN_GROWTH" hidden="1">"c1919"</definedName>
    <definedName name="IQ_ACCT_RECV_2YR_ANN_GROWTH" hidden="1">"c1920"</definedName>
    <definedName name="IQ_ACCT_RECV_3YR_ANN_GROWTH" hidden="1">"c1921"</definedName>
    <definedName name="IQ_ACCT_RECV_5YR_ANN_GROWTH" hidden="1">"c1922"</definedName>
    <definedName name="IQ_ACCT_RECV_7YR_ANN_GROWTH" hidden="1">"c1923"</definedName>
    <definedName name="IQ_ACCUM_DEP" hidden="1">"c1340"</definedName>
    <definedName name="IQ_ACCUMULATED_PENSION_OBLIGATION" hidden="1">"c2244"</definedName>
    <definedName name="IQ_ACQ_COST_SUB" hidden="1">"c2125"</definedName>
    <definedName name="IQ_ACQ_COSTS_CAPITALIZED" hidden="1">"c5"</definedName>
    <definedName name="IQ_ACQUIRE_REAL_ESTATE_CF" hidden="1">"c6"</definedName>
    <definedName name="IQ_ACQUISITION_RE_ASSETS" hidden="1">"c1628"</definedName>
    <definedName name="IQ_AD" hidden="1">"c7"</definedName>
    <definedName name="IQ_ADD_PAID_IN" hidden="1">"c1344"</definedName>
    <definedName name="IQ_ADVERTISING" hidden="1">"c2246"</definedName>
    <definedName name="IQ_ADVERTISING_MARKETING" hidden="1">"c1566"</definedName>
    <definedName name="IQ_AE" hidden="1">"c8"</definedName>
    <definedName name="IQ_AE_BNK" hidden="1">"c9"</definedName>
    <definedName name="IQ_AE_BR" hidden="1">"c10"</definedName>
    <definedName name="IQ_AE_FIN" hidden="1">"c11"</definedName>
    <definedName name="IQ_AE_INS" hidden="1">"c12"</definedName>
    <definedName name="IQ_AE_REIT" hidden="1">"c13"</definedName>
    <definedName name="IQ_AE_UTI" hidden="1">"c14"</definedName>
    <definedName name="IQ_ALLOW_BORROW_CONST" hidden="1">"c15"</definedName>
    <definedName name="IQ_ALLOW_CONST" hidden="1">"c1342"</definedName>
    <definedName name="IQ_ALLOW_DOUBT_ACCT" hidden="1">"c2092"</definedName>
    <definedName name="IQ_ALLOW_EQUITY_CONST" hidden="1">"c16"</definedName>
    <definedName name="IQ_ALLOW_LL" hidden="1">"c17"</definedName>
    <definedName name="IQ_ALLOWANCE_10YR_ANN_GROWTH" hidden="1">"c18"</definedName>
    <definedName name="IQ_ALLOWANCE_1YR_ANN_GROWTH" hidden="1">"c19"</definedName>
    <definedName name="IQ_ALLOWANCE_2YR_ANN_GROWTH" hidden="1">"c20"</definedName>
    <definedName name="IQ_ALLOWANCE_3YR_ANN_GROWTH" hidden="1">"c21"</definedName>
    <definedName name="IQ_ALLOWANCE_5YR_ANN_GROWTH" hidden="1">"c22"</definedName>
    <definedName name="IQ_ALLOWANCE_7YR_ANN_GROWTH" hidden="1">"c23"</definedName>
    <definedName name="IQ_ALLOWANCE_CHARGE_OFFS" hidden="1">"c24"</definedName>
    <definedName name="IQ_ALLOWANCE_NON_PERF_LOANS" hidden="1">"c25"</definedName>
    <definedName name="IQ_ALLOWANCE_TOTAL_LOANS" hidden="1">"c26"</definedName>
    <definedName name="IQ_AMORTIZATION" hidden="1">"c1591"</definedName>
    <definedName name="IQ_AMT_OUT" hidden="1">"c2145"</definedName>
    <definedName name="IQ_ANNUALIZED_DIVIDEND" hidden="1">"c1579"</definedName>
    <definedName name="IQ_ANNUITY_LIAB" hidden="1">"c27"</definedName>
    <definedName name="IQ_ANNUITY_PAY" hidden="1">"c28"</definedName>
    <definedName name="IQ_ANNUITY_POLICY_EXP" hidden="1">"c29"</definedName>
    <definedName name="IQ_ANNUITY_REC" hidden="1">"c30"</definedName>
    <definedName name="IQ_ANNUITY_REV" hidden="1">"c31"</definedName>
    <definedName name="IQ_AP" hidden="1">"c32"</definedName>
    <definedName name="IQ_AP_BNK" hidden="1">"c33"</definedName>
    <definedName name="IQ_AP_BR" hidden="1">"c34"</definedName>
    <definedName name="IQ_AP_FIN" hidden="1">"c35"</definedName>
    <definedName name="IQ_AP_INS" hidden="1">"c36"</definedName>
    <definedName name="IQ_AP_REIT" hidden="1">"c37"</definedName>
    <definedName name="IQ_AP_UTI" hidden="1">"c38"</definedName>
    <definedName name="IQ_APIC" hidden="1">"c39"</definedName>
    <definedName name="IQ_AR" hidden="1">"c40"</definedName>
    <definedName name="IQ_AR_BR" hidden="1">"c41"</definedName>
    <definedName name="IQ_AR_LT" hidden="1">"c42"</definedName>
    <definedName name="IQ_AR_REIT" hidden="1">"c43"</definedName>
    <definedName name="IQ_AR_TURNS" hidden="1">"c44"</definedName>
    <definedName name="IQ_AR_UTI" hidden="1">"c45"</definedName>
    <definedName name="IQ_ARPU" hidden="1">"c2126"</definedName>
    <definedName name="IQ_ASSET_MGMT_FEE" hidden="1">"c46"</definedName>
    <definedName name="IQ_ASSET_TURNS" hidden="1">"c47"</definedName>
    <definedName name="IQ_ASSET_WRITEDOWN" hidden="1">"c48"</definedName>
    <definedName name="IQ_ASSET_WRITEDOWN_BNK" hidden="1">"c49"</definedName>
    <definedName name="IQ_ASSET_WRITEDOWN_BR" hidden="1">"c50"</definedName>
    <definedName name="IQ_ASSET_WRITEDOWN_CF" hidden="1">"c51"</definedName>
    <definedName name="IQ_ASSET_WRITEDOWN_CF_BNK" hidden="1">"c52"</definedName>
    <definedName name="IQ_ASSET_WRITEDOWN_CF_BR" hidden="1">"c53"</definedName>
    <definedName name="IQ_ASSET_WRITEDOWN_CF_FIN" hidden="1">"c54"</definedName>
    <definedName name="IQ_ASSET_WRITEDOWN_CF_INS" hidden="1">"c55"</definedName>
    <definedName name="IQ_ASSET_WRITEDOWN_CF_REIT" hidden="1">"c56"</definedName>
    <definedName name="IQ_ASSET_WRITEDOWN_CF_UTI" hidden="1">"c57"</definedName>
    <definedName name="IQ_ASSET_WRITEDOWN_FIN" hidden="1">"c58"</definedName>
    <definedName name="IQ_ASSET_WRITEDOWN_INS" hidden="1">"c59"</definedName>
    <definedName name="IQ_ASSET_WRITEDOWN_REIT" hidden="1">"c60"</definedName>
    <definedName name="IQ_ASSET_WRITEDOWN_UTI" hidden="1">"c61"</definedName>
    <definedName name="IQ_ASSETS_CAP_LEASE_DEPR" hidden="1">"c2068"</definedName>
    <definedName name="IQ_ASSETS_CAP_LEASE_GROSS" hidden="1">"c2069"</definedName>
    <definedName name="IQ_ASSETS_OPER_LEASE_DEPR" hidden="1">"c2070"</definedName>
    <definedName name="IQ_ASSETS_OPER_LEASE_GROSS" hidden="1">"c2071"</definedName>
    <definedName name="IQ_AUDITOR_NAME" hidden="1">"c1539"</definedName>
    <definedName name="IQ_AUDITOR_OPINION" hidden="1">"c1540"</definedName>
    <definedName name="IQ_AUTO_WRITTEN" hidden="1">"c62"</definedName>
    <definedName name="IQ_AVG_BANK_ASSETS" hidden="1">"c2072"</definedName>
    <definedName name="IQ_AVG_BANK_LOANS" hidden="1">"c2073"</definedName>
    <definedName name="IQ_AVG_BROKER_REC" hidden="1">"c63"</definedName>
    <definedName name="IQ_AVG_BROKER_REC_NO" hidden="1">"c64"</definedName>
    <definedName name="IQ_AVG_DAILY_VOL" hidden="1">"c65"</definedName>
    <definedName name="IQ_AVG_INT_BEAR_LIAB" hidden="1">"c66"</definedName>
    <definedName name="IQ_AVG_INT_BEAR_LIAB_10YR_ANN_GROWTH" hidden="1">"c67"</definedName>
    <definedName name="IQ_AVG_INT_BEAR_LIAB_1YR_ANN_GROWTH" hidden="1">"c68"</definedName>
    <definedName name="IQ_AVG_INT_BEAR_LIAB_2YR_ANN_GROWTH" hidden="1">"c69"</definedName>
    <definedName name="IQ_AVG_INT_BEAR_LIAB_3YR_ANN_GROWTH" hidden="1">"c70"</definedName>
    <definedName name="IQ_AVG_INT_BEAR_LIAB_5YR_ANN_GROWTH" hidden="1">"c71"</definedName>
    <definedName name="IQ_AVG_INT_BEAR_LIAB_7YR_ANN_GROWTH" hidden="1">"c72"</definedName>
    <definedName name="IQ_AVG_INT_EARN_ASSETS" hidden="1">"c73"</definedName>
    <definedName name="IQ_AVG_INT_EARN_ASSETS_10YR_ANN_GROWTH" hidden="1">"c74"</definedName>
    <definedName name="IQ_AVG_INT_EARN_ASSETS_1YR_ANN_GROWTH" hidden="1">"c75"</definedName>
    <definedName name="IQ_AVG_INT_EARN_ASSETS_2YR_ANN_GROWTH" hidden="1">"c76"</definedName>
    <definedName name="IQ_AVG_INT_EARN_ASSETS_3YR_ANN_GROWTH" hidden="1">"c77"</definedName>
    <definedName name="IQ_AVG_INT_EARN_ASSETS_5YR_ANN_GROWTH" hidden="1">"c78"</definedName>
    <definedName name="IQ_AVG_INT_EARN_ASSETS_7YR_ANN_GROWTH" hidden="1">"c79"</definedName>
    <definedName name="IQ_AVG_MKTCAP" hidden="1">"c80"</definedName>
    <definedName name="IQ_AVG_PRICE" hidden="1">"c81"</definedName>
    <definedName name="IQ_AVG_SHAREOUTSTANDING" hidden="1">"c83"</definedName>
    <definedName name="IQ_AVG_TEV" hidden="1">"c84"</definedName>
    <definedName name="IQ_AVG_VOLUME" hidden="1">"c1346"</definedName>
    <definedName name="IQ_BASIC_EPS_EXCL" hidden="1">"c85"</definedName>
    <definedName name="IQ_BASIC_EPS_INCL" hidden="1">"c86"</definedName>
    <definedName name="IQ_BASIC_NORMAL_EPS" hidden="1">"c1592"</definedName>
    <definedName name="IQ_BASIC_WEIGHT" hidden="1">"c87"</definedName>
    <definedName name="IQ_BENCHMARK_SECURITY" hidden="1">"c2154"</definedName>
    <definedName name="IQ_BENCHMARK_SPRD" hidden="1">"c2153"</definedName>
    <definedName name="IQ_BETA" hidden="1">"c2133"</definedName>
    <definedName name="IQ_BETA_1YR" hidden="1">"c1966"</definedName>
    <definedName name="IQ_BETA_1YR_RSQ" hidden="1">"c2132"</definedName>
    <definedName name="IQ_BETA_2YR" hidden="1">"c1965"</definedName>
    <definedName name="IQ_BETA_2YR_RSQ" hidden="1">"c2131"</definedName>
    <definedName name="IQ_BETA_5YR" hidden="1">"c88"</definedName>
    <definedName name="IQ_BETA_5YR_RSQ" hidden="1">"c2130"</definedName>
    <definedName name="IQ_BIG_INT_BEAR_CD" hidden="1">"c89"</definedName>
    <definedName name="IQ_BOARD_MEMBER" hidden="1">"c96"</definedName>
    <definedName name="IQ_BOARD_MEMBER_BACKGROUND" hidden="1">"c2101"</definedName>
    <definedName name="IQ_BOARD_MEMBER_TITLE" hidden="1">"c97"</definedName>
    <definedName name="IQ_BOND_COUPON" hidden="1">"c2183"</definedName>
    <definedName name="IQ_BOND_COUPON_TYPE" hidden="1">"c2184"</definedName>
    <definedName name="IQ_BOND_PRICE" hidden="1">"c2162"</definedName>
    <definedName name="IQ_BROK_COMISSION" hidden="1">"c98"</definedName>
    <definedName name="IQ_BUILDINGS" hidden="1">"c99"</definedName>
    <definedName name="IQ_BUSINESS_DESCRIPTION" hidden="1">"c322"</definedName>
    <definedName name="IQ_BV_OVER_SHARES" hidden="1">"c1349"</definedName>
    <definedName name="IQ_BV_SHARE" hidden="1">"c100"</definedName>
    <definedName name="IQ_CAL_Q" hidden="1">"c101"</definedName>
    <definedName name="IQ_CAL_Y" hidden="1">"c102"</definedName>
    <definedName name="IQ_CALL_FEATURE" hidden="1">"c2197"</definedName>
    <definedName name="IQ_CALLABLE" hidden="1">"c2196"</definedName>
    <definedName name="IQ_CAPEX" hidden="1">"c103"</definedName>
    <definedName name="IQ_CAPEX_10YR_ANN_GROWTH" hidden="1">"c104"</definedName>
    <definedName name="IQ_CAPEX_1YR_ANN_GROWTH" hidden="1">"c105"</definedName>
    <definedName name="IQ_CAPEX_2YR_ANN_GROWTH" hidden="1">"c106"</definedName>
    <definedName name="IQ_CAPEX_3YR_ANN_GROWTH" hidden="1">"c107"</definedName>
    <definedName name="IQ_CAPEX_5YR_ANN_GROWTH" hidden="1">"c108"</definedName>
    <definedName name="IQ_CAPEX_7YR_ANN_GROWTH" hidden="1">"c109"</definedName>
    <definedName name="IQ_CAPEX_BNK" hidden="1">"c110"</definedName>
    <definedName name="IQ_CAPEX_BR" hidden="1">"c111"</definedName>
    <definedName name="IQ_CAPEX_FIN" hidden="1">"c112"</definedName>
    <definedName name="IQ_CAPEX_INS" hidden="1">"c113"</definedName>
    <definedName name="IQ_CAPEX_UTI" hidden="1">"c114"</definedName>
    <definedName name="IQ_CAPITAL_LEASE" hidden="1">"c1350"</definedName>
    <definedName name="IQ_CAPITAL_LEASES" hidden="1">"c115"</definedName>
    <definedName name="IQ_CAPITALIZED_INTEREST" hidden="1">"c2076"</definedName>
    <definedName name="IQ_CASH" hidden="1">"c1458"</definedName>
    <definedName name="IQ_CASH_ACQUIRE_CF" hidden="1">"c1630"</definedName>
    <definedName name="IQ_CASH_CONVERSION" hidden="1">"c117"</definedName>
    <definedName name="IQ_CASH_DUE_BANKS" hidden="1">"c1351"</definedName>
    <definedName name="IQ_CASH_EQUIV" hidden="1">"c118"</definedName>
    <definedName name="IQ_CASH_FINAN" hidden="1">"c119"</definedName>
    <definedName name="IQ_CASH_INTEREST" hidden="1">"c120"</definedName>
    <definedName name="IQ_CASH_INVEST" hidden="1">"c121"</definedName>
    <definedName name="IQ_CASH_OPER" hidden="1">"c122"</definedName>
    <definedName name="IQ_CASH_SEGREG" hidden="1">"c123"</definedName>
    <definedName name="IQ_CASH_SHARE" hidden="1">"c1911"</definedName>
    <definedName name="IQ_CASH_ST" hidden="1">"c1355"</definedName>
    <definedName name="IQ_CASH_ST_INVEST" hidden="1">"c124"</definedName>
    <definedName name="IQ_CASH_TAXES" hidden="1">"c125"</definedName>
    <definedName name="IQ_CFO_10YR_ANN_GROWTH" hidden="1">"c126"</definedName>
    <definedName name="IQ_CFO_1YR_ANN_GROWTH" hidden="1">"c127"</definedName>
    <definedName name="IQ_CFO_2YR_ANN_GROWTH" hidden="1">"c128"</definedName>
    <definedName name="IQ_CFO_3YR_ANN_GROWTH" hidden="1">"c129"</definedName>
    <definedName name="IQ_CFO_5YR_ANN_GROWTH" hidden="1">"c130"</definedName>
    <definedName name="IQ_CFO_7YR_ANN_GROWTH" hidden="1">"c131"</definedName>
    <definedName name="IQ_CFO_CURRENT_LIAB" hidden="1">"c132"</definedName>
    <definedName name="IQ_CHANGE_AP" hidden="1">"c133"</definedName>
    <definedName name="IQ_CHANGE_AP_BNK" hidden="1">"c134"</definedName>
    <definedName name="IQ_CHANGE_AP_BR" hidden="1">"c135"</definedName>
    <definedName name="IQ_CHANGE_AP_FIN" hidden="1">"c136"</definedName>
    <definedName name="IQ_CHANGE_AP_INS" hidden="1">"c137"</definedName>
    <definedName name="IQ_CHANGE_AP_REIT" hidden="1">"c138"</definedName>
    <definedName name="IQ_CHANGE_AP_UTI" hidden="1">"c139"</definedName>
    <definedName name="IQ_CHANGE_AR" hidden="1">"c140"</definedName>
    <definedName name="IQ_CHANGE_AR_BNK" hidden="1">"c141"</definedName>
    <definedName name="IQ_CHANGE_AR_BR" hidden="1">"c142"</definedName>
    <definedName name="IQ_CHANGE_AR_FIN" hidden="1">"c143"</definedName>
    <definedName name="IQ_CHANGE_AR_INS" hidden="1">"c144"</definedName>
    <definedName name="IQ_CHANGE_AR_REIT" hidden="1">"c145"</definedName>
    <definedName name="IQ_CHANGE_AR_UTI" hidden="1">"c146"</definedName>
    <definedName name="IQ_CHANGE_DEF_TAX" hidden="1">"c147"</definedName>
    <definedName name="IQ_CHANGE_DEPOSIT_ACCT" hidden="1">"c148"</definedName>
    <definedName name="IQ_CHANGE_INC_TAX" hidden="1">"c149"</definedName>
    <definedName name="IQ_CHANGE_INS_RES_LIAB" hidden="1">"c150"</definedName>
    <definedName name="IQ_CHANGE_INVENTORY" hidden="1">"c151"</definedName>
    <definedName name="IQ_CHANGE_NET_WORKING_CAPITAL" hidden="1">"c1909"</definedName>
    <definedName name="IQ_CHANGE_OTHER_WORK_CAP" hidden="1">"c152"</definedName>
    <definedName name="IQ_CHANGE_OTHER_WORK_CAP_BNK" hidden="1">"c153"</definedName>
    <definedName name="IQ_CHANGE_OTHER_WORK_CAP_BR" hidden="1">"c154"</definedName>
    <definedName name="IQ_CHANGE_OTHER_WORK_CAP_FIN" hidden="1">"c155"</definedName>
    <definedName name="IQ_CHANGE_OTHER_WORK_CAP_INS" hidden="1">"c156"</definedName>
    <definedName name="IQ_CHANGE_OTHER_WORK_CAP_REIT" hidden="1">"c157"</definedName>
    <definedName name="IQ_CHANGE_OTHER_WORK_CAP_UTI" hidden="1">"c158"</definedName>
    <definedName name="IQ_CHANGE_TRADING_ASSETS" hidden="1">"c159"</definedName>
    <definedName name="IQ_CHANGE_UNEARN_REV" hidden="1">"c160"</definedName>
    <definedName name="IQ_CHANGE_WORK_CAP" hidden="1">"c161"</definedName>
    <definedName name="IQ_CHANGES_WORK_CAP" hidden="1">"c1357"</definedName>
    <definedName name="IQ_CHARGE_OFFS_GROSS" hidden="1">"c162"</definedName>
    <definedName name="IQ_CHARGE_OFFS_NET" hidden="1">"c163"</definedName>
    <definedName name="IQ_CHARGE_OFFS_RECOVERED" hidden="1">"c164"</definedName>
    <definedName name="IQ_CHARGE_OFFS_TOTAL_AVG_LOANS" hidden="1">"c165"</definedName>
    <definedName name="IQ_CITY" hidden="1">"c166"</definedName>
    <definedName name="IQ_CL_DUE_AFTER_FIVE" hidden="1">"c167"</definedName>
    <definedName name="IQ_CL_DUE_CY" hidden="1">"c168"</definedName>
    <definedName name="IQ_CL_DUE_CY1" hidden="1">"c169"</definedName>
    <definedName name="IQ_CL_DUE_CY2" hidden="1">"c170"</definedName>
    <definedName name="IQ_CL_DUE_CY3" hidden="1">"c171"</definedName>
    <definedName name="IQ_CL_DUE_CY4" hidden="1">"c172"</definedName>
    <definedName name="IQ_CL_DUE_NEXT_FIVE" hidden="1">"c173"</definedName>
    <definedName name="IQ_CLASSA_OUTSTANDING_BS_DATE" hidden="1">"c1971"</definedName>
    <definedName name="IQ_CLASSA_OUTSTANDING_FILING_DATE" hidden="1">"c1973"</definedName>
    <definedName name="IQ_CLOSEPRICE" hidden="1">"c174"</definedName>
    <definedName name="IQ_CLOSEPRICE_ADJ" hidden="1">"c2115"</definedName>
    <definedName name="IQ_COGS" hidden="1">"c175"</definedName>
    <definedName name="IQ_COMBINED_RATIO" hidden="1">"c176"</definedName>
    <definedName name="IQ_COMMERCIAL_DOM" hidden="1">"c177"</definedName>
    <definedName name="IQ_COMMERCIAL_FIRE_WRITTEN" hidden="1">"c178"</definedName>
    <definedName name="IQ_COMMERCIAL_MORT" hidden="1">"c179"</definedName>
    <definedName name="IQ_COMMISS_FEES" hidden="1">"c180"</definedName>
    <definedName name="IQ_COMMISSION_DEF" hidden="1">"c181"</definedName>
    <definedName name="IQ_COMMON" hidden="1">"c182"</definedName>
    <definedName name="IQ_COMMON_APIC" hidden="1">"c183"</definedName>
    <definedName name="IQ_COMMON_APIC_BNK" hidden="1">"c184"</definedName>
    <definedName name="IQ_COMMON_APIC_BR" hidden="1">"c185"</definedName>
    <definedName name="IQ_COMMON_APIC_FIN" hidden="1">"c186"</definedName>
    <definedName name="IQ_COMMON_APIC_INS" hidden="1">"c187"</definedName>
    <definedName name="IQ_COMMON_APIC_REIT" hidden="1">"c188"</definedName>
    <definedName name="IQ_COMMON_APIC_UTI" hidden="1">"c189"</definedName>
    <definedName name="IQ_COMMON_DIV_CF" hidden="1">"c190"</definedName>
    <definedName name="IQ_COMMON_EQUITY_10YR_ANN_GROWTH" hidden="1">"c191"</definedName>
    <definedName name="IQ_COMMON_EQUITY_1YR_ANN_GROWTH" hidden="1">"c192"</definedName>
    <definedName name="IQ_COMMON_EQUITY_2YR_ANN_GROWTH" hidden="1">"c193"</definedName>
    <definedName name="IQ_COMMON_EQUITY_3YR_ANN_GROWTH" hidden="1">"c194"</definedName>
    <definedName name="IQ_COMMON_EQUITY_5YR_ANN_GROWTH" hidden="1">"c195"</definedName>
    <definedName name="IQ_COMMON_EQUITY_7YR_ANN_GROWTH" hidden="1">"c196"</definedName>
    <definedName name="IQ_COMMON_ISSUED" hidden="1">"c197"</definedName>
    <definedName name="IQ_COMMON_ISSUED_BNK" hidden="1">"c198"</definedName>
    <definedName name="IQ_COMMON_ISSUED_BR" hidden="1">"c199"</definedName>
    <definedName name="IQ_COMMON_ISSUED_FIN" hidden="1">"c200"</definedName>
    <definedName name="IQ_COMMON_ISSUED_INS" hidden="1">"c201"</definedName>
    <definedName name="IQ_COMMON_ISSUED_REIT" hidden="1">"c202"</definedName>
    <definedName name="IQ_COMMON_ISSUED_UTI" hidden="1">"c203"</definedName>
    <definedName name="IQ_COMMON_PER_ADR" hidden="1">"c204"</definedName>
    <definedName name="IQ_COMMON_PREF_DIV_CF" hidden="1">"c205"</definedName>
    <definedName name="IQ_COMMON_REP" hidden="1">"c206"</definedName>
    <definedName name="IQ_COMMON_REP_BNK" hidden="1">"c207"</definedName>
    <definedName name="IQ_COMMON_REP_BR" hidden="1">"c208"</definedName>
    <definedName name="IQ_COMMON_REP_FIN" hidden="1">"c209"</definedName>
    <definedName name="IQ_COMMON_REP_INS" hidden="1">"c210"</definedName>
    <definedName name="IQ_COMMON_REP_REIT" hidden="1">"c211"</definedName>
    <definedName name="IQ_COMMON_REP_UTI" hidden="1">"c212"</definedName>
    <definedName name="IQ_COMMON_STOCK" hidden="1">"c1358"</definedName>
    <definedName name="IQ_COMP_BENEFITS" hidden="1">"c213"</definedName>
    <definedName name="IQ_COMPANY_ADDRESS" hidden="1">"c214"</definedName>
    <definedName name="IQ_COMPANY_NAME" hidden="1">"c215"</definedName>
    <definedName name="IQ_COMPANY_NAME_LONG" hidden="1">"c1585"</definedName>
    <definedName name="IQ_COMPANY_PHONE" hidden="1">"c216"</definedName>
    <definedName name="IQ_COMPANY_STATUS" hidden="1">"c2097"</definedName>
    <definedName name="IQ_COMPANY_STREET1" hidden="1">"c217"</definedName>
    <definedName name="IQ_COMPANY_STREET2" hidden="1">"c218"</definedName>
    <definedName name="IQ_COMPANY_TICKER" hidden="1">"c219"</definedName>
    <definedName name="IQ_COMPANY_TYPE" hidden="1">"c2096"</definedName>
    <definedName name="IQ_COMPANY_WEBSITE" hidden="1">"c220"</definedName>
    <definedName name="IQ_COMPANY_ZIP" hidden="1">"c221"</definedName>
    <definedName name="IQ_CONSTRUCTION_LOANS" hidden="1">"c222"</definedName>
    <definedName name="IQ_CONSUMER_LOANS" hidden="1">"c223"</definedName>
    <definedName name="IQ_CONV_DATE" hidden="1">"c2191"</definedName>
    <definedName name="IQ_CONV_PREMIUM" hidden="1">"c2195"</definedName>
    <definedName name="IQ_CONV_PRICE" hidden="1">"c2193"</definedName>
    <definedName name="IQ_CONV_RATE" hidden="1">"c2192"</definedName>
    <definedName name="IQ_CONV_SECURITY" hidden="1">"c2189"</definedName>
    <definedName name="IQ_CONV_SECURITY_ISSUER" hidden="1">"c2190"</definedName>
    <definedName name="IQ_CONV_SECURITY_PRICE" hidden="1">"c2194"</definedName>
    <definedName name="IQ_CONVEXITY" hidden="1">"c2182"</definedName>
    <definedName name="IQ_COST_BORROWINGS" hidden="1">"c225"</definedName>
    <definedName name="IQ_COST_REV" hidden="1">"c226"</definedName>
    <definedName name="IQ_COST_REVENUE" hidden="1">"c1359"</definedName>
    <definedName name="IQ_COST_SAVINGS" hidden="1">"c227"</definedName>
    <definedName name="IQ_COST_SERVICE" hidden="1">"c228"</definedName>
    <definedName name="IQ_COST_TOTAL_BORROWINGS" hidden="1">"c229"</definedName>
    <definedName name="IQ_COUNTRY_NAME" hidden="1">"c230"</definedName>
    <definedName name="IQ_COVERED_POPS" hidden="1">"c2124"</definedName>
    <definedName name="IQ_CQ" hidden="1">5000</definedName>
    <definedName name="IQ_CREDIT_CARD_FEE_BNK" hidden="1">"c231"</definedName>
    <definedName name="IQ_CREDIT_CARD_FEE_FIN" hidden="1">"c1583"</definedName>
    <definedName name="IQ_CREDIT_LOSS_CF" hidden="1">"c232"</definedName>
    <definedName name="IQ_CUMULATIVE_SPLIT_FACTOR" hidden="1">"c2094"</definedName>
    <definedName name="IQ_CURR_DOMESTIC_TAXES" hidden="1">"c2074"</definedName>
    <definedName name="IQ_CURR_FOREIGN_TAXES" hidden="1">"c2075"</definedName>
    <definedName name="IQ_CURRENCY_FACTOR_BS" hidden="1">"c233"</definedName>
    <definedName name="IQ_CURRENCY_FACTOR_IS" hidden="1">"c234"</definedName>
    <definedName name="IQ_CURRENCY_GAIN" hidden="1">"c235"</definedName>
    <definedName name="IQ_CURRENCY_GAIN_BR" hidden="1">"c236"</definedName>
    <definedName name="IQ_CURRENCY_GAIN_FIN" hidden="1">"c237"</definedName>
    <definedName name="IQ_CURRENCY_GAIN_INS" hidden="1">"c238"</definedName>
    <definedName name="IQ_CURRENCY_GAIN_REIT" hidden="1">"c239"</definedName>
    <definedName name="IQ_CURRENCY_GAIN_UTI" hidden="1">"c240"</definedName>
    <definedName name="IQ_CURRENT_PORT" hidden="1">"c241"</definedName>
    <definedName name="IQ_CURRENT_PORT_BNK" hidden="1">"c242"</definedName>
    <definedName name="IQ_CURRENT_PORT_DEBT" hidden="1">"c243"</definedName>
    <definedName name="IQ_CURRENT_PORT_DEBT_BNK" hidden="1">"c244"</definedName>
    <definedName name="IQ_CURRENT_PORT_DEBT_BR" hidden="1">"c1567"</definedName>
    <definedName name="IQ_CURRENT_PORT_DEBT_FIN" hidden="1">"c1568"</definedName>
    <definedName name="IQ_CURRENT_PORT_DEBT_INS" hidden="1">"c1569"</definedName>
    <definedName name="IQ_CURRENT_PORT_DEBT_REIT" hidden="1">"c1570"</definedName>
    <definedName name="IQ_CURRENT_PORT_DEBT_UTI" hidden="1">"c1571"</definedName>
    <definedName name="IQ_CURRENT_PORT_LEASES" hidden="1">"c245"</definedName>
    <definedName name="IQ_CURRENT_RATIO" hidden="1">"c246"</definedName>
    <definedName name="IQ_CY" hidden="1">10000</definedName>
    <definedName name="IQ_DA" hidden="1">"c247"</definedName>
    <definedName name="IQ_DA_BR" hidden="1">"c248"</definedName>
    <definedName name="IQ_DA_CF" hidden="1">"c249"</definedName>
    <definedName name="IQ_DA_CF_BNK" hidden="1">"c250"</definedName>
    <definedName name="IQ_DA_CF_BR" hidden="1">"c251"</definedName>
    <definedName name="IQ_DA_CF_FIN" hidden="1">"c252"</definedName>
    <definedName name="IQ_DA_CF_INS" hidden="1">"c253"</definedName>
    <definedName name="IQ_DA_CF_REIT" hidden="1">"c254"</definedName>
    <definedName name="IQ_DA_CF_UTI" hidden="1">"c255"</definedName>
    <definedName name="IQ_DA_FIN" hidden="1">"c256"</definedName>
    <definedName name="IQ_DA_INS" hidden="1">"c257"</definedName>
    <definedName name="IQ_DA_REIT" hidden="1">"c258"</definedName>
    <definedName name="IQ_DA_SUPPL" hidden="1">"c259"</definedName>
    <definedName name="IQ_DA_SUPPL_BR" hidden="1">"c260"</definedName>
    <definedName name="IQ_DA_SUPPL_CF" hidden="1">"c261"</definedName>
    <definedName name="IQ_DA_SUPPL_CF_BNK" hidden="1">"c262"</definedName>
    <definedName name="IQ_DA_SUPPL_CF_BR" hidden="1">"c263"</definedName>
    <definedName name="IQ_DA_SUPPL_CF_FIN" hidden="1">"c264"</definedName>
    <definedName name="IQ_DA_SUPPL_CF_INS" hidden="1">"c265"</definedName>
    <definedName name="IQ_DA_SUPPL_CF_REIT" hidden="1">"c266"</definedName>
    <definedName name="IQ_DA_SUPPL_CF_UTI" hidden="1">"c267"</definedName>
    <definedName name="IQ_DA_SUPPL_FIN" hidden="1">"c268"</definedName>
    <definedName name="IQ_DA_SUPPL_INS" hidden="1">"c269"</definedName>
    <definedName name="IQ_DA_SUPPL_REIT" hidden="1">"c270"</definedName>
    <definedName name="IQ_DA_SUPPL_UTI" hidden="1">"c271"</definedName>
    <definedName name="IQ_DA_UTI" hidden="1">"c272"</definedName>
    <definedName name="IQ_DATED_DATE" hidden="1">"c2185"</definedName>
    <definedName name="IQ_DAY_COUNT" hidden="1">"c2161"</definedName>
    <definedName name="IQ_DAYS_COVER_SHORT" hidden="1">"c1578"</definedName>
    <definedName name="IQ_DAYS_INVENTORY_OUT" hidden="1">"c273"</definedName>
    <definedName name="IQ_DAYS_PAY_OUTST" hidden="1">"c1362"</definedName>
    <definedName name="IQ_DAYS_PAYABLE_OUT" hidden="1">"c274"</definedName>
    <definedName name="IQ_DAYS_SALES_OUT" hidden="1">"c275"</definedName>
    <definedName name="IQ_DAYS_SALES_OUTST" hidden="1">"c1363"</definedName>
    <definedName name="IQ_DEF_ACQ_CST" hidden="1">"c1364"</definedName>
    <definedName name="IQ_DEF_AMORT" hidden="1">"c276"</definedName>
    <definedName name="IQ_DEF_AMORT_BNK" hidden="1">"c277"</definedName>
    <definedName name="IQ_DEF_AMORT_BR" hidden="1">"c278"</definedName>
    <definedName name="IQ_DEF_AMORT_FIN" hidden="1">"c279"</definedName>
    <definedName name="IQ_DEF_AMORT_INS" hidden="1">"c280"</definedName>
    <definedName name="IQ_DEF_AMORT_REIT" hidden="1">"c281"</definedName>
    <definedName name="IQ_DEF_AMORT_UTI" hidden="1">"c282"</definedName>
    <definedName name="IQ_DEF_BENEFIT_INTEREST_COST" hidden="1">"c283"</definedName>
    <definedName name="IQ_DEF_BENEFIT_OTHER_COST" hidden="1">"c284"</definedName>
    <definedName name="IQ_DEF_BENEFIT_ROA" hidden="1">"c285"</definedName>
    <definedName name="IQ_DEF_BENEFIT_SERVICE_COST" hidden="1">"c286"</definedName>
    <definedName name="IQ_DEF_BENEFIT_TOTAL_COST" hidden="1">"c287"</definedName>
    <definedName name="IQ_DEF_CHARGES_BR" hidden="1">"c288"</definedName>
    <definedName name="IQ_DEF_CHARGES_CF" hidden="1">"c289"</definedName>
    <definedName name="IQ_DEF_CHARGES_FIN" hidden="1">"c290"</definedName>
    <definedName name="IQ_DEF_CHARGES_INS" hidden="1">"c291"</definedName>
    <definedName name="IQ_DEF_CHARGES_LT" hidden="1">"c292"</definedName>
    <definedName name="IQ_DEF_CHARGES_LT_BNK" hidden="1">"c293"</definedName>
    <definedName name="IQ_DEF_CHARGES_LT_BR" hidden="1">"c294"</definedName>
    <definedName name="IQ_DEF_CHARGES_LT_FIN" hidden="1">"c295"</definedName>
    <definedName name="IQ_DEF_CHARGES_LT_INS" hidden="1">"c296"</definedName>
    <definedName name="IQ_DEF_CHARGES_LT_REIT" hidden="1">"c297"</definedName>
    <definedName name="IQ_DEF_CHARGES_LT_UTI" hidden="1">"c298"</definedName>
    <definedName name="IQ_DEF_CHARGES_REIT" hidden="1">"c299"</definedName>
    <definedName name="IQ_DEF_CONTRIBUTION_TOTAL_COST" hidden="1">"c300"</definedName>
    <definedName name="IQ_DEF_INC_TAX" hidden="1">"c1365"</definedName>
    <definedName name="IQ_DEF_POLICY_ACQ_COSTS" hidden="1">"c301"</definedName>
    <definedName name="IQ_DEF_POLICY_ACQ_COSTS_CF" hidden="1">"c302"</definedName>
    <definedName name="IQ_DEF_POLICY_AMORT" hidden="1">"c303"</definedName>
    <definedName name="IQ_DEF_TAX_ASSET_LT_BR" hidden="1">"c304"</definedName>
    <definedName name="IQ_DEF_TAX_ASSET_LT_FIN" hidden="1">"c305"</definedName>
    <definedName name="IQ_DEF_TAX_ASSET_LT_INS" hidden="1">"c306"</definedName>
    <definedName name="IQ_DEF_TAX_ASSET_LT_REIT" hidden="1">"c307"</definedName>
    <definedName name="IQ_DEF_TAX_ASSET_LT_UTI" hidden="1">"c308"</definedName>
    <definedName name="IQ_DEF_TAX_ASSETS_CURRENT" hidden="1">"c309"</definedName>
    <definedName name="IQ_DEF_TAX_ASSETS_LT" hidden="1">"c310"</definedName>
    <definedName name="IQ_DEF_TAX_ASSETS_LT_BNK" hidden="1">"c311"</definedName>
    <definedName name="IQ_DEF_TAX_LIAB_CURRENT" hidden="1">"c312"</definedName>
    <definedName name="IQ_DEF_TAX_LIAB_LT" hidden="1">"c313"</definedName>
    <definedName name="IQ_DEF_TAX_LIAB_LT_BNK" hidden="1">"c314"</definedName>
    <definedName name="IQ_DEF_TAX_LIAB_LT_BR" hidden="1">"c315"</definedName>
    <definedName name="IQ_DEF_TAX_LIAB_LT_FIN" hidden="1">"c316"</definedName>
    <definedName name="IQ_DEF_TAX_LIAB_LT_INS" hidden="1">"c317"</definedName>
    <definedName name="IQ_DEF_TAX_LIAB_LT_REIT" hidden="1">"c318"</definedName>
    <definedName name="IQ_DEF_TAX_LIAB_LT_UTI" hidden="1">"c319"</definedName>
    <definedName name="IQ_DEFERRED_DOMESTIC_TAXES" hidden="1">"c2077"</definedName>
    <definedName name="IQ_DEFERRED_FOREIGN_TAXES" hidden="1">"c2078"</definedName>
    <definedName name="IQ_DEFERRED_INC_TAX" hidden="1">"c1447"</definedName>
    <definedName name="IQ_DEFERRED_TAXES" hidden="1">"c1356"</definedName>
    <definedName name="IQ_DEMAND_DEP" hidden="1">"c320"</definedName>
    <definedName name="IQ_DEPOSITS_FIN" hidden="1">"c321"</definedName>
    <definedName name="IQ_DEPRE_AMORT" hidden="1">"c1360"</definedName>
    <definedName name="IQ_DEPRE_AMORT_SUPPL" hidden="1">"c1593"</definedName>
    <definedName name="IQ_DEPRE_DEPLE" hidden="1">"c1361"</definedName>
    <definedName name="IQ_DEPRE_SUPP" hidden="1">"c1443"</definedName>
    <definedName name="IQ_DESCRIPTION_LONG" hidden="1">"c1520"</definedName>
    <definedName name="IQ_DEVELOP_LAND" hidden="1">"c323"</definedName>
    <definedName name="IQ_DIFF_LASTCLOSE_TARGET_PRICE" hidden="1">"c1854"</definedName>
    <definedName name="IQ_DILUT_ADJUST" hidden="1">"c1621"</definedName>
    <definedName name="IQ_DILUT_EPS_EXCL" hidden="1">"c324"</definedName>
    <definedName name="IQ_DILUT_EPS_INCL" hidden="1">"c325"</definedName>
    <definedName name="IQ_DILUT_EPS_NORM" hidden="1">"c1903"</definedName>
    <definedName name="IQ_DILUT_NI" hidden="1">"c2079"</definedName>
    <definedName name="IQ_DILUT_NORMAL_EPS" hidden="1">"c1594"</definedName>
    <definedName name="IQ_DILUT_WEIGHT" hidden="1">"c326"</definedName>
    <definedName name="IQ_DISCONT_OPER" hidden="1">"c1367"</definedName>
    <definedName name="IQ_DISCOUNT_RATE_PENSION_DOMESTIC" hidden="1">"c327"</definedName>
    <definedName name="IQ_DISCOUNT_RATE_PENSION_FOREIGN" hidden="1">"c328"</definedName>
    <definedName name="IQ_DISTR_EXCESS_EARN" hidden="1">"c329"</definedName>
    <definedName name="IQ_DIV_PAYMENT_DATE" hidden="1">"c2205"</definedName>
    <definedName name="IQ_DIV_RECORD_DATE" hidden="1">"c2204"</definedName>
    <definedName name="IQ_DIV_SHARE" hidden="1">"c330"</definedName>
    <definedName name="IQ_DIVEST_CF" hidden="1">"c331"</definedName>
    <definedName name="IQ_DIVID_SHARE" hidden="1">"c1366"</definedName>
    <definedName name="IQ_DIVIDEND_YIELD" hidden="1">"c332"</definedName>
    <definedName name="IQ_DO" hidden="1">"c333"</definedName>
    <definedName name="IQ_DO_ASSETS_CURRENT" hidden="1">"c334"</definedName>
    <definedName name="IQ_DO_ASSETS_LT" hidden="1">"c335"</definedName>
    <definedName name="IQ_DO_CF" hidden="1">"c336"</definedName>
    <definedName name="IQ_DPS_10YR_ANN_GROWTH" hidden="1">"c337"</definedName>
    <definedName name="IQ_DPS_1YR_ANN_GROWTH" hidden="1">"c338"</definedName>
    <definedName name="IQ_DPS_2YR_ANN_GROWTH" hidden="1">"c339"</definedName>
    <definedName name="IQ_DPS_3YR_ANN_GROWTH" hidden="1">"c340"</definedName>
    <definedName name="IQ_DPS_5YR_ANN_GROWTH" hidden="1">"c341"</definedName>
    <definedName name="IQ_DPS_7YR_ANN_GROWTH" hidden="1">"c342"</definedName>
    <definedName name="IQ_DURATION" hidden="1">"c2181"</definedName>
    <definedName name="IQ_EARNING_ASSET_YIELD" hidden="1">"c343"</definedName>
    <definedName name="IQ_EARNING_CO" hidden="1">"c344"</definedName>
    <definedName name="IQ_EARNING_CO_10YR_ANN_GROWTH" hidden="1">"c345"</definedName>
    <definedName name="IQ_EARNING_CO_1YR_ANN_GROWTH" hidden="1">"c346"</definedName>
    <definedName name="IQ_EARNING_CO_2YR_ANN_GROWTH" hidden="1">"c347"</definedName>
    <definedName name="IQ_EARNING_CO_3YR_ANN_GROWTH" hidden="1">"c348"</definedName>
    <definedName name="IQ_EARNING_CO_5YR_ANN_GROWTH" hidden="1">"c349"</definedName>
    <definedName name="IQ_EARNING_CO_7YR_ANN_GROWTH" hidden="1">"c350"</definedName>
    <definedName name="IQ_EARNING_CO_MARGIN" hidden="1">"c351"</definedName>
    <definedName name="IQ_EARNINGS_ANNOUNCE_DATE" hidden="1">"c1649"</definedName>
    <definedName name="IQ_EBIT" hidden="1">"c352"</definedName>
    <definedName name="IQ_EBIT_10YR_ANN_GROWTH" hidden="1">"c353"</definedName>
    <definedName name="IQ_EBIT_1YR_ANN_GROWTH" hidden="1">"c354"</definedName>
    <definedName name="IQ_EBIT_2YR_ANN_GROWTH" hidden="1">"c355"</definedName>
    <definedName name="IQ_EBIT_3YR_ANN_GROWTH" hidden="1">"c356"</definedName>
    <definedName name="IQ_EBIT_5YR_ANN_GROWTH" hidden="1">"c357"</definedName>
    <definedName name="IQ_EBIT_7YR_ANN_GROWTH" hidden="1">"c358"</definedName>
    <definedName name="IQ_EBIT_INT" hidden="1">"c360"</definedName>
    <definedName name="IQ_EBIT_MARGIN" hidden="1">"c359"</definedName>
    <definedName name="IQ_EBIT_OVER_IE" hidden="1">"c1369"</definedName>
    <definedName name="IQ_EBITA" hidden="1">"c1910"</definedName>
    <definedName name="IQ_EBITA_10YR_ANN_GROWTH" hidden="1">"c1954"</definedName>
    <definedName name="IQ_EBITA_1YR_ANN_GROWTH" hidden="1">"c1949"</definedName>
    <definedName name="IQ_EBITA_2YR_ANN_GROWTH" hidden="1">"c1950"</definedName>
    <definedName name="IQ_EBITA_3YR_ANN_GROWTH" hidden="1">"c1951"</definedName>
    <definedName name="IQ_EBITA_5YR_ANN_GROWTH" hidden="1">"c1952"</definedName>
    <definedName name="IQ_EBITA_7YR_ANN_GROWTH" hidden="1">"c1953"</definedName>
    <definedName name="IQ_EBITA_MARGIN" hidden="1">"c1963"</definedName>
    <definedName name="IQ_EBITDA" hidden="1">"c361"</definedName>
    <definedName name="IQ_EBITDA_10YR_ANN_GROWTH" hidden="1">"c362"</definedName>
    <definedName name="IQ_EBITDA_1YR_ANN_GROWTH" hidden="1">"c363"</definedName>
    <definedName name="IQ_EBITDA_2YR_ANN_GROWTH" hidden="1">"c364"</definedName>
    <definedName name="IQ_EBITDA_3YR_ANN_GROWTH" hidden="1">"c365"</definedName>
    <definedName name="IQ_EBITDA_5YR_ANN_GROWTH" hidden="1">"c366"</definedName>
    <definedName name="IQ_EBITDA_7YR_ANN_GROWTH" hidden="1">"c367"</definedName>
    <definedName name="IQ_EBITDA_CAPEX_INT" hidden="1">"c368"</definedName>
    <definedName name="IQ_EBITDA_CAPEX_OVER_TOTAL_IE" hidden="1">"c1370"</definedName>
    <definedName name="IQ_EBITDA_INT" hidden="1">"c373"</definedName>
    <definedName name="IQ_EBITDA_MARGIN" hidden="1">"c372"</definedName>
    <definedName name="IQ_EBITDA_OVER_TOTAL_IE" hidden="1">"c1371"</definedName>
    <definedName name="IQ_EBT" hidden="1">"c376"</definedName>
    <definedName name="IQ_EBT_BNK" hidden="1">"c377"</definedName>
    <definedName name="IQ_EBT_BR" hidden="1">"c378"</definedName>
    <definedName name="IQ_EBT_EXCL" hidden="1">"c379"</definedName>
    <definedName name="IQ_EBT_EXCL_BNK" hidden="1">"c380"</definedName>
    <definedName name="IQ_EBT_EXCL_BR" hidden="1">"c381"</definedName>
    <definedName name="IQ_EBT_EXCL_FIN" hidden="1">"c382"</definedName>
    <definedName name="IQ_EBT_EXCL_INS" hidden="1">"c383"</definedName>
    <definedName name="IQ_EBT_EXCL_MARGIN" hidden="1">"c1462"</definedName>
    <definedName name="IQ_EBT_EXCL_REIT" hidden="1">"c384"</definedName>
    <definedName name="IQ_EBT_EXCL_UTI" hidden="1">"c385"</definedName>
    <definedName name="IQ_EBT_FIN" hidden="1">"c386"</definedName>
    <definedName name="IQ_EBT_INCL_MARGIN" hidden="1">"c387"</definedName>
    <definedName name="IQ_EBT_INS" hidden="1">"c388"</definedName>
    <definedName name="IQ_EBT_REIT" hidden="1">"c389"</definedName>
    <definedName name="IQ_EBT_UTI" hidden="1">"c390"</definedName>
    <definedName name="IQ_EFFECT_SPECIAL_CHARGE" hidden="1">"c1595"</definedName>
    <definedName name="IQ_EFFECT_TAX_RATE" hidden="1">"c1899"</definedName>
    <definedName name="IQ_EFFICIENCY_RATIO" hidden="1">"c391"</definedName>
    <definedName name="IQ_EMPLOYEES" hidden="1">"c392"</definedName>
    <definedName name="IQ_ENTERPRISE_VALUE" hidden="1">"c1348"</definedName>
    <definedName name="IQ_EPS_10YR_ANN_GROWTH" hidden="1">"c393"</definedName>
    <definedName name="IQ_EPS_1YR_ANN_GROWTH" hidden="1">"c394"</definedName>
    <definedName name="IQ_EPS_2YR_ANN_GROWTH" hidden="1">"c395"</definedName>
    <definedName name="IQ_EPS_3YR_ANN_GROWTH" hidden="1">"c396"</definedName>
    <definedName name="IQ_EPS_5YR_ANN_GROWTH" hidden="1">"c397"</definedName>
    <definedName name="IQ_EPS_7YR_ANN_GROWTH" hidden="1">"c398"</definedName>
    <definedName name="IQ_EPS_ACT_OR_EST" hidden="1">"c2213"</definedName>
    <definedName name="IQ_EPS_EST" hidden="1">"c399"</definedName>
    <definedName name="IQ_EPS_HIGH_EST" hidden="1">"c400"</definedName>
    <definedName name="IQ_EPS_LOW_EST" hidden="1">"c401"</definedName>
    <definedName name="IQ_EPS_MEDIAN_EST" hidden="1">"c1661"</definedName>
    <definedName name="IQ_EPS_NORM" hidden="1">"c1902"</definedName>
    <definedName name="IQ_EPS_NUM_EST" hidden="1">"c402"</definedName>
    <definedName name="IQ_EPS_STDDEV_EST" hidden="1">"c403"</definedName>
    <definedName name="IQ_EQUITY_AFFIL" hidden="1">"c1451"</definedName>
    <definedName name="IQ_EQUITY_METHOD" hidden="1">"c404"</definedName>
    <definedName name="IQ_EQV_OVER_BV" hidden="1">"c1596"</definedName>
    <definedName name="IQ_EQV_OVER_LTM_PRETAX_INC" hidden="1">"c1390"</definedName>
    <definedName name="IQ_ESOP_DEBT" hidden="1">"c1597"</definedName>
    <definedName name="IQ_EST_ACT_EPS" hidden="1">"c1648"</definedName>
    <definedName name="IQ_EST_CURRENCY" hidden="1">"c2140"</definedName>
    <definedName name="IQ_EST_DATE" hidden="1">"c1634"</definedName>
    <definedName name="IQ_EST_EPS_DIFF" hidden="1">"c1864"</definedName>
    <definedName name="IQ_EST_EPS_GROWTH_1YR" hidden="1">"c1636"</definedName>
    <definedName name="IQ_EST_EPS_GROWTH_5YR" hidden="1">"c1655"</definedName>
    <definedName name="IQ_EST_EPS_GROWTH_Q_1YR" hidden="1">"c1641"</definedName>
    <definedName name="IQ_EV_OVER_EMPLOYEE" hidden="1">"c1428"</definedName>
    <definedName name="IQ_EV_OVER_LTM_EBIT" hidden="1">"c1426"</definedName>
    <definedName name="IQ_EV_OVER_LTM_EBITDA" hidden="1">"c1427"</definedName>
    <definedName name="IQ_EV_OVER_LTM_REVENUE" hidden="1">"c1429"</definedName>
    <definedName name="IQ_EVAL_DATE" hidden="1">"c2180"</definedName>
    <definedName name="IQ_EXCHANGE" hidden="1">"c405"</definedName>
    <definedName name="IQ_EXERCISE_PRICE" hidden="1">"c1897"</definedName>
    <definedName name="IQ_EXERCISED" hidden="1">"c406"</definedName>
    <definedName name="IQ_EXP_RETURN_PENSION_DOMESTIC" hidden="1">"c407"</definedName>
    <definedName name="IQ_EXP_RETURN_PENSION_FOREIGN" hidden="1">"c408"</definedName>
    <definedName name="IQ_EXPLORE_DRILL" hidden="1">"c409"</definedName>
    <definedName name="IQ_EXTRA_ACC_ITEMS" hidden="1">"c410"</definedName>
    <definedName name="IQ_EXTRA_ACC_ITEMS_BNK" hidden="1">"c411"</definedName>
    <definedName name="IQ_EXTRA_ACC_ITEMS_BR" hidden="1">"c412"</definedName>
    <definedName name="IQ_EXTRA_ACC_ITEMS_FIN" hidden="1">"c413"</definedName>
    <definedName name="IQ_EXTRA_ACC_ITEMS_INS" hidden="1">"c414"</definedName>
    <definedName name="IQ_EXTRA_ACC_ITEMS_REIT" hidden="1">"c415"</definedName>
    <definedName name="IQ_EXTRA_ACC_ITEMS_UTI" hidden="1">"c416"</definedName>
    <definedName name="IQ_EXTRA_ITEMS" hidden="1">"c1459"</definedName>
    <definedName name="IQ_FDIC" hidden="1">"c417"</definedName>
    <definedName name="IQ_FFO" hidden="1">"c1574"</definedName>
    <definedName name="IQ_FHLB_DEBT" hidden="1">"c423"</definedName>
    <definedName name="IQ_FHLB_DUE_CY" hidden="1">"c2080"</definedName>
    <definedName name="IQ_FHLB_DUE_CY1" hidden="1">"c2081"</definedName>
    <definedName name="IQ_FHLB_DUE_CY2" hidden="1">"c2082"</definedName>
    <definedName name="IQ_FHLB_DUE_CY3" hidden="1">"c2083"</definedName>
    <definedName name="IQ_FHLB_DUE_CY4" hidden="1">"c2084"</definedName>
    <definedName name="IQ_FHLB_DUE_NEXT_FIVE" hidden="1">"c2085"</definedName>
    <definedName name="IQ_FILING_CURRENCY" hidden="1">"c2129"</definedName>
    <definedName name="IQ_FILINGDATE_BS" hidden="1">"c424"</definedName>
    <definedName name="IQ_FILINGDATE_CF" hidden="1">"c425"</definedName>
    <definedName name="IQ_FILINGDATE_IS" hidden="1">"c426"</definedName>
    <definedName name="IQ_FIN_DIV_ASSETS_CURRENT" hidden="1">"c427"</definedName>
    <definedName name="IQ_FIN_DIV_ASSETS_LT" hidden="1">"c428"</definedName>
    <definedName name="IQ_FIN_DIV_DEBT_CURRENT" hidden="1">"c429"</definedName>
    <definedName name="IQ_FIN_DIV_DEBT_LT" hidden="1">"c430"</definedName>
    <definedName name="IQ_FIN_DIV_EXP" hidden="1">"c431"</definedName>
    <definedName name="IQ_FIN_DIV_INT_EXP" hidden="1">"c432"</definedName>
    <definedName name="IQ_FIN_DIV_LIAB_CURRENT" hidden="1">"c433"</definedName>
    <definedName name="IQ_FIN_DIV_LIAB_LT" hidden="1">"c434"</definedName>
    <definedName name="IQ_FIN_DIV_LOANS_CURRENT" hidden="1">"c435"</definedName>
    <definedName name="IQ_FIN_DIV_LOANS_LT" hidden="1">"c436"</definedName>
    <definedName name="IQ_FIN_DIV_REV" hidden="1">"c437"</definedName>
    <definedName name="IQ_FINANCING_CASH" hidden="1">"c1405"</definedName>
    <definedName name="IQ_FINANCING_CASH_SUPPL" hidden="1">"c1406"</definedName>
    <definedName name="IQ_FINISHED_INV" hidden="1">"c438"</definedName>
    <definedName name="IQ_FIRST_INT_DATE" hidden="1">"c2186"</definedName>
    <definedName name="IQ_FIRST_YEAR_LIFE" hidden="1">"c439"</definedName>
    <definedName name="IQ_FISCAL_Q" hidden="1">"c440"</definedName>
    <definedName name="IQ_FISCAL_Y" hidden="1">"c441"</definedName>
    <definedName name="IQ_FIVE_PERCENT_OWNER" hidden="1">"c442"</definedName>
    <definedName name="IQ_FIVEPERCENT_PERCENT" hidden="1">"c443"</definedName>
    <definedName name="IQ_FIVEPERCENT_SHARES" hidden="1">"c444"</definedName>
    <definedName name="IQ_FIXED_ASSET_TURNS" hidden="1">"c445"</definedName>
    <definedName name="IQ_FLOAT_PERCENT" hidden="1">"c1575"</definedName>
    <definedName name="IQ_FOREIGN_DEP_IB" hidden="1">"c446"</definedName>
    <definedName name="IQ_FOREIGN_DEP_NON_IB" hidden="1">"c447"</definedName>
    <definedName name="IQ_FOREIGN_EXCHANGE" hidden="1">"c1376"</definedName>
    <definedName name="IQ_FOREIGN_LOANS" hidden="1">"c448"</definedName>
    <definedName name="IQ_FQ" hidden="1">500</definedName>
    <definedName name="IQ_FUEL" hidden="1">"c449"</definedName>
    <definedName name="IQ_FULL_TIME" hidden="1">"c450"</definedName>
    <definedName name="IQ_FWD_CY" hidden="1">10001</definedName>
    <definedName name="IQ_FWD_CY1" hidden="1">10002</definedName>
    <definedName name="IQ_FWD_CY2" hidden="1">10003</definedName>
    <definedName name="IQ_FWD_FY" hidden="1">1001</definedName>
    <definedName name="IQ_FWD_FY1" hidden="1">1002</definedName>
    <definedName name="IQ_FWD_FY2" hidden="1">1003</definedName>
    <definedName name="IQ_FWD_Q" hidden="1">501</definedName>
    <definedName name="IQ_FWD_Q1" hidden="1">502</definedName>
    <definedName name="IQ_FWD_Q2" hidden="1">503</definedName>
    <definedName name="IQ_FX" hidden="1">"c451"</definedName>
    <definedName name="IQ_FY" hidden="1">1000</definedName>
    <definedName name="IQ_GA_EXP" hidden="1">"c2241"</definedName>
    <definedName name="IQ_GAIN_ASSETS" hidden="1">"c452"</definedName>
    <definedName name="IQ_GAIN_ASSETS_BNK" hidden="1">"c453"</definedName>
    <definedName name="IQ_GAIN_ASSETS_BR" hidden="1">"c454"</definedName>
    <definedName name="IQ_GAIN_ASSETS_CF" hidden="1">"c455"</definedName>
    <definedName name="IQ_GAIN_ASSETS_CF_BNK" hidden="1">"c456"</definedName>
    <definedName name="IQ_GAIN_ASSETS_CF_BR" hidden="1">"c457"</definedName>
    <definedName name="IQ_GAIN_ASSETS_CF_FIN" hidden="1">"c458"</definedName>
    <definedName name="IQ_GAIN_ASSETS_CF_INS" hidden="1">"c459"</definedName>
    <definedName name="IQ_GAIN_ASSETS_CF_REIT" hidden="1">"c460"</definedName>
    <definedName name="IQ_GAIN_ASSETS_CF_UTI" hidden="1">"c461"</definedName>
    <definedName name="IQ_GAIN_ASSETS_FIN" hidden="1">"c462"</definedName>
    <definedName name="IQ_GAIN_ASSETS_INS" hidden="1">"c463"</definedName>
    <definedName name="IQ_GAIN_ASSETS_REIT" hidden="1">"c471"</definedName>
    <definedName name="IQ_GAIN_ASSETS_REV" hidden="1">"c472"</definedName>
    <definedName name="IQ_GAIN_ASSETS_REV_BNK" hidden="1">"c473"</definedName>
    <definedName name="IQ_GAIN_ASSETS_REV_BR" hidden="1">"c474"</definedName>
    <definedName name="IQ_GAIN_ASSETS_REV_FIN" hidden="1">"c475"</definedName>
    <definedName name="IQ_GAIN_ASSETS_REV_INS" hidden="1">"c476"</definedName>
    <definedName name="IQ_GAIN_ASSETS_REV_REIT" hidden="1">"c477"</definedName>
    <definedName name="IQ_GAIN_ASSETS_REV_UTI" hidden="1">"c478"</definedName>
    <definedName name="IQ_GAIN_ASSETS_UTI" hidden="1">"c479"</definedName>
    <definedName name="IQ_GAIN_INVEST" hidden="1">"c1463"</definedName>
    <definedName name="IQ_GAIN_INVEST_BNK" hidden="1">"c1582"</definedName>
    <definedName name="IQ_GAIN_INVEST_BR" hidden="1">"c1464"</definedName>
    <definedName name="IQ_GAIN_INVEST_CF" hidden="1">"c480"</definedName>
    <definedName name="IQ_GAIN_INVEST_CF_BNK" hidden="1">"c481"</definedName>
    <definedName name="IQ_GAIN_INVEST_CF_BR" hidden="1">"c482"</definedName>
    <definedName name="IQ_GAIN_INVEST_CF_FIN" hidden="1">"c483"</definedName>
    <definedName name="IQ_GAIN_INVEST_CF_INS" hidden="1">"c484"</definedName>
    <definedName name="IQ_GAIN_INVEST_CF_REIT" hidden="1">"c485"</definedName>
    <definedName name="IQ_GAIN_INVEST_CF_UTI" hidden="1">"c486"</definedName>
    <definedName name="IQ_GAIN_INVEST_FIN" hidden="1">"c1465"</definedName>
    <definedName name="IQ_GAIN_INVEST_INS" hidden="1">"c1466"</definedName>
    <definedName name="IQ_GAIN_INVEST_REIT" hidden="1">"c1467"</definedName>
    <definedName name="IQ_GAIN_INVEST_REV" hidden="1">"c494"</definedName>
    <definedName name="IQ_GAIN_INVEST_REV_BNK" hidden="1">"c495"</definedName>
    <definedName name="IQ_GAIN_INVEST_REV_BR" hidden="1">"c496"</definedName>
    <definedName name="IQ_GAIN_INVEST_REV_FIN" hidden="1">"c497"</definedName>
    <definedName name="IQ_GAIN_INVEST_REV_INS" hidden="1">"c498"</definedName>
    <definedName name="IQ_GAIN_INVEST_REV_REIT" hidden="1">"c499"</definedName>
    <definedName name="IQ_GAIN_INVEST_REV_UTI" hidden="1">"c500"</definedName>
    <definedName name="IQ_GAIN_INVEST_UTI" hidden="1">"c1468"</definedName>
    <definedName name="IQ_GAIN_LOANS_REC" hidden="1">"c501"</definedName>
    <definedName name="IQ_GAIN_LOANS_RECEIV" hidden="1">"c502"</definedName>
    <definedName name="IQ_GAIN_LOANS_RECEIV_REV_FIN" hidden="1">"c503"</definedName>
    <definedName name="IQ_GAIN_LOANS_REV" hidden="1">"c504"</definedName>
    <definedName name="IQ_GAIN_SALE_ASSETS" hidden="1">"c1377"</definedName>
    <definedName name="IQ_GOODWILL_NET" hidden="1">"c1380"</definedName>
    <definedName name="IQ_GP" hidden="1">"c511"</definedName>
    <definedName name="IQ_GP_10YR_ANN_GROWTH" hidden="1">"c512"</definedName>
    <definedName name="IQ_GP_1YR_ANN_GROWTH" hidden="1">"c513"</definedName>
    <definedName name="IQ_GP_2YR_ANN_GROWTH" hidden="1">"c514"</definedName>
    <definedName name="IQ_GP_3YR_ANN_GROWTH" hidden="1">"c515"</definedName>
    <definedName name="IQ_GP_5YR_ANN_GROWTH" hidden="1">"c516"</definedName>
    <definedName name="IQ_GP_7YR_ANN_GROWTH" hidden="1">"c517"</definedName>
    <definedName name="IQ_GPPE" hidden="1">"c518"</definedName>
    <definedName name="IQ_GROSS_DIVID" hidden="1">"c1446"</definedName>
    <definedName name="IQ_GROSS_LOANS" hidden="1">"c521"</definedName>
    <definedName name="IQ_GROSS_LOANS_10YR_ANN_GROWTH" hidden="1">"c522"</definedName>
    <definedName name="IQ_GROSS_LOANS_1YR_ANN_GROWTH" hidden="1">"c523"</definedName>
    <definedName name="IQ_GROSS_LOANS_2YR_ANN_GROWTH" hidden="1">"c524"</definedName>
    <definedName name="IQ_GROSS_LOANS_3YR_ANN_GROWTH" hidden="1">"c525"</definedName>
    <definedName name="IQ_GROSS_LOANS_5YR_ANN_GROWTH" hidden="1">"c526"</definedName>
    <definedName name="IQ_GROSS_LOANS_7YR_ANN_GROWTH" hidden="1">"c527"</definedName>
    <definedName name="IQ_GROSS_LOANS_TOTAL_DEPOSITS" hidden="1">"c528"</definedName>
    <definedName name="IQ_GROSS_MARGIN" hidden="1">"c529"</definedName>
    <definedName name="IQ_GROSS_PROFIT" hidden="1">"c1378"</definedName>
    <definedName name="IQ_GROSS_SPRD" hidden="1">"c2155"</definedName>
    <definedName name="IQ_GW" hidden="1">"c530"</definedName>
    <definedName name="IQ_GW_AMORT_BR" hidden="1">"c532"</definedName>
    <definedName name="IQ_GW_AMORT_FIN" hidden="1">"c540"</definedName>
    <definedName name="IQ_GW_AMORT_INS" hidden="1">"c541"</definedName>
    <definedName name="IQ_GW_AMORT_REIT" hidden="1">"c542"</definedName>
    <definedName name="IQ_GW_AMORT_UTI" hidden="1">"c543"</definedName>
    <definedName name="IQ_GW_INTAN_AMORT" hidden="1">"c1469"</definedName>
    <definedName name="IQ_GW_INTAN_AMORT_BNK" hidden="1">"c544"</definedName>
    <definedName name="IQ_GW_INTAN_AMORT_BR" hidden="1">"c1470"</definedName>
    <definedName name="IQ_GW_INTAN_AMORT_CF" hidden="1">"c1471"</definedName>
    <definedName name="IQ_GW_INTAN_AMORT_CF_BNK" hidden="1">"c1472"</definedName>
    <definedName name="IQ_GW_INTAN_AMORT_CF_BR" hidden="1">"c1473"</definedName>
    <definedName name="IQ_GW_INTAN_AMORT_CF_FIN" hidden="1">"c1474"</definedName>
    <definedName name="IQ_GW_INTAN_AMORT_CF_INS" hidden="1">"c1475"</definedName>
    <definedName name="IQ_GW_INTAN_AMORT_CF_REIT" hidden="1">"c1476"</definedName>
    <definedName name="IQ_GW_INTAN_AMORT_CF_UTI" hidden="1">"c1477"</definedName>
    <definedName name="IQ_GW_INTAN_AMORT_FIN" hidden="1">"c1478"</definedName>
    <definedName name="IQ_GW_INTAN_AMORT_INS" hidden="1">"c1479"</definedName>
    <definedName name="IQ_GW_INTAN_AMORT_REIT" hidden="1">"c1480"</definedName>
    <definedName name="IQ_GW_INTAN_AMORT_UTI" hidden="1">"c1481"</definedName>
    <definedName name="IQ_HIGHPRICE" hidden="1">"c545"</definedName>
    <definedName name="IQ_HOMEOWNERS_WRITTEN" hidden="1">"c546"</definedName>
    <definedName name="IQ_IMPAIR_OIL" hidden="1">"c547"</definedName>
    <definedName name="IQ_IMPAIRMENT_GW" hidden="1">"c548"</definedName>
    <definedName name="IQ_INC_AFTER_TAX" hidden="1">"c1598"</definedName>
    <definedName name="IQ_INC_AVAIL_EXCL" hidden="1">"c1395"</definedName>
    <definedName name="IQ_INC_AVAIL_INCL" hidden="1">"c1396"</definedName>
    <definedName name="IQ_INC_BEFORE_TAX" hidden="1">"c1375"</definedName>
    <definedName name="IQ_INC_EQUITY" hidden="1">"c549"</definedName>
    <definedName name="IQ_INC_EQUITY_BR" hidden="1">"c550"</definedName>
    <definedName name="IQ_INC_EQUITY_CF" hidden="1">"c551"</definedName>
    <definedName name="IQ_INC_EQUITY_FIN" hidden="1">"c552"</definedName>
    <definedName name="IQ_INC_EQUITY_INS" hidden="1">"c553"</definedName>
    <definedName name="IQ_INC_EQUITY_REC_BNK" hidden="1">"c554"</definedName>
    <definedName name="IQ_INC_EQUITY_REIT" hidden="1">"c555"</definedName>
    <definedName name="IQ_INC_EQUITY_REV_BNK" hidden="1">"c556"</definedName>
    <definedName name="IQ_INC_EQUITY_UTI" hidden="1">"c557"</definedName>
    <definedName name="IQ_INC_REAL_ESTATE_REC" hidden="1">"c558"</definedName>
    <definedName name="IQ_INC_REAL_ESTATE_REV" hidden="1">"c559"</definedName>
    <definedName name="IQ_INC_TAX" hidden="1">"c560"</definedName>
    <definedName name="IQ_INC_TAX_EXCL" hidden="1">"c1599"</definedName>
    <definedName name="IQ_INC_TAX_PAY_CURRENT" hidden="1">"c561"</definedName>
    <definedName name="IQ_INC_TRADE_ACT" hidden="1">"c562"</definedName>
    <definedName name="IQ_INS_ANNUITY_LIAB" hidden="1">"c563"</definedName>
    <definedName name="IQ_INS_DIV_EXP" hidden="1">"c564"</definedName>
    <definedName name="IQ_INS_DIV_REV" hidden="1">"c565"</definedName>
    <definedName name="IQ_INS_IN_FORCE" hidden="1">"c566"</definedName>
    <definedName name="IQ_INS_LIAB" hidden="1">"c567"</definedName>
    <definedName name="IQ_INS_POLICY_EXP" hidden="1">"c568"</definedName>
    <definedName name="IQ_INS_REV" hidden="1">"c569"</definedName>
    <definedName name="IQ_INS_SETTLE" hidden="1">"c570"</definedName>
    <definedName name="IQ_INS_SETTLE_BNK" hidden="1">"c571"</definedName>
    <definedName name="IQ_INS_SETTLE_BR" hidden="1">"c572"</definedName>
    <definedName name="IQ_INS_SETTLE_FIN" hidden="1">"c573"</definedName>
    <definedName name="IQ_INS_SETTLE_INS" hidden="1">"c574"</definedName>
    <definedName name="IQ_INS_SETTLE_REIT" hidden="1">"c575"</definedName>
    <definedName name="IQ_INS_SETTLE_UTI" hidden="1">"c576"</definedName>
    <definedName name="IQ_INSIDER_3MTH_BOUGHT_PCT" hidden="1">"c1534"</definedName>
    <definedName name="IQ_INSIDER_3MTH_NET_PCT" hidden="1">"c1535"</definedName>
    <definedName name="IQ_INSIDER_3MTH_SOLD_PCT" hidden="1">"c1533"</definedName>
    <definedName name="IQ_INSIDER_6MTH_BOUGHT_PCT" hidden="1">"c1537"</definedName>
    <definedName name="IQ_INSIDER_6MTH_NET_PCT" hidden="1">"c1538"</definedName>
    <definedName name="IQ_INSIDER_6MTH_SOLD_PCT" hidden="1">"c1536"</definedName>
    <definedName name="IQ_INSIDER_OVER_TOTAL" hidden="1">"c1581"</definedName>
    <definedName name="IQ_INSIDER_OWNER" hidden="1">"c577"</definedName>
    <definedName name="IQ_INSIDER_PERCENT" hidden="1">"c578"</definedName>
    <definedName name="IQ_INSIDER_SHARES" hidden="1">"c579"</definedName>
    <definedName name="IQ_INSTITUTIONAL_OVER_TOTAL" hidden="1">"c1580"</definedName>
    <definedName name="IQ_INSTITUTIONAL_OWNER" hidden="1">"c580"</definedName>
    <definedName name="IQ_INSTITUTIONAL_PERCENT" hidden="1">"c581"</definedName>
    <definedName name="IQ_INSTITUTIONAL_SHARES" hidden="1">"c582"</definedName>
    <definedName name="IQ_INSUR_RECEIV" hidden="1">"c1600"</definedName>
    <definedName name="IQ_INT_BORROW" hidden="1">"c583"</definedName>
    <definedName name="IQ_INT_DEPOSITS" hidden="1">"c584"</definedName>
    <definedName name="IQ_INT_DIV_INC" hidden="1">"c585"</definedName>
    <definedName name="IQ_INT_EXP_BR" hidden="1">"c586"</definedName>
    <definedName name="IQ_INT_EXP_COVERAGE" hidden="1">"c587"</definedName>
    <definedName name="IQ_INT_EXP_FIN" hidden="1">"c588"</definedName>
    <definedName name="IQ_INT_EXP_INS" hidden="1">"c589"</definedName>
    <definedName name="IQ_INT_EXP_LTD" hidden="1">"c2086"</definedName>
    <definedName name="IQ_INT_EXP_REIT" hidden="1">"c590"</definedName>
    <definedName name="IQ_INT_EXP_TOTAL" hidden="1">"c591"</definedName>
    <definedName name="IQ_INT_EXP_UTI" hidden="1">"c592"</definedName>
    <definedName name="IQ_INT_INC_BR" hidden="1">"c593"</definedName>
    <definedName name="IQ_INT_INC_FIN" hidden="1">"c594"</definedName>
    <definedName name="IQ_INT_INC_INVEST" hidden="1">"c595"</definedName>
    <definedName name="IQ_INT_INC_LOANS" hidden="1">"c596"</definedName>
    <definedName name="IQ_INT_INC_REIT" hidden="1">"c597"</definedName>
    <definedName name="IQ_INT_INC_TOTAL" hidden="1">"c598"</definedName>
    <definedName name="IQ_INT_INC_UTI" hidden="1">"c599"</definedName>
    <definedName name="IQ_INT_INV_INC" hidden="1">"c600"</definedName>
    <definedName name="IQ_INT_INV_INC_REIT" hidden="1">"c601"</definedName>
    <definedName name="IQ_INT_INV_INC_UTI" hidden="1">"c602"</definedName>
    <definedName name="IQ_INT_ON_BORROWING_COVERAGE" hidden="1">"c603"</definedName>
    <definedName name="IQ_INT_RATE_SPREAD" hidden="1">"c604"</definedName>
    <definedName name="IQ_INTANGIBLES_NET" hidden="1">"c1407"</definedName>
    <definedName name="IQ_INTEREST_EXP" hidden="1">"c618"</definedName>
    <definedName name="IQ_INTEREST_EXP_NET" hidden="1">"c1450"</definedName>
    <definedName name="IQ_INTEREST_EXP_NON" hidden="1">"c1383"</definedName>
    <definedName name="IQ_INTEREST_EXP_SUPPL" hidden="1">"c1460"</definedName>
    <definedName name="IQ_INTEREST_INC" hidden="1">"c1393"</definedName>
    <definedName name="IQ_INTEREST_INC_NON" hidden="1">"c1384"</definedName>
    <definedName name="IQ_INTEREST_INVEST_INC" hidden="1">"c619"</definedName>
    <definedName name="IQ_INV_10YR_ANN_GROWTH" hidden="1">"c1930"</definedName>
    <definedName name="IQ_INV_1YR_ANN_GROWTH" hidden="1">"c1925"</definedName>
    <definedName name="IQ_INV_2YR_ANN_GROWTH" hidden="1">"c1926"</definedName>
    <definedName name="IQ_INV_3YR_ANN_GROWTH" hidden="1">"c1927"</definedName>
    <definedName name="IQ_INV_5YR_ANN_GROWTH" hidden="1">"c1928"</definedName>
    <definedName name="IQ_INV_7YR_ANN_GROWTH" hidden="1">"c1929"</definedName>
    <definedName name="IQ_INV_BANKING_FEE" hidden="1">"c620"</definedName>
    <definedName name="IQ_INV_METHOD" hidden="1">"c621"</definedName>
    <definedName name="IQ_INVENTORY" hidden="1">"c622"</definedName>
    <definedName name="IQ_INVENTORY_TURNS" hidden="1">"c623"</definedName>
    <definedName name="IQ_INVENTORY_UTI" hidden="1">"c624"</definedName>
    <definedName name="IQ_INVEST_DEBT" hidden="1">"c625"</definedName>
    <definedName name="IQ_INVEST_EQUITY_PREF" hidden="1">"c626"</definedName>
    <definedName name="IQ_INVEST_FHLB" hidden="1">"c627"</definedName>
    <definedName name="IQ_INVEST_LOANS_CF" hidden="1">"c628"</definedName>
    <definedName name="IQ_INVEST_LOANS_CF_BNK" hidden="1">"c629"</definedName>
    <definedName name="IQ_INVEST_LOANS_CF_BR" hidden="1">"c630"</definedName>
    <definedName name="IQ_INVEST_LOANS_CF_FIN" hidden="1">"c631"</definedName>
    <definedName name="IQ_INVEST_LOANS_CF_INS" hidden="1">"c632"</definedName>
    <definedName name="IQ_INVEST_LOANS_CF_REIT" hidden="1">"c633"</definedName>
    <definedName name="IQ_INVEST_LOANS_CF_UTI" hidden="1">"c634"</definedName>
    <definedName name="IQ_INVEST_REAL_ESTATE" hidden="1">"c635"</definedName>
    <definedName name="IQ_INVEST_SECURITY" hidden="1">"c636"</definedName>
    <definedName name="IQ_INVEST_SECURITY_CF" hidden="1">"c637"</definedName>
    <definedName name="IQ_INVEST_SECURITY_CF_BNK" hidden="1">"c638"</definedName>
    <definedName name="IQ_INVEST_SECURITY_CF_BR" hidden="1">"c639"</definedName>
    <definedName name="IQ_INVEST_SECURITY_CF_FIN" hidden="1">"c640"</definedName>
    <definedName name="IQ_INVEST_SECURITY_CF_INS" hidden="1">"c641"</definedName>
    <definedName name="IQ_INVEST_SECURITY_CF_REIT" hidden="1">"c642"</definedName>
    <definedName name="IQ_INVEST_SECURITY_CF_UTI" hidden="1">"c643"</definedName>
    <definedName name="IQ_IPRD" hidden="1">"c644"</definedName>
    <definedName name="IQ_ISS_DEBT_NET" hidden="1">"c1391"</definedName>
    <definedName name="IQ_ISS_STOCK_NET" hidden="1">"c1601"</definedName>
    <definedName name="IQ_ISSUE_CURRENCY" hidden="1">"c2156"</definedName>
    <definedName name="IQ_ISSUE_NAME" hidden="1">"c2142"</definedName>
    <definedName name="IQ_ISSUER" hidden="1">"c2143"</definedName>
    <definedName name="IQ_ISSUER_PARENT" hidden="1">"c2144"</definedName>
    <definedName name="IQ_LAND" hidden="1">"c645"</definedName>
    <definedName name="IQ_LAST_PMT_DATE" hidden="1">"c2188"</definedName>
    <definedName name="IQ_LAST_SPLIT_DATE" hidden="1">"c2095"</definedName>
    <definedName name="IQ_LAST_SPLIT_FACTOR" hidden="1">"c2093"</definedName>
    <definedName name="IQ_LASTSALEPRICE" hidden="1">"c646"</definedName>
    <definedName name="IQ_LASTSALEPRICE_DATE" hidden="1">"c2109"</definedName>
    <definedName name="IQ_LATESTK" hidden="1">1000</definedName>
    <definedName name="IQ_LATESTQ" hidden="1">500</definedName>
    <definedName name="IQ_LEGAL_SETTLE" hidden="1">"c647"</definedName>
    <definedName name="IQ_LEGAL_SETTLE_BNK" hidden="1">"c648"</definedName>
    <definedName name="IQ_LEGAL_SETTLE_BR" hidden="1">"c649"</definedName>
    <definedName name="IQ_LEGAL_SETTLE_FIN" hidden="1">"c650"</definedName>
    <definedName name="IQ_LEGAL_SETTLE_INS" hidden="1">"c651"</definedName>
    <definedName name="IQ_LEGAL_SETTLE_REIT" hidden="1">"c652"</definedName>
    <definedName name="IQ_LEGAL_SETTLE_UTI" hidden="1">"c653"</definedName>
    <definedName name="IQ_LEVERAGE_RATIO" hidden="1">"c654"</definedName>
    <definedName name="IQ_LEVERED_FCF" hidden="1">"c1907"</definedName>
    <definedName name="IQ_LFCF_10YR_ANN_GROWTH" hidden="1">"c1942"</definedName>
    <definedName name="IQ_LFCF_1YR_ANN_GROWTH" hidden="1">"c1937"</definedName>
    <definedName name="IQ_LFCF_2YR_ANN_GROWTH" hidden="1">"c1938"</definedName>
    <definedName name="IQ_LFCF_3YR_ANN_GROWTH" hidden="1">"c1939"</definedName>
    <definedName name="IQ_LFCF_5YR_ANN_GROWTH" hidden="1">"c1940"</definedName>
    <definedName name="IQ_LFCF_7YR_ANN_GROWTH" hidden="1">"c1941"</definedName>
    <definedName name="IQ_LFCF_MARGIN" hidden="1">"c1961"</definedName>
    <definedName name="IQ_LICENSED_POPS" hidden="1">"c2123"</definedName>
    <definedName name="IQ_LIFOR" hidden="1">"c655"</definedName>
    <definedName name="IQ_LL" hidden="1">"c656"</definedName>
    <definedName name="IQ_LOAN_LEASE_RECEIV" hidden="1">"c657"</definedName>
    <definedName name="IQ_LOAN_LOSS" hidden="1">"c1386"</definedName>
    <definedName name="IQ_LOAN_SERVICE_REV" hidden="1">"c658"</definedName>
    <definedName name="IQ_LOANS_CF" hidden="1">"c659"</definedName>
    <definedName name="IQ_LOANS_CF_BNK" hidden="1">"c660"</definedName>
    <definedName name="IQ_LOANS_CF_BR" hidden="1">"c661"</definedName>
    <definedName name="IQ_LOANS_CF_FIN" hidden="1">"c662"</definedName>
    <definedName name="IQ_LOANS_CF_INS" hidden="1">"c663"</definedName>
    <definedName name="IQ_LOANS_CF_REIT" hidden="1">"c664"</definedName>
    <definedName name="IQ_LOANS_CF_UTI" hidden="1">"c665"</definedName>
    <definedName name="IQ_LOANS_FOR_SALE" hidden="1">"c666"</definedName>
    <definedName name="IQ_LOANS_PAST_DUE" hidden="1">"c667"</definedName>
    <definedName name="IQ_LOANS_RECEIV_CURRENT" hidden="1">"c668"</definedName>
    <definedName name="IQ_LOANS_RECEIV_LT" hidden="1">"c669"</definedName>
    <definedName name="IQ_LOANS_RECEIV_LT_UTI" hidden="1">"c670"</definedName>
    <definedName name="IQ_LONG_TERM_DEBT" hidden="1">"c1387"</definedName>
    <definedName name="IQ_LONG_TERM_DEBT_OVER_TOTAL_CAP" hidden="1">"c1388"</definedName>
    <definedName name="IQ_LONG_TERM_GROWTH" hidden="1">"c671"</definedName>
    <definedName name="IQ_LONG_TERM_INV" hidden="1">"c1389"</definedName>
    <definedName name="IQ_LOSS_LOSS_EXP" hidden="1">"c672"</definedName>
    <definedName name="IQ_LOWPRICE" hidden="1">"c673"</definedName>
    <definedName name="IQ_LT_DEBT" hidden="1">"c674"</definedName>
    <definedName name="IQ_LT_DEBT_BNK" hidden="1">"c675"</definedName>
    <definedName name="IQ_LT_DEBT_BR" hidden="1">"c676"</definedName>
    <definedName name="IQ_LT_DEBT_CAPITAL" hidden="1">"c677"</definedName>
    <definedName name="IQ_LT_DEBT_EQUITY" hidden="1">"c678"</definedName>
    <definedName name="IQ_LT_DEBT_FIN" hidden="1">"c679"</definedName>
    <definedName name="IQ_LT_DEBT_INS" hidden="1">"c680"</definedName>
    <definedName name="IQ_LT_DEBT_ISSUED" hidden="1">"c681"</definedName>
    <definedName name="IQ_LT_DEBT_ISSUED_BNK" hidden="1">"c682"</definedName>
    <definedName name="IQ_LT_DEBT_ISSUED_BR" hidden="1">"c683"</definedName>
    <definedName name="IQ_LT_DEBT_ISSUED_FIN" hidden="1">"c684"</definedName>
    <definedName name="IQ_LT_DEBT_ISSUED_INS" hidden="1">"c685"</definedName>
    <definedName name="IQ_LT_DEBT_ISSUED_REIT" hidden="1">"c686"</definedName>
    <definedName name="IQ_LT_DEBT_ISSUED_UTI" hidden="1">"c687"</definedName>
    <definedName name="IQ_LT_DEBT_REIT" hidden="1">"c688"</definedName>
    <definedName name="IQ_LT_DEBT_REPAID" hidden="1">"c689"</definedName>
    <definedName name="IQ_LT_DEBT_REPAID_BNK" hidden="1">"c690"</definedName>
    <definedName name="IQ_LT_DEBT_REPAID_BR" hidden="1">"c691"</definedName>
    <definedName name="IQ_LT_DEBT_REPAID_FIN" hidden="1">"c692"</definedName>
    <definedName name="IQ_LT_DEBT_REPAID_INS" hidden="1">"c693"</definedName>
    <definedName name="IQ_LT_DEBT_REPAID_REIT" hidden="1">"c694"</definedName>
    <definedName name="IQ_LT_DEBT_REPAID_UTI" hidden="1">"c695"</definedName>
    <definedName name="IQ_LT_DEBT_UTI" hidden="1">"c696"</definedName>
    <definedName name="IQ_LT_INVEST" hidden="1">"c697"</definedName>
    <definedName name="IQ_LT_INVEST_BR" hidden="1">"c698"</definedName>
    <definedName name="IQ_LT_INVEST_FIN" hidden="1">"c699"</definedName>
    <definedName name="IQ_LT_INVEST_REIT" hidden="1">"c700"</definedName>
    <definedName name="IQ_LT_INVEST_UTI" hidden="1">"c701"</definedName>
    <definedName name="IQ_LT_NOTE_RECEIV" hidden="1">"c1602"</definedName>
    <definedName name="IQ_LTD_DUE_AFTER_FIVE" hidden="1">"c704"</definedName>
    <definedName name="IQ_LTD_DUE_CY" hidden="1">"c705"</definedName>
    <definedName name="IQ_LTD_DUE_CY1" hidden="1">"c706"</definedName>
    <definedName name="IQ_LTD_DUE_CY2" hidden="1">"c707"</definedName>
    <definedName name="IQ_LTD_DUE_CY3" hidden="1">"c708"</definedName>
    <definedName name="IQ_LTD_DUE_CY4" hidden="1">"c709"</definedName>
    <definedName name="IQ_LTD_DUE_NEXT_FIVE" hidden="1">"c710"</definedName>
    <definedName name="IQ_LTM" hidden="1">2000</definedName>
    <definedName name="IQ_LTM_REVENUE_OVER_EMPLOYEES" hidden="1">"c1437"</definedName>
    <definedName name="IQ_MACHINERY" hidden="1">"c711"</definedName>
    <definedName name="IQ_MAINT_REPAIR" hidden="1">"c2087"</definedName>
    <definedName name="IQ_MARKET_CAP_LFCF" hidden="1">"c2209"</definedName>
    <definedName name="IQ_MARKETCAP" hidden="1">"c712"</definedName>
    <definedName name="IQ_MARKETING" hidden="1">"c2239"</definedName>
    <definedName name="IQ_MATURITY_DATE" hidden="1">"c2146"</definedName>
    <definedName name="IQ_MERGER" hidden="1">"c713"</definedName>
    <definedName name="IQ_MERGER_BNK" hidden="1">"c714"</definedName>
    <definedName name="IQ_MERGER_BR" hidden="1">"c715"</definedName>
    <definedName name="IQ_MERGER_FIN" hidden="1">"c716"</definedName>
    <definedName name="IQ_MERGER_INS" hidden="1">"c717"</definedName>
    <definedName name="IQ_MERGER_REIT" hidden="1">"c718"</definedName>
    <definedName name="IQ_MERGER_RESTRUCTURE" hidden="1">"c719"</definedName>
    <definedName name="IQ_MERGER_RESTRUCTURE_BNK" hidden="1">"c720"</definedName>
    <definedName name="IQ_MERGER_RESTRUCTURE_BR" hidden="1">"c721"</definedName>
    <definedName name="IQ_MERGER_RESTRUCTURE_FIN" hidden="1">"c722"</definedName>
    <definedName name="IQ_MERGER_RESTRUCTURE_INS" hidden="1">"c723"</definedName>
    <definedName name="IQ_MERGER_RESTRUCTURE_REIT" hidden="1">"c724"</definedName>
    <definedName name="IQ_MERGER_RESTRUCTURE_UTI" hidden="1">"c725"</definedName>
    <definedName name="IQ_MERGER_UTI" hidden="1">"c726"</definedName>
    <definedName name="IQ_MINORITY_INTEREST" hidden="1">"c727"</definedName>
    <definedName name="IQ_MINORITY_INTEREST_BNK" hidden="1">"c728"</definedName>
    <definedName name="IQ_MINORITY_INTEREST_BR" hidden="1">"c729"</definedName>
    <definedName name="IQ_MINORITY_INTEREST_CF" hidden="1">"c730"</definedName>
    <definedName name="IQ_MINORITY_INTEREST_FIN" hidden="1">"c731"</definedName>
    <definedName name="IQ_MINORITY_INTEREST_INS" hidden="1">"c732"</definedName>
    <definedName name="IQ_MINORITY_INTEREST_IS" hidden="1">"c733"</definedName>
    <definedName name="IQ_MINORITY_INTEREST_REIT" hidden="1">"c734"</definedName>
    <definedName name="IQ_MINORITY_INTEREST_TOTAL" hidden="1">"c1905"</definedName>
    <definedName name="IQ_MINORITY_INTEREST_UTI" hidden="1">"c735"</definedName>
    <definedName name="IQ_MISC_ADJUST_CF" hidden="1">"c736"</definedName>
    <definedName name="IQ_MISC_EARN_ADJ" hidden="1">"c1603"</definedName>
    <definedName name="IQ_MKTCAP_EBT_EXCL" hidden="1">"c737"</definedName>
    <definedName name="IQ_MKTCAP_EBT_EXCL_AVG" hidden="1">"c738"</definedName>
    <definedName name="IQ_MKTCAP_EBT_INCL_AVG" hidden="1">"c739"</definedName>
    <definedName name="IQ_MKTCAP_TOTAL_REV" hidden="1">"c740"</definedName>
    <definedName name="IQ_MKTCAP_TOTAL_REV_AVG" hidden="1">"c741"</definedName>
    <definedName name="IQ_MM_ACCOUNT" hidden="1">"c743"</definedName>
    <definedName name="IQ_MORT_BANK_ACT" hidden="1">"c744"</definedName>
    <definedName name="IQ_MORT_BANKING_FEE" hidden="1">"c745"</definedName>
    <definedName name="IQ_MORT_INT_INC" hidden="1">"c746"</definedName>
    <definedName name="IQ_MORT_LOANS" hidden="1">"c747"</definedName>
    <definedName name="IQ_MORT_SECURITY" hidden="1">"c748"</definedName>
    <definedName name="IQ_MORTGAGE_SERV_RIGHTS" hidden="1">"c2242"</definedName>
    <definedName name="IQ_NET_CHANGE" hidden="1">"c749"</definedName>
    <definedName name="IQ_NET_DEBT" hidden="1">"c1584"</definedName>
    <definedName name="IQ_NET_DEBT_EBITDA" hidden="1">"c750"</definedName>
    <definedName name="IQ_NET_DEBT_ISSUED" hidden="1">"c751"</definedName>
    <definedName name="IQ_NET_DEBT_ISSUED_BNK" hidden="1">"c752"</definedName>
    <definedName name="IQ_NET_DEBT_ISSUED_BR" hidden="1">"c753"</definedName>
    <definedName name="IQ_NET_DEBT_ISSUED_FIN" hidden="1">"c754"</definedName>
    <definedName name="IQ_NET_DEBT_ISSUED_INS" hidden="1">"c755"</definedName>
    <definedName name="IQ_NET_DEBT_ISSUED_REIT" hidden="1">"c756"</definedName>
    <definedName name="IQ_NET_DEBT_ISSUED_UTI" hidden="1">"c757"</definedName>
    <definedName name="IQ_NET_INC" hidden="1">"c1394"</definedName>
    <definedName name="IQ_NET_INC_BEFORE" hidden="1">"c1368"</definedName>
    <definedName name="IQ_NET_INC_CF" hidden="1">"c1397"</definedName>
    <definedName name="IQ_NET_INC_MARGIN" hidden="1">"c1398"</definedName>
    <definedName name="IQ_NET_INT_INC_10YR_ANN_GROWTH" hidden="1">"c758"</definedName>
    <definedName name="IQ_NET_INT_INC_1YR_ANN_GROWTH" hidden="1">"c759"</definedName>
    <definedName name="IQ_NET_INT_INC_2YR_ANN_GROWTH" hidden="1">"c760"</definedName>
    <definedName name="IQ_NET_INT_INC_3YR_ANN_GROWTH" hidden="1">"c761"</definedName>
    <definedName name="IQ_NET_INT_INC_5YR_ANN_GROWTH" hidden="1">"c762"</definedName>
    <definedName name="IQ_NET_INT_INC_7YR_ANN_GROWTH" hidden="1">"c763"</definedName>
    <definedName name="IQ_NET_INT_INC_BNK" hidden="1">"c764"</definedName>
    <definedName name="IQ_NET_INT_INC_BR" hidden="1">"c765"</definedName>
    <definedName name="IQ_NET_INT_INC_FIN" hidden="1">"c766"</definedName>
    <definedName name="IQ_NET_INT_INC_TOTAL_REV" hidden="1">"c767"</definedName>
    <definedName name="IQ_NET_INT_MARGIN" hidden="1">"c768"</definedName>
    <definedName name="IQ_NET_INTEREST_EXP" hidden="1">"c769"</definedName>
    <definedName name="IQ_NET_INTEREST_EXP_REIT" hidden="1">"c770"</definedName>
    <definedName name="IQ_NET_INTEREST_EXP_UTI" hidden="1">"c771"</definedName>
    <definedName name="IQ_NET_INTEREST_INC" hidden="1">"c1392"</definedName>
    <definedName name="IQ_NET_INTEREST_INC_AFTER_LL" hidden="1">"c1604"</definedName>
    <definedName name="IQ_NET_LOANS" hidden="1">"c772"</definedName>
    <definedName name="IQ_NET_LOANS_10YR_ANN_GROWTH" hidden="1">"c773"</definedName>
    <definedName name="IQ_NET_LOANS_1YR_ANN_GROWTH" hidden="1">"c774"</definedName>
    <definedName name="IQ_NET_LOANS_2YR_ANN_GROWTH" hidden="1">"c775"</definedName>
    <definedName name="IQ_NET_LOANS_3YR_ANN_GROWTH" hidden="1">"c776"</definedName>
    <definedName name="IQ_NET_LOANS_5YR_ANN_GROWTH" hidden="1">"c777"</definedName>
    <definedName name="IQ_NET_LOANS_7YR_ANN_GROWTH" hidden="1">"c778"</definedName>
    <definedName name="IQ_NET_LOANS_TOTAL_DEPOSITS" hidden="1">"c779"</definedName>
    <definedName name="IQ_NET_RENTAL_EXP_FN" hidden="1">"c780"</definedName>
    <definedName name="IQ_NEXT_CALL_DATE" hidden="1">"c2198"</definedName>
    <definedName name="IQ_NEXT_CALL_PRICE" hidden="1">"c2199"</definedName>
    <definedName name="IQ_NEXT_INT_DATE" hidden="1">"c2187"</definedName>
    <definedName name="IQ_NEXT_PUT_DATE" hidden="1">"c2200"</definedName>
    <definedName name="IQ_NEXT_PUT_PRICE" hidden="1">"c2201"</definedName>
    <definedName name="IQ_NI" hidden="1">"c781"</definedName>
    <definedName name="IQ_NI_10YR_ANN_GROWTH" hidden="1">"c782"</definedName>
    <definedName name="IQ_NI_1YR_ANN_GROWTH" hidden="1">"c783"</definedName>
    <definedName name="IQ_NI_2YR_ANN_GROWTH" hidden="1">"c784"</definedName>
    <definedName name="IQ_NI_3YR_ANN_GROWTH" hidden="1">"c785"</definedName>
    <definedName name="IQ_NI_5YR_ANN_GROWTH" hidden="1">"c786"</definedName>
    <definedName name="IQ_NI_7YR_ANN_GROWTH" hidden="1">"c787"</definedName>
    <definedName name="IQ_NI_AFTER_CAPITALIZED" hidden="1">"c788"</definedName>
    <definedName name="IQ_NI_AVAIL_EXCL" hidden="1">"c789"</definedName>
    <definedName name="IQ_NI_AVAIL_EXCL_MARGIN" hidden="1">"c790"</definedName>
    <definedName name="IQ_NI_AVAIL_INCL" hidden="1">"c791"</definedName>
    <definedName name="IQ_NI_BEFORE_CAPITALIZED" hidden="1">"c792"</definedName>
    <definedName name="IQ_NI_CF" hidden="1">"c793"</definedName>
    <definedName name="IQ_NI_MARGIN" hidden="1">"c794"</definedName>
    <definedName name="IQ_NI_NORM" hidden="1">"c1901"</definedName>
    <definedName name="IQ_NI_NORM_10YR_ANN_GROWTH" hidden="1">"c1960"</definedName>
    <definedName name="IQ_NI_NORM_1YR_ANN_GROWTH" hidden="1">"c1955"</definedName>
    <definedName name="IQ_NI_NORM_2YR_ANN_GROWTH" hidden="1">"c1956"</definedName>
    <definedName name="IQ_NI_NORM_3YR_ANN_GROWTH" hidden="1">"c1957"</definedName>
    <definedName name="IQ_NI_NORM_5YR_ANN_GROWTH" hidden="1">"c1958"</definedName>
    <definedName name="IQ_NI_NORM_7YR_ANN_GROWTH" hidden="1">"c1959"</definedName>
    <definedName name="IQ_NI_NORM_MARGIN" hidden="1">"c1964"</definedName>
    <definedName name="IQ_NI_SFAS" hidden="1">"c795"</definedName>
    <definedName name="IQ_NON_ACCRUAL_LOANS" hidden="1">"c796"</definedName>
    <definedName name="IQ_NON_CASH" hidden="1">"c1399"</definedName>
    <definedName name="IQ_NON_CASH_ITEMS" hidden="1">"c797"</definedName>
    <definedName name="IQ_NON_INS_EXP" hidden="1">"c798"</definedName>
    <definedName name="IQ_NON_INS_REV" hidden="1">"c799"</definedName>
    <definedName name="IQ_NON_INT_BEAR_CD" hidden="1">"c800"</definedName>
    <definedName name="IQ_NON_INT_EXP" hidden="1">"c801"</definedName>
    <definedName name="IQ_NON_INT_INC" hidden="1">"c802"</definedName>
    <definedName name="IQ_NON_INT_INC_10YR_ANN_GROWTH" hidden="1">"c803"</definedName>
    <definedName name="IQ_NON_INT_INC_1YR_ANN_GROWTH" hidden="1">"c804"</definedName>
    <definedName name="IQ_NON_INT_INC_2YR_ANN_GROWTH" hidden="1">"c805"</definedName>
    <definedName name="IQ_NON_INT_INC_3YR_ANN_GROWTH" hidden="1">"c806"</definedName>
    <definedName name="IQ_NON_INT_INC_5YR_ANN_GROWTH" hidden="1">"c807"</definedName>
    <definedName name="IQ_NON_INT_INC_7YR_ANN_GROWTH" hidden="1">"c808"</definedName>
    <definedName name="IQ_NON_INTEREST_EXP" hidden="1">"c1400"</definedName>
    <definedName name="IQ_NON_INTEREST_INC" hidden="1">"c1401"</definedName>
    <definedName name="IQ_NON_OPER_EXP" hidden="1">"c809"</definedName>
    <definedName name="IQ_NON_OPER_INC" hidden="1">"c810"</definedName>
    <definedName name="IQ_NON_PERF_ASSETS_10YR_ANN_GROWTH" hidden="1">"c811"</definedName>
    <definedName name="IQ_NON_PERF_ASSETS_1YR_ANN_GROWTH" hidden="1">"c812"</definedName>
    <definedName name="IQ_NON_PERF_ASSETS_2YR_ANN_GROWTH" hidden="1">"c813"</definedName>
    <definedName name="IQ_NON_PERF_ASSETS_3YR_ANN_GROWTH" hidden="1">"c814"</definedName>
    <definedName name="IQ_NON_PERF_ASSETS_5YR_ANN_GROWTH" hidden="1">"c815"</definedName>
    <definedName name="IQ_NON_PERF_ASSETS_7YR_ANN_GROWTH" hidden="1">"c816"</definedName>
    <definedName name="IQ_NON_PERF_ASSETS_TOTAL_ASSETS" hidden="1">"c817"</definedName>
    <definedName name="IQ_NON_PERF_LOANS_10YR_ANN_GROWTH" hidden="1">"c818"</definedName>
    <definedName name="IQ_NON_PERF_LOANS_1YR_ANN_GROWTH" hidden="1">"c819"</definedName>
    <definedName name="IQ_NON_PERF_LOANS_2YR_ANN_GROWTH" hidden="1">"c820"</definedName>
    <definedName name="IQ_NON_PERF_LOANS_3YR_ANN_GROWTH" hidden="1">"c821"</definedName>
    <definedName name="IQ_NON_PERF_LOANS_5YR_ANN_GROWTH" hidden="1">"c822"</definedName>
    <definedName name="IQ_NON_PERF_LOANS_7YR_ANN_GROWTH" hidden="1">"c823"</definedName>
    <definedName name="IQ_NON_PERF_LOANS_TOTAL_ASSETS" hidden="1">"c824"</definedName>
    <definedName name="IQ_NON_PERF_LOANS_TOTAL_LOANS" hidden="1">"c825"</definedName>
    <definedName name="IQ_NON_PERFORMING_ASSETS" hidden="1">"c826"</definedName>
    <definedName name="IQ_NON_PERFORMING_LOANS" hidden="1">"c827"</definedName>
    <definedName name="IQ_NONUTIL_REV" hidden="1">"c2089"</definedName>
    <definedName name="IQ_NORMAL_INC_AFTER" hidden="1">"c1605"</definedName>
    <definedName name="IQ_NORMAL_INC_AVAIL" hidden="1">"c1606"</definedName>
    <definedName name="IQ_NORMAL_INC_BEFORE" hidden="1">"c1607"</definedName>
    <definedName name="IQ_NOTES_PAY" hidden="1">"c1423"</definedName>
    <definedName name="IQ_NOW_ACCOUNT" hidden="1">"c828"</definedName>
    <definedName name="IQ_NPPE" hidden="1">"c829"</definedName>
    <definedName name="IQ_NPPE_10YR_ANN_GROWTH" hidden="1">"c830"</definedName>
    <definedName name="IQ_NPPE_1YR_ANN_GROWTH" hidden="1">"c831"</definedName>
    <definedName name="IQ_NPPE_2YR_ANN_GROWTH" hidden="1">"c832"</definedName>
    <definedName name="IQ_NPPE_3YR_ANN_GROWTH" hidden="1">"c833"</definedName>
    <definedName name="IQ_NPPE_5YR_ANN_GROWTH" hidden="1">"c834"</definedName>
    <definedName name="IQ_NPPE_7YR_ANN_GROWTH" hidden="1">"c835"</definedName>
    <definedName name="IQ_NTM" hidden="1">6000</definedName>
    <definedName name="IQ_NUKE" hidden="1">"c836"</definedName>
    <definedName name="IQ_NUKE_CF" hidden="1">"c837"</definedName>
    <definedName name="IQ_NUKE_CONTR" hidden="1">"c838"</definedName>
    <definedName name="IQ_NUM_BRANCHES" hidden="1">"c2088"</definedName>
    <definedName name="IQ_NUMBER_ADRHOLDERS" hidden="1">"c1970"</definedName>
    <definedName name="IQ_NUMBER_DAYS" hidden="1">"c1904"</definedName>
    <definedName name="IQ_NUMBER_SHAREHOLDERS" hidden="1">"c1967"</definedName>
    <definedName name="IQ_NUMBER_SHAREHOLDERS_CLASSA" hidden="1">"c1968"</definedName>
    <definedName name="IQ_NUMBER_SHAREHOLDERS_OTHER" hidden="1">"c1969"</definedName>
    <definedName name="IQ_OCCUPY_EXP" hidden="1">"c839"</definedName>
    <definedName name="IQ_OFFER_AMOUNT" hidden="1">"c2152"</definedName>
    <definedName name="IQ_OFFER_COUPON" hidden="1">"c2147"</definedName>
    <definedName name="IQ_OFFER_COUPON_TYPE" hidden="1">"c2148"</definedName>
    <definedName name="IQ_OFFER_DATE" hidden="1">"c2149"</definedName>
    <definedName name="IQ_OFFER_PRICE" hidden="1">"c2150"</definedName>
    <definedName name="IQ_OFFER_YIELD" hidden="1">"c2151"</definedName>
    <definedName name="IQ_OG_10DISC" hidden="1">"c1998"</definedName>
    <definedName name="IQ_OG_10DISC_GAS" hidden="1">"c2018"</definedName>
    <definedName name="IQ_OG_10DISC_OIL" hidden="1">"c2008"</definedName>
    <definedName name="IQ_OG_ACQ_COST_PROVED" hidden="1">"c1975"</definedName>
    <definedName name="IQ_OG_ACQ_COST_PROVED_GAS" hidden="1">"c1987"</definedName>
    <definedName name="IQ_OG_ACQ_COST_PROVED_OIL" hidden="1">"c1981"</definedName>
    <definedName name="IQ_OG_ACQ_COST_UNPROVED" hidden="1">"c1976"</definedName>
    <definedName name="IQ_OG_ACQ_COST_UNPROVED_GAS" hidden="1">"c1988"</definedName>
    <definedName name="IQ_OG_ACQ_COST_UNPROVED_OIL" hidden="1">"c1982"</definedName>
    <definedName name="IQ_OG_CLOSE_BALANCE_GAS" hidden="1">"c2049"</definedName>
    <definedName name="IQ_OG_CLOSE_BALANCE_OIL" hidden="1">"c2037"</definedName>
    <definedName name="IQ_OG_DCF_BEFORE_TAXES" hidden="1">"c2023"</definedName>
    <definedName name="IQ_OG_DCF_BEFORE_TAXES_GAS" hidden="1">"c2025"</definedName>
    <definedName name="IQ_OG_DCF_BEFORE_TAXES_OIL" hidden="1">"c2024"</definedName>
    <definedName name="IQ_OG_DEVELOPED_RESERVES_GAS" hidden="1">"c2053"</definedName>
    <definedName name="IQ_OG_DEVELOPED_RESERVES_OIL" hidden="1">"c2054"</definedName>
    <definedName name="IQ_OG_DEVELOPMENT_COSTS" hidden="1">"c1978"</definedName>
    <definedName name="IQ_OG_DEVELOPMENT_COSTS_GAS" hidden="1">"c1990"</definedName>
    <definedName name="IQ_OG_DEVELOPMENT_COSTS_OIL" hidden="1">"c1984"</definedName>
    <definedName name="IQ_OG_EQUITY_DCF" hidden="1">"c2002"</definedName>
    <definedName name="IQ_OG_EQUITY_DCF_GAS" hidden="1">"c2022"</definedName>
    <definedName name="IQ_OG_EQUITY_DCF_OIL" hidden="1">"c2012"</definedName>
    <definedName name="IQ_OG_EQUTY_RESERVES_GAS" hidden="1">"c2050"</definedName>
    <definedName name="IQ_OG_EQUTY_RESERVES_OIL" hidden="1">"c2038"</definedName>
    <definedName name="IQ_OG_EXPLORATION_COSTS" hidden="1">"c1977"</definedName>
    <definedName name="IQ_OG_EXPLORATION_COSTS_GAS" hidden="1">"c1989"</definedName>
    <definedName name="IQ_OG_EXPLORATION_COSTS_OIL" hidden="1">"c1983"</definedName>
    <definedName name="IQ_OG_EXT_DISC_GAS" hidden="1">"c2043"</definedName>
    <definedName name="IQ_OG_EXT_DISC_OIL" hidden="1">"c2031"</definedName>
    <definedName name="IQ_OG_FUTURE_CASH_INFLOWS" hidden="1">"c1993"</definedName>
    <definedName name="IQ_OG_FUTURE_CASH_INFLOWS_GAS" hidden="1">"c2013"</definedName>
    <definedName name="IQ_OG_FUTURE_CASH_INFLOWS_OIL" hidden="1">"c2003"</definedName>
    <definedName name="IQ_OG_FUTURE_DEVELOPMENT_COSTS" hidden="1">"c1995"</definedName>
    <definedName name="IQ_OG_FUTURE_DEVELOPMENT_COSTS_GAS" hidden="1">"c2015"</definedName>
    <definedName name="IQ_OG_FUTURE_DEVELOPMENT_COSTS_OIL" hidden="1">"c2005"</definedName>
    <definedName name="IQ_OG_FUTURE_INC_TAXES" hidden="1">"c1997"</definedName>
    <definedName name="IQ_OG_FUTURE_INC_TAXES_GAS" hidden="1">"c2017"</definedName>
    <definedName name="IQ_OG_FUTURE_INC_TAXES_OIL" hidden="1">"c2007"</definedName>
    <definedName name="IQ_OG_FUTURE_PRODUCTION_COSTS" hidden="1">"c1994"</definedName>
    <definedName name="IQ_OG_FUTURE_PRODUCTION_COSTS_GAS" hidden="1">"c2014"</definedName>
    <definedName name="IQ_OG_FUTURE_PRODUCTION_COSTS_OIL" hidden="1">"c2004"</definedName>
    <definedName name="IQ_OG_GAS_PRICE_HEDGED" hidden="1">"c2056"</definedName>
    <definedName name="IQ_OG_GAS_PRICE_UNHEDGED" hidden="1">"c2058"</definedName>
    <definedName name="IQ_OG_IMPROVED_RECOVERY_GAS" hidden="1">"c2044"</definedName>
    <definedName name="IQ_OG_IMPROVED_RECOVERY_OIL" hidden="1">"c2032"</definedName>
    <definedName name="IQ_OG_LIQUID_GAS_PRICE_HEDGED" hidden="1">"c2233"</definedName>
    <definedName name="IQ_OG_LIQUID_GAS_PRICE_UNHEDGED" hidden="1">"c2234"</definedName>
    <definedName name="IQ_OG_NET_FUTURE_CASH_FLOWS" hidden="1">"c1996"</definedName>
    <definedName name="IQ_OG_NET_FUTURE_CASH_FLOWS_GAS" hidden="1">"c2016"</definedName>
    <definedName name="IQ_OG_NET_FUTURE_CASH_FLOWS_OIL" hidden="1">"c2006"</definedName>
    <definedName name="IQ_OG_OIL_PRICE_HEDGED" hidden="1">"c2055"</definedName>
    <definedName name="IQ_OG_OIL_PRICE_UNHEDGED" hidden="1">"c2057"</definedName>
    <definedName name="IQ_OG_OPEN_BALANCE_GAS" hidden="1">"c2041"</definedName>
    <definedName name="IQ_OG_OPEN_BALANCE_OIL" hidden="1">"c2029"</definedName>
    <definedName name="IQ_OG_OTHER_ADJ_FCF" hidden="1">"c1999"</definedName>
    <definedName name="IQ_OG_OTHER_ADJ_FCF_GAS" hidden="1">"c2019"</definedName>
    <definedName name="IQ_OG_OTHER_ADJ_FCF_OIL" hidden="1">"c2009"</definedName>
    <definedName name="IQ_OG_OTHER_ADJ_GAS" hidden="1">"c2048"</definedName>
    <definedName name="IQ_OG_OTHER_ADJ_OIL" hidden="1">"c2036"</definedName>
    <definedName name="IQ_OG_OTHER_COSTS" hidden="1">"c1979"</definedName>
    <definedName name="IQ_OG_OTHER_COSTS_GAS" hidden="1">"c1991"</definedName>
    <definedName name="IQ_OG_OTHER_COSTS_OIL" hidden="1">"c1985"</definedName>
    <definedName name="IQ_OG_PRODUCTION_GAS" hidden="1">"c2047"</definedName>
    <definedName name="IQ_OG_PRODUCTION_OIL" hidden="1">"c2035"</definedName>
    <definedName name="IQ_OG_PURCHASES_GAS" hidden="1">"c2045"</definedName>
    <definedName name="IQ_OG_PURCHASES_OIL" hidden="1">"c2033"</definedName>
    <definedName name="IQ_OG_REVISIONS_GAS" hidden="1">"c2042"</definedName>
    <definedName name="IQ_OG_REVISIONS_OIL" hidden="1">"c2030"</definedName>
    <definedName name="IQ_OG_SALES_IN_PLACE_GAS" hidden="1">"c2046"</definedName>
    <definedName name="IQ_OG_SALES_IN_PLACE_OIL" hidden="1">"c2034"</definedName>
    <definedName name="IQ_OG_STANDARDIZED_DCF" hidden="1">"c2000"</definedName>
    <definedName name="IQ_OG_STANDARDIZED_DCF_GAS" hidden="1">"c2020"</definedName>
    <definedName name="IQ_OG_STANDARDIZED_DCF_HEDGED" hidden="1">"c2001"</definedName>
    <definedName name="IQ_OG_STANDARDIZED_DCF_HEDGED_GAS" hidden="1">"c2021"</definedName>
    <definedName name="IQ_OG_STANDARDIZED_DCF_HEDGED_OIL" hidden="1">"c2011"</definedName>
    <definedName name="IQ_OG_STANDARDIZED_DCF_OIL" hidden="1">"c2010"</definedName>
    <definedName name="IQ_OG_TAXES" hidden="1">"c2026"</definedName>
    <definedName name="IQ_OG_TAXES_GAS" hidden="1">"c2028"</definedName>
    <definedName name="IQ_OG_TAXES_OIL" hidden="1">"c2027"</definedName>
    <definedName name="IQ_OG_TOTAL_COSTS" hidden="1">"c1980"</definedName>
    <definedName name="IQ_OG_TOTAL_COSTS_GAS" hidden="1">"c1992"</definedName>
    <definedName name="IQ_OG_TOTAL_COSTS_OIL" hidden="1">"c1986"</definedName>
    <definedName name="IQ_OG_TOTAL_EST_PROVED_RESERVES_GAS" hidden="1">"c2052"</definedName>
    <definedName name="IQ_OG_TOTAL_GAS_PRODUCTION" hidden="1">"c2060"</definedName>
    <definedName name="IQ_OG_TOTAL_LIQUID_GAS_PRODUCTION" hidden="1">"c2235"</definedName>
    <definedName name="IQ_OG_TOTAL_OIL_PRODUCTON" hidden="1">"c2059"</definedName>
    <definedName name="IQ_OG_UNDEVELOPED_RESERVES_GAS" hidden="1">"c2051"</definedName>
    <definedName name="IQ_OG_UNDEVELOPED_RESERVES_OIL" hidden="1">"c2039"</definedName>
    <definedName name="IQ_OIL_IMPAIR" hidden="1">"c840"</definedName>
    <definedName name="IQ_OL_COMM_AFTER_FIVE" hidden="1">"c841"</definedName>
    <definedName name="IQ_OL_COMM_CY" hidden="1">"c842"</definedName>
    <definedName name="IQ_OL_COMM_CY1" hidden="1">"c843"</definedName>
    <definedName name="IQ_OL_COMM_CY2" hidden="1">"c844"</definedName>
    <definedName name="IQ_OL_COMM_CY3" hidden="1">"c845"</definedName>
    <definedName name="IQ_OL_COMM_CY4" hidden="1">"c846"</definedName>
    <definedName name="IQ_OL_COMM_NEXT_FIVE" hidden="1">"c847"</definedName>
    <definedName name="IQ_OPENPRICE" hidden="1">"c848"</definedName>
    <definedName name="IQ_OPER_INC" hidden="1">"c849"</definedName>
    <definedName name="IQ_OPER_INC_BR" hidden="1">"c850"</definedName>
    <definedName name="IQ_OPER_INC_FIN" hidden="1">"c851"</definedName>
    <definedName name="IQ_OPER_INC_INS" hidden="1">"c852"</definedName>
    <definedName name="IQ_OPER_INC_MARGIN" hidden="1">"c1448"</definedName>
    <definedName name="IQ_OPER_INC_REIT" hidden="1">"c853"</definedName>
    <definedName name="IQ_OPER_INC_UTI" hidden="1">"c854"</definedName>
    <definedName name="IQ_OPERATIONS_EXP" hidden="1">"c855"</definedName>
    <definedName name="IQ_OPTIONS_BEG_OS" hidden="1">"c1572"</definedName>
    <definedName name="IQ_OPTIONS_CANCELLED" hidden="1">"c856"</definedName>
    <definedName name="IQ_OPTIONS_END_OS" hidden="1">"c1573"</definedName>
    <definedName name="IQ_OPTIONS_EXERCISED" hidden="1">"c2116"</definedName>
    <definedName name="IQ_OPTIONS_ISSUED" hidden="1">"c857"</definedName>
    <definedName name="IQ_ORDER_BACKLOG" hidden="1">"c2090"</definedName>
    <definedName name="IQ_OTHER_ADJUST_GROSS_LOANS" hidden="1">"c859"</definedName>
    <definedName name="IQ_OTHER_ASSETS" hidden="1">"c860"</definedName>
    <definedName name="IQ_OTHER_ASSETS_BNK" hidden="1">"c861"</definedName>
    <definedName name="IQ_OTHER_ASSETS_BR" hidden="1">"c862"</definedName>
    <definedName name="IQ_OTHER_ASSETS_FIN" hidden="1">"c863"</definedName>
    <definedName name="IQ_OTHER_ASSETS_INS" hidden="1">"c864"</definedName>
    <definedName name="IQ_OTHER_ASSETS_REIT" hidden="1">"c865"</definedName>
    <definedName name="IQ_OTHER_ASSETS_SERV_RIGHTS" hidden="1">"c2243"</definedName>
    <definedName name="IQ_OTHER_ASSETS_UTI" hidden="1">"c866"</definedName>
    <definedName name="IQ_OTHER_BEARING_LIAB" hidden="1">"c1608"</definedName>
    <definedName name="IQ_OTHER_BENEFITS_OBLIGATION" hidden="1">"c867"</definedName>
    <definedName name="IQ_OTHER_CA" hidden="1">"c868"</definedName>
    <definedName name="IQ_OTHER_CA_SUPPL" hidden="1">"c869"</definedName>
    <definedName name="IQ_OTHER_CA_SUPPL_BNK" hidden="1">"c870"</definedName>
    <definedName name="IQ_OTHER_CA_SUPPL_BR" hidden="1">"c871"</definedName>
    <definedName name="IQ_OTHER_CA_SUPPL_FIN" hidden="1">"c872"</definedName>
    <definedName name="IQ_OTHER_CA_SUPPL_INS" hidden="1">"c873"</definedName>
    <definedName name="IQ_OTHER_CA_SUPPL_REIT" hidden="1">"c874"</definedName>
    <definedName name="IQ_OTHER_CA_SUPPL_UTI" hidden="1">"c875"</definedName>
    <definedName name="IQ_OTHER_CA_UTI" hidden="1">"c876"</definedName>
    <definedName name="IQ_OTHER_CL" hidden="1">"c877"</definedName>
    <definedName name="IQ_OTHER_CL_SUPPL" hidden="1">"c878"</definedName>
    <definedName name="IQ_OTHER_CL_SUPPL_BNK" hidden="1">"c879"</definedName>
    <definedName name="IQ_OTHER_CL_SUPPL_BR" hidden="1">"c880"</definedName>
    <definedName name="IQ_OTHER_CL_SUPPL_FIN" hidden="1">"c881"</definedName>
    <definedName name="IQ_OTHER_CL_SUPPL_REIT" hidden="1">"c882"</definedName>
    <definedName name="IQ_OTHER_CL_SUPPL_UTI" hidden="1">"c883"</definedName>
    <definedName name="IQ_OTHER_CL_UTI" hidden="1">"c884"</definedName>
    <definedName name="IQ_OTHER_CURRENT_ASSETS" hidden="1">"c1403"</definedName>
    <definedName name="IQ_OTHER_CURRENT_LIAB" hidden="1">"c1404"</definedName>
    <definedName name="IQ_OTHER_DEP" hidden="1">"c885"</definedName>
    <definedName name="IQ_OTHER_EARNING" hidden="1">"c1609"</definedName>
    <definedName name="IQ_OTHER_EQUITY" hidden="1">"c886"</definedName>
    <definedName name="IQ_OTHER_EQUITY_BNK" hidden="1">"c887"</definedName>
    <definedName name="IQ_OTHER_EQUITY_BR" hidden="1">"c888"</definedName>
    <definedName name="IQ_OTHER_EQUITY_FIN" hidden="1">"c889"</definedName>
    <definedName name="IQ_OTHER_EQUITY_INS" hidden="1">"c890"</definedName>
    <definedName name="IQ_OTHER_EQUITY_REIT" hidden="1">"c891"</definedName>
    <definedName name="IQ_OTHER_EQUITY_UTI" hidden="1">"c892"</definedName>
    <definedName name="IQ_OTHER_FINANCE_ACT" hidden="1">"c893"</definedName>
    <definedName name="IQ_OTHER_FINANCE_ACT_BNK" hidden="1">"c894"</definedName>
    <definedName name="IQ_OTHER_FINANCE_ACT_BR" hidden="1">"c895"</definedName>
    <definedName name="IQ_OTHER_FINANCE_ACT_FIN" hidden="1">"c896"</definedName>
    <definedName name="IQ_OTHER_FINANCE_ACT_INS" hidden="1">"c897"</definedName>
    <definedName name="IQ_OTHER_FINANCE_ACT_REIT" hidden="1">"c898"</definedName>
    <definedName name="IQ_OTHER_FINANCE_ACT_SUPPL" hidden="1">"c899"</definedName>
    <definedName name="IQ_OTHER_FINANCE_ACT_SUPPL_BNK" hidden="1">"c900"</definedName>
    <definedName name="IQ_OTHER_FINANCE_ACT_SUPPL_BR" hidden="1">"c901"</definedName>
    <definedName name="IQ_OTHER_FINANCE_ACT_SUPPL_FIN" hidden="1">"c902"</definedName>
    <definedName name="IQ_OTHER_FINANCE_ACT_SUPPL_INS" hidden="1">"c903"</definedName>
    <definedName name="IQ_OTHER_FINANCE_ACT_SUPPL_REIT" hidden="1">"c904"</definedName>
    <definedName name="IQ_OTHER_FINANCE_ACT_SUPPL_UTI" hidden="1">"c905"</definedName>
    <definedName name="IQ_OTHER_FINANCE_ACT_UTI" hidden="1">"c906"</definedName>
    <definedName name="IQ_OTHER_INTAN" hidden="1">"c907"</definedName>
    <definedName name="IQ_OTHER_INTAN_BNK" hidden="1">"c908"</definedName>
    <definedName name="IQ_OTHER_INTAN_BR" hidden="1">"c909"</definedName>
    <definedName name="IQ_OTHER_INTAN_FIN" hidden="1">"c910"</definedName>
    <definedName name="IQ_OTHER_INTAN_INS" hidden="1">"c911"</definedName>
    <definedName name="IQ_OTHER_INTAN_REIT" hidden="1">"c912"</definedName>
    <definedName name="IQ_OTHER_INTAN_UTI" hidden="1">"c913"</definedName>
    <definedName name="IQ_OTHER_INV" hidden="1">"c914"</definedName>
    <definedName name="IQ_OTHER_INVEST" hidden="1">"c915"</definedName>
    <definedName name="IQ_OTHER_INVEST_ACT" hidden="1">"c916"</definedName>
    <definedName name="IQ_OTHER_INVEST_ACT_BNK" hidden="1">"c917"</definedName>
    <definedName name="IQ_OTHER_INVEST_ACT_BR" hidden="1">"c918"</definedName>
    <definedName name="IQ_OTHER_INVEST_ACT_FIN" hidden="1">"c919"</definedName>
    <definedName name="IQ_OTHER_INVEST_ACT_INS" hidden="1">"c920"</definedName>
    <definedName name="IQ_OTHER_INVEST_ACT_REIT" hidden="1">"c921"</definedName>
    <definedName name="IQ_OTHER_INVEST_ACT_SUPPL" hidden="1">"c922"</definedName>
    <definedName name="IQ_OTHER_INVEST_ACT_SUPPL_BNK" hidden="1">"c923"</definedName>
    <definedName name="IQ_OTHER_INVEST_ACT_SUPPL_BR" hidden="1">"c924"</definedName>
    <definedName name="IQ_OTHER_INVEST_ACT_SUPPL_FIN" hidden="1">"c925"</definedName>
    <definedName name="IQ_OTHER_INVEST_ACT_SUPPL_INS" hidden="1">"c926"</definedName>
    <definedName name="IQ_OTHER_INVEST_ACT_SUPPL_REIT" hidden="1">"c927"</definedName>
    <definedName name="IQ_OTHER_INVEST_ACT_SUPPL_UTI" hidden="1">"c928"</definedName>
    <definedName name="IQ_OTHER_INVEST_ACT_UTI" hidden="1">"c929"</definedName>
    <definedName name="IQ_OTHER_INVESTING" hidden="1">"c1408"</definedName>
    <definedName name="IQ_OTHER_LIAB" hidden="1">"c930"</definedName>
    <definedName name="IQ_OTHER_LIAB_BNK" hidden="1">"c931"</definedName>
    <definedName name="IQ_OTHER_LIAB_BR" hidden="1">"c932"</definedName>
    <definedName name="IQ_OTHER_LIAB_FIN" hidden="1">"c933"</definedName>
    <definedName name="IQ_OTHER_LIAB_INS" hidden="1">"c934"</definedName>
    <definedName name="IQ_OTHER_LIAB_LT" hidden="1">"c935"</definedName>
    <definedName name="IQ_OTHER_LIAB_LT_BNK" hidden="1">"c936"</definedName>
    <definedName name="IQ_OTHER_LIAB_LT_BR" hidden="1">"c937"</definedName>
    <definedName name="IQ_OTHER_LIAB_LT_FIN" hidden="1">"c938"</definedName>
    <definedName name="IQ_OTHER_LIAB_LT_INS" hidden="1">"c939"</definedName>
    <definedName name="IQ_OTHER_LIAB_LT_REIT" hidden="1">"c940"</definedName>
    <definedName name="IQ_OTHER_LIAB_LT_UTI" hidden="1">"c941"</definedName>
    <definedName name="IQ_OTHER_LIAB_REIT" hidden="1">"c942"</definedName>
    <definedName name="IQ_OTHER_LIAB_UTI" hidden="1">"c943"</definedName>
    <definedName name="IQ_OTHER_LIAB_WRITTEN" hidden="1">"c944"</definedName>
    <definedName name="IQ_OTHER_LOANS" hidden="1">"c945"</definedName>
    <definedName name="IQ_OTHER_LONG_TERM" hidden="1">"c1409"</definedName>
    <definedName name="IQ_OTHER_LT_ASSETS" hidden="1">"c946"</definedName>
    <definedName name="IQ_OTHER_LT_ASSETS_BNK" hidden="1">"c947"</definedName>
    <definedName name="IQ_OTHER_LT_ASSETS_BR" hidden="1">"c948"</definedName>
    <definedName name="IQ_OTHER_LT_ASSETS_FIN" hidden="1">"c949"</definedName>
    <definedName name="IQ_OTHER_LT_ASSETS_INS" hidden="1">"c950"</definedName>
    <definedName name="IQ_OTHER_LT_ASSETS_REIT" hidden="1">"c951"</definedName>
    <definedName name="IQ_OTHER_LT_ASSETS_UTI" hidden="1">"c952"</definedName>
    <definedName name="IQ_OTHER_NET" hidden="1">"c1453"</definedName>
    <definedName name="IQ_OTHER_NON_INT_EXP" hidden="1">"c953"</definedName>
    <definedName name="IQ_OTHER_NON_INT_EXP_TOTAL" hidden="1">"c954"</definedName>
    <definedName name="IQ_OTHER_NON_INT_INC" hidden="1">"c955"</definedName>
    <definedName name="IQ_OTHER_NON_OPER_EXP" hidden="1">"c956"</definedName>
    <definedName name="IQ_OTHER_NON_OPER_EXP_BR" hidden="1">"c957"</definedName>
    <definedName name="IQ_OTHER_NON_OPER_EXP_FIN" hidden="1">"c958"</definedName>
    <definedName name="IQ_OTHER_NON_OPER_EXP_INS" hidden="1">"c959"</definedName>
    <definedName name="IQ_OTHER_NON_OPER_EXP_REIT" hidden="1">"c960"</definedName>
    <definedName name="IQ_OTHER_NON_OPER_EXP_SUPPL" hidden="1">"c961"</definedName>
    <definedName name="IQ_OTHER_NON_OPER_EXP_SUPPL_BR" hidden="1">"c962"</definedName>
    <definedName name="IQ_OTHER_NON_OPER_EXP_SUPPL_FIN" hidden="1">"c963"</definedName>
    <definedName name="IQ_OTHER_NON_OPER_EXP_SUPPL_INS" hidden="1">"c964"</definedName>
    <definedName name="IQ_OTHER_NON_OPER_EXP_SUPPL_REIT" hidden="1">"c965"</definedName>
    <definedName name="IQ_OTHER_NON_OPER_EXP_SUPPL_UTI" hidden="1">"c966"</definedName>
    <definedName name="IQ_OTHER_NON_OPER_EXP_UTI" hidden="1">"c967"</definedName>
    <definedName name="IQ_OTHER_OPER" hidden="1">"c982"</definedName>
    <definedName name="IQ_OTHER_OPER_ACT" hidden="1">"c983"</definedName>
    <definedName name="IQ_OTHER_OPER_ACT_BNK" hidden="1">"c984"</definedName>
    <definedName name="IQ_OTHER_OPER_ACT_BR" hidden="1">"c985"</definedName>
    <definedName name="IQ_OTHER_OPER_ACT_FIN" hidden="1">"c986"</definedName>
    <definedName name="IQ_OTHER_OPER_ACT_INS" hidden="1">"c987"</definedName>
    <definedName name="IQ_OTHER_OPER_ACT_REIT" hidden="1">"c988"</definedName>
    <definedName name="IQ_OTHER_OPER_ACT_UTI" hidden="1">"c989"</definedName>
    <definedName name="IQ_OTHER_OPER_BR" hidden="1">"c990"</definedName>
    <definedName name="IQ_OTHER_OPER_FIN" hidden="1">"c991"</definedName>
    <definedName name="IQ_OTHER_OPER_INS" hidden="1">"c992"</definedName>
    <definedName name="IQ_OTHER_OPER_REIT" hidden="1">"c993"</definedName>
    <definedName name="IQ_OTHER_OPER_SUPPL_BR" hidden="1">"c994"</definedName>
    <definedName name="IQ_OTHER_OPER_SUPPL_FIN" hidden="1">"c995"</definedName>
    <definedName name="IQ_OTHER_OPER_SUPPL_INS" hidden="1">"c996"</definedName>
    <definedName name="IQ_OTHER_OPER_SUPPL_REIT" hidden="1">"c997"</definedName>
    <definedName name="IQ_OTHER_OPER_SUPPL_UTI" hidden="1">"c998"</definedName>
    <definedName name="IQ_OTHER_OPER_TOT_BNK" hidden="1">"c999"</definedName>
    <definedName name="IQ_OTHER_OPER_TOT_BR" hidden="1">"c1000"</definedName>
    <definedName name="IQ_OTHER_OPER_TOT_FIN" hidden="1">"c1001"</definedName>
    <definedName name="IQ_OTHER_OPER_TOT_INS" hidden="1">"c1002"</definedName>
    <definedName name="IQ_OTHER_OPER_TOT_REIT" hidden="1">"c1003"</definedName>
    <definedName name="IQ_OTHER_OPER_TOT_UTI" hidden="1">"c1004"</definedName>
    <definedName name="IQ_OTHER_OPER_UTI" hidden="1">"c1005"</definedName>
    <definedName name="IQ_OTHER_OUTSTANDING_BS_DATE" hidden="1">"c1972"</definedName>
    <definedName name="IQ_OTHER_OUTSTANDING_FILING_DATE" hidden="1">"c1974"</definedName>
    <definedName name="IQ_OTHER_PC_WRITTEN" hidden="1">"c1006"</definedName>
    <definedName name="IQ_OTHER_REAL_ESTATE" hidden="1">"c1007"</definedName>
    <definedName name="IQ_OTHER_RECEIV" hidden="1">"c1008"</definedName>
    <definedName name="IQ_OTHER_RECEIV_INS" hidden="1">"c1009"</definedName>
    <definedName name="IQ_OTHER_REV" hidden="1">"c1010"</definedName>
    <definedName name="IQ_OTHER_REV_BR" hidden="1">"c1011"</definedName>
    <definedName name="IQ_OTHER_REV_FIN" hidden="1">"c1012"</definedName>
    <definedName name="IQ_OTHER_REV_INS" hidden="1">"c1013"</definedName>
    <definedName name="IQ_OTHER_REV_REIT" hidden="1">"c1014"</definedName>
    <definedName name="IQ_OTHER_REV_SUPPL" hidden="1">"c1015"</definedName>
    <definedName name="IQ_OTHER_REV_SUPPL_BR" hidden="1">"c1016"</definedName>
    <definedName name="IQ_OTHER_REV_SUPPL_FIN" hidden="1">"c1017"</definedName>
    <definedName name="IQ_OTHER_REV_SUPPL_INS" hidden="1">"c1018"</definedName>
    <definedName name="IQ_OTHER_REV_SUPPL_REIT" hidden="1">"c1019"</definedName>
    <definedName name="IQ_OTHER_REV_SUPPL_UTI" hidden="1">"c1020"</definedName>
    <definedName name="IQ_OTHER_REV_UTI" hidden="1">"c1021"</definedName>
    <definedName name="IQ_OTHER_REVENUE" hidden="1">"c1410"</definedName>
    <definedName name="IQ_OTHER_UNUSUAL" hidden="1">"c1488"</definedName>
    <definedName name="IQ_OTHER_UNUSUAL_BNK" hidden="1">"c1560"</definedName>
    <definedName name="IQ_OTHER_UNUSUAL_BR" hidden="1">"c1561"</definedName>
    <definedName name="IQ_OTHER_UNUSUAL_FIN" hidden="1">"c1562"</definedName>
    <definedName name="IQ_OTHER_UNUSUAL_INS" hidden="1">"c1563"</definedName>
    <definedName name="IQ_OTHER_UNUSUAL_REIT" hidden="1">"c1564"</definedName>
    <definedName name="IQ_OTHER_UNUSUAL_SUPPL" hidden="1">"c1494"</definedName>
    <definedName name="IQ_OTHER_UNUSUAL_SUPPL_BNK" hidden="1">"c1495"</definedName>
    <definedName name="IQ_OTHER_UNUSUAL_SUPPL_BR" hidden="1">"c1496"</definedName>
    <definedName name="IQ_OTHER_UNUSUAL_SUPPL_FIN" hidden="1">"c1497"</definedName>
    <definedName name="IQ_OTHER_UNUSUAL_SUPPL_INS" hidden="1">"c1498"</definedName>
    <definedName name="IQ_OTHER_UNUSUAL_SUPPL_REIT" hidden="1">"c1499"</definedName>
    <definedName name="IQ_OTHER_UNUSUAL_SUPPL_UTI" hidden="1">"c1500"</definedName>
    <definedName name="IQ_OTHER_UNUSUAL_UTI" hidden="1">"c1565"</definedName>
    <definedName name="IQ_OUTSTANDING_BS_DATE" hidden="1">"c2128"</definedName>
    <definedName name="IQ_OUTSTANDING_FILING_DATE" hidden="1">"c2127"</definedName>
    <definedName name="IQ_OWNERSHIP" hidden="1">"c2160"</definedName>
    <definedName name="IQ_PART_TIME" hidden="1">"c1024"</definedName>
    <definedName name="IQ_PAY_ACCRUED" hidden="1">"c1457"</definedName>
    <definedName name="IQ_PAYOUT_RATIO" hidden="1">"c1900"</definedName>
    <definedName name="IQ_PBV" hidden="1">"c1025"</definedName>
    <definedName name="IQ_PBV_AVG" hidden="1">"c1026"</definedName>
    <definedName name="IQ_PC_WRITTEN" hidden="1">"c1027"</definedName>
    <definedName name="IQ_PE_EXCL" hidden="1">"c1028"</definedName>
    <definedName name="IQ_PE_EXCL_AVG" hidden="1">"c1029"</definedName>
    <definedName name="IQ_PE_EXCL_FWD" hidden="1">"c1030"</definedName>
    <definedName name="IQ_PE_NORMALIZED" hidden="1">"c2207"</definedName>
    <definedName name="IQ_PE_RATIO" hidden="1">"c1610"</definedName>
    <definedName name="IQ_PENSION" hidden="1">"c1031"</definedName>
    <definedName name="IQ_PERIODDATE" hidden="1">"c1414"</definedName>
    <definedName name="IQ_PERIODDATE_BS" hidden="1">"c1032"</definedName>
    <definedName name="IQ_PERIODDATE_CF" hidden="1">"c1033"</definedName>
    <definedName name="IQ_PERIODDATE_IS" hidden="1">"c1034"</definedName>
    <definedName name="IQ_PERIODLENGTH_CF" hidden="1">"c1502"</definedName>
    <definedName name="IQ_PERIODLENGTH_IS" hidden="1">"c1503"</definedName>
    <definedName name="IQ_PERTYPE" hidden="1">"c1611"</definedName>
    <definedName name="IQ_PLL" hidden="1">"c2114"</definedName>
    <definedName name="IQ_PMT_FREQ" hidden="1">"c2236"</definedName>
    <definedName name="IQ_POLICY_BENEFITS" hidden="1">"c1036"</definedName>
    <definedName name="IQ_POLICY_COST" hidden="1">"c1037"</definedName>
    <definedName name="IQ_POLICY_LIAB" hidden="1">"c1612"</definedName>
    <definedName name="IQ_POLICY_LOANS" hidden="1">"c1038"</definedName>
    <definedName name="IQ_POST_RETIRE_EXP" hidden="1">"c1039"</definedName>
    <definedName name="IQ_POSTPAID_CHURN" hidden="1">"c2121"</definedName>
    <definedName name="IQ_POSTPAID_SUBS" hidden="1">"c2118"</definedName>
    <definedName name="IQ_PRE_OPEN_COST" hidden="1">"c1040"</definedName>
    <definedName name="IQ_PREF_CONVERT" hidden="1">"c1041"</definedName>
    <definedName name="IQ_PREF_DIV_CF" hidden="1">"c1042"</definedName>
    <definedName name="IQ_PREF_DIV_OTHER" hidden="1">"c1043"</definedName>
    <definedName name="IQ_PREF_DIVID" hidden="1">"c1461"</definedName>
    <definedName name="IQ_PREF_EQUITY" hidden="1">"c1044"</definedName>
    <definedName name="IQ_PREF_ISSUED" hidden="1">"c1045"</definedName>
    <definedName name="IQ_PREF_ISSUED_BNK" hidden="1">"c1046"</definedName>
    <definedName name="IQ_PREF_ISSUED_BR" hidden="1">"c1047"</definedName>
    <definedName name="IQ_PREF_ISSUED_FIN" hidden="1">"c1048"</definedName>
    <definedName name="IQ_PREF_ISSUED_INS" hidden="1">"c1049"</definedName>
    <definedName name="IQ_PREF_ISSUED_REIT" hidden="1">"c1050"</definedName>
    <definedName name="IQ_PREF_ISSUED_UTI" hidden="1">"c1051"</definedName>
    <definedName name="IQ_PREF_NON_REDEEM" hidden="1">"c1052"</definedName>
    <definedName name="IQ_PREF_OTHER" hidden="1">"c1053"</definedName>
    <definedName name="IQ_PREF_OTHER_BNK" hidden="1">"c1054"</definedName>
    <definedName name="IQ_PREF_OTHER_BR" hidden="1">"c1055"</definedName>
    <definedName name="IQ_PREF_OTHER_FIN" hidden="1">"c1056"</definedName>
    <definedName name="IQ_PREF_OTHER_INS" hidden="1">"c1057"</definedName>
    <definedName name="IQ_PREF_OTHER_REIT" hidden="1">"c1058"</definedName>
    <definedName name="IQ_PREF_REDEEM" hidden="1">"c1059"</definedName>
    <definedName name="IQ_PREF_REP" hidden="1">"c1060"</definedName>
    <definedName name="IQ_PREF_REP_BNK" hidden="1">"c1061"</definedName>
    <definedName name="IQ_PREF_REP_BR" hidden="1">"c1062"</definedName>
    <definedName name="IQ_PREF_REP_FIN" hidden="1">"c1063"</definedName>
    <definedName name="IQ_PREF_REP_INS" hidden="1">"c1064"</definedName>
    <definedName name="IQ_PREF_REP_REIT" hidden="1">"c1065"</definedName>
    <definedName name="IQ_PREF_REP_UTI" hidden="1">"c1066"</definedName>
    <definedName name="IQ_PREF_STOCK" hidden="1">"c1416"</definedName>
    <definedName name="IQ_PREF_TOT" hidden="1">"c1415"</definedName>
    <definedName name="IQ_PREMIUMS_ANNUITY_REV" hidden="1">"c1067"</definedName>
    <definedName name="IQ_PREPAID_CHURN" hidden="1">"c2120"</definedName>
    <definedName name="IQ_PREPAID_EXP" hidden="1">"c1068"</definedName>
    <definedName name="IQ_PREPAID_EXPEN" hidden="1">"c1418"</definedName>
    <definedName name="IQ_PREPAID_SUBS" hidden="1">"c2117"</definedName>
    <definedName name="IQ_PRICE_OVER_BVPS" hidden="1">"c1412"</definedName>
    <definedName name="IQ_PRICE_OVER_LTM_EPS" hidden="1">"c1413"</definedName>
    <definedName name="IQ_PRICE_TARGET" hidden="1">"c82"</definedName>
    <definedName name="IQ_PRICEDATE" hidden="1">"c1069"</definedName>
    <definedName name="IQ_PRICING_DATE" hidden="1">"c1613"</definedName>
    <definedName name="IQ_PRIMARY_INDUSTRY" hidden="1">"c1070"</definedName>
    <definedName name="IQ_PRINCIPAL_AMT" hidden="1">"c2157"</definedName>
    <definedName name="IQ_PRO_FORMA_BASIC_EPS" hidden="1">"c1614"</definedName>
    <definedName name="IQ_PRO_FORMA_DILUT_EPS" hidden="1">"c1615"</definedName>
    <definedName name="IQ_PRO_FORMA_NET_INC" hidden="1">"c1452"</definedName>
    <definedName name="IQ_PROFESSIONAL" hidden="1">"c1071"</definedName>
    <definedName name="IQ_PROFESSIONAL_TITLE" hidden="1">"c1072"</definedName>
    <definedName name="IQ_PROJECTED_PENSION_OBLIGATION" hidden="1">"c1292"</definedName>
    <definedName name="IQ_PROPERTY_EXP" hidden="1">"c1073"</definedName>
    <definedName name="IQ_PROPERTY_GROSS" hidden="1">"c1379"</definedName>
    <definedName name="IQ_PROPERTY_MGMT_FEE" hidden="1">"c1074"</definedName>
    <definedName name="IQ_PROPERTY_NET" hidden="1">"c1402"</definedName>
    <definedName name="IQ_PROV_BAD_DEBTS" hidden="1">"c1075"</definedName>
    <definedName name="IQ_PROV_BAD_DEBTS_CF" hidden="1">"c1076"</definedName>
    <definedName name="IQ_PROVISION_10YR_ANN_GROWTH" hidden="1">"c1077"</definedName>
    <definedName name="IQ_PROVISION_1YR_ANN_GROWTH" hidden="1">"c1078"</definedName>
    <definedName name="IQ_PROVISION_2YR_ANN_GROWTH" hidden="1">"c1079"</definedName>
    <definedName name="IQ_PROVISION_3YR_ANN_GROWTH" hidden="1">"c1080"</definedName>
    <definedName name="IQ_PROVISION_5YR_ANN_GROWTH" hidden="1">"c1081"</definedName>
    <definedName name="IQ_PROVISION_7YR_ANN_GROWTH" hidden="1">"c1082"</definedName>
    <definedName name="IQ_PROVISION_CHARGE_OFFS" hidden="1">"c1083"</definedName>
    <definedName name="IQ_PTBV" hidden="1">"c1084"</definedName>
    <definedName name="IQ_PTBV_AVG" hidden="1">"c1085"</definedName>
    <definedName name="IQ_QUICK_RATIO" hidden="1">"c1086"</definedName>
    <definedName name="IQ_RATE_COMP_GROWTH_DOMESTIC" hidden="1">"c1087"</definedName>
    <definedName name="IQ_RATE_COMP_GROWTH_FOREIGN" hidden="1">"c1088"</definedName>
    <definedName name="IQ_RAW_INV" hidden="1">"c1089"</definedName>
    <definedName name="IQ_RD_EXP" hidden="1">"c1090"</definedName>
    <definedName name="IQ_RD_EXP_FN" hidden="1">"c1091"</definedName>
    <definedName name="IQ_RE" hidden="1">"c1092"</definedName>
    <definedName name="IQ_REAL_ESTATE" hidden="1">"c1093"</definedName>
    <definedName name="IQ_REAL_ESTATE_ASSETS" hidden="1">"c1094"</definedName>
    <definedName name="IQ_REDEEM_PREF_STOCK" hidden="1">"c1417"</definedName>
    <definedName name="IQ_REG_ASSETS" hidden="1">"c1095"</definedName>
    <definedName name="IQ_REINSUR_PAY" hidden="1">"c1096"</definedName>
    <definedName name="IQ_REINSUR_PAY_CF" hidden="1">"c1097"</definedName>
    <definedName name="IQ_REINSUR_RECOVER" hidden="1">"c1098"</definedName>
    <definedName name="IQ_REINSUR_RECOVER_CF" hidden="1">"c1099"</definedName>
    <definedName name="IQ_REINSURANCE" hidden="1">"c1100"</definedName>
    <definedName name="IQ_RENTAL_REV" hidden="1">"c1101"</definedName>
    <definedName name="IQ_RESEARCH_DEV" hidden="1">"c1419"</definedName>
    <definedName name="IQ_RESIDENTIAL_LOANS" hidden="1">"c1102"</definedName>
    <definedName name="IQ_RESTATEMENT_BS" hidden="1">"c1643"</definedName>
    <definedName name="IQ_RESTATEMENT_CF" hidden="1">"c1644"</definedName>
    <definedName name="IQ_RESTATEMENT_IS" hidden="1">"c1642"</definedName>
    <definedName name="IQ_RESTRICTED_CASH" hidden="1">"c1103"</definedName>
    <definedName name="IQ_RESTRUCTURE" hidden="1">"c1104"</definedName>
    <definedName name="IQ_RESTRUCTURE_BNK" hidden="1">"c1105"</definedName>
    <definedName name="IQ_RESTRUCTURE_BR" hidden="1">"c1106"</definedName>
    <definedName name="IQ_RESTRUCTURE_CF" hidden="1">"c1107"</definedName>
    <definedName name="IQ_RESTRUCTURE_FIN" hidden="1">"c1108"</definedName>
    <definedName name="IQ_RESTRUCTURE_INS" hidden="1">"c1109"</definedName>
    <definedName name="IQ_RESTRUCTURE_REIT" hidden="1">"c1110"</definedName>
    <definedName name="IQ_RESTRUCTURE_UTI" hidden="1">"c1111"</definedName>
    <definedName name="IQ_RESTRUCTURED_LOANS" hidden="1">"c1112"</definedName>
    <definedName name="IQ_RETAIL_AVG_STORE_SIZE_GROSS" hidden="1">"c2066"</definedName>
    <definedName name="IQ_RETAIL_AVG_STORE_SIZE_NET" hidden="1">"c2067"</definedName>
    <definedName name="IQ_RETAIL_CLOSED_STORES" hidden="1">"c2063"</definedName>
    <definedName name="IQ_RETAIL_OPENED_STORES" hidden="1">"c2062"</definedName>
    <definedName name="IQ_RETAIL_SALES_SQFT_ALL_GROSS" hidden="1">"c2138"</definedName>
    <definedName name="IQ_RETAIL_SALES_SQFT_ALL_NET" hidden="1">"c2139"</definedName>
    <definedName name="IQ_RETAIL_SALES_SQFT_COMPARABLE_GROSS" hidden="1">"c2136"</definedName>
    <definedName name="IQ_RETAIL_SALES_SQFT_COMPARABLE_NET" hidden="1">"c2137"</definedName>
    <definedName name="IQ_RETAIL_SALES_SQFT_OWNED_GROSS" hidden="1">"c2134"</definedName>
    <definedName name="IQ_RETAIL_SALES_SQFT_OWNED_NET" hidden="1">"c2135"</definedName>
    <definedName name="IQ_RETAIL_SQ_FOOTAGE" hidden="1">"c2064"</definedName>
    <definedName name="IQ_RETAIL_STORE_SELLING_AREA" hidden="1">"c2065"</definedName>
    <definedName name="IQ_RETAIL_TOTAL_STORES" hidden="1">"c2061"</definedName>
    <definedName name="IQ_RETAINED_EARN" hidden="1">"c1420"</definedName>
    <definedName name="IQ_RETURN_ASSETS" hidden="1">"c1113"</definedName>
    <definedName name="IQ_RETURN_ASSETS_BANK" hidden="1">"c1114"</definedName>
    <definedName name="IQ_RETURN_ASSETS_BROK" hidden="1">"c1115"</definedName>
    <definedName name="IQ_RETURN_ASSETS_FS" hidden="1">"c1116"</definedName>
    <definedName name="IQ_RETURN_CAPITAL" hidden="1">"c1117"</definedName>
    <definedName name="IQ_RETURN_EQUITY" hidden="1">"c1118"</definedName>
    <definedName name="IQ_RETURN_EQUITY_BANK" hidden="1">"c1119"</definedName>
    <definedName name="IQ_RETURN_EQUITY_BROK" hidden="1">"c1120"</definedName>
    <definedName name="IQ_RETURN_EQUITY_FS" hidden="1">"c1121"</definedName>
    <definedName name="IQ_RETURN_INVESTMENT" hidden="1">"c1421"</definedName>
    <definedName name="IQ_REV" hidden="1">"c1122"</definedName>
    <definedName name="IQ_REV_BEFORE_LL" hidden="1">"c1123"</definedName>
    <definedName name="IQ_REV_UTI" hidden="1">"c1125"</definedName>
    <definedName name="IQ_REVENUE" hidden="1">"c1422"</definedName>
    <definedName name="IQ_REVISION_DATE_" hidden="1">38798.4609490741</definedName>
    <definedName name="IQ_SALARY" hidden="1">"c1130"</definedName>
    <definedName name="IQ_SALE_INTAN_CF" hidden="1">"c1131"</definedName>
    <definedName name="IQ_SALE_INTAN_CF_BNK" hidden="1">"c1132"</definedName>
    <definedName name="IQ_SALE_INTAN_CF_BR" hidden="1">"c1133"</definedName>
    <definedName name="IQ_SALE_INTAN_CF_FIN" hidden="1">"c1134"</definedName>
    <definedName name="IQ_SALE_INTAN_CF_INS" hidden="1">"c1135"</definedName>
    <definedName name="IQ_SALE_INTAN_CF_REIT" hidden="1">"c1627"</definedName>
    <definedName name="IQ_SALE_INTAN_CF_UTI" hidden="1">"c1136"</definedName>
    <definedName name="IQ_SALE_PPE_CF" hidden="1">"c1137"</definedName>
    <definedName name="IQ_SALE_PPE_CF_BNK" hidden="1">"c1138"</definedName>
    <definedName name="IQ_SALE_PPE_CF_BR" hidden="1">"c1139"</definedName>
    <definedName name="IQ_SALE_PPE_CF_FIN" hidden="1">"c1140"</definedName>
    <definedName name="IQ_SALE_PPE_CF_INS" hidden="1">"c1141"</definedName>
    <definedName name="IQ_SALE_PPE_CF_UTI" hidden="1">"c1142"</definedName>
    <definedName name="IQ_SALE_RE_ASSETS" hidden="1">"c1629"</definedName>
    <definedName name="IQ_SALE_REAL_ESTATE_CF" hidden="1">"c1143"</definedName>
    <definedName name="IQ_SALE_REAL_ESTATE_CF_BNK" hidden="1">"c1144"</definedName>
    <definedName name="IQ_SALE_REAL_ESTATE_CF_BR" hidden="1">"c1145"</definedName>
    <definedName name="IQ_SALE_REAL_ESTATE_CF_FIN" hidden="1">"c1146"</definedName>
    <definedName name="IQ_SALE_REAL_ESTATE_CF_INS" hidden="1">"c1147"</definedName>
    <definedName name="IQ_SALE_REAL_ESTATE_CF_UTI" hidden="1">"c1148"</definedName>
    <definedName name="IQ_SALES_MARKETING" hidden="1">"c2240"</definedName>
    <definedName name="IQ_SAME_STORE" hidden="1">"c1149"</definedName>
    <definedName name="IQ_SAVING_DEP" hidden="1">"c1150"</definedName>
    <definedName name="IQ_SECUR_RECEIV" hidden="1">"c1151"</definedName>
    <definedName name="IQ_SECURITY_BORROW" hidden="1">"c1152"</definedName>
    <definedName name="IQ_SECURITY_LEVEL" hidden="1">"c2159"</definedName>
    <definedName name="IQ_SECURITY_NOTES" hidden="1">"c2202"</definedName>
    <definedName name="IQ_SECURITY_OWN" hidden="1">"c1153"</definedName>
    <definedName name="IQ_SECURITY_RESELL" hidden="1">"c1154"</definedName>
    <definedName name="IQ_SECURITY_TYPE" hidden="1">"c2158"</definedName>
    <definedName name="IQ_SEPARATE_ACCT_ASSETS" hidden="1">"c1155"</definedName>
    <definedName name="IQ_SEPARATE_ACCT_LIAB" hidden="1">"c1156"</definedName>
    <definedName name="IQ_SERV_CHARGE_DEPOSITS" hidden="1">"c1157"</definedName>
    <definedName name="IQ_SGA" hidden="1">"c1158"</definedName>
    <definedName name="IQ_SGA_BNK" hidden="1">"c1159"</definedName>
    <definedName name="IQ_SGA_INS" hidden="1">"c1160"</definedName>
    <definedName name="IQ_SGA_MARGIN" hidden="1">"c1898"</definedName>
    <definedName name="IQ_SGA_REIT" hidden="1">"c1161"</definedName>
    <definedName name="IQ_SGA_SUPPL" hidden="1">"c1162"</definedName>
    <definedName name="IQ_SGA_UTI" hidden="1">"c1163"</definedName>
    <definedName name="IQ_SHAREOUTSTANDING" hidden="1">"c1347"</definedName>
    <definedName name="IQ_SHARESOUTSTANDING" hidden="1">"c1164"</definedName>
    <definedName name="IQ_SHORT_INTEREST" hidden="1">"c1165"</definedName>
    <definedName name="IQ_SHORT_INTEREST_OVER_FLOAT" hidden="1">"c1577"</definedName>
    <definedName name="IQ_SHORT_INTEREST_PERCENT" hidden="1">"c1576"</definedName>
    <definedName name="IQ_SHORT_TERM_INVEST" hidden="1">"c1425"</definedName>
    <definedName name="IQ_SMALL_INT_BEAR_CD" hidden="1">"c1166"</definedName>
    <definedName name="IQ_SOFTWARE" hidden="1">"c1167"</definedName>
    <definedName name="IQ_SOURCE" hidden="1">"c1168"</definedName>
    <definedName name="IQ_SP" hidden="1">"c2171"</definedName>
    <definedName name="IQ_SP_DATE" hidden="1">"c2172"</definedName>
    <definedName name="IQ_SP_REASON" hidden="1">"c2174"</definedName>
    <definedName name="IQ_SP_STATUS" hidden="1">"c2173"</definedName>
    <definedName name="IQ_SPECIAL_DIV_CF" hidden="1">"c1169"</definedName>
    <definedName name="IQ_SPECIAL_DIV_CF_BNK" hidden="1">"c1170"</definedName>
    <definedName name="IQ_SPECIAL_DIV_CF_BR" hidden="1">"c1171"</definedName>
    <definedName name="IQ_SPECIAL_DIV_CF_FIN" hidden="1">"c1172"</definedName>
    <definedName name="IQ_SPECIAL_DIV_CF_INS" hidden="1">"c1173"</definedName>
    <definedName name="IQ_SPECIAL_DIV_CF_REIT" hidden="1">"c1174"</definedName>
    <definedName name="IQ_SPECIAL_DIV_CF_UTI" hidden="1">"c1175"</definedName>
    <definedName name="IQ_ST_DEBT" hidden="1">"c1176"</definedName>
    <definedName name="IQ_ST_DEBT_BNK" hidden="1">"c1177"</definedName>
    <definedName name="IQ_ST_DEBT_BR" hidden="1">"c1178"</definedName>
    <definedName name="IQ_ST_DEBT_FIN" hidden="1">"c1179"</definedName>
    <definedName name="IQ_ST_DEBT_INS" hidden="1">"c1180"</definedName>
    <definedName name="IQ_ST_DEBT_ISSUED" hidden="1">"c1181"</definedName>
    <definedName name="IQ_ST_DEBT_ISSUED_BNK" hidden="1">"c1182"</definedName>
    <definedName name="IQ_ST_DEBT_ISSUED_BR" hidden="1">"c1183"</definedName>
    <definedName name="IQ_ST_DEBT_ISSUED_FIN" hidden="1">"c1184"</definedName>
    <definedName name="IQ_ST_DEBT_ISSUED_INS" hidden="1">"c1185"</definedName>
    <definedName name="IQ_ST_DEBT_ISSUED_REIT" hidden="1">"c1186"</definedName>
    <definedName name="IQ_ST_DEBT_ISSUED_UTI" hidden="1">"c1187"</definedName>
    <definedName name="IQ_ST_DEBT_REIT" hidden="1">"c1188"</definedName>
    <definedName name="IQ_ST_DEBT_REPAID" hidden="1">"c1189"</definedName>
    <definedName name="IQ_ST_DEBT_REPAID_BNK" hidden="1">"c1190"</definedName>
    <definedName name="IQ_ST_DEBT_REPAID_BR" hidden="1">"c1191"</definedName>
    <definedName name="IQ_ST_DEBT_REPAID_FIN" hidden="1">"c1192"</definedName>
    <definedName name="IQ_ST_DEBT_REPAID_INS" hidden="1">"c1193"</definedName>
    <definedName name="IQ_ST_DEBT_REPAID_REIT" hidden="1">"c1194"</definedName>
    <definedName name="IQ_ST_DEBT_REPAID_UTI" hidden="1">"c1195"</definedName>
    <definedName name="IQ_ST_DEBT_UTI" hidden="1">"c1196"</definedName>
    <definedName name="IQ_ST_INVEST" hidden="1">"c1197"</definedName>
    <definedName name="IQ_ST_INVEST_UTI" hidden="1">"c1198"</definedName>
    <definedName name="IQ_ST_NOTE_RECEIV" hidden="1">"c1199"</definedName>
    <definedName name="IQ_STATE" hidden="1">"c1200"</definedName>
    <definedName name="IQ_STATUTORY_SURPLUS" hidden="1">"c1201"</definedName>
    <definedName name="IQ_STOCK_BASED" hidden="1">"c1202"</definedName>
    <definedName name="IQ_STOCK_BASED_CF" hidden="1">"c1203"</definedName>
    <definedName name="IQ_STRIKE_PRICE_ISSUED" hidden="1">"c1645"</definedName>
    <definedName name="IQ_STRIKE_PRICE_OS" hidden="1">"c1646"</definedName>
    <definedName name="IQ_STW" hidden="1">"c2166"</definedName>
    <definedName name="IQ_SUB_LEASE_AFTER_FIVE" hidden="1">"c1207"</definedName>
    <definedName name="IQ_SUB_LEASE_INC_CY" hidden="1">"c1208"</definedName>
    <definedName name="IQ_SUB_LEASE_INC_CY1" hidden="1">"c1209"</definedName>
    <definedName name="IQ_SUB_LEASE_INC_CY2" hidden="1">"c1210"</definedName>
    <definedName name="IQ_SUB_LEASE_INC_CY3" hidden="1">"c1211"</definedName>
    <definedName name="IQ_SUB_LEASE_INC_CY4" hidden="1">"c1212"</definedName>
    <definedName name="IQ_SUB_LEASE_NEXT_FIVE" hidden="1">"c1213"</definedName>
    <definedName name="IQ_SVA" hidden="1">"c1214"</definedName>
    <definedName name="IQ_TAX_BENEFIT_OPTIONS" hidden="1">"c1215"</definedName>
    <definedName name="IQ_TAX_EQUIV_NET_INT_INC" hidden="1">"c1216"</definedName>
    <definedName name="IQ_TBV" hidden="1">"c1906"</definedName>
    <definedName name="IQ_TBV_10YR_ANN_GROWTH" hidden="1">"c1936"</definedName>
    <definedName name="IQ_TBV_1YR_ANN_GROWTH" hidden="1">"c1931"</definedName>
    <definedName name="IQ_TBV_2YR_ANN_GROWTH" hidden="1">"c1932"</definedName>
    <definedName name="IQ_TBV_3YR_ANN_GROWTH" hidden="1">"c1933"</definedName>
    <definedName name="IQ_TBV_5YR_ANN_GROWTH" hidden="1">"c1934"</definedName>
    <definedName name="IQ_TBV_7YR_ANN_GROWTH" hidden="1">"c1935"</definedName>
    <definedName name="IQ_TBV_SHARE" hidden="1">"c1217"</definedName>
    <definedName name="IQ_TEMPLATE" hidden="1">"c1521"</definedName>
    <definedName name="IQ_TENANT" hidden="1">"c1218"</definedName>
    <definedName name="IQ_TEV" hidden="1">"c1219"</definedName>
    <definedName name="IQ_TEV_EBIT" hidden="1">"c1220"</definedName>
    <definedName name="IQ_TEV_EBIT_AVG" hidden="1">"c1221"</definedName>
    <definedName name="IQ_TEV_EBITDA" hidden="1">"c1222"</definedName>
    <definedName name="IQ_TEV_EBITDA_AVG" hidden="1">"c1223"</definedName>
    <definedName name="IQ_TEV_EMPLOYEE_AVG" hidden="1">"c1225"</definedName>
    <definedName name="IQ_TEV_TOTAL_REV" hidden="1">"c1226"</definedName>
    <definedName name="IQ_TEV_TOTAL_REV_AVG" hidden="1">"c1227"</definedName>
    <definedName name="IQ_TEV_UFCF" hidden="1">"c2208"</definedName>
    <definedName name="IQ_TIER_ONE_RATIO" hidden="1">"c1229"</definedName>
    <definedName name="IQ_TIME_DEP" hidden="1">"c1230"</definedName>
    <definedName name="IQ_TODAY" hidden="1">0</definedName>
    <definedName name="IQ_TOT_ADJ_INC" hidden="1">"c1616"</definedName>
    <definedName name="IQ_TOTAL_AR_BR" hidden="1">"c1231"</definedName>
    <definedName name="IQ_TOTAL_AR_REIT" hidden="1">"c1232"</definedName>
    <definedName name="IQ_TOTAL_AR_UTI" hidden="1">"c1233"</definedName>
    <definedName name="IQ_TOTAL_ASSETS" hidden="1">"c1234"</definedName>
    <definedName name="IQ_TOTAL_ASSETS_10YR_ANN_GROWTH" hidden="1">"c1235"</definedName>
    <definedName name="IQ_TOTAL_ASSETS_1YR_ANN_GROWTH" hidden="1">"c1236"</definedName>
    <definedName name="IQ_TOTAL_ASSETS_2YR_ANN_GROWTH" hidden="1">"c1237"</definedName>
    <definedName name="IQ_TOTAL_ASSETS_3YR_ANN_GROWTH" hidden="1">"c1238"</definedName>
    <definedName name="IQ_TOTAL_ASSETS_5YR_ANN_GROWTH" hidden="1">"c1239"</definedName>
    <definedName name="IQ_TOTAL_ASSETS_7YR_ANN_GROWTH" hidden="1">"c1240"</definedName>
    <definedName name="IQ_TOTAL_AVG_CE_TOTAL_AVG_ASSETS" hidden="1">"c1241"</definedName>
    <definedName name="IQ_TOTAL_AVG_EQUITY_TOTAL_AVG_ASSETS" hidden="1">"c1242"</definedName>
    <definedName name="IQ_TOTAL_CA" hidden="1">"c1243"</definedName>
    <definedName name="IQ_TOTAL_CAP" hidden="1">"c1507"</definedName>
    <definedName name="IQ_TOTAL_CAPITAL_RATIO" hidden="1">"c1244"</definedName>
    <definedName name="IQ_TOTAL_CASH_DIVID" hidden="1">"c1455"</definedName>
    <definedName name="IQ_TOTAL_CASH_FINAN" hidden="1">"c1352"</definedName>
    <definedName name="IQ_TOTAL_CASH_INVEST" hidden="1">"c1353"</definedName>
    <definedName name="IQ_TOTAL_CASH_OPER" hidden="1">"c1354"</definedName>
    <definedName name="IQ_TOTAL_CHURN" hidden="1">"c2122"</definedName>
    <definedName name="IQ_TOTAL_CL" hidden="1">"c1245"</definedName>
    <definedName name="IQ_TOTAL_COMMON" hidden="1">"c1411"</definedName>
    <definedName name="IQ_TOTAL_COMMON_EQUITY" hidden="1">"c1246"</definedName>
    <definedName name="IQ_TOTAL_CURRENT_ASSETS" hidden="1">"c1430"</definedName>
    <definedName name="IQ_TOTAL_CURRENT_LIAB" hidden="1">"c1431"</definedName>
    <definedName name="IQ_TOTAL_DEBT" hidden="1">"c1247"</definedName>
    <definedName name="IQ_TOTAL_DEBT_CAPITAL" hidden="1">"c1248"</definedName>
    <definedName name="IQ_TOTAL_DEBT_EBITDA" hidden="1">"c1249"</definedName>
    <definedName name="IQ_TOTAL_DEBT_EQUITY" hidden="1">"c1250"</definedName>
    <definedName name="IQ_TOTAL_DEBT_ISSUED" hidden="1">"c1251"</definedName>
    <definedName name="IQ_TOTAL_DEBT_ISSUED_BNK" hidden="1">"c1252"</definedName>
    <definedName name="IQ_TOTAL_DEBT_ISSUED_BR" hidden="1">"c1253"</definedName>
    <definedName name="IQ_TOTAL_DEBT_ISSUED_FIN" hidden="1">"c1254"</definedName>
    <definedName name="IQ_TOTAL_DEBT_ISSUED_REIT" hidden="1">"c1255"</definedName>
    <definedName name="IQ_TOTAL_DEBT_ISSUED_UTI" hidden="1">"c1256"</definedName>
    <definedName name="IQ_TOTAL_DEBT_ISSUES_INS" hidden="1">"c1257"</definedName>
    <definedName name="IQ_TOTAL_DEBT_OVER_EBITDA" hidden="1">"c1433"</definedName>
    <definedName name="IQ_TOTAL_DEBT_OVER_TOTAL_BV" hidden="1">"c1434"</definedName>
    <definedName name="IQ_TOTAL_DEBT_OVER_TOTAL_CAP" hidden="1">"c1432"</definedName>
    <definedName name="IQ_TOTAL_DEBT_REPAID" hidden="1">"c1258"</definedName>
    <definedName name="IQ_TOTAL_DEBT_REPAID_BNK" hidden="1">"c1259"</definedName>
    <definedName name="IQ_TOTAL_DEBT_REPAID_BR" hidden="1">"c1260"</definedName>
    <definedName name="IQ_TOTAL_DEBT_REPAID_FIN" hidden="1">"c1261"</definedName>
    <definedName name="IQ_TOTAL_DEBT_REPAID_INS" hidden="1">"c1262"</definedName>
    <definedName name="IQ_TOTAL_DEBT_REPAID_REIT" hidden="1">"c1263"</definedName>
    <definedName name="IQ_TOTAL_DEBT_REPAID_UTI" hidden="1">"c1264"</definedName>
    <definedName name="IQ_TOTAL_DEPOSITS" hidden="1">"c1265"</definedName>
    <definedName name="IQ_TOTAL_DIV_PAID_CF" hidden="1">"c1266"</definedName>
    <definedName name="IQ_TOTAL_EMPLOYEE" hidden="1">"c2141"</definedName>
    <definedName name="IQ_TOTAL_EMPLOYEES" hidden="1">"c1522"</definedName>
    <definedName name="IQ_TOTAL_EQUITY" hidden="1">"c1267"</definedName>
    <definedName name="IQ_TOTAL_EQUITY_10YR_ANN_GROWTH" hidden="1">"c1268"</definedName>
    <definedName name="IQ_TOTAL_EQUITY_1YR_ANN_GROWTH" hidden="1">"c1269"</definedName>
    <definedName name="IQ_TOTAL_EQUITY_2YR_ANN_GROWTH" hidden="1">"c1270"</definedName>
    <definedName name="IQ_TOTAL_EQUITY_3YR_ANN_GROWTH" hidden="1">"c1271"</definedName>
    <definedName name="IQ_TOTAL_EQUITY_5YR_ANN_GROWTH" hidden="1">"c1272"</definedName>
    <definedName name="IQ_TOTAL_EQUITY_7YR_ANN_GROWTH" hidden="1">"c1273"</definedName>
    <definedName name="IQ_TOTAL_EQUITY_ALLOWANCE_TOTAL_LOANS" hidden="1">"c1274"</definedName>
    <definedName name="IQ_TOTAL_INTEREST_EXP" hidden="1">"c1382"</definedName>
    <definedName name="IQ_TOTAL_INVENTORY" hidden="1">"c1385"</definedName>
    <definedName name="IQ_TOTAL_INVEST" hidden="1">"c1275"</definedName>
    <definedName name="IQ_TOTAL_LIAB" hidden="1">"c1276"</definedName>
    <definedName name="IQ_TOTAL_LIAB_BNK" hidden="1">"c1277"</definedName>
    <definedName name="IQ_TOTAL_LIAB_BR" hidden="1">"c1278"</definedName>
    <definedName name="IQ_TOTAL_LIAB_EQUITY" hidden="1">"c1279"</definedName>
    <definedName name="IQ_TOTAL_LIAB_FIN" hidden="1">"c1280"</definedName>
    <definedName name="IQ_TOTAL_LIAB_INS" hidden="1">"c1281"</definedName>
    <definedName name="IQ_TOTAL_LIAB_REIT" hidden="1">"c1282"</definedName>
    <definedName name="IQ_TOTAL_LIAB_SHAREHOLD" hidden="1">"c1435"</definedName>
    <definedName name="IQ_TOTAL_LIAB_TOTAL_ASSETS" hidden="1">"c1283"</definedName>
    <definedName name="IQ_TOTAL_LONG_DEBT" hidden="1">"c1617"</definedName>
    <definedName name="IQ_TOTAL_NON_REC" hidden="1">"c1444"</definedName>
    <definedName name="IQ_TOTAL_OPER_EXP_BR" hidden="1">"c1284"</definedName>
    <definedName name="IQ_TOTAL_OPER_EXP_FIN" hidden="1">"c1285"</definedName>
    <definedName name="IQ_TOTAL_OPER_EXP_INS" hidden="1">"c1286"</definedName>
    <definedName name="IQ_TOTAL_OPER_EXP_REIT" hidden="1">"c1287"</definedName>
    <definedName name="IQ_TOTAL_OPER_EXP_UTI" hidden="1">"c1288"</definedName>
    <definedName name="IQ_TOTAL_OPER_EXPEN" hidden="1">"c1445"</definedName>
    <definedName name="IQ_TOTAL_OTHER_OPER" hidden="1">"c1289"</definedName>
    <definedName name="IQ_TOTAL_OUTSTANDING_BS_DATE" hidden="1">"c1022"</definedName>
    <definedName name="IQ_TOTAL_OUTSTANDING_FILING_DATE" hidden="1">"c2107"</definedName>
    <definedName name="IQ_TOTAL_PENSION_ASSETS" hidden="1">"c1290"</definedName>
    <definedName name="IQ_TOTAL_PENSION_EXP" hidden="1">"c1291"</definedName>
    <definedName name="IQ_TOTAL_PROVED_RESERVES_OIL" hidden="1">"c2040"</definedName>
    <definedName name="IQ_TOTAL_RECEIV" hidden="1">"c1293"</definedName>
    <definedName name="IQ_TOTAL_REV" hidden="1">"c1294"</definedName>
    <definedName name="IQ_TOTAL_REV_10YR_ANN_GROWTH" hidden="1">"c1295"</definedName>
    <definedName name="IQ_TOTAL_REV_1YR_ANN_GROWTH" hidden="1">"c1296"</definedName>
    <definedName name="IQ_TOTAL_REV_2YR_ANN_GROWTH" hidden="1">"c1297"</definedName>
    <definedName name="IQ_TOTAL_REV_3YR_ANN_GROWTH" hidden="1">"c1298"</definedName>
    <definedName name="IQ_TOTAL_REV_5YR_ANN_GROWTH" hidden="1">"c1299"</definedName>
    <definedName name="IQ_TOTAL_REV_7YR_ANN_GROWTH" hidden="1">"c1300"</definedName>
    <definedName name="IQ_TOTAL_REV_AS_REPORTED" hidden="1">"c1301"</definedName>
    <definedName name="IQ_TOTAL_REV_BNK" hidden="1">"c1302"</definedName>
    <definedName name="IQ_TOTAL_REV_BR" hidden="1">"c1303"</definedName>
    <definedName name="IQ_TOTAL_REV_EMPLOYEE" hidden="1">"c1304"</definedName>
    <definedName name="IQ_TOTAL_REV_FIN" hidden="1">"c1305"</definedName>
    <definedName name="IQ_TOTAL_REV_INS" hidden="1">"c1306"</definedName>
    <definedName name="IQ_TOTAL_REV_REIT" hidden="1">"c1307"</definedName>
    <definedName name="IQ_TOTAL_REV_SHARE" hidden="1">"c1912"</definedName>
    <definedName name="IQ_TOTAL_REV_UTI" hidden="1">"c1308"</definedName>
    <definedName name="IQ_TOTAL_REVENUE" hidden="1">"c1436"</definedName>
    <definedName name="IQ_TOTAL_SPECIAL" hidden="1">"c1618"</definedName>
    <definedName name="IQ_TOTAL_ST_BORROW" hidden="1">"c1424"</definedName>
    <definedName name="IQ_TOTAL_SUBS" hidden="1">"c2119"</definedName>
    <definedName name="IQ_TOTAL_UNUSUAL" hidden="1">"c1508"</definedName>
    <definedName name="IQ_TRADE_AR" hidden="1">"c1345"</definedName>
    <definedName name="IQ_TRADE_PRINCIPAL" hidden="1">"c1309"</definedName>
    <definedName name="IQ_TRADING_ASSETS" hidden="1">"c1310"</definedName>
    <definedName name="IQ_TRADING_CURRENCY" hidden="1">"c2212"</definedName>
    <definedName name="IQ_TREASURY" hidden="1">"c1311"</definedName>
    <definedName name="IQ_TREASURY_OTHER_EQUITY" hidden="1">"c1312"</definedName>
    <definedName name="IQ_TREASURY_OTHER_EQUITY_BNK" hidden="1">"c1313"</definedName>
    <definedName name="IQ_TREASURY_OTHER_EQUITY_BR" hidden="1">"c1314"</definedName>
    <definedName name="IQ_TREASURY_OTHER_EQUITY_FIN" hidden="1">"c1315"</definedName>
    <definedName name="IQ_TREASURY_OTHER_EQUITY_INS" hidden="1">"c1316"</definedName>
    <definedName name="IQ_TREASURY_OTHER_EQUITY_REIT" hidden="1">"c1317"</definedName>
    <definedName name="IQ_TREASURY_OTHER_EQUITY_UTI" hidden="1">"c1318"</definedName>
    <definedName name="IQ_TREASURY_STOCK" hidden="1">"c1438"</definedName>
    <definedName name="IQ_TRUST_INC" hidden="1">"c1319"</definedName>
    <definedName name="IQ_TRUST_PREF" hidden="1">"c1320"</definedName>
    <definedName name="IQ_UFCF_10YR_ANN_GROWTH" hidden="1">"c1948"</definedName>
    <definedName name="IQ_UFCF_1YR_ANN_GROWTH" hidden="1">"c1943"</definedName>
    <definedName name="IQ_UFCF_2YR_ANN_GROWTH" hidden="1">"c1944"</definedName>
    <definedName name="IQ_UFCF_3YR_ANN_GROWTH" hidden="1">"c1945"</definedName>
    <definedName name="IQ_UFCF_5YR_ANN_GROWTH" hidden="1">"c1946"</definedName>
    <definedName name="IQ_UFCF_7YR_ANN_GROWTH" hidden="1">"c1947"</definedName>
    <definedName name="IQ_UFCF_MARGIN" hidden="1">"c1962"</definedName>
    <definedName name="IQ_UNEARN_PREMIUM" hidden="1">"c1321"</definedName>
    <definedName name="IQ_UNEARN_REV_CURRENT" hidden="1">"c1322"</definedName>
    <definedName name="IQ_UNEARN_REV_CURRENT_BNK" hidden="1">"c1323"</definedName>
    <definedName name="IQ_UNEARN_REV_CURRENT_BR" hidden="1">"c1324"</definedName>
    <definedName name="IQ_UNEARN_REV_CURRENT_FIN" hidden="1">"c1325"</definedName>
    <definedName name="IQ_UNEARN_REV_CURRENT_INS" hidden="1">"c1326"</definedName>
    <definedName name="IQ_UNEARN_REV_CURRENT_REIT" hidden="1">"c1327"</definedName>
    <definedName name="IQ_UNEARN_REV_CURRENT_UTI" hidden="1">"c1328"</definedName>
    <definedName name="IQ_UNEARN_REV_LT" hidden="1">"c1329"</definedName>
    <definedName name="IQ_UNLEVERED_FCF" hidden="1">"c1908"</definedName>
    <definedName name="IQ_UNPAID_CLAIMS" hidden="1">"c1330"</definedName>
    <definedName name="IQ_UNREALIZED_GAIN" hidden="1">"c1619"</definedName>
    <definedName name="IQ_UNUSUAL_EXP" hidden="1">"c1456"</definedName>
    <definedName name="IQ_US_GAAP" hidden="1">"c1331"</definedName>
    <definedName name="IQ_UTIL_PPE_NET" hidden="1">"c1620"</definedName>
    <definedName name="IQ_UTIL_REV" hidden="1">"c2091"</definedName>
    <definedName name="IQ_UV_PENSION_LIAB" hidden="1">"c1332"</definedName>
    <definedName name="IQ_VALUE_TRADED_LAST_3MTH" hidden="1">"c1530"</definedName>
    <definedName name="IQ_VALUE_TRADED_LAST_6MTH" hidden="1">"c1531"</definedName>
    <definedName name="IQ_VALUE_TRADED_LAST_MTH" hidden="1">"c1529"</definedName>
    <definedName name="IQ_VALUE_TRADED_LAST_WK" hidden="1">"c1528"</definedName>
    <definedName name="IQ_VALUE_TRADED_LAST_YR" hidden="1">"c1532"</definedName>
    <definedName name="IQ_VOL_LAST_3MTH" hidden="1">"c1525"</definedName>
    <definedName name="IQ_VOL_LAST_6MTH" hidden="1">"c1526"</definedName>
    <definedName name="IQ_VOL_LAST_MTH" hidden="1">"c1524"</definedName>
    <definedName name="IQ_VOL_LAST_WK" hidden="1">"c1523"</definedName>
    <definedName name="IQ_VOL_LAST_YR" hidden="1">"c1527"</definedName>
    <definedName name="IQ_VOLUME" hidden="1">"c1333"</definedName>
    <definedName name="IQ_WEIGHTED_AVG_PRICE" hidden="1">"c1334"</definedName>
    <definedName name="IQ_WIP_INV" hidden="1">"c1335"</definedName>
    <definedName name="IQ_WORKMEN_WRITTEN" hidden="1">"c1336"</definedName>
    <definedName name="IQ_XDIV_DATE" hidden="1">"c2203"</definedName>
    <definedName name="IQ_YEARHIGH" hidden="1">"c1337"</definedName>
    <definedName name="IQ_YEARLOW" hidden="1">"c1338"</definedName>
    <definedName name="IQ_YTD" hidden="1">3000</definedName>
    <definedName name="IQ_YTW" hidden="1">"c2163"</definedName>
    <definedName name="IQ_YTW_DATE" hidden="1">"c2164"</definedName>
    <definedName name="IQ_YTW_DATE_TYPE" hidden="1">"c2165"</definedName>
    <definedName name="IQ_Z_SCORE" hidden="1">"c1339"</definedName>
    <definedName name="IsColHidden" hidden="1">FALSE</definedName>
    <definedName name="IsLTMColHidden" hidden="1">FALSE</definedName>
    <definedName name="IsSecureRevolver" hidden="1">#REF!</definedName>
    <definedName name="IsSecureSenior1" hidden="1">#REF!</definedName>
    <definedName name="IsSecureSenior2" hidden="1">#REF!</definedName>
    <definedName name="IsSecureSenior3" hidden="1">#REF!</definedName>
    <definedName name="IsSecureSenior4" hidden="1">#REF!</definedName>
    <definedName name="IsSecureSenior5" hidden="1">#REF!</definedName>
    <definedName name="IsSecureSenior6" hidden="1">#REF!</definedName>
    <definedName name="IsSecureSenior7" hidden="1">#REF!</definedName>
    <definedName name="ITEM">#REF!</definedName>
    <definedName name="Item_number">#REF!</definedName>
    <definedName name="ITEM1">#REF!</definedName>
    <definedName name="ITEM2">#REF!</definedName>
    <definedName name="ITEM2.10">#REF!</definedName>
    <definedName name="ITEM2.11">#REF!</definedName>
    <definedName name="ITEM2.12">#REF!</definedName>
    <definedName name="ITEM3">#REF!</definedName>
    <definedName name="ITEM3.15">#REF!</definedName>
    <definedName name="ITEM3.16">#REF!</definedName>
    <definedName name="ITEM3.17">#REF!</definedName>
    <definedName name="ITEM3.18">#REF!</definedName>
    <definedName name="ITEM3.19">#REF!</definedName>
    <definedName name="ITEM3.20">#REF!</definedName>
    <definedName name="ITEM3.21">#REF!</definedName>
    <definedName name="ITEM3.22">#REF!</definedName>
    <definedName name="ITEM3.23">#REF!</definedName>
    <definedName name="ITEM4.20">#REF!</definedName>
    <definedName name="ITEM4.21">#REF!</definedName>
    <definedName name="ITEM4.22">#REF!</definedName>
    <definedName name="ITEM4.23">#REF!</definedName>
    <definedName name="ITEM4.24">#REF!</definedName>
    <definedName name="ITEM4.25">#REF!</definedName>
    <definedName name="ITEM4.26">#REF!</definedName>
    <definedName name="ITEM4.27">#REF!</definedName>
    <definedName name="ITEM4.28">#REF!</definedName>
    <definedName name="ITEM4.29">#REF!</definedName>
    <definedName name="ITEM4.30">#REF!</definedName>
    <definedName name="ITEM4.31">#REF!</definedName>
    <definedName name="ITEM4.32">#REF!</definedName>
    <definedName name="ITEM4.33">#REF!</definedName>
    <definedName name="ITEM4.34">#REF!</definedName>
    <definedName name="ITEM4.35">#REF!</definedName>
    <definedName name="ITEM4.36">#REF!</definedName>
    <definedName name="ITEM4.37">#REF!</definedName>
    <definedName name="ITEM4.38">#REF!</definedName>
    <definedName name="ITEM4.39">#REF!</definedName>
    <definedName name="ITEM4.40">#REF!</definedName>
    <definedName name="ITEM4.41">#REF!</definedName>
    <definedName name="ITEM4.42">#REF!</definedName>
    <definedName name="ITEM4.43">#REF!</definedName>
    <definedName name="ITEM4.44">#REF!</definedName>
    <definedName name="ITEM4.45">#REF!</definedName>
    <definedName name="ITEM4.46">#REF!</definedName>
    <definedName name="ITEM5.100">#REF!</definedName>
    <definedName name="ITEM5.101">#REF!</definedName>
    <definedName name="ITEM5.104">#REF!</definedName>
    <definedName name="ITEM5.105">#REF!</definedName>
    <definedName name="ITEM5.106">#REF!</definedName>
    <definedName name="ITEM5.107">#REF!</definedName>
    <definedName name="ITEM5.108">#REF!</definedName>
    <definedName name="ITEM5.109">#REF!</definedName>
    <definedName name="ITEM5.111">#REF!</definedName>
    <definedName name="ITEM5.112">#REF!</definedName>
    <definedName name="ITEM5.113">#REF!</definedName>
    <definedName name="ITEM5.114">#REF!</definedName>
    <definedName name="ITEM5.115">#REF!</definedName>
    <definedName name="ITEM5.53">#REF!</definedName>
    <definedName name="ITEM5.54">#REF!</definedName>
    <definedName name="ITEM5.55">#REF!</definedName>
    <definedName name="ITEM5.56">#REF!</definedName>
    <definedName name="ITEM5.57">#REF!</definedName>
    <definedName name="ITEM5.58">#REF!</definedName>
    <definedName name="ITEM5.59">#REF!</definedName>
    <definedName name="ITEM5.60">#REF!</definedName>
    <definedName name="ITEM5.61">#REF!</definedName>
    <definedName name="ITEM5.62">#REF!</definedName>
    <definedName name="ITEM5.63">#REF!</definedName>
    <definedName name="ITEM5.64">#REF!</definedName>
    <definedName name="ITEM5.65">#REF!</definedName>
    <definedName name="ITEM5.66">#REF!</definedName>
    <definedName name="ITEM5.67">#REF!</definedName>
    <definedName name="ITEM5.68">#REF!</definedName>
    <definedName name="ITEM5.69">#REF!</definedName>
    <definedName name="ITEM5.70">#REF!</definedName>
    <definedName name="ITEM5.71">#REF!</definedName>
    <definedName name="ITEM5.72">#REF!</definedName>
    <definedName name="ITEM5.73">#REF!</definedName>
    <definedName name="ITEM5.74">#REF!</definedName>
    <definedName name="ITEM5.77">#REF!</definedName>
    <definedName name="ITEM5.78">#REF!</definedName>
    <definedName name="ITEM5.79">#REF!</definedName>
    <definedName name="ITEM5.80">#REF!</definedName>
    <definedName name="ITEM5.82">#REF!</definedName>
    <definedName name="ITEM5.83">#REF!</definedName>
    <definedName name="ITEM5.84">#REF!</definedName>
    <definedName name="ITEM5.85">#REF!</definedName>
    <definedName name="ITEM5.86">#REF!</definedName>
    <definedName name="ITEM5.87">#REF!</definedName>
    <definedName name="ITEM5.88">#REF!</definedName>
    <definedName name="ITEM5.89">#REF!</definedName>
    <definedName name="ITEM5.90">#REF!</definedName>
    <definedName name="ITEM5.91">#REF!</definedName>
    <definedName name="ITEM5.92">#REF!</definedName>
    <definedName name="ITEM5.93">#REF!</definedName>
    <definedName name="ITEM5.94">#REF!</definedName>
    <definedName name="ITEM5.95">#REF!</definedName>
    <definedName name="ITEM5.96">#REF!</definedName>
    <definedName name="ITEM5.97">#REF!</definedName>
    <definedName name="ITEM5.98">#REF!</definedName>
    <definedName name="ITEM5.99">#REF!</definedName>
    <definedName name="ITEM521">#REF!</definedName>
    <definedName name="ITEM7.1">#REF!</definedName>
    <definedName name="ITEM7.10">#REF!</definedName>
    <definedName name="ITEM7.11">#REF!</definedName>
    <definedName name="ITEM7.12">#REF!</definedName>
    <definedName name="ITEM7.13">#REF!</definedName>
    <definedName name="ITEM7.14">#REF!</definedName>
    <definedName name="ITEM7.15">#REF!</definedName>
    <definedName name="ITEM7.16">#REF!</definedName>
    <definedName name="ITEM7.17">#REF!</definedName>
    <definedName name="ITEM7.18">#REF!</definedName>
    <definedName name="ITEM7.19">#REF!</definedName>
    <definedName name="ITEM7.2">#REF!</definedName>
    <definedName name="ITEM7.20">#REF!</definedName>
    <definedName name="ITEM7.21">#REF!</definedName>
    <definedName name="ITEM7.22">#REF!</definedName>
    <definedName name="ITEM7.23">#REF!</definedName>
    <definedName name="ITEM7.24">#REF!</definedName>
    <definedName name="ITEM7.25">#REF!</definedName>
    <definedName name="ITEM7.26">#REF!</definedName>
    <definedName name="ITEM7.27">#REF!</definedName>
    <definedName name="ITEM7.28">#REF!</definedName>
    <definedName name="ITEM7.29">#REF!</definedName>
    <definedName name="ITEM7.3">#REF!</definedName>
    <definedName name="ITEM7.30">#REF!</definedName>
    <definedName name="ITEM7.31">#REF!</definedName>
    <definedName name="ITEM7.32">#REF!</definedName>
    <definedName name="ITEM7.33">#REF!</definedName>
    <definedName name="ITEM7.34">#REF!</definedName>
    <definedName name="ITEM7.35">#REF!</definedName>
    <definedName name="ITEM7.4">#REF!</definedName>
    <definedName name="ITEM7.5">#REF!</definedName>
    <definedName name="ITEM7.6">#REF!</definedName>
    <definedName name="ITEM7.7">#REF!</definedName>
    <definedName name="ITEM7.8">#REF!</definedName>
    <definedName name="ITEM7.9">#REF!</definedName>
    <definedName name="ItemCodos">#REF!</definedName>
    <definedName name="Iterar">#REF!</definedName>
    <definedName name="IUI" hidden="1">{"TAB1",#N/A,TRUE,"GENERAL";"TAB2",#N/A,TRUE,"GENERAL";"TAB3",#N/A,TRUE,"GENERAL";"TAB4",#N/A,TRUE,"GENERAL";"TAB5",#N/A,TRUE,"GENERAL"}</definedName>
    <definedName name="iuit7" hidden="1">{"TAB1",#N/A,TRUE,"GENERAL";"TAB2",#N/A,TRUE,"GENERAL";"TAB3",#N/A,TRUE,"GENERAL";"TAB4",#N/A,TRUE,"GENERAL";"TAB5",#N/A,TRUE,"GENERAL"}</definedName>
    <definedName name="iul" hidden="1">{"via1",#N/A,TRUE,"general";"via2",#N/A,TRUE,"general";"via3",#N/A,TRUE,"general"}</definedName>
    <definedName name="iuouio" hidden="1">{"via1",#N/A,TRUE,"general";"via2",#N/A,TRUE,"general";"via3",#N/A,TRUE,"general"}</definedName>
    <definedName name="iuyi9" hidden="1">{"TAB1",#N/A,TRUE,"GENERAL";"TAB2",#N/A,TRUE,"GENERAL";"TAB3",#N/A,TRUE,"GENERAL";"TAB4",#N/A,TRUE,"GENERAL";"TAB5",#N/A,TRUE,"GENERAL"}</definedName>
    <definedName name="iva">#REF!</definedName>
    <definedName name="iyuiuyi" hidden="1">{"via1",#N/A,TRUE,"general";"via2",#N/A,TRUE,"general";"via3",#N/A,TRUE,"general"}</definedName>
    <definedName name="j" hidden="1">{"TAB1",#N/A,TRUE,"GENERAL";"TAB2",#N/A,TRUE,"GENERAL";"TAB3",#N/A,TRUE,"GENERAL";"TAB4",#N/A,TRUE,"GENERAL";"TAB5",#N/A,TRUE,"GENERAL"}</definedName>
    <definedName name="Ja">#REF!</definedName>
    <definedName name="ja8fstyvg">#REF!</definedName>
    <definedName name="JACK_RYAN">#REF!</definedName>
    <definedName name="jan02a">#REF!</definedName>
    <definedName name="Jb">#REF!</definedName>
    <definedName name="Jc">#REF!</definedName>
    <definedName name="jd" hidden="1">{"via1",#N/A,TRUE,"general";"via2",#N/A,TRUE,"general";"via3",#N/A,TRUE,"general"}</definedName>
    <definedName name="jdh" hidden="1">{"TAB1",#N/A,TRUE,"GENERAL";"TAB2",#N/A,TRUE,"GENERAL";"TAB3",#N/A,TRUE,"GENERAL";"TAB4",#N/A,TRUE,"GENERAL";"TAB5",#N/A,TRUE,"GENERAL"}</definedName>
    <definedName name="Je">#REF!</definedName>
    <definedName name="jeytj" hidden="1">{"TAB1",#N/A,TRUE,"GENERAL";"TAB2",#N/A,TRUE,"GENERAL";"TAB3",#N/A,TRUE,"GENERAL";"TAB4",#N/A,TRUE,"GENERAL";"TAB5",#N/A,TRUE,"GENERAL"}</definedName>
    <definedName name="Jf">#REF!</definedName>
    <definedName name="jfhjfrt" hidden="1">{"TAB1",#N/A,TRUE,"GENERAL";"TAB2",#N/A,TRUE,"GENERAL";"TAB3",#N/A,TRUE,"GENERAL";"TAB4",#N/A,TRUE,"GENERAL";"TAB5",#N/A,TRUE,"GENERAL"}</definedName>
    <definedName name="jgfj" hidden="1">{"via1",#N/A,TRUE,"general";"via2",#N/A,TRUE,"general";"via3",#N/A,TRUE,"general"}</definedName>
    <definedName name="jghj" hidden="1">{"TAB1",#N/A,TRUE,"GENERAL";"TAB2",#N/A,TRUE,"GENERAL";"TAB3",#N/A,TRUE,"GENERAL";"TAB4",#N/A,TRUE,"GENERAL";"TAB5",#N/A,TRUE,"GENERAL"}</definedName>
    <definedName name="jgj" hidden="1">{"TAB1",#N/A,TRUE,"GENERAL";"TAB2",#N/A,TRUE,"GENERAL";"TAB3",#N/A,TRUE,"GENERAL";"TAB4",#N/A,TRUE,"GENERAL";"TAB5",#N/A,TRUE,"GENERAL"}</definedName>
    <definedName name="jhg" hidden="1">{"TAB1",#N/A,TRUE,"GENERAL";"TAB2",#N/A,TRUE,"GENERAL";"TAB3",#N/A,TRUE,"GENERAL";"TAB4",#N/A,TRUE,"GENERAL";"TAB5",#N/A,TRUE,"GENERAL"}</definedName>
    <definedName name="jhjyj" hidden="1">{"via1",#N/A,TRUE,"general";"via2",#N/A,TRUE,"general";"via3",#N/A,TRUE,"general"}</definedName>
    <definedName name="JHK" hidden="1">{"TAB1",#N/A,TRUE,"GENERAL";"TAB2",#N/A,TRUE,"GENERAL";"TAB3",#N/A,TRUE,"GENERAL";"TAB4",#N/A,TRUE,"GENERAL";"TAB5",#N/A,TRUE,"GENERAL"}</definedName>
    <definedName name="jhkgjkvf" hidden="1">{"TAB1",#N/A,TRUE,"GENERAL";"TAB2",#N/A,TRUE,"GENERAL";"TAB3",#N/A,TRUE,"GENERAL";"TAB4",#N/A,TRUE,"GENERAL";"TAB5",#N/A,TRUE,"GENERAL"}</definedName>
    <definedName name="jj" hidden="1">{"via1",#N/A,TRUE,"general";"via2",#N/A,TRUE,"general";"via3",#N/A,TRUE,"general"}</definedName>
    <definedName name="jjfq" hidden="1">{"via1",#N/A,TRUE,"general";"via2",#N/A,TRUE,"general";"via3",#N/A,TRUE,"general"}</definedName>
    <definedName name="jjj">#REF!</definedName>
    <definedName name="jjjhjddfg" hidden="1">{"via1",#N/A,TRUE,"general";"via2",#N/A,TRUE,"general";"via3",#N/A,TRUE,"general"}</definedName>
    <definedName name="jjjjjjjjjjjjjjj">#REF!</definedName>
    <definedName name="jjjjju" hidden="1">{"via1",#N/A,TRUE,"general";"via2",#N/A,TRUE,"general";"via3",#N/A,TRUE,"general"}</definedName>
    <definedName name="jjujujty" hidden="1">{"TAB1",#N/A,TRUE,"GENERAL";"TAB2",#N/A,TRUE,"GENERAL";"TAB3",#N/A,TRUE,"GENERAL";"TAB4",#N/A,TRUE,"GENERAL";"TAB5",#N/A,TRUE,"GENERAL"}</definedName>
    <definedName name="jjyjy" hidden="1">{"via1",#N/A,TRUE,"general";"via2",#N/A,TRUE,"general";"via3",#N/A,TRUE,"general"}</definedName>
    <definedName name="jkjh">#REF!</definedName>
    <definedName name="jkk" hidden="1">{"TAB1",#N/A,TRUE,"GENERAL";"TAB2",#N/A,TRUE,"GENERAL";"TAB3",#N/A,TRUE,"GENERAL";"TAB4",#N/A,TRUE,"GENERAL";"TAB5",#N/A,TRUE,"GENERAL"}</definedName>
    <definedName name="jkl" hidden="1">{"TAB1",#N/A,TRUE,"GENERAL";"TAB2",#N/A,TRUE,"GENERAL";"TAB3",#N/A,TRUE,"GENERAL";"TAB4",#N/A,TRUE,"GENERAL";"TAB5",#N/A,TRUE,"GENERAL"}</definedName>
    <definedName name="jklj" hidden="1">#REF!</definedName>
    <definedName name="Job_number">#REF!</definedName>
    <definedName name="JobNo">#REF!</definedName>
    <definedName name="JOIS">#REF!</definedName>
    <definedName name="JOS">#REF!</definedName>
    <definedName name="jose">#REF!</definedName>
    <definedName name="JRYJ" hidden="1">{"via1",#N/A,TRUE,"general";"via2",#N/A,TRUE,"general";"via3",#N/A,TRUE,"general"}</definedName>
    <definedName name="jtyj" hidden="1">{"TAB1",#N/A,TRUE,"GENERAL";"TAB2",#N/A,TRUE,"GENERAL";"TAB3",#N/A,TRUE,"GENERAL";"TAB4",#N/A,TRUE,"GENERAL";"TAB5",#N/A,TRUE,"GENERAL"}</definedName>
    <definedName name="jtyry" hidden="1">{"TAB1",#N/A,TRUE,"GENERAL";"TAB2",#N/A,TRUE,"GENERAL";"TAB3",#N/A,TRUE,"GENERAL";"TAB4",#N/A,TRUE,"GENERAL";"TAB5",#N/A,TRUE,"GENERAL"}</definedName>
    <definedName name="juj" hidden="1">{"via1",#N/A,TRUE,"general";"via2",#N/A,TRUE,"general";"via3",#N/A,TRUE,"general"}</definedName>
    <definedName name="jujcx" hidden="1">{"via1",#N/A,TRUE,"general";"via2",#N/A,TRUE,"general";"via3",#N/A,TRUE,"general"}</definedName>
    <definedName name="jujuj" hidden="1">{"via1",#N/A,TRUE,"general";"via2",#N/A,TRUE,"general";"via3",#N/A,TRUE,"general"}</definedName>
    <definedName name="jujujuju" hidden="1">{"TAB1",#N/A,TRUE,"GENERAL";"TAB2",#N/A,TRUE,"GENERAL";"TAB3",#N/A,TRUE,"GENERAL";"TAB4",#N/A,TRUE,"GENERAL";"TAB5",#N/A,TRUE,"GENERAL"}</definedName>
    <definedName name="jul00">#REF!</definedName>
    <definedName name="JulAgo">#REF!</definedName>
    <definedName name="JulAgo_C">#REF!</definedName>
    <definedName name="jun00">#REF!</definedName>
    <definedName name="JUNE3">#REF!</definedName>
    <definedName name="junebs">#REF!</definedName>
    <definedName name="juneint">#REF!</definedName>
    <definedName name="juneint1">#REF!</definedName>
    <definedName name="juneint2">#REF!</definedName>
    <definedName name="JUNEINT3">#REF!</definedName>
    <definedName name="juuuhb" hidden="1">{"TAB1",#N/A,TRUE,"GENERAL";"TAB2",#N/A,TRUE,"GENERAL";"TAB3",#N/A,TRUE,"GENERAL";"TAB4",#N/A,TRUE,"GENERAL";"TAB5",#N/A,TRUE,"GENERAL"}</definedName>
    <definedName name="jyjt7" hidden="1">{"via1",#N/A,TRUE,"general";"via2",#N/A,TRUE,"general";"via3",#N/A,TRUE,"general"}</definedName>
    <definedName name="jyt" hidden="1">{"via1",#N/A,TRUE,"general";"via2",#N/A,TRUE,"general";"via3",#N/A,TRUE,"general"}</definedName>
    <definedName name="jytj" hidden="1">{"via1",#N/A,TRUE,"general";"via2",#N/A,TRUE,"general";"via3",#N/A,TRUE,"general"}</definedName>
    <definedName name="jyuju" hidden="1">{"via1",#N/A,TRUE,"general";"via2",#N/A,TRUE,"general";"via3",#N/A,TRUE,"general"}</definedName>
    <definedName name="jyujyuj" hidden="1">{"via1",#N/A,TRUE,"general";"via2",#N/A,TRUE,"general";"via3",#N/A,TRUE,"general"}</definedName>
    <definedName name="K">#REF!</definedName>
    <definedName name="K0F1">#REF!</definedName>
    <definedName name="K0F2">#REF!</definedName>
    <definedName name="K10ALO">#REF!</definedName>
    <definedName name="K11ALO">#REF!</definedName>
    <definedName name="K1F1">#REF!</definedName>
    <definedName name="K1F2">#REF!</definedName>
    <definedName name="K2F1">#REF!</definedName>
    <definedName name="K2F2">#REF!</definedName>
    <definedName name="K3F1">#REF!</definedName>
    <definedName name="K3F2">#REF!</definedName>
    <definedName name="K4F1">#REF!</definedName>
    <definedName name="K4F2">#REF!</definedName>
    <definedName name="K5F1">#REF!</definedName>
    <definedName name="K5F2">#REF!</definedName>
    <definedName name="K6F1">#REF!</definedName>
    <definedName name="K6F2">#REF!</definedName>
    <definedName name="K7F1">#REF!</definedName>
    <definedName name="K7F2">#REF!</definedName>
    <definedName name="K8ALO">#REF!</definedName>
    <definedName name="K8F1">#REF!</definedName>
    <definedName name="K8F2">#REF!</definedName>
    <definedName name="K9ALO">#REF!</definedName>
    <definedName name="karen">#REF!,#REF!</definedName>
    <definedName name="KHGGH" hidden="1">{"via1",#N/A,TRUE,"general";"via2",#N/A,TRUE,"general";"via3",#N/A,TRUE,"general"}</definedName>
    <definedName name="khjk7" hidden="1">{"TAB1",#N/A,TRUE,"GENERAL";"TAB2",#N/A,TRUE,"GENERAL";"TAB3",#N/A,TRUE,"GENERAL";"TAB4",#N/A,TRUE,"GENERAL";"TAB5",#N/A,TRUE,"GENERAL"}</definedName>
    <definedName name="kikik" hidden="1">{"via1",#N/A,TRUE,"general";"via2",#N/A,TRUE,"general";"via3",#N/A,TRUE,"general"}</definedName>
    <definedName name="KitCarretera">#REF!</definedName>
    <definedName name="KitCarreteraCostos">#REF!</definedName>
    <definedName name="Kiunga_Elec">#REF!</definedName>
    <definedName name="KJhiuhbsdfhbhb">#REF!</definedName>
    <definedName name="kjhkd" hidden="1">{"via1",#N/A,TRUE,"general";"via2",#N/A,TRUE,"general";"via3",#N/A,TRUE,"general"}</definedName>
    <definedName name="kjk" hidden="1">{"via1",#N/A,TRUE,"general";"via2",#N/A,TRUE,"general";"via3",#N/A,TRUE,"general"}</definedName>
    <definedName name="kjkjk">#REF!</definedName>
    <definedName name="kjljkl">#REF!</definedName>
    <definedName name="kjtrkjr" hidden="1">{"via1",#N/A,TRUE,"general";"via2",#N/A,TRUE,"general";"via3",#N/A,TRUE,"general"}</definedName>
    <definedName name="kk">#REF!</definedName>
    <definedName name="kkkki" hidden="1">{"via1",#N/A,TRUE,"general";"via2",#N/A,TRUE,"general";"via3",#N/A,TRUE,"general"}</definedName>
    <definedName name="kkkkkki" hidden="1">{"TAB1",#N/A,TRUE,"GENERAL";"TAB2",#N/A,TRUE,"GENERAL";"TAB3",#N/A,TRUE,"GENERAL";"TAB4",#N/A,TRUE,"GENERAL";"TAB5",#N/A,TRUE,"GENERAL"}</definedName>
    <definedName name="kkkkkkk">#REF!</definedName>
    <definedName name="kkkkkkkk">#REF!</definedName>
    <definedName name="kkkkkkkkkkk">#REF!</definedName>
    <definedName name="KL">#REF!</definedName>
    <definedName name="krtrk" hidden="1">{"via1",#N/A,TRUE,"general";"via2",#N/A,TRUE,"general";"via3",#N/A,TRUE,"general"}</definedName>
    <definedName name="KTES_AL">#REF!</definedName>
    <definedName name="KU">#REF!</definedName>
    <definedName name="kyr" hidden="1">{"TAB1",#N/A,TRUE,"GENERAL";"TAB2",#N/A,TRUE,"GENERAL";"TAB3",#N/A,TRUE,"GENERAL";"TAB4",#N/A,TRUE,"GENERAL";"TAB5",#N/A,TRUE,"GENERAL"}</definedName>
    <definedName name="L">#REF!</definedName>
    <definedName name="La">#REF!</definedName>
    <definedName name="Labour">#REF!</definedName>
    <definedName name="lasd">#REF!</definedName>
    <definedName name="Lb">#REF!</definedName>
    <definedName name="Ld">#REF!</definedName>
    <definedName name="Le">#REF!</definedName>
    <definedName name="Left_Header" hidden="1">#REF!</definedName>
    <definedName name="Lf">#REF!</definedName>
    <definedName name="Lh">#REF!</definedName>
    <definedName name="Li">#REF!</definedName>
    <definedName name="LIGBOQ">#REF!</definedName>
    <definedName name="LIGGARDE">#REF!</definedName>
    <definedName name="LIGRECAP">#REF!</definedName>
    <definedName name="LIGTITRE">#REF!</definedName>
    <definedName name="LIJOIJOI">#REF!</definedName>
    <definedName name="limcount" hidden="1">1</definedName>
    <definedName name="LINA">#REF!</definedName>
    <definedName name="Liner_Bolts">#REF!</definedName>
    <definedName name="Liquor.SG">#REF!</definedName>
    <definedName name="LisaCodSAO">#REF!</definedName>
    <definedName name="LIST">#REF!</definedName>
    <definedName name="Lista_Mater">#REF!</definedName>
    <definedName name="Lista_MO">#REF!</definedName>
    <definedName name="LISTA2">#REF!</definedName>
    <definedName name="lista3">#REF!</definedName>
    <definedName name="Listacanti">#REF!</definedName>
    <definedName name="ListaCantidad">#REF!</definedName>
    <definedName name="listado">#REF!</definedName>
    <definedName name="ListaItem">#REF!</definedName>
    <definedName name="ListaUni">#REF!</definedName>
    <definedName name="liuoo" hidden="1">{"TAB1",#N/A,TRUE,"GENERAL";"TAB2",#N/A,TRUE,"GENERAL";"TAB3",#N/A,TRUE,"GENERAL";"TAB4",#N/A,TRUE,"GENERAL";"TAB5",#N/A,TRUE,"GENERAL"}</definedName>
    <definedName name="Lj">#REF!</definedName>
    <definedName name="Lk">#REF!</definedName>
    <definedName name="lkj" hidden="1">{"via1",#N/A,TRUE,"general";"via2",#N/A,TRUE,"general";"via3",#N/A,TRUE,"general"}</definedName>
    <definedName name="LKJLJK" hidden="1">{"TAB1",#N/A,TRUE,"GENERAL";"TAB2",#N/A,TRUE,"GENERAL";"TAB3",#N/A,TRUE,"GENERAL";"TAB4",#N/A,TRUE,"GENERAL";"TAB5",#N/A,TRUE,"GENERAL"}</definedName>
    <definedName name="lkkl">#REF!</definedName>
    <definedName name="ll">#REF!</definedName>
    <definedName name="LLC_north_perc">50</definedName>
    <definedName name="LLC_south_perc">100</definedName>
    <definedName name="Lll">#REF!</definedName>
    <definedName name="llll">#REF!</definedName>
    <definedName name="lllllh" hidden="1">{"via1",#N/A,TRUE,"general";"via2",#N/A,TRUE,"general";"via3",#N/A,TRUE,"general"}</definedName>
    <definedName name="lllllllllll">#REF!</definedName>
    <definedName name="lllllllo" hidden="1">{"via1",#N/A,TRUE,"general";"via2",#N/A,TRUE,"general";"via3",#N/A,TRUE,"general"}</definedName>
    <definedName name="LLUVIA">#REF!</definedName>
    <definedName name="LM">#REF!</definedName>
    <definedName name="LM369582_1">"#n"/"a"</definedName>
    <definedName name="LM369582_10">"#n"/"a"</definedName>
    <definedName name="LM369582_2">"#n"/"a"</definedName>
    <definedName name="LM369582_3">"#n"/"a"</definedName>
    <definedName name="LM369582_4">"#n"/"a"</definedName>
    <definedName name="LM369582_5">"#n"/"a"</definedName>
    <definedName name="LM369582_6">"#n"/"a"</definedName>
    <definedName name="LM369582_7">"#n"/"a"</definedName>
    <definedName name="LM369582_8">"#n"/"a"</definedName>
    <definedName name="LM369582_9">"#n"/"a"</definedName>
    <definedName name="lmf">#REF!</definedName>
    <definedName name="LMO">#REF!</definedName>
    <definedName name="Ln">#REF!</definedName>
    <definedName name="LngCantVehic">#REF!</definedName>
    <definedName name="LngKilometrajeAnno">#REF!</definedName>
    <definedName name="LngKilometrajeAno">#REF!</definedName>
    <definedName name="LngNumPeriodosGracia">#REF!</definedName>
    <definedName name="LngPickupKilometros">#REF!</definedName>
    <definedName name="LngPlazoRenting">#REF!</definedName>
    <definedName name="LngTiempoDepreciarMeses">#REF!</definedName>
    <definedName name="Lñ">#REF!</definedName>
    <definedName name="Lo">#REF!</definedName>
    <definedName name="LOCALIZACION">#REF!</definedName>
    <definedName name="LOCALIZACION_1">"#n"/"a"</definedName>
    <definedName name="LOCALIZACION_10">"#n"/"a"</definedName>
    <definedName name="LOCALIZACION_2">"#n"/"a"</definedName>
    <definedName name="LOCALIZACION_3">"#n"/"a"</definedName>
    <definedName name="LOCALIZACION_4">"#n"/"a"</definedName>
    <definedName name="LOCALIZACION_5">"#n"/"a"</definedName>
    <definedName name="LOCALIZACION_6">"#n"/"a"</definedName>
    <definedName name="LOCALIZACION_7">"#n"/"a"</definedName>
    <definedName name="LOCALIZACION_8">"#n"/"a"</definedName>
    <definedName name="LOCALIZACION_9">"#n"/"a"</definedName>
    <definedName name="LOCALIZACIÓN_Y_REPLANTEO._ESTRUCTURAS">#REF!</definedName>
    <definedName name="location">#REF!</definedName>
    <definedName name="location1">#REF!</definedName>
    <definedName name="logLiquida">#REF!</definedName>
    <definedName name="LOLA">#REF!</definedName>
    <definedName name="lolol" hidden="1">{"TAB1",#N/A,TRUE,"GENERAL";"TAB2",#N/A,TRUE,"GENERAL";"TAB3",#N/A,TRUE,"GENERAL";"TAB4",#N/A,TRUE,"GENERAL";"TAB5",#N/A,TRUE,"GENERAL"}</definedName>
    <definedName name="LONG">#REF!</definedName>
    <definedName name="Longitud">#REF!</definedName>
    <definedName name="Longitud1">#REF!</definedName>
    <definedName name="Longitud2">#REF!</definedName>
    <definedName name="LOPE">#REF!</definedName>
    <definedName name="Lp">#REF!</definedName>
    <definedName name="lplpl" hidden="1">{"via1",#N/A,TRUE,"general";"via2",#N/A,TRUE,"general";"via3",#N/A,TRUE,"general"}</definedName>
    <definedName name="Lq">#REF!</definedName>
    <definedName name="Lr">#REF!</definedName>
    <definedName name="Ls">#REF!</definedName>
    <definedName name="Lt">#REF!</definedName>
    <definedName name="Lu">#REF!</definedName>
    <definedName name="LubeCostOutput">#REF!</definedName>
    <definedName name="Lw">#REF!</definedName>
    <definedName name="Lz">#REF!</definedName>
    <definedName name="M">#REF!</definedName>
    <definedName name="Ma">#REF!</definedName>
    <definedName name="MACROMEDIDORES">#REF!</definedName>
    <definedName name="mafdsf" hidden="1">{"via1",#N/A,TRUE,"general";"via2",#N/A,TRUE,"general";"via3",#N/A,TRUE,"general"}</definedName>
    <definedName name="Maint_Labour_Factor">#REF!</definedName>
    <definedName name="MaintManHours">#REF!</definedName>
    <definedName name="MANTO">#REF!</definedName>
    <definedName name="manufactures_lead_time">#REF!</definedName>
    <definedName name="mao" hidden="1">{"TAB1",#N/A,TRUE,"GENERAL";"TAB2",#N/A,TRUE,"GENERAL";"TAB3",#N/A,TRUE,"GENERAL";"TAB4",#N/A,TRUE,"GENERAL";"TAB5",#N/A,TRUE,"GENERAL"}</definedName>
    <definedName name="maow" hidden="1">{"via1",#N/A,TRUE,"general";"via2",#N/A,TRUE,"general";"via3",#N/A,TRUE,"general"}</definedName>
    <definedName name="maq">#REF!</definedName>
    <definedName name="Mar">#REF!</definedName>
    <definedName name="Mar_C">#REF!</definedName>
    <definedName name="mar00">#REF!</definedName>
    <definedName name="MarAbr">#REF!</definedName>
    <definedName name="marc06">#REF!</definedName>
    <definedName name="MARCO">#REF!</definedName>
    <definedName name="marcolegal">#REF!</definedName>
    <definedName name="MargenComercial">#REF!</definedName>
    <definedName name="MargenFinanciero">#REF!</definedName>
    <definedName name="marol">#REF!</definedName>
    <definedName name="marol1">#REF!</definedName>
    <definedName name="MARU">#REF!</definedName>
    <definedName name="masor" hidden="1">{"via1",#N/A,TRUE,"general";"via2",#N/A,TRUE,"general";"via3",#N/A,TRUE,"general"}</definedName>
    <definedName name="MAT">#REF!</definedName>
    <definedName name="MATE">#REF!</definedName>
    <definedName name="MATER1">#REF!</definedName>
    <definedName name="MaterialTub">#REF!</definedName>
    <definedName name="MATRIZRICS">#REF!</definedName>
    <definedName name="maxcosto">#REF!</definedName>
    <definedName name="may00">#REF!</definedName>
    <definedName name="MayJun">#REF!</definedName>
    <definedName name="MayJun_C">#REF!</definedName>
    <definedName name="Mb">#REF!</definedName>
    <definedName name="mdd" hidden="1">{"via1",#N/A,TRUE,"general";"via2",#N/A,TRUE,"general";"via3",#N/A,TRUE,"general"}</definedName>
    <definedName name="MDEO">#N/A</definedName>
    <definedName name="meg" hidden="1">{"TAB1",#N/A,TRUE,"GENERAL";"TAB2",#N/A,TRUE,"GENERAL";"TAB3",#N/A,TRUE,"GENERAL";"TAB4",#N/A,TRUE,"GENERAL";"TAB5",#N/A,TRUE,"GENERAL"}</definedName>
    <definedName name="merchandCostos">#REF!</definedName>
    <definedName name="Merchandisig">#REF!</definedName>
    <definedName name="MES">#REF!</definedName>
    <definedName name="meses">#REF!</definedName>
    <definedName name="met_dep">#REF!</definedName>
    <definedName name="mfgjrdt" hidden="1">{"TAB1",#N/A,TRUE,"GENERAL";"TAB2",#N/A,TRUE,"GENERAL";"TAB3",#N/A,TRUE,"GENERAL";"TAB4",#N/A,TRUE,"GENERAL";"TAB5",#N/A,TRUE,"GENERAL"}</definedName>
    <definedName name="mghm" hidden="1">{"via1",#N/A,TRUE,"general";"via2",#N/A,TRUE,"general";"via3",#N/A,TRUE,"general"}</definedName>
    <definedName name="Mill_Head_H2O.Total_Volume">#REF!</definedName>
    <definedName name="Mill_Screen_H2O.Total_Volume">#REF!</definedName>
    <definedName name="Mill_Weight">#REF!</definedName>
    <definedName name="Mine_Equip_Hrs">#REF!</definedName>
    <definedName name="Mine_Equip_Hrs_MARC">#REF!</definedName>
    <definedName name="Mine_Equip_Hrs_Remaining">#REF!</definedName>
    <definedName name="MineUsed">#REF!</definedName>
    <definedName name="mjmj" hidden="1">{"via1",#N/A,TRUE,"general";"via2",#N/A,TRUE,"general";"via3",#N/A,TRUE,"general"}</definedName>
    <definedName name="mjmjmn" hidden="1">{"via1",#N/A,TRUE,"general";"via2",#N/A,TRUE,"general";"via3",#N/A,TRUE,"general"}</definedName>
    <definedName name="mjnhgkio" hidden="1">{"via1",#N/A,TRUE,"general";"via2",#N/A,TRUE,"general";"via3",#N/A,TRUE,"general"}</definedName>
    <definedName name="mm">#REF!</definedName>
    <definedName name="MMH">#REF!</definedName>
    <definedName name="MMHBS">#REF!</definedName>
    <definedName name="mmhcosts">#REF!</definedName>
    <definedName name="MMHJUN02">#REF!</definedName>
    <definedName name="mmhmarch2000">#REF!</definedName>
    <definedName name="mmjmjh" hidden="1">{"TAB1",#N/A,TRUE,"GENERAL";"TAB2",#N/A,TRUE,"GENERAL";"TAB3",#N/A,TRUE,"GENERAL";"TAB4",#N/A,TRUE,"GENERAL";"TAB5",#N/A,TRUE,"GENERAL"}</definedName>
    <definedName name="MMJV">#REF!</definedName>
    <definedName name="mmm" hidden="1">{"TAB1",#N/A,TRUE,"GENERAL";"TAB2",#N/A,TRUE,"GENERAL";"TAB3",#N/A,TRUE,"GENERAL";"TAB4",#N/A,TRUE,"GENERAL";"TAB5",#N/A,TRUE,"GENERAL"}</definedName>
    <definedName name="mmmh" hidden="1">{"via1",#N/A,TRUE,"general";"via2",#N/A,TRUE,"general";"via3",#N/A,TRUE,"general"}</definedName>
    <definedName name="mmmmmjyt" hidden="1">{"TAB1",#N/A,TRUE,"GENERAL";"TAB2",#N/A,TRUE,"GENERAL";"TAB3",#N/A,TRUE,"GENERAL";"TAB4",#N/A,TRUE,"GENERAL";"TAB5",#N/A,TRUE,"GENERAL"}</definedName>
    <definedName name="mmmmmmg" hidden="1">{"via1",#N/A,TRUE,"general";"via2",#N/A,TRUE,"general";"via3",#N/A,TRUE,"general"}</definedName>
    <definedName name="Mmto">#REF!</definedName>
    <definedName name="MN" hidden="1">{"via1",#N/A,TRUE,"general";"via2",#N/A,TRUE,"general";"via3",#N/A,TRUE,"general"}</definedName>
    <definedName name="MNO">#REF!</definedName>
    <definedName name="MO">#REF!</definedName>
    <definedName name="mobil06">#REF!</definedName>
    <definedName name="MODIF">#REF!</definedName>
    <definedName name="MOMATECA">#REF!</definedName>
    <definedName name="MONETARY">#REF!</definedName>
    <definedName name="mortero14">#REF!</definedName>
    <definedName name="mortero15">#REF!</definedName>
    <definedName name="MR_DESCRIPTION">#REF!</definedName>
    <definedName name="MRNumber">#REF!</definedName>
    <definedName name="MTD.ROM1_PercentFed">#REF!</definedName>
    <definedName name="MTD.ROM2_PercentFed">#REF!</definedName>
    <definedName name="MTD.ROM3_PercentFed">#REF!</definedName>
    <definedName name="MTD.ROM4_PercentFed">#REF!</definedName>
    <definedName name="MTD.ROM5_PercentFed">#REF!</definedName>
    <definedName name="MTD_Days">#REF!</definedName>
    <definedName name="municipios1">#REF!</definedName>
    <definedName name="MXSMAR">#REF!</definedName>
    <definedName name="n" hidden="1">{"via1",#N/A,TRUE,"general";"via2",#N/A,TRUE,"general";"via3",#N/A,TRUE,"general"}</definedName>
    <definedName name="Na">#REF!</definedName>
    <definedName name="nana">#REF!</definedName>
    <definedName name="NARIÑO">#REF!</definedName>
    <definedName name="Nb">#REF!</definedName>
    <definedName name="nbnbv">#REF!</definedName>
    <definedName name="nbvnv" hidden="1">{"via1",#N/A,TRUE,"general";"via2",#N/A,TRUE,"general";"via3",#N/A,TRUE,"general"}</definedName>
    <definedName name="Nc">#REF!</definedName>
    <definedName name="Nd">#REF!</definedName>
    <definedName name="NDHS" hidden="1">{"TAB1",#N/A,TRUE,"GENERAL";"TAB2",#N/A,TRUE,"GENERAL";"TAB3",#N/A,TRUE,"GENERAL";"TAB4",#N/A,TRUE,"GENERAL";"TAB5",#N/A,TRUE,"GENERAL"}</definedName>
    <definedName name="Ne">#REF!</definedName>
    <definedName name="Necesidad_entorchado_Zonas">#REF!</definedName>
    <definedName name="Nett_Rev_COL_Nom">#REF!</definedName>
    <definedName name="nf" hidden="1">{"TAB1",#N/A,TRUE,"GENERAL";"TAB2",#N/A,TRUE,"GENERAL";"TAB3",#N/A,TRUE,"GENERAL";"TAB4",#N/A,TRUE,"GENERAL";"TAB5",#N/A,TRUE,"GENERAL"}</definedName>
    <definedName name="nfg" hidden="1">{"via1",#N/A,TRUE,"general";"via2",#N/A,TRUE,"general";"via3",#N/A,TRUE,"general"}</definedName>
    <definedName name="nfgn" hidden="1">{"via1",#N/A,TRUE,"general";"via2",#N/A,TRUE,"general";"via3",#N/A,TRUE,"general"}</definedName>
    <definedName name="ngdn" hidden="1">{"TAB1",#N/A,TRUE,"GENERAL";"TAB2",#N/A,TRUE,"GENERAL";"TAB3",#N/A,TRUE,"GENERAL";"TAB4",#N/A,TRUE,"GENERAL";"TAB5",#N/A,TRUE,"GENERAL"}</definedName>
    <definedName name="ngfh" hidden="1">{"via1",#N/A,TRUE,"general";"via2",#N/A,TRUE,"general";"via3",#N/A,TRUE,"general"}</definedName>
    <definedName name="nhn" hidden="1">{"via1",#N/A,TRUE,"general";"via2",#N/A,TRUE,"general";"via3",#N/A,TRUE,"general"}</definedName>
    <definedName name="nhncfgn" hidden="1">{"TAB1",#N/A,TRUE,"GENERAL";"TAB2",#N/A,TRUE,"GENERAL";"TAB3",#N/A,TRUE,"GENERAL";"TAB4",#N/A,TRUE,"GENERAL";"TAB5",#N/A,TRUE,"GENERAL"}</definedName>
    <definedName name="nhndr" hidden="1">{"via1",#N/A,TRUE,"general";"via2",#N/A,TRUE,"general";"via3",#N/A,TRUE,"general"}</definedName>
    <definedName name="nic_nis">#REF!</definedName>
    <definedName name="Niqui">#REF!</definedName>
    <definedName name="NIVEL">#REF!</definedName>
    <definedName name="nmmmm" hidden="1">{"via1",#N/A,TRUE,"general";"via2",#N/A,TRUE,"general";"via3",#N/A,TRUE,"general"}</definedName>
    <definedName name="NN" hidden="1">{"TAB1",#N/A,TRUE,"GENERAL";"TAB2",#N/A,TRUE,"GENERAL";"TAB3",#N/A,TRUE,"GENERAL";"TAB4",#N/A,TRUE,"GENERAL";"TAB5",#N/A,TRUE,"GENERAL"}</definedName>
    <definedName name="nndng" hidden="1">{"TAB1",#N/A,TRUE,"GENERAL";"TAB2",#N/A,TRUE,"GENERAL";"TAB3",#N/A,TRUE,"GENERAL";"TAB4",#N/A,TRUE,"GENERAL";"TAB5",#N/A,TRUE,"GENERAL"}</definedName>
    <definedName name="nnn" hidden="1">{"TAB1",#N/A,TRUE,"GENERAL";"TAB2",#N/A,TRUE,"GENERAL";"TAB3",#N/A,TRUE,"GENERAL";"TAB4",#N/A,TRUE,"GENERAL";"TAB5",#N/A,TRUE,"GENERAL"}</definedName>
    <definedName name="nnnhd" hidden="1">{"via1",#N/A,TRUE,"general";"via2",#N/A,TRUE,"general";"via3",#N/A,TRUE,"general"}</definedName>
    <definedName name="nnnnn" hidden="1">{"via1",#N/A,TRUE,"general";"via2",#N/A,TRUE,"general";"via3",#N/A,TRUE,"general"}</definedName>
    <definedName name="nnnnnd" hidden="1">{"TAB1",#N/A,TRUE,"GENERAL";"TAB2",#N/A,TRUE,"GENERAL";"TAB3",#N/A,TRUE,"GENERAL";"TAB4",#N/A,TRUE,"GENERAL";"TAB5",#N/A,TRUE,"GENERAL"}</definedName>
    <definedName name="nnnnnf" hidden="1">{"TAB1",#N/A,TRUE,"GENERAL";"TAB2",#N/A,TRUE,"GENERAL";"TAB3",#N/A,TRUE,"GENERAL";"TAB4",#N/A,TRUE,"GENERAL";"TAB5",#N/A,TRUE,"GENERAL"}</definedName>
    <definedName name="nnnnnh" hidden="1">{"via1",#N/A,TRUE,"general";"via2",#N/A,TRUE,"general";"via3",#N/A,TRUE,"general"}</definedName>
    <definedName name="NOA_4">#REF!</definedName>
    <definedName name="NOA_7">#REF!</definedName>
    <definedName name="NOMBRE">#REF!</definedName>
    <definedName name="NOMINA">#REF!</definedName>
    <definedName name="Nomina06">#REF!</definedName>
    <definedName name="NoRepAtEnd">#REF!</definedName>
    <definedName name="Norte">#REF!</definedName>
    <definedName name="North_sales">#REF!</definedName>
    <definedName name="nov00">#REF!</definedName>
    <definedName name="NovDic">#REF!</definedName>
    <definedName name="NSEM">#REF!</definedName>
    <definedName name="Nudo_2725">#REF!</definedName>
    <definedName name="NUEVO">#REF!</definedName>
    <definedName name="numero">#REF!</definedName>
    <definedName name="nxn" hidden="1">{"via1",#N/A,TRUE,"general";"via2",#N/A,TRUE,"general";"via3",#N/A,TRUE,"general"}</definedName>
    <definedName name="ÑÑÑ">#REF!</definedName>
    <definedName name="ñpñpñ" hidden="1">{"via1",#N/A,TRUE,"general";"via2",#N/A,TRUE,"general";"via3",#N/A,TRUE,"general"}</definedName>
    <definedName name="ñpsaiugu">#REF!</definedName>
    <definedName name="o">#REF!</definedName>
    <definedName name="o9o9" hidden="1">{"via1",#N/A,TRUE,"general";"via2",#N/A,TRUE,"general";"via3",#N/A,TRUE,"general"}</definedName>
    <definedName name="oasuvzvugyga">#REF!</definedName>
    <definedName name="OBJETO">#REF!</definedName>
    <definedName name="OBS_Data_Col" hidden="1">#REF!</definedName>
    <definedName name="OCEquipData">#REF!</definedName>
    <definedName name="oct00">#REF!</definedName>
    <definedName name="OFFICE_ENTITY">#REF!</definedName>
    <definedName name="OHaulCostOutput">#REF!</definedName>
    <definedName name="oiret" hidden="1">{"TAB1",#N/A,TRUE,"GENERAL";"TAB2",#N/A,TRUE,"GENERAL";"TAB3",#N/A,TRUE,"GENERAL";"TAB4",#N/A,TRUE,"GENERAL";"TAB5",#N/A,TRUE,"GENERAL"}</definedName>
    <definedName name="oirgrth" hidden="1">{"TAB1",#N/A,TRUE,"GENERAL";"TAB2",#N/A,TRUE,"GENERAL";"TAB3",#N/A,TRUE,"GENERAL";"TAB4",#N/A,TRUE,"GENERAL";"TAB5",#N/A,TRUE,"GENERAL"}</definedName>
    <definedName name="OIUOIU" hidden="1">{"via1",#N/A,TRUE,"general";"via2",#N/A,TRUE,"general";"via3",#N/A,TRUE,"general"}</definedName>
    <definedName name="ojuojoijojoijdlf">#REF!</definedName>
    <definedName name="om">#REF!</definedName>
    <definedName name="ooo" hidden="1">{"via1",#N/A,TRUE,"general";"via2",#N/A,TRUE,"general";"via3",#N/A,TRUE,"general"}</definedName>
    <definedName name="ooooiii" hidden="1">{"TAB1",#N/A,TRUE,"GENERAL";"TAB2",#N/A,TRUE,"GENERAL";"TAB3",#N/A,TRUE,"GENERAL";"TAB4",#N/A,TRUE,"GENERAL";"TAB5",#N/A,TRUE,"GENERAL"}</definedName>
    <definedName name="oooos" hidden="1">{"via1",#N/A,TRUE,"general";"via2",#N/A,TRUE,"general";"via3",#N/A,TRUE,"general"}</definedName>
    <definedName name="OP">#REF!</definedName>
    <definedName name="Openingpb" hidden="1">#REF!</definedName>
    <definedName name="OpEquip">#REF!</definedName>
    <definedName name="OpexFac">#REF!</definedName>
    <definedName name="Option">#REF!</definedName>
    <definedName name="Orden">#REF!</definedName>
    <definedName name="OreToStorage.Check_tonne_error">#REF!</definedName>
    <definedName name="OreToStorage.Check_Tonnes">#REF!</definedName>
    <definedName name="OreToStorage.Check_Volume">#REF!</definedName>
    <definedName name="OreToStorage.Pulp_Density">#REF!</definedName>
    <definedName name="OtherCosts">#REF!</definedName>
    <definedName name="OTR">#REF!</definedName>
    <definedName name="OTRO">#REF!</definedName>
    <definedName name="otro2">#REF!</definedName>
    <definedName name="otros">#REF!</definedName>
    <definedName name="OtrosServicios">#REF!</definedName>
    <definedName name="OtrosServiciosCostos">#REF!</definedName>
    <definedName name="ØuRn1v">#REF!</definedName>
    <definedName name="ØuRn2v">#REF!</definedName>
    <definedName name="OWNER" hidden="1">#REF!</definedName>
    <definedName name="P">#REF!</definedName>
    <definedName name="p.BS" hidden="1">#REF!</definedName>
    <definedName name="p.BSAssumptions" hidden="1">#REF!</definedName>
    <definedName name="p.CapStructure" hidden="1">#REF!</definedName>
    <definedName name="p.CashFlow" hidden="1">#REF!</definedName>
    <definedName name="p.Cover" hidden="1">#REF!</definedName>
    <definedName name="p.Depreciation" hidden="1">#REF!</definedName>
    <definedName name="p.Executive" hidden="1">#REF!</definedName>
    <definedName name="p.FactSheet" hidden="1">#REF!</definedName>
    <definedName name="p.IS" hidden="1">#REF!</definedName>
    <definedName name="p.ISAssumptions" hidden="1">#REF!</definedName>
    <definedName name="p.OpeningBS" hidden="1">#REF!</definedName>
    <definedName name="p.TaxCalculation" hidden="1">#REF!</definedName>
    <definedName name="p0p0" hidden="1">{"via1",#N/A,TRUE,"general";"via2",#N/A,TRUE,"general";"via3",#N/A,TRUE,"general"}</definedName>
    <definedName name="Pa">#REF!</definedName>
    <definedName name="PAG">#N/A</definedName>
    <definedName name="PagoFinanciero">#REF!</definedName>
    <definedName name="pagos">#REF!</definedName>
    <definedName name="PANEL">#REF!</definedName>
    <definedName name="PAPA">#REF!</definedName>
    <definedName name="PARAMETROS">#REF!</definedName>
    <definedName name="PARAMETROS_1">"#n"/"a"</definedName>
    <definedName name="PARAMETROS_10">"#n"/"a"</definedName>
    <definedName name="PARAMETROS_2">"#n"/"a"</definedName>
    <definedName name="PARAMETROS_3">"#n"/"a"</definedName>
    <definedName name="PARAMETROS_4">"#n"/"a"</definedName>
    <definedName name="PARAMETROS_5">"#n"/"a"</definedName>
    <definedName name="PARAMETROS_6">"#n"/"a"</definedName>
    <definedName name="PARAMETROS_7">"#n"/"a"</definedName>
    <definedName name="PARAMETROS_8">"#n"/"a"</definedName>
    <definedName name="PARAMETROS_9">"#n"/"a"</definedName>
    <definedName name="PASO" hidden="1">{#N/A,#N/A,TRUE,"INGENIERIA";#N/A,#N/A,TRUE,"COMPRAS";#N/A,#N/A,TRUE,"DIRECCION";#N/A,#N/A,TRUE,"RESUMEN"}</definedName>
    <definedName name="PASS" hidden="1">{#N/A,#N/A,TRUE,"INGENIERIA";#N/A,#N/A,TRUE,"COMPRAS";#N/A,#N/A,TRUE,"DIRECCION";#N/A,#N/A,TRUE,"RESUMEN"}</definedName>
    <definedName name="payment_terms">#REF!</definedName>
    <definedName name="Pb">#REF!</definedName>
    <definedName name="Pc">#REF!</definedName>
    <definedName name="Pd">#REF!</definedName>
    <definedName name="Pe">#REF!</definedName>
    <definedName name="pedro">#REF!</definedName>
    <definedName name="Pegante_PVC">#REF!</definedName>
    <definedName name="perDate">#REF!</definedName>
    <definedName name="PERFIL_DEL_TRAMO">#REF!</definedName>
    <definedName name="PERFIL_DEL_TRAMO_1">"#n"/"a"</definedName>
    <definedName name="PERFIL_DEL_TRAMO_10">"#n"/"a"</definedName>
    <definedName name="PERFIL_DEL_TRAMO_2">"#n"/"a"</definedName>
    <definedName name="PERFIL_DEL_TRAMO_3">"#n"/"a"</definedName>
    <definedName name="PERFIL_DEL_TRAMO_4">"#n"/"a"</definedName>
    <definedName name="PERFIL_DEL_TRAMO_5">"#n"/"a"</definedName>
    <definedName name="PERFIL_DEL_TRAMO_6">"#n"/"a"</definedName>
    <definedName name="PERFIL_DEL_TRAMO_7">"#n"/"a"</definedName>
    <definedName name="PERFIL_DEL_TRAMO_8">"#n"/"a"</definedName>
    <definedName name="PERFIL_DEL_TRAMO_9">"#n"/"a"</definedName>
    <definedName name="PeriodInc">#REF!</definedName>
    <definedName name="perLabel">#REF!</definedName>
    <definedName name="PERSONALTABLA1.1.1">#REF!</definedName>
    <definedName name="PERSONALTABLA1.2">#REF!</definedName>
    <definedName name="PERSONALTABLA1.3">#REF!</definedName>
    <definedName name="PESO14.2">#REF!</definedName>
    <definedName name="PESO14.3">#REF!</definedName>
    <definedName name="PESO14.4">#REF!</definedName>
    <definedName name="Piedra">#REF!</definedName>
    <definedName name="PILOTE">#REF!</definedName>
    <definedName name="PKHK" hidden="1">{"TAB1",#N/A,TRUE,"GENERAL";"TAB2",#N/A,TRUE,"GENERAL";"TAB3",#N/A,TRUE,"GENERAL";"TAB4",#N/A,TRUE,"GENERAL";"TAB5",#N/A,TRUE,"GENERAL"}</definedName>
    <definedName name="pkj" hidden="1">{"TAB1",#N/A,TRUE,"GENERAL";"TAB2",#N/A,TRUE,"GENERAL";"TAB3",#N/A,TRUE,"GENERAL";"TAB4",#N/A,TRUE,"GENERAL";"TAB5",#N/A,TRUE,"GENERAL"}</definedName>
    <definedName name="Placas_.9x.9_Azul_labrador">#REF!</definedName>
    <definedName name="PLAD" hidden="1">{"TAB1",#N/A,TRUE,"GENERAL";"TAB2",#N/A,TRUE,"GENERAL";"TAB3",#N/A,TRUE,"GENERAL";"TAB4",#N/A,TRUE,"GENERAL";"TAB5",#N/A,TRUE,"GENERAL"}</definedName>
    <definedName name="plan">#REF!</definedName>
    <definedName name="Plan_Vallejo_Sens">#REF!</definedName>
    <definedName name="PLANTASALCANTARILLADO1.1">#REF!</definedName>
    <definedName name="PLANTASALCANTARILLADOTABLA1.7">#REF!</definedName>
    <definedName name="PLANTASTRATAMIENTOTABLA5.1">#REF!</definedName>
    <definedName name="PLANTASTRATAMIENTOTABLA5.2">#REF!</definedName>
    <definedName name="PlanVallejo">#REF!</definedName>
    <definedName name="PLAZO.BID">#REF!</definedName>
    <definedName name="PLPLUNN" hidden="1">{"TAB1",#N/A,TRUE,"GENERAL";"TAB2",#N/A,TRUE,"GENERAL";"TAB3",#N/A,TRUE,"GENERAL";"TAB4",#N/A,TRUE,"GENERAL";"TAB5",#N/A,TRUE,"GENERAL"}</definedName>
    <definedName name="PLUG" hidden="1">#REF!</definedName>
    <definedName name="PMT">#REF!</definedName>
    <definedName name="po">#REF!</definedName>
    <definedName name="poblado">#REF!</definedName>
    <definedName name="POIPOZOS">#REF!</definedName>
    <definedName name="POIUP" hidden="1">{"via1",#N/A,TRUE,"general";"via2",#N/A,TRUE,"general";"via3",#N/A,TRUE,"general"}</definedName>
    <definedName name="Polinomial">#REF!</definedName>
    <definedName name="POLINOMIAL1">#REF!</definedName>
    <definedName name="Polinomial10">#REF!</definedName>
    <definedName name="Polinomial11">#REF!</definedName>
    <definedName name="Polinomial12">#REF!</definedName>
    <definedName name="Polinomial13">#REF!</definedName>
    <definedName name="Polinomial14">#REF!</definedName>
    <definedName name="Polinomial15">#REF!</definedName>
    <definedName name="Polinomial16">#REF!</definedName>
    <definedName name="Polinomial17">#REF!</definedName>
    <definedName name="Polinomial18">#REF!</definedName>
    <definedName name="Polinomial19">#REF!</definedName>
    <definedName name="Polinomial2">#REF!</definedName>
    <definedName name="Polinomial3">#REF!</definedName>
    <definedName name="Polinomial4">#REF!</definedName>
    <definedName name="Polinomial5">#REF!</definedName>
    <definedName name="Polinomial6">#REF!</definedName>
    <definedName name="Polinomial7">#REF!</definedName>
    <definedName name="Polinomial8">#REF!</definedName>
    <definedName name="Polinomial9">#REF!</definedName>
    <definedName name="Polynomial">#REF!</definedName>
    <definedName name="PoMede">#REF!</definedName>
    <definedName name="popop" hidden="1">{"via1",#N/A,TRUE,"general";"via2",#N/A,TRUE,"general";"via3",#N/A,TRUE,"general"}</definedName>
    <definedName name="popp" hidden="1">{"via1",#N/A,TRUE,"general";"via2",#N/A,TRUE,"general";"via3",#N/A,TRUE,"general"}</definedName>
    <definedName name="popvds" hidden="1">{"TAB1",#N/A,TRUE,"GENERAL";"TAB2",#N/A,TRUE,"GENERAL";"TAB3",#N/A,TRUE,"GENERAL";"TAB4",#N/A,TRUE,"GENERAL";"TAB5",#N/A,TRUE,"GENERAL"}</definedName>
    <definedName name="PorcAdicCostoLlantasCliente">#REF!</definedName>
    <definedName name="PorcAdicCostoMtto">#REF!</definedName>
    <definedName name="PorcCostosOcultos">#REF!</definedName>
    <definedName name="PorContribConduct">#REF!</definedName>
    <definedName name="PorContribImpRod">#REF!</definedName>
    <definedName name="PorContribLlantas">#REF!</definedName>
    <definedName name="PorContribMtto">#REF!</definedName>
    <definedName name="PorContribSeguro">#REF!</definedName>
    <definedName name="PorcPAAG">#REF!</definedName>
    <definedName name="PorcPuntosAdicCredito">#REF!</definedName>
    <definedName name="PorcPuntosAdicLeasing">#REF!</definedName>
    <definedName name="PorcTasaSeguroCanon">#REF!</definedName>
    <definedName name="PorcTasaSeguroCliente">#REF!</definedName>
    <definedName name="PorDecremImptosRodamto">#REF!</definedName>
    <definedName name="porDemerito1">#REF!</definedName>
    <definedName name="porDemerito10">#REF!</definedName>
    <definedName name="porDemerito11">#REF!</definedName>
    <definedName name="porDemerito2">#REF!</definedName>
    <definedName name="porDemerito3">#REF!</definedName>
    <definedName name="porDemerito4">#REF!</definedName>
    <definedName name="porDemerito5">#REF!</definedName>
    <definedName name="porDemerito6">#REF!</definedName>
    <definedName name="porDemerito7">#REF!</definedName>
    <definedName name="porDemerito8">#REF!</definedName>
    <definedName name="porDemerito9">#REF!</definedName>
    <definedName name="porDemeritoAcces">#REF!</definedName>
    <definedName name="PorDesctoTransfdoVehicClien">#REF!</definedName>
    <definedName name="PorDesctoVehicCliente">#REF!</definedName>
    <definedName name="PorDesctoVehicSurenting">#REF!</definedName>
    <definedName name="PorDesctoVehícSurenting">#REF!</definedName>
    <definedName name="PorFactorIvaCanon">#REF!</definedName>
    <definedName name="PorFactPrestacConduct">#REF!</definedName>
    <definedName name="porImprevistos">#REF!</definedName>
    <definedName name="PorImpto2Xmil">#REF!</definedName>
    <definedName name="PorIncremAnualComb">#REF!</definedName>
    <definedName name="PorIncremAnualCostos">#REF!</definedName>
    <definedName name="PorIncremAnualCostos10">#REF!</definedName>
    <definedName name="PorIncremAnualCostos11">#REF!</definedName>
    <definedName name="PorIncremAnualCostos2">#REF!</definedName>
    <definedName name="PorIncremAnualCostos3">#REF!</definedName>
    <definedName name="PorIncremAnualCostos4">#REF!</definedName>
    <definedName name="PorIncremAnualCostos5">#REF!</definedName>
    <definedName name="PorIncremAnualCostos6">#REF!</definedName>
    <definedName name="PorIncremAnualCostos7">#REF!</definedName>
    <definedName name="PorIncremAnualCostos8">#REF!</definedName>
    <definedName name="PorIncremAnualCostos9">#REF!</definedName>
    <definedName name="PorIncremAnualManoObra">#REF!</definedName>
    <definedName name="PorIncreSeguro10A">#REF!</definedName>
    <definedName name="PorIncreSeguro11A">#REF!</definedName>
    <definedName name="PorIncreSeguro2A">#REF!</definedName>
    <definedName name="PorIncreSeguro3A">#REF!</definedName>
    <definedName name="PorIncreSeguro4A">#REF!</definedName>
    <definedName name="PorIncreSeguro5A">#REF!</definedName>
    <definedName name="PorIncreSeguro6A">#REF!</definedName>
    <definedName name="PorIncreSeguro7A">#REF!</definedName>
    <definedName name="PorIncreSeguro8A">#REF!</definedName>
    <definedName name="PorIncreSeguro9A">#REF!</definedName>
    <definedName name="porInsumos">#REF!</definedName>
    <definedName name="PorIvaVehic">#REF!</definedName>
    <definedName name="porManoObra">#REF!</definedName>
    <definedName name="PorMargenFuel">#REF!</definedName>
    <definedName name="PorMargenGeneral">#REF!</definedName>
    <definedName name="PorMargenGPS">#REF!</definedName>
    <definedName name="porMargenReventa">#REF!</definedName>
    <definedName name="PorMargenStandby">#REF!</definedName>
    <definedName name="PorPuntosAdicionDTF">#REF!</definedName>
    <definedName name="PorPuntosAdicServicios">#REF!</definedName>
    <definedName name="PorPuntosPromTAFondeo">#REF!</definedName>
    <definedName name="PorRetomaCliente">#REF!</definedName>
    <definedName name="PorRetomaLeasing">#REF!</definedName>
    <definedName name="porReventaCliente">#REF!</definedName>
    <definedName name="PorReventaSurenting">#REF!</definedName>
    <definedName name="PorRiesgoReventa">#REF!</definedName>
    <definedName name="PorTasaImpoPagoImptoRenta">#REF!</definedName>
    <definedName name="PorTasaMensualDesctarVPN">#REF!</definedName>
    <definedName name="PorTasaSeguro">#REF!</definedName>
    <definedName name="PorTasaSgro">#REF!</definedName>
    <definedName name="PorUtilidadDesctoCompra">#REF!</definedName>
    <definedName name="PorUtilidadFinanciera">#REF!</definedName>
    <definedName name="pouig" hidden="1">{"via1",#N/A,TRUE,"general";"via2",#N/A,TRUE,"general";"via3",#N/A,TRUE,"general"}</definedName>
    <definedName name="POZOSACTUAL">#REF!</definedName>
    <definedName name="pozosconduccion">#REF!</definedName>
    <definedName name="ppppp9" hidden="1">{"via1",#N/A,TRUE,"general";"via2",#N/A,TRUE,"general";"via3",#N/A,TRUE,"general"}</definedName>
    <definedName name="pppppd" hidden="1">{"TAB1",#N/A,TRUE,"GENERAL";"TAB2",#N/A,TRUE,"GENERAL";"TAB3",#N/A,TRUE,"GENERAL";"TAB4",#N/A,TRUE,"GENERAL";"TAB5",#N/A,TRUE,"GENERAL"}</definedName>
    <definedName name="pppppppppppp">#REF!</definedName>
    <definedName name="PPPPPPPPPPPPEE">#REF!</definedName>
    <definedName name="Ppto">#REF!</definedName>
    <definedName name="PPtoNorte">#REF!</definedName>
    <definedName name="pqroj" hidden="1">{"via1",#N/A,TRUE,"general";"via2",#N/A,TRUE,"general";"via3",#N/A,TRUE,"general"}</definedName>
    <definedName name="pre">#REF!</definedName>
    <definedName name="Precio">#REF!</definedName>
    <definedName name="precio2">#REF!</definedName>
    <definedName name="PrecioS">#REF!</definedName>
    <definedName name="PRES">#REF!</definedName>
    <definedName name="PRES.AGRI">#REF!</definedName>
    <definedName name="PRESIPISTO">#REF!</definedName>
    <definedName name="Prestaciones_sociales">#REF!</definedName>
    <definedName name="Presu">#REF!</definedName>
    <definedName name="PRESUP">#REF!</definedName>
    <definedName name="Presupuest">#REF!</definedName>
    <definedName name="PRESUPUESTO">#REF!</definedName>
    <definedName name="PResupuestos">#REF!</definedName>
    <definedName name="PrevFleet">#REF!</definedName>
    <definedName name="PRICES_FIRM">#REF!</definedName>
    <definedName name="PRIMER" hidden="1">{"via1",#N/A,TRUE,"general";"via2",#N/A,TRUE,"general";"via3",#N/A,TRUE,"general"}</definedName>
    <definedName name="PRIMET" hidden="1">{"TAB1",#N/A,TRUE,"GENERAL";"TAB2",#N/A,TRUE,"GENERAL";"TAB3",#N/A,TRUE,"GENERAL";"TAB4",#N/A,TRUE,"GENERAL";"TAB5",#N/A,TRUE,"GENERAL"}</definedName>
    <definedName name="PRINT_AREA">#N/A</definedName>
    <definedName name="PRINT_AREA_MI">#N/A</definedName>
    <definedName name="PRINT_TITLES">#N/A</definedName>
    <definedName name="PRINT_TITLES_MI">#N/A</definedName>
    <definedName name="PRINT2">#REF!</definedName>
    <definedName name="PrintEnd" hidden="1">#REF!</definedName>
    <definedName name="PrintStart" hidden="1">#REF!</definedName>
    <definedName name="PrintTitle">#REF!</definedName>
    <definedName name="Prioridad">#REF!</definedName>
    <definedName name="proceso">#REF!</definedName>
    <definedName name="prod">#REF!</definedName>
    <definedName name="prod1">#REF!</definedName>
    <definedName name="prod98">#REF!</definedName>
    <definedName name="prodcal">#REF!</definedName>
    <definedName name="prodeco">#REF!</definedName>
    <definedName name="prodhati">#REF!</definedName>
    <definedName name="PRODUCCIONACTUAL">#REF!</definedName>
    <definedName name="PRODUCTCARB">#REF!</definedName>
    <definedName name="PRODUCTEST">#REF!</definedName>
    <definedName name="PROF">#REF!</definedName>
    <definedName name="profbatea">#REF!</definedName>
    <definedName name="profit_margin">#REF!</definedName>
    <definedName name="Profundidad">#REF!</definedName>
    <definedName name="Project">#REF!</definedName>
    <definedName name="PROJECT_CURRENCY">#REF!</definedName>
    <definedName name="Project_Name">#REF!</definedName>
    <definedName name="Project_name_1">#REF!</definedName>
    <definedName name="Project_name_2">#REF!</definedName>
    <definedName name="PROYECCION">#REF!</definedName>
    <definedName name="PROYECCIONDEMANDATABLA1">#REF!</definedName>
    <definedName name="proyecto">#REF!</definedName>
    <definedName name="PROYECTOS">#REF!</definedName>
    <definedName name="Psol">#N/A</definedName>
    <definedName name="ptope" hidden="1">{"TAB1",#N/A,TRUE,"GENERAL";"TAB2",#N/A,TRUE,"GENERAL";"TAB3",#N/A,TRUE,"GENERAL";"TAB4",#N/A,TRUE,"GENERAL";"TAB5",#N/A,TRUE,"GENERAL"}</definedName>
    <definedName name="ptopes" hidden="1">{"via1",#N/A,TRUE,"general";"via2",#N/A,TRUE,"general";"via3",#N/A,TRUE,"general"}</definedName>
    <definedName name="PTTTT" hidden="1">{#N/A,#N/A,TRUE,"INGENIERIA";#N/A,#N/A,TRUE,"COMPRAS";#N/A,#N/A,TRUE,"DIRECCION";#N/A,#N/A,TRUE,"RESUMEN"}</definedName>
    <definedName name="Pulidora">#REF!</definedName>
    <definedName name="PuntosRentabilidad">#REF!</definedName>
    <definedName name="Purchase">#REF!</definedName>
    <definedName name="PUYTH">#REF!</definedName>
    <definedName name="q" hidden="1">{"via1",#N/A,TRUE,"general";"via2",#N/A,TRUE,"general";"via3",#N/A,TRUE,"general"}</definedName>
    <definedName name="q1q1q" hidden="1">{"via1",#N/A,TRUE,"general";"via2",#N/A,TRUE,"general";"via3",#N/A,TRUE,"general"}</definedName>
    <definedName name="qaedtguj" hidden="1">{"via1",#N/A,TRUE,"general";"via2",#N/A,TRUE,"general";"via3",#N/A,TRUE,"general"}</definedName>
    <definedName name="QAQSWS" hidden="1">{"via1",#N/A,TRUE,"general";"via2",#N/A,TRUE,"general";"via3",#N/A,TRUE,"general"}</definedName>
    <definedName name="qaqwwxcr" hidden="1">{"via1",#N/A,TRUE,"general";"via2",#N/A,TRUE,"general";"via3",#N/A,TRUE,"general"}</definedName>
    <definedName name="QE">#REF!</definedName>
    <definedName name="QE_TE">#REF!</definedName>
    <definedName name="qedcd" hidden="1">{"via1",#N/A,TRUE,"general";"via2",#N/A,TRUE,"general";"via3",#N/A,TRUE,"general"}</definedName>
    <definedName name="qeqewe" hidden="1">{"TAB1",#N/A,TRUE,"GENERAL";"TAB2",#N/A,TRUE,"GENERAL";"TAB3",#N/A,TRUE,"GENERAL";"TAB4",#N/A,TRUE,"GENERAL";"TAB5",#N/A,TRUE,"GENERAL"}</definedName>
    <definedName name="qewj" hidden="1">{"via1",#N/A,TRUE,"general";"via2",#N/A,TRUE,"general";"via3",#N/A,TRUE,"general"}</definedName>
    <definedName name="QI">#REF!</definedName>
    <definedName name="QI_TI">#REF!</definedName>
    <definedName name="QMAXDIARIO">#REF!</definedName>
    <definedName name="QN">#REF!</definedName>
    <definedName name="QN_QI">#REF!</definedName>
    <definedName name="QNS">#REF!</definedName>
    <definedName name="QPROM">#REF!</definedName>
    <definedName name="qq">#REF!</definedName>
    <definedName name="qqq">#REF!</definedName>
    <definedName name="qqqqqqqqqqqqqqqq">#REF!</definedName>
    <definedName name="qqqqqw" hidden="1">{"via1",#N/A,TRUE,"general";"via2",#N/A,TRUE,"general";"via3",#N/A,TRUE,"general"}</definedName>
    <definedName name="QRS">#REF!</definedName>
    <definedName name="qsqw">#REF!</definedName>
    <definedName name="Quality_PvT">#REF!</definedName>
    <definedName name="QualityF">#REF!</definedName>
    <definedName name="quantity">#REF!</definedName>
    <definedName name="QUIMICOSTABLA1.3.1">#REF!</definedName>
    <definedName name="qw" hidden="1">{"via1",#N/A,TRUE,"general";"via2",#N/A,TRUE,"general";"via3",#N/A,TRUE,"general"}</definedName>
    <definedName name="qwdas2" hidden="1">{"via1",#N/A,TRUE,"general";"via2",#N/A,TRUE,"general";"via3",#N/A,TRUE,"general"}</definedName>
    <definedName name="qwdsdsd">#REF!</definedName>
    <definedName name="QWE" hidden="1">#REF!</definedName>
    <definedName name="qweqe" hidden="1">{"TAB1",#N/A,TRUE,"GENERAL";"TAB2",#N/A,TRUE,"GENERAL";"TAB3",#N/A,TRUE,"GENERAL";"TAB4",#N/A,TRUE,"GENERAL";"TAB5",#N/A,TRUE,"GENERAL"}</definedName>
    <definedName name="qwqw">#REF!</definedName>
    <definedName name="qwqwas">#REF!</definedName>
    <definedName name="qwqwqwj" hidden="1">{"TAB1",#N/A,TRUE,"GENERAL";"TAB2",#N/A,TRUE,"GENERAL";"TAB3",#N/A,TRUE,"GENERAL";"TAB4",#N/A,TRUE,"GENERAL";"TAB5",#N/A,TRUE,"GENERAL"}</definedName>
    <definedName name="qww">#REF!</definedName>
    <definedName name="R.1">#REF!</definedName>
    <definedName name="R.10">#REF!</definedName>
    <definedName name="R.11">#REF!</definedName>
    <definedName name="R.12">#REF!</definedName>
    <definedName name="R.13">#REF!</definedName>
    <definedName name="R.14">#REF!</definedName>
    <definedName name="R.15">#REF!</definedName>
    <definedName name="R.16">#REF!</definedName>
    <definedName name="R.17">#REF!</definedName>
    <definedName name="R.18">#REF!</definedName>
    <definedName name="R.19">#REF!</definedName>
    <definedName name="R.2">#REF!</definedName>
    <definedName name="R.3">#REF!</definedName>
    <definedName name="R.4">#REF!</definedName>
    <definedName name="R.5">#REF!</definedName>
    <definedName name="R.6">#REF!</definedName>
    <definedName name="R.7">#REF!</definedName>
    <definedName name="R.8">#REF!</definedName>
    <definedName name="R.9">#REF!</definedName>
    <definedName name="r.CashFlow" hidden="1">#REF!</definedName>
    <definedName name="r.Leverage" hidden="1">#REF!</definedName>
    <definedName name="r.Liquidity" hidden="1">#REF!</definedName>
    <definedName name="r.Market" hidden="1">#REF!</definedName>
    <definedName name="r.Profitability" hidden="1">#REF!</definedName>
    <definedName name="r.Summary" hidden="1">#REF!</definedName>
    <definedName name="Ra">#REF!</definedName>
    <definedName name="rango">#REF!</definedName>
    <definedName name="Rate1">#REF!</definedName>
    <definedName name="rate2">#REF!</definedName>
    <definedName name="ratio">#REF!</definedName>
    <definedName name="Rb">#REF!</definedName>
    <definedName name="Rd">#REF!</definedName>
    <definedName name="RD_CP">#REF!</definedName>
    <definedName name="RD_CP_VL">#REF!</definedName>
    <definedName name="rdsyyrttr">#REF!</definedName>
    <definedName name="Re">#REF!</definedName>
    <definedName name="RE4NTA">#REF!</definedName>
    <definedName name="rec">#REF!</definedName>
    <definedName name="Recurso">#REF!</definedName>
    <definedName name="recursos_general">#REF!</definedName>
    <definedName name="REDESALCANTARILLADOTABLA1.2">#REF!</definedName>
    <definedName name="REDESALCANTARILLADOTABLA1.4">#REF!</definedName>
    <definedName name="REDESALCANTARILLADOTABLA1.5">#REF!</definedName>
    <definedName name="REDESTABLA6.1">#REF!</definedName>
    <definedName name="REDESTABLA6.2">#REF!</definedName>
    <definedName name="REDESTABLA6.3">#REF!</definedName>
    <definedName name="REERE">#REF!</definedName>
    <definedName name="REFERENCIAPROYECTOS">#REF!</definedName>
    <definedName name="REFMAR">#REF!</definedName>
    <definedName name="REG">#REF!</definedName>
    <definedName name="REGBT">#N/A</definedName>
    <definedName name="rege" hidden="1">{"TAB1",#N/A,TRUE,"GENERAL";"TAB2",#N/A,TRUE,"GENERAL";"TAB3",#N/A,TRUE,"GENERAL";"TAB4",#N/A,TRUE,"GENERAL";"TAB5",#N/A,TRUE,"GENERAL"}</definedName>
    <definedName name="regional">#REF!</definedName>
    <definedName name="regiones">#REF!</definedName>
    <definedName name="regresd" hidden="1">{"TAB1",#N/A,TRUE,"GENERAL";"TAB2",#N/A,TRUE,"GENERAL";"TAB3",#N/A,TRUE,"GENERAL";"TAB4",#N/A,TRUE,"GENERAL";"TAB5",#N/A,TRUE,"GENERAL"}</definedName>
    <definedName name="regthio" hidden="1">{"TAB1",#N/A,TRUE,"GENERAL";"TAB2",#N/A,TRUE,"GENERAL";"TAB3",#N/A,TRUE,"GENERAL";"TAB4",#N/A,TRUE,"GENERAL";"TAB5",#N/A,TRUE,"GENERAL"}</definedName>
    <definedName name="REGULAR">#REF!</definedName>
    <definedName name="REJHE" hidden="1">{"via1",#N/A,TRUE,"general";"via2",#N/A,TRUE,"general";"via3",#N/A,TRUE,"general"}</definedName>
    <definedName name="rendimiento">#REF!</definedName>
    <definedName name="REPOSICIONACU">#REF!</definedName>
    <definedName name="REPOSICIONACUREDES">#REF!</definedName>
    <definedName name="REPOSICIONALC">#REF!</definedName>
    <definedName name="REPOSICIONALCREDES">#REF!</definedName>
    <definedName name="req">#REF!</definedName>
    <definedName name="Required_Delivery">#REF!</definedName>
    <definedName name="rer" hidden="1">{"via1",#N/A,TRUE,"general";"via2",#N/A,TRUE,"general";"via3",#N/A,TRUE,"general"}</definedName>
    <definedName name="rererw" hidden="1">{"TAB1",#N/A,TRUE,"GENERAL";"TAB2",#N/A,TRUE,"GENERAL";"TAB3",#N/A,TRUE,"GENERAL";"TAB4",#N/A,TRUE,"GENERAL";"TAB5",#N/A,TRUE,"GENERAL"}</definedName>
    <definedName name="rerg" hidden="1">{"TAB1",#N/A,TRUE,"GENERAL";"TAB2",#N/A,TRUE,"GENERAL";"TAB3",#N/A,TRUE,"GENERAL";"TAB4",#N/A,TRUE,"GENERAL";"TAB5",#N/A,TRUE,"GENERAL"}</definedName>
    <definedName name="rerrrrw" hidden="1">{"TAB1",#N/A,TRUE,"GENERAL";"TAB2",#N/A,TRUE,"GENERAL";"TAB3",#N/A,TRUE,"GENERAL";"TAB4",#N/A,TRUE,"GENERAL";"TAB5",#N/A,TRUE,"GENERAL"}</definedName>
    <definedName name="RES">#REF!</definedName>
    <definedName name="Reserva">#REF!</definedName>
    <definedName name="residente">#REF!</definedName>
    <definedName name="RESP">#REF!</definedName>
    <definedName name="Responsible">#REF!</definedName>
    <definedName name="RESU">#REF!</definedName>
    <definedName name="RESUMEN">#REF!</definedName>
    <definedName name="RESUMENALCANTARILLADO">#REF!</definedName>
    <definedName name="ResumenAPU">#REF!</definedName>
    <definedName name="RESUMENCOSTOSOPERACIÓN">#REF!</definedName>
    <definedName name="RESUMENINVERSIONESACU">#REF!</definedName>
    <definedName name="RESUMENINVERSIONESACUEDUCTO">#REF!</definedName>
    <definedName name="RESUMENINVERSIONESALC">#REF!</definedName>
    <definedName name="RESUMENMODELODEMANDA">#REF!</definedName>
    <definedName name="RESUMENOPTIMIZACIONACU">#REF!</definedName>
    <definedName name="RESUMENOPTIMIZACIONALC">#REF!</definedName>
    <definedName name="RET">#REF!</definedName>
    <definedName name="RET_1">"#n"/"a"</definedName>
    <definedName name="RET_10">"#n"/"a"</definedName>
    <definedName name="RET_2">"#n"/"a"</definedName>
    <definedName name="RET_3">"#n"/"a"</definedName>
    <definedName name="RET_4">"#n"/"a"</definedName>
    <definedName name="RET_5">"#n"/"a"</definedName>
    <definedName name="RET_6">"#n"/"a"</definedName>
    <definedName name="RET_7">"#n"/"a"</definedName>
    <definedName name="RET_8">"#n"/"a"</definedName>
    <definedName name="RET_9">"#n"/"a"</definedName>
    <definedName name="reten">#REF!</definedName>
    <definedName name="reti">#REF!</definedName>
    <definedName name="retr">#REF!</definedName>
    <definedName name="retr_1">"#n"/"a"</definedName>
    <definedName name="retr_10">"#n"/"a"</definedName>
    <definedName name="retr_2">"#n"/"a"</definedName>
    <definedName name="retr_3">"#n"/"a"</definedName>
    <definedName name="retr_4">"#n"/"a"</definedName>
    <definedName name="retr_5">"#n"/"a"</definedName>
    <definedName name="retr_6">"#n"/"a"</definedName>
    <definedName name="retr_7">"#n"/"a"</definedName>
    <definedName name="retr_8">"#n"/"a"</definedName>
    <definedName name="retr_9">"#n"/"a"</definedName>
    <definedName name="RETTRE" hidden="1">{"via1",#N/A,TRUE,"general";"via2",#N/A,TRUE,"general";"via3",#N/A,TRUE,"general"}</definedName>
    <definedName name="rety" hidden="1">{"TAB1",#N/A,TRUE,"GENERAL";"TAB2",#N/A,TRUE,"GENERAL";"TAB3",#N/A,TRUE,"GENERAL";"TAB4",#N/A,TRUE,"GENERAL";"TAB5",#N/A,TRUE,"GENERAL"}</definedName>
    <definedName name="rewfreg" hidden="1">{"via1",#N/A,TRUE,"general";"via2",#N/A,TRUE,"general";"via3",#N/A,TRUE,"general"}</definedName>
    <definedName name="rewr" hidden="1">{"via1",#N/A,TRUE,"general";"via2",#N/A,TRUE,"general";"via3",#N/A,TRUE,"general"}</definedName>
    <definedName name="REWWER" hidden="1">{"TAB1",#N/A,TRUE,"GENERAL";"TAB2",#N/A,TRUE,"GENERAL";"TAB3",#N/A,TRUE,"GENERAL";"TAB4",#N/A,TRUE,"GENERAL";"TAB5",#N/A,TRUE,"GENERAL"}</definedName>
    <definedName name="reyepoi" hidden="1">{"TAB1",#N/A,TRUE,"GENERAL";"TAB2",#N/A,TRUE,"GENERAL";"TAB3",#N/A,TRUE,"GENERAL";"TAB4",#N/A,TRUE,"GENERAL";"TAB5",#N/A,TRUE,"GENERAL"}</definedName>
    <definedName name="reyety" hidden="1">{"via1",#N/A,TRUE,"general";"via2",#N/A,TRUE,"general";"via3",#N/A,TRUE,"general"}</definedName>
    <definedName name="reyty" hidden="1">{"via1",#N/A,TRUE,"general";"via2",#N/A,TRUE,"general";"via3",#N/A,TRUE,"general"}</definedName>
    <definedName name="reyyt" hidden="1">{"via1",#N/A,TRUE,"general";"via2",#N/A,TRUE,"general";"via3",#N/A,TRUE,"general"}</definedName>
    <definedName name="Rf">#REF!</definedName>
    <definedName name="rfhnhjyu" hidden="1">{"TAB1",#N/A,TRUE,"GENERAL";"TAB2",#N/A,TRUE,"GENERAL";"TAB3",#N/A,TRUE,"GENERAL";"TAB4",#N/A,TRUE,"GENERAL";"TAB5",#N/A,TRUE,"GENERAL"}</definedName>
    <definedName name="rfrf" hidden="1">{"via1",#N/A,TRUE,"general";"via2",#N/A,TRUE,"general";"via3",#N/A,TRUE,"general"}</definedName>
    <definedName name="Rg">#REF!</definedName>
    <definedName name="rge" hidden="1">{"via1",#N/A,TRUE,"general";"via2",#N/A,TRUE,"general";"via3",#N/A,TRUE,"general"}</definedName>
    <definedName name="rgegg" hidden="1">{"via1",#N/A,TRUE,"general";"via2",#N/A,TRUE,"general";"via3",#N/A,TRUE,"general"}</definedName>
    <definedName name="Rh">#REF!</definedName>
    <definedName name="rhh" hidden="1">{"TAB1",#N/A,TRUE,"GENERAL";"TAB2",#N/A,TRUE,"GENERAL";"TAB3",#N/A,TRUE,"GENERAL";"TAB4",#N/A,TRUE,"GENERAL";"TAB5",#N/A,TRUE,"GENERAL"}</definedName>
    <definedName name="rhrtd" hidden="1">{"TAB1",#N/A,TRUE,"GENERAL";"TAB2",#N/A,TRUE,"GENERAL";"TAB3",#N/A,TRUE,"GENERAL";"TAB4",#N/A,TRUE,"GENERAL";"TAB5",#N/A,TRUE,"GENERAL"}</definedName>
    <definedName name="rhtry" hidden="1">{"TAB1",#N/A,TRUE,"GENERAL";"TAB2",#N/A,TRUE,"GENERAL";"TAB3",#N/A,TRUE,"GENERAL";"TAB4",#N/A,TRUE,"GENERAL";"TAB5",#N/A,TRUE,"GENERAL"}</definedName>
    <definedName name="Ri">#REF!</definedName>
    <definedName name="Ripio">#REF!</definedName>
    <definedName name="RiskInd">#REF!</definedName>
    <definedName name="RiskRanking">#REF!</definedName>
    <definedName name="rj" hidden="1">{"TAB1",#N/A,TRUE,"GENERAL";"TAB2",#N/A,TRUE,"GENERAL";"TAB3",#N/A,TRUE,"GENERAL";"TAB4",#N/A,TRUE,"GENERAL";"TAB5",#N/A,TRUE,"GENERAL"}</definedName>
    <definedName name="rjjth" hidden="1">{"TAB1",#N/A,TRUE,"GENERAL";"TAB2",#N/A,TRUE,"GENERAL";"TAB3",#N/A,TRUE,"GENERAL";"TAB4",#N/A,TRUE,"GENERAL";"TAB5",#N/A,TRUE,"GENERAL"}</definedName>
    <definedName name="rjy" hidden="1">{"via1",#N/A,TRUE,"general";"via2",#N/A,TRUE,"general";"via3",#N/A,TRUE,"general"}</definedName>
    <definedName name="Rk">#REF!</definedName>
    <definedName name="rkjyk" hidden="1">{"TAB1",#N/A,TRUE,"GENERAL";"TAB2",#N/A,TRUE,"GENERAL";"TAB3",#N/A,TRUE,"GENERAL";"TAB4",#N/A,TRUE,"GENERAL";"TAB5",#N/A,TRUE,"GENERAL"}</definedName>
    <definedName name="rkru" hidden="1">{"via1",#N/A,TRUE,"general";"via2",#N/A,TRUE,"general";"via3",#N/A,TRUE,"general"}</definedName>
    <definedName name="rky" hidden="1">{"TAB1",#N/A,TRUE,"GENERAL";"TAB2",#N/A,TRUE,"GENERAL";"TAB3",#N/A,TRUE,"GENERAL";"TAB4",#N/A,TRUE,"GENERAL";"TAB5",#N/A,TRUE,"GENERAL"}</definedName>
    <definedName name="Rm">#REF!</definedName>
    <definedName name="RMCostOutput">#REF!</definedName>
    <definedName name="Rmm">#REF!</definedName>
    <definedName name="Rn">#REF!</definedName>
    <definedName name="Rñ">#REF!</definedName>
    <definedName name="Ro">#REF!</definedName>
    <definedName name="RoA_N">#REF!</definedName>
    <definedName name="rolando">#REF!</definedName>
    <definedName name="Roster1">#REF!</definedName>
    <definedName name="Roster2">#REF!</definedName>
    <definedName name="Roster3">#REF!</definedName>
    <definedName name="Roster4">#REF!</definedName>
    <definedName name="Rosters">#REF!</definedName>
    <definedName name="Rows2Unhide" hidden="1">#REF!</definedName>
    <definedName name="Roy_price_sens">#REF!</definedName>
    <definedName name="Royal_Col_Nom">#REF!</definedName>
    <definedName name="royalphalumi">#REF!</definedName>
    <definedName name="Royalty_CDC_LLC">#REF!</definedName>
    <definedName name="Royalty_CZN_SA">#REF!</definedName>
    <definedName name="Royalty_total">#REF!</definedName>
    <definedName name="Rp">#REF!</definedName>
    <definedName name="Rq">#REF!</definedName>
    <definedName name="rrr" hidden="1">{"via1",#N/A,TRUE,"general";"via2",#N/A,TRUE,"general";"via3",#N/A,TRUE,"general"}</definedName>
    <definedName name="rrrrrb" hidden="1">{"via1",#N/A,TRUE,"general";"via2",#N/A,TRUE,"general";"via3",#N/A,TRUE,"general"}</definedName>
    <definedName name="rrrrrrre" hidden="1">{"TAB1",#N/A,TRUE,"GENERAL";"TAB2",#N/A,TRUE,"GENERAL";"TAB3",#N/A,TRUE,"GENERAL";"TAB4",#N/A,TRUE,"GENERAL";"TAB5",#N/A,TRUE,"GENERAL"}</definedName>
    <definedName name="rrrrrrrr">#REF!</definedName>
    <definedName name="rrrrt" hidden="1">{"via1",#N/A,TRUE,"general";"via2",#N/A,TRUE,"general";"via3",#N/A,TRUE,"general"}</definedName>
    <definedName name="Rs">#REF!</definedName>
    <definedName name="rsdgsd5" hidden="1">{"TAB1",#N/A,TRUE,"GENERAL";"TAB2",#N/A,TRUE,"GENERAL";"TAB3",#N/A,TRUE,"GENERAL";"TAB4",#N/A,TRUE,"GENERAL";"TAB5",#N/A,TRUE,"GENERAL"}</definedName>
    <definedName name="rt" hidden="1">{"TAB1",#N/A,TRUE,"GENERAL";"TAB2",#N/A,TRUE,"GENERAL";"TAB3",#N/A,TRUE,"GENERAL";"TAB4",#N/A,TRUE,"GENERAL";"TAB5",#N/A,TRUE,"GENERAL"}</definedName>
    <definedName name="rte" hidden="1">{"TAB1",#N/A,TRUE,"GENERAL";"TAB2",#N/A,TRUE,"GENERAL";"TAB3",#N/A,TRUE,"GENERAL";"TAB4",#N/A,TRUE,"GENERAL";"TAB5",#N/A,TRUE,"GENERAL"}</definedName>
    <definedName name="rteg" hidden="1">{"via1",#N/A,TRUE,"general";"via2",#N/A,TRUE,"general";"via3",#N/A,TRUE,"general"}</definedName>
    <definedName name="rtert" hidden="1">{"TAB1",#N/A,TRUE,"GENERAL";"TAB2",#N/A,TRUE,"GENERAL";"TAB3",#N/A,TRUE,"GENERAL";"TAB4",#N/A,TRUE,"GENERAL";"TAB5",#N/A,TRUE,"GENERAL"}</definedName>
    <definedName name="rtes" hidden="1">{"via1",#N/A,TRUE,"general";"via2",#N/A,TRUE,"general";"via3",#N/A,TRUE,"general"}</definedName>
    <definedName name="rtewth" hidden="1">{"TAB1",#N/A,TRUE,"GENERAL";"TAB2",#N/A,TRUE,"GENERAL";"TAB3",#N/A,TRUE,"GENERAL";"TAB4",#N/A,TRUE,"GENERAL";"TAB5",#N/A,TRUE,"GENERAL"}</definedName>
    <definedName name="rthjtj" hidden="1">{"TAB1",#N/A,TRUE,"GENERAL";"TAB2",#N/A,TRUE,"GENERAL";"TAB3",#N/A,TRUE,"GENERAL";"TAB4",#N/A,TRUE,"GENERAL";"TAB5",#N/A,TRUE,"GENERAL"}</definedName>
    <definedName name="rthrthg" hidden="1">{"via1",#N/A,TRUE,"general";"via2",#N/A,TRUE,"general";"via3",#N/A,TRUE,"general"}</definedName>
    <definedName name="rthtrh" hidden="1">{"via1",#N/A,TRUE,"general";"via2",#N/A,TRUE,"general";"via3",#N/A,TRUE,"general"}</definedName>
    <definedName name="rtkk" hidden="1">{"via1",#N/A,TRUE,"general";"via2",#N/A,TRUE,"general";"via3",#N/A,TRUE,"general"}</definedName>
    <definedName name="rtrtrwet">#REF!</definedName>
    <definedName name="rtrtwetewrter">#REF!</definedName>
    <definedName name="rttthy" hidden="1">{"via1",#N/A,TRUE,"general";"via2",#N/A,TRUE,"general";"via3",#N/A,TRUE,"general"}</definedName>
    <definedName name="rtu" hidden="1">{"via1",#N/A,TRUE,"general";"via2",#N/A,TRUE,"general";"via3",#N/A,TRUE,"general"}</definedName>
    <definedName name="rtug" hidden="1">{"TAB1",#N/A,TRUE,"GENERAL";"TAB2",#N/A,TRUE,"GENERAL";"TAB3",#N/A,TRUE,"GENERAL";"TAB4",#N/A,TRUE,"GENERAL";"TAB5",#N/A,TRUE,"GENERAL"}</definedName>
    <definedName name="rtugsd" hidden="1">{"TAB1",#N/A,TRUE,"GENERAL";"TAB2",#N/A,TRUE,"GENERAL";"TAB3",#N/A,TRUE,"GENERAL";"TAB4",#N/A,TRUE,"GENERAL";"TAB5",#N/A,TRUE,"GENERAL"}</definedName>
    <definedName name="rturtu" hidden="1">{"via1",#N/A,TRUE,"general";"via2",#N/A,TRUE,"general";"via3",#N/A,TRUE,"general"}</definedName>
    <definedName name="rturu" hidden="1">{"via1",#N/A,TRUE,"general";"via2",#N/A,TRUE,"general";"via3",#N/A,TRUE,"general"}</definedName>
    <definedName name="rtut" hidden="1">{"via1",#N/A,TRUE,"general";"via2",#N/A,TRUE,"general";"via3",#N/A,TRUE,"general"}</definedName>
    <definedName name="rtutru" hidden="1">{"via1",#N/A,TRUE,"general";"via2",#N/A,TRUE,"general";"via3",#N/A,TRUE,"general"}</definedName>
    <definedName name="rtuy" hidden="1">{"via1",#N/A,TRUE,"general";"via2",#N/A,TRUE,"general";"via3",#N/A,TRUE,"general"}</definedName>
    <definedName name="rtyhr" hidden="1">{"TAB1",#N/A,TRUE,"GENERAL";"TAB2",#N/A,TRUE,"GENERAL";"TAB3",#N/A,TRUE,"GENERAL";"TAB4",#N/A,TRUE,"GENERAL";"TAB5",#N/A,TRUE,"GENERAL"}</definedName>
    <definedName name="rtym" hidden="1">{"via1",#N/A,TRUE,"general";"via2",#N/A,TRUE,"general";"via3",#N/A,TRUE,"general"}</definedName>
    <definedName name="rtyrey" hidden="1">{"TAB1",#N/A,TRUE,"GENERAL";"TAB2",#N/A,TRUE,"GENERAL";"TAB3",#N/A,TRUE,"GENERAL";"TAB4",#N/A,TRUE,"GENERAL";"TAB5",#N/A,TRUE,"GENERAL"}</definedName>
    <definedName name="rtyrh" hidden="1">{"via1",#N/A,TRUE,"general";"via2",#N/A,TRUE,"general";"via3",#N/A,TRUE,"general"}</definedName>
    <definedName name="RTYRTY" hidden="1">{"via1",#N/A,TRUE,"general";"via2",#N/A,TRUE,"general";"via3",#N/A,TRUE,"general"}</definedName>
    <definedName name="rtyt" hidden="1">{"TAB1",#N/A,TRUE,"GENERAL";"TAB2",#N/A,TRUE,"GENERAL";"TAB3",#N/A,TRUE,"GENERAL";"TAB4",#N/A,TRUE,"GENERAL";"TAB5",#N/A,TRUE,"GENERAL"}</definedName>
    <definedName name="rtytry" hidden="1">{"via1",#N/A,TRUE,"general";"via2",#N/A,TRUE,"general";"via3",#N/A,TRUE,"general"}</definedName>
    <definedName name="ruru" hidden="1">{"TAB1",#N/A,TRUE,"GENERAL";"TAB2",#N/A,TRUE,"GENERAL";"TAB3",#N/A,TRUE,"GENERAL";"TAB4",#N/A,TRUE,"GENERAL";"TAB5",#N/A,TRUE,"GENERAL"}</definedName>
    <definedName name="rutu" hidden="1">{"via1",#N/A,TRUE,"general";"via2",#N/A,TRUE,"general";"via3",#N/A,TRUE,"general"}</definedName>
    <definedName name="Rv">#REF!</definedName>
    <definedName name="RVS">#REF!</definedName>
    <definedName name="Rw">#REF!</definedName>
    <definedName name="rwt" hidden="1">{"via1",#N/A,TRUE,"general";"via2",#N/A,TRUE,"general";"via3",#N/A,TRUE,"general"}</definedName>
    <definedName name="Rx">#REF!</definedName>
    <definedName name="ry" hidden="1">{"via1",#N/A,TRUE,"general";"via2",#N/A,TRUE,"general";"via3",#N/A,TRUE,"general"}</definedName>
    <definedName name="RYER">#REF!</definedName>
    <definedName name="ryeryb" hidden="1">{"TAB1",#N/A,TRUE,"GENERAL";"TAB2",#N/A,TRUE,"GENERAL";"TAB3",#N/A,TRUE,"GENERAL";"TAB4",#N/A,TRUE,"GENERAL";"TAB5",#N/A,TRUE,"GENERAL"}</definedName>
    <definedName name="rytrsdg" hidden="1">{"via1",#N/A,TRUE,"general";"via2",#N/A,TRUE,"general";"via3",#N/A,TRUE,"general"}</definedName>
    <definedName name="Rz">#REF!</definedName>
    <definedName name="s">#REF!</definedName>
    <definedName name="Sa">#REF!</definedName>
    <definedName name="saa" hidden="1">{"via1",#N/A,TRUE,"general";"via2",#N/A,TRUE,"general";"via3",#N/A,TRUE,"general"}</definedName>
    <definedName name="Sabaneta">#REF!</definedName>
    <definedName name="SAD" hidden="1">{"via1",#N/A,TRUE,"general";"via2",#N/A,TRUE,"general";"via3",#N/A,TRUE,"general"}</definedName>
    <definedName name="SADASDFSDF">#REF!</definedName>
    <definedName name="SADF" hidden="1">{"via1",#N/A,TRUE,"general";"via2",#N/A,TRUE,"general";"via3",#N/A,TRUE,"general"}</definedName>
    <definedName name="sadff" hidden="1">{"TAB1",#N/A,TRUE,"GENERAL";"TAB2",#N/A,TRUE,"GENERAL";"TAB3",#N/A,TRUE,"GENERAL";"TAB4",#N/A,TRUE,"GENERAL";"TAB5",#N/A,TRUE,"GENERAL"}</definedName>
    <definedName name="sadfo" hidden="1">{"via1",#N/A,TRUE,"general";"via2",#N/A,TRUE,"general";"via3",#N/A,TRUE,"general"}</definedName>
    <definedName name="safdp" hidden="1">{"TAB1",#N/A,TRUE,"GENERAL";"TAB2",#N/A,TRUE,"GENERAL";"TAB3",#N/A,TRUE,"GENERAL";"TAB4",#N/A,TRUE,"GENERAL";"TAB5",#N/A,TRUE,"GENERAL"}</definedName>
    <definedName name="salariominimo">#REF!</definedName>
    <definedName name="Saldo_Capital">#REF!</definedName>
    <definedName name="SAOG7">#REF!</definedName>
    <definedName name="SAOG7OCTUBRE">#REF!</definedName>
    <definedName name="saopuhugughgs">#REF!</definedName>
    <definedName name="sasa">#REF!</definedName>
    <definedName name="Sb">#REF!</definedName>
    <definedName name="Sbf">#REF!</definedName>
    <definedName name="sbgfbgdr" hidden="1">{"via1",#N/A,TRUE,"general";"via2",#N/A,TRUE,"general";"via3",#N/A,TRUE,"general"}</definedName>
    <definedName name="Sc">#REF!</definedName>
    <definedName name="SContLab">#REF!</definedName>
    <definedName name="SContParts">#REF!</definedName>
    <definedName name="scope">#REF!</definedName>
    <definedName name="scope1">#REF!</definedName>
    <definedName name="sd" hidden="1">{"TAB1",#N/A,TRUE,"GENERAL";"TAB2",#N/A,TRUE,"GENERAL";"TAB3",#N/A,TRUE,"GENERAL";"TAB4",#N/A,TRUE,"GENERAL";"TAB5",#N/A,TRUE,"GENERAL"}</definedName>
    <definedName name="sdaf" hidden="1">{"via1",#N/A,TRUE,"general";"via2",#N/A,TRUE,"general";"via3",#N/A,TRUE,"general"}</definedName>
    <definedName name="sdas" hidden="1">{"via1",#N/A,TRUE,"general";"via2",#N/A,TRUE,"general";"via3",#N/A,TRUE,"general"}</definedName>
    <definedName name="sdasdf" hidden="1">{"via1",#N/A,TRUE,"general";"via2",#N/A,TRUE,"general";"via3",#N/A,TRUE,"general"}</definedName>
    <definedName name="SDCDSCT" hidden="1">{"TAB1",#N/A,TRUE,"GENERAL";"TAB2",#N/A,TRUE,"GENERAL";"TAB3",#N/A,TRUE,"GENERAL";"TAB4",#N/A,TRUE,"GENERAL";"TAB5",#N/A,TRUE,"GENERAL"}</definedName>
    <definedName name="SDFCE" hidden="1">{"TAB1",#N/A,TRUE,"GENERAL";"TAB2",#N/A,TRUE,"GENERAL";"TAB3",#N/A,TRUE,"GENERAL";"TAB4",#N/A,TRUE,"GENERAL";"TAB5",#N/A,TRUE,"GENERAL"}</definedName>
    <definedName name="sdfd" hidden="1">{"via1",#N/A,TRUE,"general";"via2",#N/A,TRUE,"general";"via3",#N/A,TRUE,"general"}</definedName>
    <definedName name="sdfds" hidden="1">{"via1",#N/A,TRUE,"general";"via2",#N/A,TRUE,"general";"via3",#N/A,TRUE,"general"}</definedName>
    <definedName name="SDFDSO" hidden="1">{"via1",#N/A,TRUE,"general";"via2",#N/A,TRUE,"general";"via3",#N/A,TRUE,"general"}</definedName>
    <definedName name="sdfdstp" hidden="1">{"TAB1",#N/A,TRUE,"GENERAL";"TAB2",#N/A,TRUE,"GENERAL";"TAB3",#N/A,TRUE,"GENERAL";"TAB4",#N/A,TRUE,"GENERAL";"TAB5",#N/A,TRUE,"GENERAL"}</definedName>
    <definedName name="SDFEO" hidden="1">{"via1",#N/A,TRUE,"general";"via2",#N/A,TRUE,"general";"via3",#N/A,TRUE,"general"}</definedName>
    <definedName name="sdfg" hidden="1">{"TAB1",#N/A,TRUE,"GENERAL";"TAB2",#N/A,TRUE,"GENERAL";"TAB3",#N/A,TRUE,"GENERAL";"TAB4",#N/A,TRUE,"GENERAL";"TAB5",#N/A,TRUE,"GENERAL"}</definedName>
    <definedName name="sdfgdsfk" hidden="1">{"via1",#N/A,TRUE,"general";"via2",#N/A,TRUE,"general";"via3",#N/A,TRUE,"general"}</definedName>
    <definedName name="sdfgsg" hidden="1">{"via1",#N/A,TRUE,"general";"via2",#N/A,TRUE,"general";"via3",#N/A,TRUE,"general"}</definedName>
    <definedName name="SDFLJK" hidden="1">{"TAB1",#N/A,TRUE,"GENERAL";"TAB2",#N/A,TRUE,"GENERAL";"TAB3",#N/A,TRUE,"GENERAL";"TAB4",#N/A,TRUE,"GENERAL";"TAB5",#N/A,TRUE,"GENERAL"}</definedName>
    <definedName name="sdfsd">#REF!</definedName>
    <definedName name="sdfsd4" hidden="1">{"via1",#N/A,TRUE,"general";"via2",#N/A,TRUE,"general";"via3",#N/A,TRUE,"general"}</definedName>
    <definedName name="SDFSDF" hidden="1">{"TAB1",#N/A,TRUE,"GENERAL";"TAB2",#N/A,TRUE,"GENERAL";"TAB3",#N/A,TRUE,"GENERAL";"TAB4",#N/A,TRUE,"GENERAL";"TAB5",#N/A,TRUE,"GENERAL"}</definedName>
    <definedName name="sdfsdfb" hidden="1">{"via1",#N/A,TRUE,"general";"via2",#N/A,TRUE,"general";"via3",#N/A,TRUE,"general"}</definedName>
    <definedName name="SDFSF" hidden="1">{"TAB1",#N/A,TRUE,"GENERAL";"TAB2",#N/A,TRUE,"GENERAL";"TAB3",#N/A,TRUE,"GENERAL";"TAB4",#N/A,TRUE,"GENERAL";"TAB5",#N/A,TRUE,"GENERAL"}</definedName>
    <definedName name="sdfsv" hidden="1">{"TAB1",#N/A,TRUE,"GENERAL";"TAB2",#N/A,TRUE,"GENERAL";"TAB3",#N/A,TRUE,"GENERAL";"TAB4",#N/A,TRUE,"GENERAL";"TAB5",#N/A,TRUE,"GENERAL"}</definedName>
    <definedName name="sdgfd" hidden="1">{"TAB1",#N/A,TRUE,"GENERAL";"TAB2",#N/A,TRUE,"GENERAL";"TAB3",#N/A,TRUE,"GENERAL";"TAB4",#N/A,TRUE,"GENERAL";"TAB5",#N/A,TRUE,"GENERAL"}</definedName>
    <definedName name="sdgfgp" hidden="1">{"via1",#N/A,TRUE,"general";"via2",#N/A,TRUE,"general";"via3",#N/A,TRUE,"general"}</definedName>
    <definedName name="sdgfiu" hidden="1">{"via1",#N/A,TRUE,"general";"via2",#N/A,TRUE,"general";"via3",#N/A,TRUE,"general"}</definedName>
    <definedName name="sdgsd" hidden="1">{"TAB1",#N/A,TRUE,"GENERAL";"TAB2",#N/A,TRUE,"GENERAL";"TAB3",#N/A,TRUE,"GENERAL";"TAB4",#N/A,TRUE,"GENERAL";"TAB5",#N/A,TRUE,"GENERAL"}</definedName>
    <definedName name="sdgsg" hidden="1">{"via1",#N/A,TRUE,"general";"via2",#N/A,TRUE,"general";"via3",#N/A,TRUE,"general"}</definedName>
    <definedName name="SDIKOM" hidden="1">{"TAB1",#N/A,TRUE,"GENERAL";"TAB2",#N/A,TRUE,"GENERAL";"TAB3",#N/A,TRUE,"GENERAL";"TAB4",#N/A,TRUE,"GENERAL";"TAB5",#N/A,TRUE,"GENERAL"}</definedName>
    <definedName name="sdsd">#REF!</definedName>
    <definedName name="sdsdfh" hidden="1">{"via1",#N/A,TRUE,"general";"via2",#N/A,TRUE,"general";"via3",#N/A,TRUE,"general"}</definedName>
    <definedName name="Se">#REF!</definedName>
    <definedName name="seerhtt">#REF!</definedName>
    <definedName name="Seguro">#REF!</definedName>
    <definedName name="SeguroCostos">#REF!</definedName>
    <definedName name="selalternativas">#REF!</definedName>
    <definedName name="SEM_DEL_MES">#REF!</definedName>
    <definedName name="SEMANA">#REF!</definedName>
    <definedName name="Semanas_mes">#REF!</definedName>
    <definedName name="sencount" hidden="1">1</definedName>
    <definedName name="sep00">#REF!</definedName>
    <definedName name="Sepjv2">#REF!</definedName>
    <definedName name="SepOct">#REF!</definedName>
    <definedName name="SepOct_C">#REF!</definedName>
    <definedName name="septdetail">#REF!</definedName>
    <definedName name="septico">#REF!</definedName>
    <definedName name="septtb">#REF!</definedName>
    <definedName name="SequenceF">#REF!</definedName>
    <definedName name="servicioingreso">#REF!</definedName>
    <definedName name="ServicioSurentingExpress">#REF!</definedName>
    <definedName name="servicioutilidad">#REF!</definedName>
    <definedName name="ServicioVehSustituto">#REF!</definedName>
    <definedName name="setrj" hidden="1">{"via1",#N/A,TRUE,"general";"via2",#N/A,TRUE,"general";"via3",#N/A,TRUE,"general"}</definedName>
    <definedName name="sett" hidden="1">{"via1",#N/A,TRUE,"general";"via2",#N/A,TRUE,"general";"via3",#N/A,TRUE,"general"}</definedName>
    <definedName name="Sf">#REF!</definedName>
    <definedName name="sfasf" hidden="1">{"TAB1",#N/A,TRUE,"GENERAL";"TAB2",#N/A,TRUE,"GENERAL";"TAB3",#N/A,TRUE,"GENERAL";"TAB4",#N/A,TRUE,"GENERAL";"TAB5",#N/A,TRUE,"GENERAL"}</definedName>
    <definedName name="SFHSGFH" hidden="1">{"TAB1",#N/A,TRUE,"GENERAL";"TAB2",#N/A,TRUE,"GENERAL";"TAB3",#N/A,TRUE,"GENERAL";"TAB4",#N/A,TRUE,"GENERAL";"TAB5",#N/A,TRUE,"GENERAL"}</definedName>
    <definedName name="sfsd" hidden="1">{"via1",#N/A,TRUE,"general";"via2",#N/A,TRUE,"general";"via3",#N/A,TRUE,"general"}</definedName>
    <definedName name="sfsdf" hidden="1">{"TAB1",#N/A,TRUE,"GENERAL";"TAB2",#N/A,TRUE,"GENERAL";"TAB3",#N/A,TRUE,"GENERAL";"TAB4",#N/A,TRUE,"GENERAL";"TAB5",#N/A,TRUE,"GENERAL"}</definedName>
    <definedName name="sfsdferg" hidden="1">{"TAB1",#N/A,TRUE,"GENERAL";"TAB2",#N/A,TRUE,"GENERAL";"TAB3",#N/A,TRUE,"GENERAL";"TAB4",#N/A,TRUE,"GENERAL";"TAB5",#N/A,TRUE,"GENERAL"}</definedName>
    <definedName name="sfsdfs" hidden="1">{"TAB1",#N/A,TRUE,"GENERAL";"TAB2",#N/A,TRUE,"GENERAL";"TAB3",#N/A,TRUE,"GENERAL";"TAB4",#N/A,TRUE,"GENERAL";"TAB5",#N/A,TRUE,"GENERAL"}</definedName>
    <definedName name="Sg">#REF!</definedName>
    <definedName name="SGET">#REF!</definedName>
    <definedName name="Sh">#REF!</definedName>
    <definedName name="Share">#REF!</definedName>
    <definedName name="SHARED_FORMULA_21">#N/A</definedName>
    <definedName name="ship_terms">#REF!</definedName>
    <definedName name="SHIP_VIA">#REF!</definedName>
    <definedName name="Shovel_1">#REF!</definedName>
    <definedName name="Shovel_2">#REF!</definedName>
    <definedName name="Shovel_3">#REF!</definedName>
    <definedName name="Shovel_4">#REF!</definedName>
    <definedName name="Shovel_5">#REF!</definedName>
    <definedName name="show_all">#REF!</definedName>
    <definedName name="si">#REF!</definedName>
    <definedName name="Sim_Model_Input_1">#REF!</definedName>
    <definedName name="Sim_Model_Input_4">#REF!</definedName>
    <definedName name="Sim_Model_Output_1">#REF!</definedName>
    <definedName name="sinFS">#REF!</definedName>
    <definedName name="Sitio">#REF!</definedName>
    <definedName name="SLube">#REF!</definedName>
    <definedName name="Soat">#REF!</definedName>
    <definedName name="SoatCostos">#REF!</definedName>
    <definedName name="SOCIAL">#REF!</definedName>
    <definedName name="SOHaul">#REF!</definedName>
    <definedName name="SOL">#REF!</definedName>
    <definedName name="Solids.SG">#REF!</definedName>
    <definedName name="solver_adj" localSheetId="5" hidden="1">#N/A</definedName>
    <definedName name="solver_cvg" localSheetId="5" hidden="1">0.0001</definedName>
    <definedName name="solver_drv" localSheetId="5" hidden="1">1</definedName>
    <definedName name="solver_est" localSheetId="5" hidden="1">1</definedName>
    <definedName name="solver_itr" localSheetId="5" hidden="1">100</definedName>
    <definedName name="solver_lhs1" localSheetId="5" hidden="1">#N/A</definedName>
    <definedName name="solver_lin" localSheetId="5" hidden="1">2</definedName>
    <definedName name="solver_neg" localSheetId="5" hidden="1">2</definedName>
    <definedName name="solver_num" localSheetId="5" hidden="1">1</definedName>
    <definedName name="solver_nwt" localSheetId="5" hidden="1">1</definedName>
    <definedName name="solver_opt" localSheetId="5" hidden="1">#N/A</definedName>
    <definedName name="solver_pre" localSheetId="5" hidden="1">0.000001</definedName>
    <definedName name="solver_rel1" localSheetId="5" hidden="1">2</definedName>
    <definedName name="solver_rhs1" localSheetId="5" hidden="1">#N/A</definedName>
    <definedName name="solver_scl" localSheetId="5" hidden="1">2</definedName>
    <definedName name="solver_sho" localSheetId="5" hidden="1">2</definedName>
    <definedName name="solver_tim" localSheetId="5" hidden="1">100</definedName>
    <definedName name="solver_tol" localSheetId="5" hidden="1">0.05</definedName>
    <definedName name="solver_typ" localSheetId="5" hidden="1">3</definedName>
    <definedName name="solver_val" localSheetId="5" hidden="1">63899000000</definedName>
    <definedName name="SOSO" hidden="1">#REF!</definedName>
    <definedName name="spread">#REF!</definedName>
    <definedName name="SpreadDesctos">#REF!</definedName>
    <definedName name="SpreadFcro">#REF!</definedName>
    <definedName name="SpreadServicios">#REF!</definedName>
    <definedName name="Spreadsheet_name">#REF!</definedName>
    <definedName name="SpreadTotal">#REF!</definedName>
    <definedName name="SRandM">#REF!</definedName>
    <definedName name="srwrwr" hidden="1">{"TAB1",#N/A,TRUE,"GENERAL";"TAB2",#N/A,TRUE,"GENERAL";"TAB3",#N/A,TRUE,"GENERAL";"TAB4",#N/A,TRUE,"GENERAL";"TAB5",#N/A,TRUE,"GENERAL"}</definedName>
    <definedName name="ss">#REF!</definedName>
    <definedName name="SSDSD">#REF!</definedName>
    <definedName name="sss">#REF!</definedName>
    <definedName name="ssss">#REF!</definedName>
    <definedName name="sssss">#REF!</definedName>
    <definedName name="sssss7" hidden="1">{"via1",#N/A,TRUE,"general";"via2",#N/A,TRUE,"general";"via3",#N/A,TRUE,"general"}</definedName>
    <definedName name="sssssa" hidden="1">{"TAB1",#N/A,TRUE,"GENERAL";"TAB2",#N/A,TRUE,"GENERAL";"TAB3",#N/A,TRUE,"GENERAL";"TAB4",#N/A,TRUE,"GENERAL";"TAB5",#N/A,TRUE,"GENERAL"}</definedName>
    <definedName name="ssssssssss">#REF!</definedName>
    <definedName name="sssssssssss">#REF!</definedName>
    <definedName name="ssssssssssssssssssss">#REF!</definedName>
    <definedName name="sssssy" hidden="1">{"via1",#N/A,TRUE,"general";"via2",#N/A,TRUE,"general";"via3",#N/A,TRUE,"general"}</definedName>
    <definedName name="Standby">#REF!</definedName>
    <definedName name="StandbyCostos">#REF!</definedName>
    <definedName name="StartBid">#REF!</definedName>
    <definedName name="StartItems">#REF!</definedName>
    <definedName name="StartPeriod">#REF!</definedName>
    <definedName name="StartRates">#REF!</definedName>
    <definedName name="StartTags">#REF!</definedName>
    <definedName name="status">#REF!</definedName>
    <definedName name="statusofexecution">#REF!</definedName>
    <definedName name="STOCK_CODE">#REF!</definedName>
    <definedName name="stock_oreganal">#REF!</definedName>
    <definedName name="StorageTank_Height">#REF!</definedName>
    <definedName name="StorageTank_Radius">#REF!</definedName>
    <definedName name="StorageTank_TotalVolume">#REF!</definedName>
    <definedName name="StorageTank1_DryTonnes">#REF!</definedName>
    <definedName name="StorageTank1_SlurryVolume">#REF!</definedName>
    <definedName name="StorageTank2_DryTonnes">#REF!</definedName>
    <definedName name="StorageTank2_SlurryVolume">#REF!</definedName>
    <definedName name="StorageTank3_DryTonnes">#REF!</definedName>
    <definedName name="StorageTank3_SlurryVolume">#REF!</definedName>
    <definedName name="StorageTank4_DryTonnes">#REF!</definedName>
    <definedName name="StorageTank4_SlurryVolume">#REF!</definedName>
    <definedName name="StrBaseIncremCanon">#REF!</definedName>
    <definedName name="StrBaseReliquidacion">#REF!</definedName>
    <definedName name="StrClienDescontarIVA">#REF!</definedName>
    <definedName name="StrCliente">#REF!</definedName>
    <definedName name="StrClienTributaRentaPresun">#REF!</definedName>
    <definedName name="strDescAccesorios">#REF!</definedName>
    <definedName name="strDescPlanSeguro">#REF!</definedName>
    <definedName name="strEstado">#REF!</definedName>
    <definedName name="StrFrecPago">#REF!</definedName>
    <definedName name="StrFrecReliquidacion">#REF!</definedName>
    <definedName name="StrGerenteCuenta">#REF!</definedName>
    <definedName name="StrImpDosXMil">#REF!</definedName>
    <definedName name="StrMarcaVehicModelo">#REF!</definedName>
    <definedName name="StrMarcaVehícModelo">#REF!</definedName>
    <definedName name="StrModalidadCanon">#REF!</definedName>
    <definedName name="StrModalidadPago">#REF!</definedName>
    <definedName name="strNomVariable1">#REF!</definedName>
    <definedName name="strNomVariable2">#REF!</definedName>
    <definedName name="strNomVariable3">#REF!</definedName>
    <definedName name="StrNumeroCotizacion">#REF!</definedName>
    <definedName name="StrNumeroCotización">#REF!</definedName>
    <definedName name="strPlaca">#REF!</definedName>
    <definedName name="StrRentBack">#REF!</definedName>
    <definedName name="strTipoCliente">#REF!</definedName>
    <definedName name="StrTipoContrato">#REF!</definedName>
    <definedName name="stt" hidden="1">{"via1",#N/A,TRUE,"general";"via2",#N/A,TRUE,"general";"via3",#N/A,TRUE,"general"}</definedName>
    <definedName name="Stub" hidden="1">#REF!</definedName>
    <definedName name="Stub_Header1" hidden="1">#REF!</definedName>
    <definedName name="Stub_Header2" hidden="1">#REF!</definedName>
    <definedName name="Stub_Header3" hidden="1">#REF!</definedName>
    <definedName name="STyre">#REF!</definedName>
    <definedName name="subprograma">#REF!</definedName>
    <definedName name="subregiones">#REF!</definedName>
    <definedName name="SUBTIPOACC">#REF!</definedName>
    <definedName name="SubtipoAccesorio">#REF!</definedName>
    <definedName name="SUELDOS">#REF!</definedName>
    <definedName name="SUELO">#REF!</definedName>
    <definedName name="SUELO2">#REF!</definedName>
    <definedName name="sum">#REF!</definedName>
    <definedName name="suma">#REF!</definedName>
    <definedName name="Suministro_e_instalacion_de_tubería__de_Φ8___en_acero_al_carbono__en_tramos_de_6_metros_roscada_con_uniones_del_mismo_material">#REF!</definedName>
    <definedName name="Supervía" hidden="1">{#N/A,#N/A,TRUE,"0001";#N/A,#N/A,TRUE,"0002";#N/A,#N/A,TRUE,"0003";#N/A,#N/A,TRUE,"0004";#N/A,#N/A,TRUE,"0005";#N/A,#N/A,TRUE,"0006";#N/A,#N/A,TRUE,"0007";#N/A,#N/A,TRUE,"0008";#N/A,#N/A,TRUE,"0009";#N/A,#N/A,TRUE,"0010"}</definedName>
    <definedName name="supervision">#REF!</definedName>
    <definedName name="SupportFleet">#REF!</definedName>
    <definedName name="SupportOpCost">#REF!</definedName>
    <definedName name="SupportRepl">#REF!</definedName>
    <definedName name="SUR">#REF!</definedName>
    <definedName name="swssdecs">#REF!</definedName>
    <definedName name="swsw" hidden="1">{"via1",#N/A,TRUE,"general";"via2",#N/A,TRUE,"general";"via3",#N/A,TRUE,"general"}</definedName>
    <definedName name="swsw3" hidden="1">{"TAB1",#N/A,TRUE,"GENERAL";"TAB2",#N/A,TRUE,"GENERAL";"TAB3",#N/A,TRUE,"GENERAL";"TAB4",#N/A,TRUE,"GENERAL";"TAB5",#N/A,TRUE,"GENERAL"}</definedName>
    <definedName name="SZJHGTYFVASBHDJ">#REF!</definedName>
    <definedName name="t">#REF!</definedName>
    <definedName name="T.1">#REF!</definedName>
    <definedName name="T.10">#REF!</definedName>
    <definedName name="T.11">#REF!</definedName>
    <definedName name="T.12">#REF!</definedName>
    <definedName name="T.13">#REF!</definedName>
    <definedName name="T.14">#REF!</definedName>
    <definedName name="T.15">#REF!</definedName>
    <definedName name="T.16">#REF!</definedName>
    <definedName name="T.17">#REF!</definedName>
    <definedName name="T.2">#REF!</definedName>
    <definedName name="T.3">#REF!</definedName>
    <definedName name="T.4">#REF!</definedName>
    <definedName name="T.5">#REF!</definedName>
    <definedName name="T.6">#REF!</definedName>
    <definedName name="T.7">#REF!</definedName>
    <definedName name="T.8">#REF!</definedName>
    <definedName name="T.9">#REF!</definedName>
    <definedName name="t5t5" hidden="1">{"TAB1",#N/A,TRUE,"GENERAL";"TAB2",#N/A,TRUE,"GENERAL";"TAB3",#N/A,TRUE,"GENERAL";"TAB4",#N/A,TRUE,"GENERAL";"TAB5",#N/A,TRUE,"GENERAL"}</definedName>
    <definedName name="Ta">#REF!</definedName>
    <definedName name="Tab_Elec">#REF!</definedName>
    <definedName name="Tab_Expense">#REF!</definedName>
    <definedName name="Tab_Process">#REF!</definedName>
    <definedName name="Tab_Respons">#REF!</definedName>
    <definedName name="TabBL">#REF!</definedName>
    <definedName name="TabCIM">#REF!</definedName>
    <definedName name="Tabla">#REF!</definedName>
    <definedName name="TABLA_CMI">#REF!</definedName>
    <definedName name="TABLA_RN">#REF!</definedName>
    <definedName name="TABLA1">#REF!</definedName>
    <definedName name="TABLA1.2.2">#REF!</definedName>
    <definedName name="tabla2">#REF!</definedName>
    <definedName name="tablaDeDTFS">#REF!</definedName>
    <definedName name="TablaR">#REF!</definedName>
    <definedName name="Tablero_trifásico_12_circuitos">#REF!</definedName>
    <definedName name="TabPVC">#REF!</definedName>
    <definedName name="TagBid1">#REF!</definedName>
    <definedName name="tagbid1ext">#REF!</definedName>
    <definedName name="tagbid1UnevalCost">#REF!</definedName>
    <definedName name="tagbid1unit">#REF!</definedName>
    <definedName name="TagBid2">#REF!</definedName>
    <definedName name="tagbid2ext">#REF!</definedName>
    <definedName name="tagbid2UnEvalCost">#REF!</definedName>
    <definedName name="tagbid2unit">#REF!</definedName>
    <definedName name="TagBid3">#REF!</definedName>
    <definedName name="tagbid3ext">#REF!</definedName>
    <definedName name="tagBid3UnevalCost">#REF!</definedName>
    <definedName name="tagbid3unit">#REF!</definedName>
    <definedName name="TagBid4">#REF!</definedName>
    <definedName name="tagbid4ext">#REF!</definedName>
    <definedName name="tagBid4UnEvalCost">#REF!</definedName>
    <definedName name="tagbid4unit">#REF!</definedName>
    <definedName name="TagBidRange">#REF!</definedName>
    <definedName name="TagCurrency_conversion_factor">#REF!</definedName>
    <definedName name="TagDescription">#REF!</definedName>
    <definedName name="tagid">#REF!</definedName>
    <definedName name="TagLineNo">#REF!</definedName>
    <definedName name="TagList.EndDate">#REF!</definedName>
    <definedName name="TagList.StartDate">#REF!</definedName>
    <definedName name="TagQuantity">#REF!</definedName>
    <definedName name="TagRefer">#REF!</definedName>
    <definedName name="tagunit">#REF!</definedName>
    <definedName name="TANQUES4.1">#REF!</definedName>
    <definedName name="TARIFAS_SUBSIDIOS">#REF!</definedName>
    <definedName name="TARIFAS1">#REF!</definedName>
    <definedName name="Tasa_Efectiva_Mensual_Fondeo">#REF!</definedName>
    <definedName name="Tax_Rate_Col">#REF!</definedName>
    <definedName name="Taxpb" hidden="1">#REF!</definedName>
    <definedName name="Tb">#REF!</definedName>
    <definedName name="TBCUR">#REF!</definedName>
    <definedName name="TBMAYINT">#REF!</definedName>
    <definedName name="tbres">#REF!</definedName>
    <definedName name="TBV1A">#REF!</definedName>
    <definedName name="Tc">#REF!</definedName>
    <definedName name="Td">#REF!</definedName>
    <definedName name="tdy" hidden="1">{"TAB1",#N/A,TRUE,"GENERAL";"TAB2",#N/A,TRUE,"GENERAL";"TAB3",#N/A,TRUE,"GENERAL";"TAB4",#N/A,TRUE,"GENERAL";"TAB5",#N/A,TRUE,"GENERAL"}</definedName>
    <definedName name="Te">#REF!</definedName>
    <definedName name="Tec_Adesivo">#REF!</definedName>
    <definedName name="TechAccept">#REF!</definedName>
    <definedName name="tecpro06">#REF!</definedName>
    <definedName name="TEMP2">#REF!</definedName>
    <definedName name="test">#REF!</definedName>
    <definedName name="tewst" hidden="1">{"TAB1",#N/A,TRUE,"GENERAL";"TAB2",#N/A,TRUE,"GENERAL";"TAB3",#N/A,TRUE,"GENERAL";"TAB4",#N/A,TRUE,"GENERAL";"TAB5",#N/A,TRUE,"GENERAL"}</definedName>
    <definedName name="teytrh" hidden="1">{"via1",#N/A,TRUE,"general";"via2",#N/A,TRUE,"general";"via3",#N/A,TRUE,"general"}</definedName>
    <definedName name="Tf">#REF!</definedName>
    <definedName name="Tg">#REF!</definedName>
    <definedName name="Th">#REF!</definedName>
    <definedName name="thdh" hidden="1">{"TAB1",#N/A,TRUE,"GENERAL";"TAB2",#N/A,TRUE,"GENERAL";"TAB3",#N/A,TRUE,"GENERAL";"TAB4",#N/A,TRUE,"GENERAL";"TAB5",#N/A,TRUE,"GENERAL"}</definedName>
    <definedName name="thtj" hidden="1">{"via1",#N/A,TRUE,"general";"via2",#N/A,TRUE,"general";"via3",#N/A,TRUE,"general"}</definedName>
    <definedName name="Ti">#REF!</definedName>
    <definedName name="Tipo">#REF!</definedName>
    <definedName name="tipo_pintura">#REF!</definedName>
    <definedName name="tipos_entidad">#REF!</definedName>
    <definedName name="tipov">#REF!</definedName>
    <definedName name="TIT">#REF!</definedName>
    <definedName name="Titlepb" hidden="1">#REF!</definedName>
    <definedName name="TITU">#REF!</definedName>
    <definedName name="Titulos_a_imprimir">#REF!</definedName>
    <definedName name="_xlnm.Print_Titles">#N/A</definedName>
    <definedName name="Títulos_a_imprimir_IM">#REF!</definedName>
    <definedName name="Tj">#REF!</definedName>
    <definedName name="Tk">#REF!</definedName>
    <definedName name="Tll">#REF!</definedName>
    <definedName name="Tm">#REF!</definedName>
    <definedName name="Tn">#REF!</definedName>
    <definedName name="Tñ">#REF!</definedName>
    <definedName name="To">#REF!</definedName>
    <definedName name="tortas" hidden="1">{"TAB1",#N/A,TRUE,"GENERAL";"TAB2",#N/A,TRUE,"GENERAL";"TAB3",#N/A,TRUE,"GENERAL";"TAB4",#N/A,TRUE,"GENERAL";"TAB5",#N/A,TRUE,"GENERAL"}</definedName>
    <definedName name="tortas2" hidden="1">{"via1",#N/A,TRUE,"general";"via2",#N/A,TRUE,"general";"via3",#N/A,TRUE,"general"}</definedName>
    <definedName name="TOT">#REF!</definedName>
    <definedName name="Tot_Act01">#REF!</definedName>
    <definedName name="Tot_Act02">#REF!</definedName>
    <definedName name="Tot_Act03">#REF!</definedName>
    <definedName name="Tot_Con_Ins">#REF!</definedName>
    <definedName name="Tot_EA_CAPEX">#REF!</definedName>
    <definedName name="Tot_Elect">#REF!</definedName>
    <definedName name="Tot_Elect1">#REF!</definedName>
    <definedName name="Tot_Ops_Ins">#REF!</definedName>
    <definedName name="TOTAL">#REF!</definedName>
    <definedName name="TOTAL_CIVIL">#REF!</definedName>
    <definedName name="TOTAL_ELECTRICO">#REF!</definedName>
    <definedName name="TOTAL_SERVICIOS">#REF!</definedName>
    <definedName name="TotalBidCost">#REF!</definedName>
    <definedName name="TotalCost">#REF!</definedName>
    <definedName name="TotalCostosDirectos">#REF!</definedName>
    <definedName name="totales">#REF!</definedName>
    <definedName name="TOTALITEM1.1">#REF!</definedName>
    <definedName name="TOTALITEM1.1.1">#REF!</definedName>
    <definedName name="TOTALITEM1.1.2">#REF!</definedName>
    <definedName name="TOTALITEM1.1.3">#REF!</definedName>
    <definedName name="TOTALITEM1.1.4">#REF!</definedName>
    <definedName name="TOTALITEM1.2.1">#REF!</definedName>
    <definedName name="TOTALITEM1.2.2">#REF!</definedName>
    <definedName name="TOTALITEM1.2.3">#REF!</definedName>
    <definedName name="TOTALITEM1.2.4">#REF!</definedName>
    <definedName name="TOTALITEM1.2.5">#REF!</definedName>
    <definedName name="TOTALITEM1.2.6">#REF!</definedName>
    <definedName name="TOTALITEM1.3.1">#REF!</definedName>
    <definedName name="TOTALITEM1.4">#REF!</definedName>
    <definedName name="TOTALITEM1.5">#REF!</definedName>
    <definedName name="TOTALITEM1.6">#REF!</definedName>
    <definedName name="TOTALITEM1.7">#REF!</definedName>
    <definedName name="TOTALITEM1.8">#REF!</definedName>
    <definedName name="TOTALITEM10.1">#REF!</definedName>
    <definedName name="TOTALITEM11.1">#REF!</definedName>
    <definedName name="TOTALITEM11.2">#REF!</definedName>
    <definedName name="TOTALITEM11.3">#REF!</definedName>
    <definedName name="TOTALITEM11.4">#REF!</definedName>
    <definedName name="TOTALITEM11.5">#REF!</definedName>
    <definedName name="TOTALITEM11.6">#REF!</definedName>
    <definedName name="TOTALITEM12.1">#REF!</definedName>
    <definedName name="TOTALITEM12.10">#REF!</definedName>
    <definedName name="TOTALITEM12.2">#REF!</definedName>
    <definedName name="TOTALITEM12.3">#REF!</definedName>
    <definedName name="TOTALITEM12.4">#REF!</definedName>
    <definedName name="TOTALITEM12.5">#REF!</definedName>
    <definedName name="TOTALITEM12.6">#REF!</definedName>
    <definedName name="TOTALITEM12.7">#REF!</definedName>
    <definedName name="TOTALITEM12.8">#REF!</definedName>
    <definedName name="TOTALITEM12.9">#REF!</definedName>
    <definedName name="TOTALITEM13.1.1">#REF!</definedName>
    <definedName name="TOTALITEM13.1.2">#REF!</definedName>
    <definedName name="TOTALITEM13.1.3">#REF!</definedName>
    <definedName name="TOTALITEM13.2.2">#REF!</definedName>
    <definedName name="TOTALITEM14.2">#REF!</definedName>
    <definedName name="TOTALITEM14.3">#REF!</definedName>
    <definedName name="TOTALITEM14.4">#REF!</definedName>
    <definedName name="TOTALITEM14.5">#REF!</definedName>
    <definedName name="TOTALITEM14.6">#REF!</definedName>
    <definedName name="TOTALITEM15">#REF!</definedName>
    <definedName name="TOTALITEM16">#REF!</definedName>
    <definedName name="TOTALITEM2.1">#REF!</definedName>
    <definedName name="TOTALITEM2.10">#REF!</definedName>
    <definedName name="TOTALITEM2.11.1">#REF!</definedName>
    <definedName name="TOTALITEM2.11.2">#REF!</definedName>
    <definedName name="TOTALITEM2.12.1">#REF!</definedName>
    <definedName name="TOTALITEM2.2">#REF!</definedName>
    <definedName name="TOTALITEM2.3">#REF!</definedName>
    <definedName name="TOTALITEM2.4">#REF!</definedName>
    <definedName name="TOTALITEM2.5">#REF!</definedName>
    <definedName name="TOTALITEM2.6">#REF!</definedName>
    <definedName name="TOTALITEM2.7">#REF!</definedName>
    <definedName name="TOTALITEM3.1.1">#REF!</definedName>
    <definedName name="TOTALITEM3.1.2">#REF!</definedName>
    <definedName name="TOTALITEM3.2">#REF!</definedName>
    <definedName name="TOTALITEM3.3">#REF!</definedName>
    <definedName name="TOTALITEM3.4.1">#REF!</definedName>
    <definedName name="TOTALITEM3.4.2">#REF!</definedName>
    <definedName name="TOTALITEM3.4.3">#REF!</definedName>
    <definedName name="TOTALITEM3.5.1">#REF!</definedName>
    <definedName name="TOTALITEM3.5.2">#REF!</definedName>
    <definedName name="TOTALITEM3.5.3">#REF!</definedName>
    <definedName name="TOTALITEM4.1.2">#REF!</definedName>
    <definedName name="TOTALITEM4.1.3">#REF!</definedName>
    <definedName name="TOTALITEM4.1.4">#REF!</definedName>
    <definedName name="TOTALITEM4.2">#REF!</definedName>
    <definedName name="TOTALITEM4.3">#REF!</definedName>
    <definedName name="TOTALITEM4.4">#REF!</definedName>
    <definedName name="TOTALITEM4.5">#REF!</definedName>
    <definedName name="TOTALITEM4.6">#REF!</definedName>
    <definedName name="TOTALITEM5.1">#REF!</definedName>
    <definedName name="TOTALITEM5.2">#REF!</definedName>
    <definedName name="TOTALITEM5.3">#REF!</definedName>
    <definedName name="TOTALITEM5.4">#REF!</definedName>
    <definedName name="TOTALITEM6.1">#REF!</definedName>
    <definedName name="TOTALITEM6.2">#REF!</definedName>
    <definedName name="TOTALITEM6.3">#REF!</definedName>
    <definedName name="TOTALITEM7.1">#REF!</definedName>
    <definedName name="TOTALITEM7.2">#REF!</definedName>
    <definedName name="TOTALITEM7.3">#REF!</definedName>
    <definedName name="TOTALITEM7.4">#REF!</definedName>
    <definedName name="TOTALITEM7.5">#REF!</definedName>
    <definedName name="TOTALITEM8.1">#REF!</definedName>
    <definedName name="TOTALITEM8.2">#REF!</definedName>
    <definedName name="TOTALITEM8.3">#REF!</definedName>
    <definedName name="TOTALITEM8.4">#REF!</definedName>
    <definedName name="TOTALITEM8.5">#REF!</definedName>
    <definedName name="TOTALITEM8.6">#REF!</definedName>
    <definedName name="TOTALITEM8.7">#REF!</definedName>
    <definedName name="TOTALITEM8.8">#REF!</definedName>
    <definedName name="TOTALITEM9.1">#REF!</definedName>
    <definedName name="TOTALITEM9.2">#REF!</definedName>
    <definedName name="TOTALITEM9.3">#REF!</definedName>
    <definedName name="TOTALITEM9.4">#REF!</definedName>
    <definedName name="TOTALITEM9.5">#REF!</definedName>
    <definedName name="TOTALITEM9.6">#REF!</definedName>
    <definedName name="TOTALITEM9.7">#REF!</definedName>
    <definedName name="TOTALITEM9.8">#REF!</definedName>
    <definedName name="TotalItemsCost">#REF!</definedName>
    <definedName name="TOTALITEN1.2.4">#REF!</definedName>
    <definedName name="TotalOpti">#REF!</definedName>
    <definedName name="TOTALOPTIM">#REF!</definedName>
    <definedName name="TOTALOPTIMIZACION">#REF!</definedName>
    <definedName name="TotalPickedCost">#REF!</definedName>
    <definedName name="TOTALREPOS">#REF!</definedName>
    <definedName name="TOTALREPOSICION">#REF!</definedName>
    <definedName name="TotEquipos1.1.3">#REF!</definedName>
    <definedName name="TotEquipos1.2.2.10">#REF!</definedName>
    <definedName name="TotEquipos1.2.2.11">#REF!</definedName>
    <definedName name="TotEquipos1.2.2.3">#REF!</definedName>
    <definedName name="TotEquipos1.2.2.4">#REF!</definedName>
    <definedName name="TotEquipos1.2.2.5">#REF!</definedName>
    <definedName name="TotEquipos1.2.2.6">#REF!</definedName>
    <definedName name="TotEquipos1.2.2.7">#REF!</definedName>
    <definedName name="TotEquipos1.2.2.8">#REF!</definedName>
    <definedName name="TotEquipos1.2.2.9">#REF!</definedName>
    <definedName name="TotEquipos1.2.3.1">#REF!</definedName>
    <definedName name="TotEquipos1.2.3.3">#REF!</definedName>
    <definedName name="TotEquipos1.2.3.4">#REF!</definedName>
    <definedName name="TotEquipos1.3.2">#REF!</definedName>
    <definedName name="TotManodeobra1.1.3">#REF!</definedName>
    <definedName name="TotManodeobra1.2.2.10">#REF!</definedName>
    <definedName name="TotManodeobra1.2.2.11">#REF!</definedName>
    <definedName name="TotManodeobra1.2.2.3">#REF!</definedName>
    <definedName name="TotManodeobra1.2.2.4">#REF!</definedName>
    <definedName name="TotManodeobra1.2.2.5">#REF!</definedName>
    <definedName name="TotManodeobra1.2.2.6">#REF!</definedName>
    <definedName name="TotManodeobra1.2.2.7">#REF!</definedName>
    <definedName name="TotManodeobra1.2.2.8">#REF!</definedName>
    <definedName name="TotManodeobra1.2.2.9">#REF!</definedName>
    <definedName name="TotManodeobra1.2.3.1">#REF!</definedName>
    <definedName name="TotManodeobra1.2.3.3">#REF!</definedName>
    <definedName name="TotManodeobra1.2.3.4">#REF!</definedName>
    <definedName name="TotManodeobra1.3.2">#REF!</definedName>
    <definedName name="TotMateriales1.1.3">#REF!</definedName>
    <definedName name="TotMateriales1.2.2.10">#REF!</definedName>
    <definedName name="TotMateriales1.2.2.11">#REF!</definedName>
    <definedName name="TotMateriales1.2.2.3">#REF!</definedName>
    <definedName name="TotMateriales1.2.2.4">#REF!</definedName>
    <definedName name="TotMateriales1.2.2.5">#REF!</definedName>
    <definedName name="TotMateriales1.2.2.6">#REF!</definedName>
    <definedName name="TotMateriales1.2.2.7">#REF!</definedName>
    <definedName name="TotMateriales1.2.2.8">#REF!</definedName>
    <definedName name="TotMateriales1.2.2.9">#REF!</definedName>
    <definedName name="TotMateriales1.2.3.1">#REF!</definedName>
    <definedName name="TotMateriales1.2.3.3">#REF!</definedName>
    <definedName name="TotMateriales1.2.3.4">#REF!</definedName>
    <definedName name="TotMateriales1.3.2">#REF!</definedName>
    <definedName name="TotTransportes1.1.3">#REF!</definedName>
    <definedName name="TotTransportes1.2.2.10">#REF!</definedName>
    <definedName name="TotTransportes1.2.2.11">#REF!</definedName>
    <definedName name="TotTransportes1.2.2.3">#REF!</definedName>
    <definedName name="TotTransportes1.2.2.4">#REF!</definedName>
    <definedName name="TotTransportes1.2.2.5">#REF!</definedName>
    <definedName name="TotTransportes1.2.2.6">#REF!</definedName>
    <definedName name="TotTransportes1.2.2.7">#REF!</definedName>
    <definedName name="TotTransportes1.2.2.8">#REF!</definedName>
    <definedName name="TotTransportes1.2.2.9">#REF!</definedName>
    <definedName name="TotTransportes1.2.3.1">#REF!</definedName>
    <definedName name="TotTransportes1.2.3.3">#REF!</definedName>
    <definedName name="TotTransportes1.2.3.4">#REF!</definedName>
    <definedName name="TotTransportes1.3.2">#REF!</definedName>
    <definedName name="Tp">#REF!</definedName>
    <definedName name="tpte">#REF!</definedName>
    <definedName name="tptee">#REF!</definedName>
    <definedName name="Tq">#REF!</definedName>
    <definedName name="tr" hidden="1">{"TAB1",#N/A,TRUE,"GENERAL";"TAB2",#N/A,TRUE,"GENERAL";"TAB3",#N/A,TRUE,"GENERAL";"TAB4",#N/A,TRUE,"GENERAL";"TAB5",#N/A,TRUE,"GENERAL"}</definedName>
    <definedName name="TRAFO">#N/A</definedName>
    <definedName name="Tramites">#REF!</definedName>
    <definedName name="TramitesCostos">#REF!</definedName>
    <definedName name="tramos">#REF!</definedName>
    <definedName name="Transfer_Price">#REF!</definedName>
    <definedName name="TRANSPORI" hidden="1">{#N/A,#N/A,TRUE,"INGENIERIA";#N/A,#N/A,TRUE,"COMPRAS";#N/A,#N/A,TRUE,"DIRECCION";#N/A,#N/A,TRUE,"RESUMEN"}</definedName>
    <definedName name="trest" hidden="1">{"TAB1",#N/A,TRUE,"GENERAL";"TAB2",#N/A,TRUE,"GENERAL";"TAB3",#N/A,TRUE,"GENERAL";"TAB4",#N/A,TRUE,"GENERAL";"TAB5",#N/A,TRUE,"GENERAL"}</definedName>
    <definedName name="tret" hidden="1">{"TAB1",#N/A,TRUE,"GENERAL";"TAB2",#N/A,TRUE,"GENERAL";"TAB3",#N/A,TRUE,"GENERAL";"TAB4",#N/A,TRUE,"GENERAL";"TAB5",#N/A,TRUE,"GENERAL"}</definedName>
    <definedName name="trh" hidden="1">{"via1",#N/A,TRUE,"general";"via2",#N/A,TRUE,"general";"via3",#N/A,TRUE,"general"}</definedName>
    <definedName name="trhfh" hidden="1">{"via1",#N/A,TRUE,"general";"via2",#N/A,TRUE,"general";"via3",#N/A,TRUE,"general"}</definedName>
    <definedName name="trjfgjh" hidden="1">{"via1",#N/A,TRUE,"general";"via2",#N/A,TRUE,"general";"via3",#N/A,TRUE,"general"}</definedName>
    <definedName name="TRM">#REF!</definedName>
    <definedName name="tru" hidden="1">{"via1",#N/A,TRUE,"general";"via2",#N/A,TRUE,"general";"via3",#N/A,TRUE,"general"}</definedName>
    <definedName name="truds" hidden="1">{"via1",#N/A,TRUE,"general";"via2",#N/A,TRUE,"general";"via3",#N/A,TRUE,"general"}</definedName>
    <definedName name="trutu" hidden="1">{"via1",#N/A,TRUE,"general";"via2",#N/A,TRUE,"general";"via3",#N/A,TRUE,"general"}</definedName>
    <definedName name="trydfg" hidden="1">{"via1",#N/A,TRUE,"general";"via2",#N/A,TRUE,"general";"via3",#N/A,TRUE,"general"}</definedName>
    <definedName name="trydtrygf" hidden="1">{"via1",#N/A,TRUE,"general";"via2",#N/A,TRUE,"general";"via3",#N/A,TRUE,"general"}</definedName>
    <definedName name="tryery" hidden="1">{"TAB1",#N/A,TRUE,"GENERAL";"TAB2",#N/A,TRUE,"GENERAL";"TAB3",#N/A,TRUE,"GENERAL";"TAB4",#N/A,TRUE,"GENERAL";"TAB5",#N/A,TRUE,"GENERAL"}</definedName>
    <definedName name="tryi6" hidden="1">{"TAB1",#N/A,TRUE,"GENERAL";"TAB2",#N/A,TRUE,"GENERAL";"TAB3",#N/A,TRUE,"GENERAL";"TAB4",#N/A,TRUE,"GENERAL";"TAB5",#N/A,TRUE,"GENERAL"}</definedName>
    <definedName name="tryrth" hidden="1">{"via1",#N/A,TRUE,"general";"via2",#N/A,TRUE,"general";"via3",#N/A,TRUE,"general"}</definedName>
    <definedName name="Ts">#REF!</definedName>
    <definedName name="tsert" hidden="1">{"TAB1",#N/A,TRUE,"GENERAL";"TAB2",#N/A,TRUE,"GENERAL";"TAB3",#N/A,TRUE,"GENERAL";"TAB4",#N/A,TRUE,"GENERAL";"TAB5",#N/A,TRUE,"GENERAL"}</definedName>
    <definedName name="Tt">#REF!</definedName>
    <definedName name="TTCostOutput">#REF!</definedName>
    <definedName name="TTR" hidden="1">{"via1",#N/A,TRUE,"general";"via2",#N/A,TRUE,"general";"via3",#N/A,TRUE,"general"}</definedName>
    <definedName name="ttrff" hidden="1">{"via1",#N/A,TRUE,"general";"via2",#N/A,TRUE,"general";"via3",#N/A,TRUE,"general"}</definedName>
    <definedName name="ttt" hidden="1">{"TAB1",#N/A,TRUE,"GENERAL";"TAB2",#N/A,TRUE,"GENERAL";"TAB3",#N/A,TRUE,"GENERAL";"TAB4",#N/A,TRUE,"GENERAL";"TAB5",#N/A,TRUE,"GENERAL"}</definedName>
    <definedName name="TTTT">#REF!</definedName>
    <definedName name="tttt7" hidden="1">{"via1",#N/A,TRUE,"general";"via2",#N/A,TRUE,"general";"via3",#N/A,TRUE,"general"}</definedName>
    <definedName name="tttthy" hidden="1">{"TAB1",#N/A,TRUE,"GENERAL";"TAB2",#N/A,TRUE,"GENERAL";"TAB3",#N/A,TRUE,"GENERAL";"TAB4",#N/A,TRUE,"GENERAL";"TAB5",#N/A,TRUE,"GENERAL"}</definedName>
    <definedName name="ttttr" hidden="1">{"via1",#N/A,TRUE,"general";"via2",#N/A,TRUE,"general";"via3",#N/A,TRUE,"general"}</definedName>
    <definedName name="ttttt" hidden="1">{"TAB1",#N/A,TRUE,"GENERAL";"TAB2",#N/A,TRUE,"GENERAL";"TAB3",#N/A,TRUE,"GENERAL";"TAB4",#N/A,TRUE,"GENERAL";"TAB5",#N/A,TRUE,"GENERAL"}</definedName>
    <definedName name="TTTTTTTT">#REF!</definedName>
    <definedName name="tu" hidden="1">{"via1",#N/A,TRUE,"general";"via2",#N/A,TRUE,"general";"via3",#N/A,TRUE,"general"}</definedName>
    <definedName name="TUBERIA">#N/A</definedName>
    <definedName name="tur" hidden="1">{"TAB1",#N/A,TRUE,"GENERAL";"TAB2",#N/A,TRUE,"GENERAL";"TAB3",#N/A,TRUE,"GENERAL";"TAB4",#N/A,TRUE,"GENERAL";"TAB5",#N/A,TRUE,"GENERAL"}</definedName>
    <definedName name="turu" hidden="1">{"TAB1",#N/A,TRUE,"GENERAL";"TAB2",#N/A,TRUE,"GENERAL";"TAB3",#N/A,TRUE,"GENERAL";"TAB4",#N/A,TRUE,"GENERAL";"TAB5",#N/A,TRUE,"GENERAL"}</definedName>
    <definedName name="Tw">#REF!</definedName>
    <definedName name="twer" hidden="1">{"TAB1",#N/A,TRUE,"GENERAL";"TAB2",#N/A,TRUE,"GENERAL";"TAB3",#N/A,TRUE,"GENERAL";"TAB4",#N/A,TRUE,"GENERAL";"TAB5",#N/A,TRUE,"GENERAL"}</definedName>
    <definedName name="twet" hidden="1">{"TAB1",#N/A,TRUE,"GENERAL";"TAB2",#N/A,TRUE,"GENERAL";"TAB3",#N/A,TRUE,"GENERAL";"TAB4",#N/A,TRUE,"GENERAL";"TAB5",#N/A,TRUE,"GENERAL"}</definedName>
    <definedName name="Tx">#REF!</definedName>
    <definedName name="ty" hidden="1">{"via1",#N/A,TRUE,"general";"via2",#N/A,TRUE,"general";"via3",#N/A,TRUE,"general"}</definedName>
    <definedName name="tyery" hidden="1">{"via1",#N/A,TRUE,"general";"via2",#N/A,TRUE,"general";"via3",#N/A,TRUE,"general"}</definedName>
    <definedName name="tyj" hidden="1">{"TAB1",#N/A,TRUE,"GENERAL";"TAB2",#N/A,TRUE,"GENERAL";"TAB3",#N/A,TRUE,"GENERAL";"TAB4",#N/A,TRUE,"GENERAL";"TAB5",#N/A,TRUE,"GENERAL"}</definedName>
    <definedName name="tyjtyj" hidden="1">{"TAB1",#N/A,TRUE,"GENERAL";"TAB2",#N/A,TRUE,"GENERAL";"TAB3",#N/A,TRUE,"GENERAL";"TAB4",#N/A,TRUE,"GENERAL";"TAB5",#N/A,TRUE,"GENERAL"}</definedName>
    <definedName name="tyjytjuyjuy" hidden="1">{"TAB1",#N/A,TRUE,"GENERAL";"TAB2",#N/A,TRUE,"GENERAL";"TAB3",#N/A,TRUE,"GENERAL";"TAB4",#N/A,TRUE,"GENERAL";"TAB5",#N/A,TRUE,"GENERAL"}</definedName>
    <definedName name="tyk" hidden="1">{"via1",#N/A,TRUE,"general";"via2",#N/A,TRUE,"general";"via3",#N/A,TRUE,"general"}</definedName>
    <definedName name="tym" hidden="1">{"via1",#N/A,TRUE,"general";"via2",#N/A,TRUE,"general";"via3",#N/A,TRUE,"general"}</definedName>
    <definedName name="TYPE">#REF!</definedName>
    <definedName name="typeofcommittment">#REF!</definedName>
    <definedName name="tyr" hidden="1">{"via1",#N/A,TRUE,"general";"via2",#N/A,TRUE,"general";"via3",#N/A,TRUE,"general"}</definedName>
    <definedName name="tytfy">#REF!</definedName>
    <definedName name="tytgfhgfh" hidden="1">{"TAB1",#N/A,TRUE,"GENERAL";"TAB2",#N/A,TRUE,"GENERAL";"TAB3",#N/A,TRUE,"GENERAL";"TAB4",#N/A,TRUE,"GENERAL";"TAB5",#N/A,TRUE,"GENERAL"}</definedName>
    <definedName name="tyty" hidden="1">{"TAB1",#N/A,TRUE,"GENERAL";"TAB2",#N/A,TRUE,"GENERAL";"TAB3",#N/A,TRUE,"GENERAL";"TAB4",#N/A,TRUE,"GENERAL";"TAB5",#N/A,TRUE,"GENERAL"}</definedName>
    <definedName name="TYUIYI" hidden="1">{"TAB1",#N/A,TRUE,"GENERAL";"TAB2",#N/A,TRUE,"GENERAL";"TAB3",#N/A,TRUE,"GENERAL";"TAB4",#N/A,TRUE,"GENERAL";"TAB5",#N/A,TRUE,"GENERAL"}</definedName>
    <definedName name="tyujh" hidden="1">{"TAB1",#N/A,TRUE,"GENERAL";"TAB2",#N/A,TRUE,"GENERAL";"TAB3",#N/A,TRUE,"GENERAL";"TAB4",#N/A,TRUE,"GENERAL";"TAB5",#N/A,TRUE,"GENERAL"}</definedName>
    <definedName name="tyuty" hidden="1">{"TAB1",#N/A,TRUE,"GENERAL";"TAB2",#N/A,TRUE,"GENERAL";"TAB3",#N/A,TRUE,"GENERAL";"TAB4",#N/A,TRUE,"GENERAL";"TAB5",#N/A,TRUE,"GENERAL"}</definedName>
    <definedName name="tyutyu" hidden="1">{"via1",#N/A,TRUE,"general";"via2",#N/A,TRUE,"general";"via3",#N/A,TRUE,"general"}</definedName>
    <definedName name="tyxg" hidden="1">{"via1",#N/A,TRUE,"general";"via2",#N/A,TRUE,"general";"via3",#N/A,TRUE,"general"}</definedName>
    <definedName name="Tz">#REF!</definedName>
    <definedName name="U_Z">#REF!</definedName>
    <definedName name="u3u" hidden="1">{"TAB1",#N/A,TRUE,"GENERAL";"TAB2",#N/A,TRUE,"GENERAL";"TAB3",#N/A,TRUE,"GENERAL";"TAB4",#N/A,TRUE,"GENERAL";"TAB5",#N/A,TRUE,"GENERAL"}</definedName>
    <definedName name="u7u7" hidden="1">{"TAB1",#N/A,TRUE,"GENERAL";"TAB2",#N/A,TRUE,"GENERAL";"TAB3",#N/A,TRUE,"GENERAL";"TAB4",#N/A,TRUE,"GENERAL";"TAB5",#N/A,TRUE,"GENERAL"}</definedName>
    <definedName name="Ua">#REF!</definedName>
    <definedName name="Ub">#REF!</definedName>
    <definedName name="Uc">#REF!</definedName>
    <definedName name="Ud">#REF!</definedName>
    <definedName name="Ue">#REF!</definedName>
    <definedName name="Uf">#REF!</definedName>
    <definedName name="UFInanzas">#REF!</definedName>
    <definedName name="Ug">#REF!</definedName>
    <definedName name="UGEquipData">#REF!</definedName>
    <definedName name="Uh">#REF!</definedName>
    <definedName name="UHJKH">#REF!</definedName>
    <definedName name="UI" hidden="1">{"via1",#N/A,TRUE,"general";"via2",#N/A,TRUE,"general";"via3",#N/A,TRUE,"general"}</definedName>
    <definedName name="uijhj" hidden="1">{"via1",#N/A,TRUE,"general";"via2",#N/A,TRUE,"general";"via3",#N/A,TRUE,"general"}</definedName>
    <definedName name="uio" hidden="1">{"TAB1",#N/A,TRUE,"GENERAL";"TAB2",#N/A,TRUE,"GENERAL";"TAB3",#N/A,TRUE,"GENERAL";"TAB4",#N/A,TRUE,"GENERAL";"TAB5",#N/A,TRUE,"GENERAL"}</definedName>
    <definedName name="uiou" hidden="1">{"TAB1",#N/A,TRUE,"GENERAL";"TAB2",#N/A,TRUE,"GENERAL";"TAB3",#N/A,TRUE,"GENERAL";"TAB4",#N/A,TRUE,"GENERAL";"TAB5",#N/A,TRUE,"GENERAL"}</definedName>
    <definedName name="uir" hidden="1">{"via1",#N/A,TRUE,"general";"via2",#N/A,TRUE,"general";"via3",#N/A,TRUE,"general"}</definedName>
    <definedName name="uituii" hidden="1">{"TAB1",#N/A,TRUE,"GENERAL";"TAB2",#N/A,TRUE,"GENERAL";"TAB3",#N/A,TRUE,"GENERAL";"TAB4",#N/A,TRUE,"GENERAL";"TAB5",#N/A,TRUE,"GENERAL"}</definedName>
    <definedName name="uityjj" hidden="1">{"via1",#N/A,TRUE,"general";"via2",#N/A,TRUE,"general";"via3",#N/A,TRUE,"general"}</definedName>
    <definedName name="uiufgj" hidden="1">{"TAB1",#N/A,TRUE,"GENERAL";"TAB2",#N/A,TRUE,"GENERAL";"TAB3",#N/A,TRUE,"GENERAL";"TAB4",#N/A,TRUE,"GENERAL";"TAB5",#N/A,TRUE,"GENERAL"}</definedName>
    <definedName name="UIUYI" hidden="1">{"TAB1",#N/A,TRUE,"GENERAL";"TAB2",#N/A,TRUE,"GENERAL";"TAB3",#N/A,TRUE,"GENERAL";"TAB4",#N/A,TRUE,"GENERAL";"TAB5",#N/A,TRUE,"GENERAL"}</definedName>
    <definedName name="Uj">#REF!</definedName>
    <definedName name="ujyyu">#REF!</definedName>
    <definedName name="Uk">#REF!</definedName>
    <definedName name="Ull">#REF!</definedName>
    <definedName name="Um">#REF!</definedName>
    <definedName name="UMina">#REF!</definedName>
    <definedName name="Un">#REF!</definedName>
    <definedName name="Unidad">#REF!</definedName>
    <definedName name="UNIDAD521">#REF!</definedName>
    <definedName name="unidades">#REF!</definedName>
    <definedName name="UNION_Z">#REF!</definedName>
    <definedName name="Unit" hidden="1">#REF!</definedName>
    <definedName name="units">#REF!</definedName>
    <definedName name="Uñ">#REF!</definedName>
    <definedName name="Uo">#REF!</definedName>
    <definedName name="UOUIV" hidden="1">{"TAB1",#N/A,TRUE,"GENERAL";"TAB2",#N/A,TRUE,"GENERAL";"TAB3",#N/A,TRUE,"GENERAL";"TAB4",#N/A,TRUE,"GENERAL";"TAB5",#N/A,TRUE,"GENERAL"}</definedName>
    <definedName name="Up">#REF!</definedName>
    <definedName name="UPlanta">#REF!</definedName>
    <definedName name="Uq">#REF!</definedName>
    <definedName name="Ur">#REF!</definedName>
    <definedName name="uryur" hidden="1">{"TAB1",#N/A,TRUE,"GENERAL";"TAB2",#N/A,TRUE,"GENERAL";"TAB3",#N/A,TRUE,"GENERAL";"TAB4",#N/A,TRUE,"GENERAL";"TAB5",#N/A,TRUE,"GENERAL"}</definedName>
    <definedName name="Us">#REF!</definedName>
    <definedName name="ut">#REF!</definedName>
    <definedName name="Ut_Un">#REF!</definedName>
    <definedName name="Util">#REF!</definedName>
    <definedName name="UtilidadMensual">#REF!</definedName>
    <definedName name="UTMAR">#REF!</definedName>
    <definedName name="uu" hidden="1">{"TAB1",#N/A,TRUE,"GENERAL";"TAB2",#N/A,TRUE,"GENERAL";"TAB3",#N/A,TRUE,"GENERAL";"TAB4",#N/A,TRUE,"GENERAL";"TAB5",#N/A,TRUE,"GENERAL"}</definedName>
    <definedName name="uuu" hidden="1">{"TAB1",#N/A,TRUE,"GENERAL";"TAB2",#N/A,TRUE,"GENERAL";"TAB3",#N/A,TRUE,"GENERAL";"TAB4",#N/A,TRUE,"GENERAL";"TAB5",#N/A,TRUE,"GENERAL"}</definedName>
    <definedName name="uuuu" hidden="1">#REF!</definedName>
    <definedName name="uuuuo" hidden="1">{"TAB1",#N/A,TRUE,"GENERAL";"TAB2",#N/A,TRUE,"GENERAL";"TAB3",#N/A,TRUE,"GENERAL";"TAB4",#N/A,TRUE,"GENERAL";"TAB5",#N/A,TRUE,"GENERAL"}</definedName>
    <definedName name="uuuuuj" hidden="1">{"via1",#N/A,TRUE,"general";"via2",#N/A,TRUE,"general";"via3",#N/A,TRUE,"general"}</definedName>
    <definedName name="uuuuutiyt">#REF!</definedName>
    <definedName name="uuuuuu">#REF!</definedName>
    <definedName name="uuuuuuuuuu">#REF!</definedName>
    <definedName name="Uv">#REF!</definedName>
    <definedName name="Uw">#REF!</definedName>
    <definedName name="uwkap" hidden="1">{"TAB1",#N/A,TRUE,"GENERAL";"TAB2",#N/A,TRUE,"GENERAL";"TAB3",#N/A,TRUE,"GENERAL";"TAB4",#N/A,TRUE,"GENERAL";"TAB5",#N/A,TRUE,"GENERAL"}</definedName>
    <definedName name="uyiyiy" hidden="1">{"TAB1",#N/A,TRUE,"GENERAL";"TAB2",#N/A,TRUE,"GENERAL";"TAB3",#N/A,TRUE,"GENERAL";"TAB4",#N/A,TRUE,"GENERAL";"TAB5",#N/A,TRUE,"GENERAL"}</definedName>
    <definedName name="uytu" hidden="1">{"TAB1",#N/A,TRUE,"GENERAL";"TAB2",#N/A,TRUE,"GENERAL";"TAB3",#N/A,TRUE,"GENERAL";"TAB4",#N/A,TRUE,"GENERAL";"TAB5",#N/A,TRUE,"GENERAL"}</definedName>
    <definedName name="uyur" hidden="1">{"via1",#N/A,TRUE,"general";"via2",#N/A,TRUE,"general";"via3",#N/A,TRUE,"general"}</definedName>
    <definedName name="Uz">#REF!</definedName>
    <definedName name="v" hidden="1">{"TAB1",#N/A,TRUE,"GENERAL";"TAB2",#N/A,TRUE,"GENERAL";"TAB3",#N/A,TRUE,"GENERAL";"TAB4",#N/A,TRUE,"GENERAL";"TAB5",#N/A,TRUE,"GENERAL"}</definedName>
    <definedName name="V.M.CV1_Moisture">#REF!</definedName>
    <definedName name="V.M.CV2_Al">#REF!</definedName>
    <definedName name="V.M.CV2_Co">#REF!</definedName>
    <definedName name="V.M.CV2_DryTonnes">#REF!</definedName>
    <definedName name="V.M.CV2_dtph">#REF!</definedName>
    <definedName name="V.M.CV2_Fe">#REF!</definedName>
    <definedName name="V.M.CV2_Mg">#REF!</definedName>
    <definedName name="V.M.CV2_Ni">#REF!</definedName>
    <definedName name="V.M.CV2_Si">#REF!</definedName>
    <definedName name="V.M.Mill_Availability">#REF!</definedName>
    <definedName name="V.M.Mill_Downtime">#REF!</definedName>
    <definedName name="V.M.Mill_DryTonnes">#REF!</definedName>
    <definedName name="V.M.Mill_DryTph">#REF!</definedName>
    <definedName name="V.M.Mill_PowerDraw">#REF!</definedName>
    <definedName name="V.M.Mill_PowerDrawPerTonne">#REF!</definedName>
    <definedName name="V.M.Mill_Uptime">#REF!</definedName>
    <definedName name="V.M.Mill_Utilization">#REF!</definedName>
    <definedName name="V.M.Mill_WetTonnes">#REF!</definedName>
    <definedName name="V.M.Mill_WetTph">#REF!</definedName>
    <definedName name="V.M.MillFeed_Al">#REF!</definedName>
    <definedName name="V.M.MillFeed_Co">#REF!</definedName>
    <definedName name="V.M.MillFeed_Fe">#REF!</definedName>
    <definedName name="V.M.MillFeed_Mg">#REF!</definedName>
    <definedName name="V.M.MillFeed_Ni">#REF!</definedName>
    <definedName name="V.M.MillFeed_Si">#REF!</definedName>
    <definedName name="V.M.MillH2O_Head">#REF!</definedName>
    <definedName name="V.M.MillH2O_Screen">#REF!</definedName>
    <definedName name="V.M.MillH2O_Total">#REF!</definedName>
    <definedName name="V.M.OreToStorage_Al">#REF!</definedName>
    <definedName name="V.M.OreToStorage_Co">#REF!</definedName>
    <definedName name="V.M.OreToStorage_DryTonnes">#REF!</definedName>
    <definedName name="V.M.OreToStorage_DryTph">#REF!</definedName>
    <definedName name="V.M.OreToStorage_Fe">#REF!</definedName>
    <definedName name="V.M.OreToStorage_Mg">#REF!</definedName>
    <definedName name="V.M.OreToStorage_Ni">#REF!</definedName>
    <definedName name="V.M.OreToStorage_PulpDensity">#REF!</definedName>
    <definedName name="V.M.OreToStorage_PulpYieldStress">#REF!</definedName>
    <definedName name="V.M.OreToStorage_Si">#REF!</definedName>
    <definedName name="V.M.OreToStorage_Volume">#REF!</definedName>
    <definedName name="V.M.OreToStorage_VolumePerHr">#REF!</definedName>
    <definedName name="V.Y.CV1_Moisture">#REF!</definedName>
    <definedName name="V.Y.CV2_Al">#REF!</definedName>
    <definedName name="V.Y.CV2_Co">#REF!</definedName>
    <definedName name="V.Y.CV2_DryTonnes">#REF!</definedName>
    <definedName name="V.Y.CV2_dtph">#REF!</definedName>
    <definedName name="V.Y.CV2_Fe">#REF!</definedName>
    <definedName name="V.Y.CV2_Mg">#REF!</definedName>
    <definedName name="V.Y.CV2_Ni">#REF!</definedName>
    <definedName name="V.Y.CV2_Si">#REF!</definedName>
    <definedName name="V.Y.Mill_Availability">#REF!</definedName>
    <definedName name="V.Y.Mill_Downtime">#REF!</definedName>
    <definedName name="V.Y.Mill_DryTonnes">#REF!</definedName>
    <definedName name="V.Y.Mill_DryTph">#REF!</definedName>
    <definedName name="V.Y.Mill_PowerDraw">#REF!</definedName>
    <definedName name="V.Y.Mill_PowerDrawPerTonne">#REF!</definedName>
    <definedName name="V.Y.Mill_Uptime">#REF!</definedName>
    <definedName name="V.Y.Mill_Utilization">#REF!</definedName>
    <definedName name="V.Y.Mill_WetTonnes">#REF!</definedName>
    <definedName name="V.Y.Mill_WetTph">#REF!</definedName>
    <definedName name="V.Y.MillFeed_Al">#REF!</definedName>
    <definedName name="V.Y.MillFeed_Co">#REF!</definedName>
    <definedName name="V.Y.MillFeed_Fe">#REF!</definedName>
    <definedName name="V.Y.MillFeed_Mg">#REF!</definedName>
    <definedName name="V.Y.MillFeed_Ni">#REF!</definedName>
    <definedName name="V.Y.MillFeed_Si">#REF!</definedName>
    <definedName name="V.Y.MillH2O_Head">#REF!</definedName>
    <definedName name="V.Y.MillH2O_Screen">#REF!</definedName>
    <definedName name="V.Y.MillH2O_Total">#REF!</definedName>
    <definedName name="V.Y.OreToStorage_Al">#REF!</definedName>
    <definedName name="V.Y.OreToStorage_Co">#REF!</definedName>
    <definedName name="V.Y.OreToStorage_DryTonnes">#REF!</definedName>
    <definedName name="V.Y.OreToStorage_DryTph">#REF!</definedName>
    <definedName name="V.Y.OreToStorage_Fe">#REF!</definedName>
    <definedName name="V.Y.OreToStorage_Mg">#REF!</definedName>
    <definedName name="V.Y.OreToStorage_Ni">#REF!</definedName>
    <definedName name="V.Y.OreToStorage_PulpDensity">#REF!</definedName>
    <definedName name="V.Y.OreToStorage_PulpYieldStress">#REF!</definedName>
    <definedName name="V.Y.OreToStorage_Si">#REF!</definedName>
    <definedName name="V.Y.OreToStorage_Volume">#REF!</definedName>
    <definedName name="V.Y.OreToStorage_VolumePerHr">#REF!</definedName>
    <definedName name="Va">#REF!</definedName>
    <definedName name="VAL_100PE_S1">#REF!</definedName>
    <definedName name="VAL_100PE_S2">#REF!</definedName>
    <definedName name="VAL_100PE_S3">#REF!</definedName>
    <definedName name="VAL_100PE_S4">#REF!</definedName>
    <definedName name="VAL_100PE_S5">#REF!</definedName>
    <definedName name="VAL_100PE_S6">#REF!</definedName>
    <definedName name="VAL150PE_S1">#REF!</definedName>
    <definedName name="VAL150PE_S2">#REF!</definedName>
    <definedName name="VAL150PE_S3">#REF!</definedName>
    <definedName name="VAL150PE_S4">#REF!</definedName>
    <definedName name="VAL150PE_S5">#REF!</definedName>
    <definedName name="VAL150PE_S6">#REF!</definedName>
    <definedName name="VAL200PE_S1">#REF!</definedName>
    <definedName name="VAL200PE_S2">#REF!</definedName>
    <definedName name="VAL200PE_S3">#REF!</definedName>
    <definedName name="VAL200PE_S4">#REF!</definedName>
    <definedName name="VAL200PE_S5">#REF!</definedName>
    <definedName name="VAL200PE_S6">#REF!</definedName>
    <definedName name="VAL250PE_S1">#REF!</definedName>
    <definedName name="VAL250PE_S2">#REF!</definedName>
    <definedName name="VAL250PE_S3">#REF!</definedName>
    <definedName name="VAL250PE_S4">#REF!</definedName>
    <definedName name="VAL250PE_S5">#REF!</definedName>
    <definedName name="VAL250PE_S6">#REF!</definedName>
    <definedName name="VAL300HD_S1">#REF!</definedName>
    <definedName name="VAL300HD_S2">#REF!</definedName>
    <definedName name="VAL300HD_S3">#REF!</definedName>
    <definedName name="VAL300HD_S4">#REF!</definedName>
    <definedName name="VAL300HD_S5">#REF!</definedName>
    <definedName name="VAL300HD_S6">#REF!</definedName>
    <definedName name="VAL300PVC_S1">#REF!</definedName>
    <definedName name="VAL300PVC_S2">#REF!</definedName>
    <definedName name="VAL300PVC_S3">#REF!</definedName>
    <definedName name="VAL300PVC_S4">#REF!</definedName>
    <definedName name="VAL300PVC_S5">#REF!</definedName>
    <definedName name="VAL300PVC_S6">#REF!</definedName>
    <definedName name="VAL80PE_S1">#REF!</definedName>
    <definedName name="VAL80PE_S2">#REF!</definedName>
    <definedName name="VAL80PE_S3">#REF!</definedName>
    <definedName name="VAL80PE_S4">#REF!</definedName>
    <definedName name="VAL80PE_S5">#REF!</definedName>
    <definedName name="VAL80PE_S6">#REF!</definedName>
    <definedName name="valcal">#REF!</definedName>
    <definedName name="valhati">#REF!</definedName>
    <definedName name="valor_consumibles">#REF!</definedName>
    <definedName name="valor_cuadrilla">#REF!</definedName>
    <definedName name="valor_equipos">#REF!</definedName>
    <definedName name="valor_nomina1">#REF!</definedName>
    <definedName name="valor_nomina2">#REF!</definedName>
    <definedName name="valor_nomina3">#REF!</definedName>
    <definedName name="valorcal">#REF!</definedName>
    <definedName name="VALORESAA">#REF!</definedName>
    <definedName name="ValoresCanon">#REF!</definedName>
    <definedName name="ValoresIva">#REF!</definedName>
    <definedName name="ValorFuturoFcro">#REF!</definedName>
    <definedName name="ValorImpuestoTimbre">#REF!</definedName>
    <definedName name="Var">#REF!</definedName>
    <definedName name="VarEquip">#REF!</definedName>
    <definedName name="VarRange">#REF!</definedName>
    <definedName name="VAT">#REF!</definedName>
    <definedName name="vaton">#REF!</definedName>
    <definedName name="Vb">#REF!</definedName>
    <definedName name="vbvbvbvb" hidden="1">{"TAB1",#N/A,TRUE,"GENERAL";"TAB2",#N/A,TRUE,"GENERAL";"TAB3",#N/A,TRUE,"GENERAL";"TAB4",#N/A,TRUE,"GENERAL";"TAB5",#N/A,TRUE,"GENERAL"}</definedName>
    <definedName name="Vc">#REF!</definedName>
    <definedName name="Vd">#REF!</definedName>
    <definedName name="vdfvuio" hidden="1">{"via1",#N/A,TRUE,"general";"via2",#N/A,TRUE,"general";"via3",#N/A,TRUE,"general"}</definedName>
    <definedName name="vdsvnj" hidden="1">{"via1",#N/A,TRUE,"general";"via2",#N/A,TRUE,"general";"via3",#N/A,TRUE,"general"}</definedName>
    <definedName name="Ve">#REF!</definedName>
    <definedName name="VENDOR_ID">#REF!</definedName>
    <definedName name="Vendor_name">#REF!</definedName>
    <definedName name="vendor_name2">#REF!</definedName>
    <definedName name="VENT100_S1">#REF!</definedName>
    <definedName name="VENT100_S2">#REF!</definedName>
    <definedName name="VENT100_S3">#REF!</definedName>
    <definedName name="VENT100_S4">#REF!</definedName>
    <definedName name="VENT100_S5">#REF!</definedName>
    <definedName name="VENT100_S6">#REF!</definedName>
    <definedName name="Verifier">#REF!</definedName>
    <definedName name="Version4OK" hidden="1">{"Datos de las Curvas",#N/A,TRUE,"TABLA-CALCULOS"}</definedName>
    <definedName name="Vf">#REF!</definedName>
    <definedName name="vfbgnhyt" hidden="1">{"via1",#N/A,TRUE,"general";"via2",#N/A,TRUE,"general";"via3",#N/A,TRUE,"general"}</definedName>
    <definedName name="vfggchbh">#REF!</definedName>
    <definedName name="vfgtfgvfgv">#REF!</definedName>
    <definedName name="vfvdv" hidden="1">{"TAB1",#N/A,TRUE,"GENERAL";"TAB2",#N/A,TRUE,"GENERAL";"TAB3",#N/A,TRUE,"GENERAL";"TAB4",#N/A,TRUE,"GENERAL";"TAB5",#N/A,TRUE,"GENERAL"}</definedName>
    <definedName name="vfvf" hidden="1">{"TAB1",#N/A,TRUE,"GENERAL";"TAB2",#N/A,TRUE,"GENERAL";"TAB3",#N/A,TRUE,"GENERAL";"TAB4",#N/A,TRUE,"GENERAL";"TAB5",#N/A,TRUE,"GENERAL"}</definedName>
    <definedName name="Vg">#REF!</definedName>
    <definedName name="Vh">#REF!</definedName>
    <definedName name="via" hidden="1">{"via1",#N/A,TRUE,"general";"via2",#N/A,TRUE,"general";"via3",#N/A,TRUE,"general"}</definedName>
    <definedName name="viscosidad">#REF!</definedName>
    <definedName name="vk" hidden="1">{"via1",#N/A,TRUE,"general";"via2",#N/A,TRUE,"general";"via3",#N/A,TRUE,"general"}</definedName>
    <definedName name="vnbvxb" hidden="1">{"via1",#N/A,TRUE,"general";"via2",#N/A,TRUE,"general";"via3",#N/A,TRUE,"general"}</definedName>
    <definedName name="VNVBN" hidden="1">{"TAB1",#N/A,TRUE,"GENERAL";"TAB2",#N/A,TRUE,"GENERAL";"TAB3",#N/A,TRUE,"GENERAL";"TAB4",#N/A,TRUE,"GENERAL";"TAB5",#N/A,TRUE,"GENERAL"}</definedName>
    <definedName name="VolPVC">#REF!</definedName>
    <definedName name="VPD">#REF!</definedName>
    <definedName name="VPDACUE">#REF!</definedName>
    <definedName name="VPI">#REF!</definedName>
    <definedName name="VPNIngresos">#REF!</definedName>
    <definedName name="VPNSurenting">#REF!</definedName>
    <definedName name="vr_equipos">#REF!</definedName>
    <definedName name="VRA">#REF!</definedName>
    <definedName name="VRTTLPPTO">#REF!</definedName>
    <definedName name="VSCanonTotal">#REF!</definedName>
    <definedName name="vsdfj" hidden="1">{"via1",#N/A,TRUE,"general";"via2",#N/A,TRUE,"general";"via3",#N/A,TRUE,"general"}</definedName>
    <definedName name="VSPunRentabilidad">#REF!</definedName>
    <definedName name="VSTablaDTF">#REF!</definedName>
    <definedName name="VSTablaDTFDatos">#REF!</definedName>
    <definedName name="VSUtilidadMensual">#REF!</definedName>
    <definedName name="VSVariablesRenting">#REF!</definedName>
    <definedName name="vt" hidden="1">{"via1",#N/A,TRUE,"general";"via2",#N/A,TRUE,"general";"via3",#N/A,TRUE,"general"}</definedName>
    <definedName name="vvcxv" hidden="1">{"TAB1",#N/A,TRUE,"GENERAL";"TAB2",#N/A,TRUE,"GENERAL";"TAB3",#N/A,TRUE,"GENERAL";"TAB4",#N/A,TRUE,"GENERAL";"TAB5",#N/A,TRUE,"GENERAL"}</definedName>
    <definedName name="vvvvt" hidden="1">{"via1",#N/A,TRUE,"general";"via2",#N/A,TRUE,"general";"via3",#N/A,TRUE,"general"}</definedName>
    <definedName name="vvvvvvf" hidden="1">{"via1",#N/A,TRUE,"general";"via2",#N/A,TRUE,"general";"via3",#N/A,TRUE,"general"}</definedName>
    <definedName name="vy" hidden="1">{"TAB1",#N/A,TRUE,"GENERAL";"TAB2",#N/A,TRUE,"GENERAL";"TAB3",#N/A,TRUE,"GENERAL";"TAB4",#N/A,TRUE,"GENERAL";"TAB5",#N/A,TRUE,"GENERAL"}</definedName>
    <definedName name="VZHJCFGHNAS">#REF!</definedName>
    <definedName name="w">#REF!</definedName>
    <definedName name="w2w2w" hidden="1">{"via1",#N/A,TRUE,"general";"via2",#N/A,TRUE,"general";"via3",#N/A,TRUE,"general"}</definedName>
    <definedName name="Waste_DB">#REF!</definedName>
    <definedName name="Waste1">#REF!</definedName>
    <definedName name="Waste2">#REF!</definedName>
    <definedName name="Waste3">#REF!</definedName>
    <definedName name="Waste4">#REF!</definedName>
    <definedName name="WasteFleet">#REF!</definedName>
    <definedName name="WasteLoad">#REF!</definedName>
    <definedName name="WasteOpCost">#REF!</definedName>
    <definedName name="WasteOverCap">#REF!</definedName>
    <definedName name="WasteRepl">#REF!</definedName>
    <definedName name="WasteUtil">#REF!</definedName>
    <definedName name="WContLab">#REF!</definedName>
    <definedName name="WContParts">#REF!</definedName>
    <definedName name="weight">#REF!</definedName>
    <definedName name="WEIGHT_UNIT">#REF!</definedName>
    <definedName name="wer">#REF!</definedName>
    <definedName name="werew" hidden="1">{"TAB1",#N/A,TRUE,"GENERAL";"TAB2",#N/A,TRUE,"GENERAL";"TAB3",#N/A,TRUE,"GENERAL";"TAB4",#N/A,TRUE,"GENERAL";"TAB5",#N/A,TRUE,"GENERAL"}</definedName>
    <definedName name="WEREWR" hidden="1">{"via1",#N/A,TRUE,"general";"via2",#N/A,TRUE,"general";"via3",#N/A,TRUE,"general"}</definedName>
    <definedName name="werfdsf" hidden="1">{"TAB1",#N/A,TRUE,"GENERAL";"TAB2",#N/A,TRUE,"GENERAL";"TAB3",#N/A,TRUE,"GENERAL";"TAB4",#N/A,TRUE,"GENERAL";"TAB5",#N/A,TRUE,"GENERAL"}</definedName>
    <definedName name="werh" hidden="1">{"via1",#N/A,TRUE,"general";"via2",#N/A,TRUE,"general";"via3",#N/A,TRUE,"general"}</definedName>
    <definedName name="wersfdfrguyo" hidden="1">{"via1",#N/A,TRUE,"general";"via2",#N/A,TRUE,"general";"via3",#N/A,TRUE,"general"}</definedName>
    <definedName name="werwr" hidden="1">{"via1",#N/A,TRUE,"general";"via2",#N/A,TRUE,"general";"via3",#N/A,TRUE,"general"}</definedName>
    <definedName name="WERWVN" hidden="1">{"TAB1",#N/A,TRUE,"GENERAL";"TAB2",#N/A,TRUE,"GENERAL";"TAB3",#N/A,TRUE,"GENERAL";"TAB4",#N/A,TRUE,"GENERAL";"TAB5",#N/A,TRUE,"GENERAL"}</definedName>
    <definedName name="wetrew" hidden="1">{"via1",#N/A,TRUE,"general";"via2",#N/A,TRUE,"general";"via3",#N/A,TRUE,"general"}</definedName>
    <definedName name="wettt" hidden="1">{"via1",#N/A,TRUE,"general";"via2",#N/A,TRUE,"general";"via3",#N/A,TRUE,"general"}</definedName>
    <definedName name="wetwretd" hidden="1">{"via1",#N/A,TRUE,"general";"via2",#N/A,TRUE,"general";"via3",#N/A,TRUE,"general"}</definedName>
    <definedName name="wew" hidden="1">{"via1",#N/A,TRUE,"general";"via2",#N/A,TRUE,"general";"via3",#N/A,TRUE,"general"}</definedName>
    <definedName name="wffag" hidden="1">{"via1",#N/A,TRUE,"general";"via2",#N/A,TRUE,"general";"via3",#N/A,TRUE,"general"}</definedName>
    <definedName name="WGET">#REF!</definedName>
    <definedName name="WLube">#REF!</definedName>
    <definedName name="WOHaul">#REF!</definedName>
    <definedName name="WQE">#REF!</definedName>
    <definedName name="WQEEWQ" hidden="1">{"TAB1",#N/A,TRUE,"GENERAL";"TAB2",#N/A,TRUE,"GENERAL";"TAB3",#N/A,TRUE,"GENERAL";"TAB4",#N/A,TRUE,"GENERAL";"TAB5",#N/A,TRUE,"GENERAL"}</definedName>
    <definedName name="wqishbzjhhsxz">#REF!</definedName>
    <definedName name="wqw" hidden="1">#REF!</definedName>
    <definedName name="WRandM">#REF!</definedName>
    <definedName name="wrn.Financial._.Statements." hidden="1">{#N/A,#N/A,TRUE,"Consolidated FS";#N/A,#N/A,TRUE,"Consolidating BS";#N/A,#N/A,TRUE,"Core Bus";#N/A,#N/A,TRUE,"News &amp; Consumer";#N/A,#N/A,TRUE,"Mags &amp; Catalogues";#N/A,#N/A,TRUE,"Select";#N/A,#N/A,TRUE,"Spain Bus";#N/A,#N/A,TRUE,"Spain";#N/A,#N/A,TRUE,"Non Core Bus";#N/A,#N/A,TRUE,"Packaging";#N/A,#N/A,TRUE,"Scientifica";#N/A,#N/A,TRUE,"Hungary Bus";#N/A,#N/A,TRUE,"Hungary";#N/A,#N/A,TRUE,"Group Cost Bus";#N/A,#N/A,TRUE,"Group Costs"}</definedName>
    <definedName name="wrn.FORMATOS."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FUll._.Model." hidden="1">{#N/A,#N/A,TRUE,"Assump";#N/A,#N/A,TRUE,"Transaction Summary";#N/A,#N/A,TRUE,"Restructuring Sensitivities";#N/A,#N/A,TRUE,"DCF";#N/A,#N/A,TRUE,"IRR";#N/A,#N/A,TRUE,"Debt Capacity";#N/A,#N/A,TRUE,"Consolidated FS";#N/A,#N/A,TRUE,"Consolidating BS";#N/A,#N/A,TRUE,"Core Bus";#N/A,#N/A,TRUE,"News &amp; Consumer";#N/A,#N/A,TRUE,"Mags &amp; Catalogues";#N/A,#N/A,TRUE,"Select";#N/A,#N/A,TRUE,"Spain Bus";#N/A,#N/A,TRUE,"Spain";#N/A,#N/A,TRUE,"Non Core Bus";#N/A,#N/A,TRUE,"Packaging";#N/A,#N/A,TRUE,"Scientifica";#N/A,#N/A,TRUE,"Hungary Bus";#N/A,#N/A,TRUE,"Hungary";#N/A,#N/A,TRUE,"Group Cost Bus";#N/A,#N/A,TRUE,"Group Costs"}</definedName>
    <definedName name="wrn.GENERAL." hidden="1">{"TAB1",#N/A,TRUE,"GENERAL";"TAB2",#N/A,TRUE,"GENERAL";"TAB3",#N/A,TRUE,"GENERAL";"TAB4",#N/A,TRUE,"GENERAL";"TAB5",#N/A,TRUE,"GENERAL"}</definedName>
    <definedName name="wrn.GERENCIA." hidden="1">{#N/A,#N/A,TRUE,"INGENIERIA";#N/A,#N/A,TRUE,"COMPRAS";#N/A,#N/A,TRUE,"DIRECCION";#N/A,#N/A,TRUE,"RESUMEN"}</definedName>
    <definedName name="wrn.Impresion._.Datos._.de._.las._.Curvas." hidden="1">{"Datos de las Curvas",#N/A,TRUE,"TABLA-CALCULOS"}</definedName>
    <definedName name="wrn.Restructuring._.Summaries." hidden="1">{#N/A,#N/A,TRUE,"Transaction Summary";#N/A,#N/A,TRUE,"Restructuring Sensitivities";#N/A,#N/A,TRUE,"DCF";#N/A,#N/A,TRUE,"IRR";#N/A,#N/A,TRUE,"Debt Capacity"}</definedName>
    <definedName name="wrn.via." hidden="1">{"via1",#N/A,TRUE,"general";"via2",#N/A,TRUE,"general";"via3",#N/A,TRUE,"general"}</definedName>
    <definedName name="wsdds" hidden="1">{"TAB1",#N/A,TRUE,"GENERAL";"TAB2",#N/A,TRUE,"GENERAL";"TAB3",#N/A,TRUE,"GENERAL";"TAB4",#N/A,TRUE,"GENERAL";"TAB5",#N/A,TRUE,"GENERAL"}</definedName>
    <definedName name="wsnhed" hidden="1">{"via1",#N/A,TRUE,"general";"via2",#N/A,TRUE,"general";"via3",#N/A,TRUE,"general"}</definedName>
    <definedName name="wswswsqa" hidden="1">{"via1",#N/A,TRUE,"general";"via2",#N/A,TRUE,"general";"via3",#N/A,TRUE,"general"}</definedName>
    <definedName name="wtt" hidden="1">{"TAB1",#N/A,TRUE,"GENERAL";"TAB2",#N/A,TRUE,"GENERAL";"TAB3",#N/A,TRUE,"GENERAL";"TAB4",#N/A,TRUE,"GENERAL";"TAB5",#N/A,TRUE,"GENERAL"}</definedName>
    <definedName name="WTyre">#REF!</definedName>
    <definedName name="wwded3" hidden="1">{"via1",#N/A,TRUE,"general";"via2",#N/A,TRUE,"general";"via3",#N/A,TRUE,"general"}</definedName>
    <definedName name="wwwwe" hidden="1">{"TAB1",#N/A,TRUE,"GENERAL";"TAB2",#N/A,TRUE,"GENERAL";"TAB3",#N/A,TRUE,"GENERAL";"TAB4",#N/A,TRUE,"GENERAL";"TAB5",#N/A,TRUE,"GENERAL"}</definedName>
    <definedName name="wwwwwwwwww">#REF!</definedName>
    <definedName name="wwwwwwwwwwww">#REF!</definedName>
    <definedName name="wyty" hidden="1">{"via1",#N/A,TRUE,"general";"via2",#N/A,TRUE,"general";"via3",#N/A,TRUE,"general"}</definedName>
    <definedName name="x">#REF!</definedName>
    <definedName name="XC">#REF!</definedName>
    <definedName name="xcbvbs" hidden="1">{"TAB1",#N/A,TRUE,"GENERAL";"TAB2",#N/A,TRUE,"GENERAL";"TAB3",#N/A,TRUE,"GENERAL";"TAB4",#N/A,TRUE,"GENERAL";"TAB5",#N/A,TRUE,"GENERAL"}</definedName>
    <definedName name="xsxs" hidden="1">{"TAB1",#N/A,TRUE,"GENERAL";"TAB2",#N/A,TRUE,"GENERAL";"TAB3",#N/A,TRUE,"GENERAL";"TAB4",#N/A,TRUE,"GENERAL";"TAB5",#N/A,TRUE,"GENERAL"}</definedName>
    <definedName name="xvrcsdrasxz">#REF!</definedName>
    <definedName name="xx">#REF!</definedName>
    <definedName name="xxfg" hidden="1">{"via1",#N/A,TRUE,"general";"via2",#N/A,TRUE,"general";"via3",#N/A,TRUE,"general"}</definedName>
    <definedName name="XXX">#REF!</definedName>
    <definedName name="XXXXX"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xxxxxds" hidden="1">{"via1",#N/A,TRUE,"general";"via2",#N/A,TRUE,"general";"via3",#N/A,TRUE,"general"}</definedName>
    <definedName name="XXXXXX" hidden="1">{#N/A,#N/A,TRUE,"INGENIERIA";#N/A,#N/A,TRUE,"COMPRAS";#N/A,#N/A,TRUE,"DIRECCION";#N/A,#N/A,TRUE,"RESUMEN"}</definedName>
    <definedName name="xxxxxxxxxx29" hidden="1">{"via1",#N/A,TRUE,"general";"via2",#N/A,TRUE,"general";"via3",#N/A,TRUE,"general"}</definedName>
    <definedName name="xyz" hidden="1">#REF!</definedName>
    <definedName name="xzczxczxc">#REF!</definedName>
    <definedName name="XZXZV" hidden="1">{"via1",#N/A,TRUE,"general";"via2",#N/A,TRUE,"general";"via3",#N/A,TRUE,"general"}</definedName>
    <definedName name="y">#REF!</definedName>
    <definedName name="y6y6" hidden="1">{"via1",#N/A,TRUE,"general";"via2",#N/A,TRUE,"general";"via3",#N/A,TRUE,"general"}</definedName>
    <definedName name="Year">#REF!</definedName>
    <definedName name="years">#REF!</definedName>
    <definedName name="yery" hidden="1">{"via1",#N/A,TRUE,"general";"via2",#N/A,TRUE,"general";"via3",#N/A,TRUE,"general"}</definedName>
    <definedName name="yesno">#REF!</definedName>
    <definedName name="yhy" hidden="1">{"TAB1",#N/A,TRUE,"GENERAL";"TAB2",#N/A,TRUE,"GENERAL";"TAB3",#N/A,TRUE,"GENERAL";"TAB4",#N/A,TRUE,"GENERAL";"TAB5",#N/A,TRUE,"GENERAL"}</definedName>
    <definedName name="yjyj" hidden="1">{"TAB1",#N/A,TRUE,"GENERAL";"TAB2",#N/A,TRUE,"GENERAL";"TAB3",#N/A,TRUE,"GENERAL";"TAB4",#N/A,TRUE,"GENERAL";"TAB5",#N/A,TRUE,"GENERAL"}</definedName>
    <definedName name="yrey" hidden="1">{"via1",#N/A,TRUE,"general";"via2",#N/A,TRUE,"general";"via3",#N/A,TRUE,"general"}</definedName>
    <definedName name="yry" hidden="1">{"via1",#N/A,TRUE,"general";"via2",#N/A,TRUE,"general";"via3",#N/A,TRUE,"general"}</definedName>
    <definedName name="YTD.ROM1_PercentFed">#REF!</definedName>
    <definedName name="YTD.ROM2_PercentFed">#REF!</definedName>
    <definedName name="YTD.ROM3_PercentFed">#REF!</definedName>
    <definedName name="YTD.ROM4_PercentFed">#REF!</definedName>
    <definedName name="YTD.ROM5_PercentFed">#REF!</definedName>
    <definedName name="YTD_Days">#REF!</definedName>
    <definedName name="ytj" hidden="1">{"TAB1",#N/A,TRUE,"GENERAL";"TAB2",#N/A,TRUE,"GENERAL";"TAB3",#N/A,TRUE,"GENERAL";"TAB4",#N/A,TRUE,"GENERAL";"TAB5",#N/A,TRUE,"GENERAL"}</definedName>
    <definedName name="ytjt6" hidden="1">{"via1",#N/A,TRUE,"general";"via2",#N/A,TRUE,"general";"via3",#N/A,TRUE,"general"}</definedName>
    <definedName name="ytrwyr" hidden="1">{"TAB1",#N/A,TRUE,"GENERAL";"TAB2",#N/A,TRUE,"GENERAL";"TAB3",#N/A,TRUE,"GENERAL";"TAB4",#N/A,TRUE,"GENERAL";"TAB5",#N/A,TRUE,"GENERAL"}</definedName>
    <definedName name="ytry" hidden="1">{"via1",#N/A,TRUE,"general";"via2",#N/A,TRUE,"general";"via3",#N/A,TRUE,"general"}</definedName>
    <definedName name="ytryrty" hidden="1">{"via1",#N/A,TRUE,"general";"via2",#N/A,TRUE,"general";"via3",#N/A,TRUE,"general"}</definedName>
    <definedName name="YTRYUYT" hidden="1">{"TAB1",#N/A,TRUE,"GENERAL";"TAB2",#N/A,TRUE,"GENERAL";"TAB3",#N/A,TRUE,"GENERAL";"TAB4",#N/A,TRUE,"GENERAL";"TAB5",#N/A,TRUE,"GENERAL"}</definedName>
    <definedName name="ytudfgd" hidden="1">{"TAB1",#N/A,TRUE,"GENERAL";"TAB2",#N/A,TRUE,"GENERAL";"TAB3",#N/A,TRUE,"GENERAL";"TAB4",#N/A,TRUE,"GENERAL";"TAB5",#N/A,TRUE,"GENERAL"}</definedName>
    <definedName name="yturtu7" hidden="1">{"TAB1",#N/A,TRUE,"GENERAL";"TAB2",#N/A,TRUE,"GENERAL";"TAB3",#N/A,TRUE,"GENERAL";"TAB4",#N/A,TRUE,"GENERAL";"TAB5",#N/A,TRUE,"GENERAL"}</definedName>
    <definedName name="yturu" hidden="1">{"TAB1",#N/A,TRUE,"GENERAL";"TAB2",#N/A,TRUE,"GENERAL";"TAB3",#N/A,TRUE,"GENERAL";"TAB4",#N/A,TRUE,"GENERAL";"TAB5",#N/A,TRUE,"GENERAL"}</definedName>
    <definedName name="ytuytfgh" hidden="1">{"via1",#N/A,TRUE,"general";"via2",#N/A,TRUE,"general";"via3",#N/A,TRUE,"general"}</definedName>
    <definedName name="yty" hidden="1">{"TAB1",#N/A,TRUE,"GENERAL";"TAB2",#N/A,TRUE,"GENERAL";"TAB3",#N/A,TRUE,"GENERAL";"TAB4",#N/A,TRUE,"GENERAL";"TAB5",#N/A,TRUE,"GENERAL"}</definedName>
    <definedName name="ytyyh" hidden="1">{"via1",#N/A,TRUE,"general";"via2",#N/A,TRUE,"general";"via3",#N/A,TRUE,"general"}</definedName>
    <definedName name="ytzacdfg" hidden="1">{"TAB1",#N/A,TRUE,"GENERAL";"TAB2",#N/A,TRUE,"GENERAL";"TAB3",#N/A,TRUE,"GENERAL";"TAB4",#N/A,TRUE,"GENERAL";"TAB5",#N/A,TRUE,"GENERAL"}</definedName>
    <definedName name="yu" hidden="1">{"TAB1",#N/A,TRUE,"GENERAL";"TAB2",#N/A,TRUE,"GENERAL";"TAB3",#N/A,TRUE,"GENERAL";"TAB4",#N/A,TRUE,"GENERAL";"TAB5",#N/A,TRUE,"GENERAL"}</definedName>
    <definedName name="yudre54" hidden="1">{"TAB1",#N/A,TRUE,"GENERAL";"TAB2",#N/A,TRUE,"GENERAL";"TAB3",#N/A,TRUE,"GENERAL";"TAB4",#N/A,TRUE,"GENERAL";"TAB5",#N/A,TRUE,"GENERAL"}</definedName>
    <definedName name="yuhgh" hidden="1">{"TAB1",#N/A,TRUE,"GENERAL";"TAB2",#N/A,TRUE,"GENERAL";"TAB3",#N/A,TRUE,"GENERAL";"TAB4",#N/A,TRUE,"GENERAL";"TAB5",#N/A,TRUE,"GENERAL"}</definedName>
    <definedName name="yui">#REF!</definedName>
    <definedName name="yutu" hidden="1">{"via1",#N/A,TRUE,"general";"via2",#N/A,TRUE,"general";"via3",#N/A,TRUE,"general"}</definedName>
    <definedName name="yuuiiy" hidden="1">{"via1",#N/A,TRUE,"general";"via2",#N/A,TRUE,"general";"via3",#N/A,TRUE,"general"}</definedName>
    <definedName name="yuuuuuu" hidden="1">{"via1",#N/A,TRUE,"general";"via2",#N/A,TRUE,"general";"via3",#N/A,TRUE,"general"}</definedName>
    <definedName name="yy" hidden="1">{"via1",#N/A,TRUE,"general";"via2",#N/A,TRUE,"general";"via3",#N/A,TRUE,"general"}</definedName>
    <definedName name="yyy" hidden="1">{"TAB1",#N/A,TRUE,"GENERAL";"TAB2",#N/A,TRUE,"GENERAL";"TAB3",#N/A,TRUE,"GENERAL";"TAB4",#N/A,TRUE,"GENERAL";"TAB5",#N/A,TRUE,"GENERAL"}</definedName>
    <definedName name="yyyuh" hidden="1">{"TAB1",#N/A,TRUE,"GENERAL";"TAB2",#N/A,TRUE,"GENERAL";"TAB3",#N/A,TRUE,"GENERAL";"TAB4",#N/A,TRUE,"GENERAL";"TAB5",#N/A,TRUE,"GENERAL"}</definedName>
    <definedName name="yyyyhhh" hidden="1">{"TAB1",#N/A,TRUE,"GENERAL";"TAB2",#N/A,TRUE,"GENERAL";"TAB3",#N/A,TRUE,"GENERAL";"TAB4",#N/A,TRUE,"GENERAL";"TAB5",#N/A,TRUE,"GENERAL"}</definedName>
    <definedName name="yyyyyf" hidden="1">{"via1",#N/A,TRUE,"general";"via2",#N/A,TRUE,"general";"via3",#N/A,TRUE,"general"}</definedName>
    <definedName name="yyyyyy" hidden="1">#REF!</definedName>
    <definedName name="Z">#REF!</definedName>
    <definedName name="Z_92968186_63DE_4722_822A_FF888AB23C0C_.wvu.Cols" localSheetId="2" hidden="1">#N/A</definedName>
    <definedName name="zdervr" hidden="1">{"via1",#N/A,TRUE,"general";"via2",#N/A,TRUE,"general";"via3",#N/A,TRUE,"general"}</definedName>
    <definedName name="zxczds" hidden="1">{"TAB1",#N/A,TRUE,"GENERAL";"TAB2",#N/A,TRUE,"GENERAL";"TAB3",#N/A,TRUE,"GENERAL";"TAB4",#N/A,TRUE,"GENERAL";"TAB5",#N/A,TRUE,"GENERAL"}</definedName>
    <definedName name="zxsdftyu" hidden="1">{"via1",#N/A,TRUE,"general";"via2",#N/A,TRUE,"general";"via3",#N/A,TRUE,"general"}</definedName>
    <definedName name="zxvxczv" hidden="1">{"via1",#N/A,TRUE,"general";"via2",#N/A,TRUE,"general";"via3",#N/A,TRUE,"general"}</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M11" i="63" l="1"/>
  <c r="P7" i="63" l="1"/>
  <c r="H20" i="63"/>
  <c r="O11" i="63"/>
  <c r="O18" i="63" l="1"/>
  <c r="O17" i="63"/>
  <c r="H17" i="63" s="1"/>
  <c r="O19" i="63"/>
  <c r="H19" i="63" s="1"/>
  <c r="H18" i="63"/>
  <c r="H21" i="63"/>
  <c r="O14" i="63"/>
  <c r="O13" i="63"/>
  <c r="O15" i="63"/>
  <c r="O12" i="63"/>
  <c r="F17" i="91" l="1"/>
  <c r="H150" i="95"/>
  <c r="H108" i="96"/>
  <c r="J108" i="96"/>
  <c r="H107" i="96"/>
  <c r="J107" i="96"/>
  <c r="H106" i="96"/>
  <c r="J106" i="96"/>
  <c r="H105" i="96"/>
  <c r="J105" i="96"/>
  <c r="H104" i="96"/>
  <c r="J104" i="96"/>
  <c r="H103" i="96"/>
  <c r="J103" i="96"/>
  <c r="H102" i="96"/>
  <c r="J102" i="96"/>
  <c r="H101" i="96"/>
  <c r="H100" i="96"/>
  <c r="J100" i="96"/>
  <c r="H99" i="96"/>
  <c r="J99" i="96"/>
  <c r="H97" i="96"/>
  <c r="J97" i="96"/>
  <c r="H96" i="96"/>
  <c r="J96" i="96"/>
  <c r="J101" i="96"/>
  <c r="J363" i="96"/>
  <c r="J325" i="96"/>
  <c r="J157" i="96"/>
  <c r="J89" i="96"/>
  <c r="J84" i="96"/>
  <c r="J38" i="96"/>
  <c r="J6" i="96"/>
  <c r="H114" i="99"/>
  <c r="H113" i="99"/>
  <c r="H112" i="99"/>
  <c r="H111" i="99"/>
  <c r="H110" i="99"/>
  <c r="H109" i="99"/>
  <c r="H108" i="99"/>
  <c r="H107" i="99"/>
  <c r="H106" i="99"/>
  <c r="H105" i="99"/>
  <c r="H104" i="99"/>
  <c r="H103" i="99"/>
  <c r="H102" i="99"/>
  <c r="H101" i="99"/>
  <c r="H100" i="99"/>
  <c r="H99" i="99"/>
  <c r="H98" i="99"/>
  <c r="H97" i="99"/>
  <c r="H96" i="99"/>
  <c r="H95" i="99"/>
  <c r="H94" i="99"/>
  <c r="H93" i="99"/>
  <c r="H92" i="99"/>
  <c r="H91" i="99"/>
  <c r="H90" i="99"/>
  <c r="H89" i="99"/>
  <c r="H88" i="99"/>
  <c r="H87" i="99"/>
  <c r="H86" i="99"/>
  <c r="H85" i="99"/>
  <c r="H84" i="99"/>
  <c r="H83" i="99"/>
  <c r="H82" i="99"/>
  <c r="H81" i="99"/>
  <c r="H80" i="99"/>
  <c r="H79" i="99"/>
  <c r="H78" i="99"/>
  <c r="H77" i="99"/>
  <c r="H76" i="99"/>
  <c r="H75" i="99"/>
  <c r="H74" i="99"/>
  <c r="H73" i="99"/>
  <c r="H72" i="99"/>
  <c r="H71" i="99"/>
  <c r="H70" i="99"/>
  <c r="H69" i="99"/>
  <c r="H68" i="99"/>
  <c r="H67" i="99"/>
  <c r="H66" i="99"/>
  <c r="H65" i="99"/>
  <c r="H64" i="99"/>
  <c r="H63" i="99"/>
  <c r="H62" i="99"/>
  <c r="H61" i="99"/>
  <c r="H60" i="99"/>
  <c r="H59" i="99"/>
  <c r="H58" i="99"/>
  <c r="H57" i="99"/>
  <c r="H56" i="99"/>
  <c r="H55" i="99"/>
  <c r="H54" i="99"/>
  <c r="H53" i="99"/>
  <c r="H52" i="99"/>
  <c r="H51" i="99"/>
  <c r="H50" i="99"/>
  <c r="H49" i="99"/>
  <c r="H48" i="99"/>
  <c r="H47" i="99"/>
  <c r="H46" i="99"/>
  <c r="H45" i="99"/>
  <c r="H44" i="99"/>
  <c r="H43" i="99"/>
  <c r="H42" i="99"/>
  <c r="H41" i="99"/>
  <c r="H40" i="99"/>
  <c r="H39" i="99"/>
  <c r="H38" i="99"/>
  <c r="H37" i="99"/>
  <c r="H36" i="99"/>
  <c r="H35" i="99"/>
  <c r="H34" i="99"/>
  <c r="H33" i="99"/>
  <c r="H32" i="99"/>
  <c r="H31" i="99"/>
  <c r="H30" i="99"/>
  <c r="H29" i="99"/>
  <c r="H28" i="99"/>
  <c r="H27" i="99"/>
  <c r="H26" i="99"/>
  <c r="H25" i="99"/>
  <c r="H24" i="99"/>
  <c r="H23" i="99"/>
  <c r="H22" i="99"/>
  <c r="H21" i="99"/>
  <c r="H20" i="99"/>
  <c r="H19" i="99"/>
  <c r="H18" i="99"/>
  <c r="H17" i="99"/>
  <c r="H16" i="99"/>
  <c r="H15" i="99"/>
  <c r="H14" i="99"/>
  <c r="H13" i="99"/>
  <c r="H12" i="99"/>
  <c r="H11" i="99"/>
  <c r="H10" i="99"/>
  <c r="H9" i="99"/>
  <c r="H8" i="99"/>
  <c r="H7" i="99"/>
  <c r="H6" i="99"/>
  <c r="H5" i="99"/>
  <c r="H4" i="99"/>
  <c r="H3" i="99"/>
  <c r="H149" i="95"/>
  <c r="H148" i="95"/>
  <c r="H147" i="95"/>
  <c r="H146" i="95"/>
  <c r="H145" i="95"/>
  <c r="H144" i="95"/>
  <c r="H143" i="95"/>
  <c r="H142" i="95"/>
  <c r="H141" i="95"/>
  <c r="H140" i="95"/>
  <c r="H139" i="95"/>
  <c r="H138" i="95"/>
  <c r="H137" i="95"/>
  <c r="H136" i="95"/>
  <c r="H135" i="95"/>
  <c r="H134" i="95"/>
  <c r="H133" i="95"/>
  <c r="H132" i="95"/>
  <c r="H131" i="95"/>
  <c r="H130" i="95"/>
  <c r="H129" i="95"/>
  <c r="H128" i="95"/>
  <c r="H127" i="95"/>
  <c r="H126" i="95"/>
  <c r="H125" i="95"/>
  <c r="H124" i="95"/>
  <c r="H123" i="95"/>
  <c r="H122" i="95"/>
  <c r="H121" i="95"/>
  <c r="H120" i="95"/>
  <c r="H119" i="95"/>
  <c r="H118" i="95"/>
  <c r="H117" i="95"/>
  <c r="H116" i="95"/>
  <c r="H115" i="95"/>
  <c r="H114" i="95"/>
  <c r="H113" i="95"/>
  <c r="H112" i="95"/>
  <c r="H111" i="95"/>
  <c r="H110" i="95"/>
  <c r="H109" i="95"/>
  <c r="H108" i="95"/>
  <c r="H107" i="95"/>
  <c r="H106" i="95"/>
  <c r="H105" i="95"/>
  <c r="H104" i="95"/>
  <c r="H103" i="95"/>
  <c r="H102" i="95"/>
  <c r="H101" i="95"/>
  <c r="H100" i="95"/>
  <c r="H99" i="95"/>
  <c r="H98" i="95"/>
  <c r="H97" i="95"/>
  <c r="H96" i="95"/>
  <c r="H95" i="95"/>
  <c r="H94" i="95"/>
  <c r="H93" i="95"/>
  <c r="H92" i="95"/>
  <c r="H91" i="95"/>
  <c r="H90" i="95"/>
  <c r="H89" i="95"/>
  <c r="H88" i="95"/>
  <c r="H87" i="95"/>
  <c r="H86" i="95"/>
  <c r="H85" i="95"/>
  <c r="H84" i="95"/>
  <c r="H83" i="95"/>
  <c r="H82" i="95"/>
  <c r="H81" i="95"/>
  <c r="H80" i="95"/>
  <c r="H79" i="95"/>
  <c r="H78" i="95"/>
  <c r="H77" i="95"/>
  <c r="H76" i="95"/>
  <c r="H75" i="95"/>
  <c r="H74" i="95"/>
  <c r="H73" i="95"/>
  <c r="H72" i="95"/>
  <c r="H71" i="95"/>
  <c r="H70" i="95"/>
  <c r="H69" i="95"/>
  <c r="H68" i="95"/>
  <c r="H67" i="95"/>
  <c r="H66" i="95"/>
  <c r="H65" i="95"/>
  <c r="H64" i="95"/>
  <c r="H63" i="95"/>
  <c r="H62" i="95"/>
  <c r="H61" i="95"/>
  <c r="H60" i="95"/>
  <c r="H59" i="95"/>
  <c r="H58" i="95"/>
  <c r="H57" i="95"/>
  <c r="H56" i="95"/>
  <c r="H55" i="95"/>
  <c r="H54" i="95"/>
  <c r="H53" i="95"/>
  <c r="H52" i="95"/>
  <c r="H51" i="95"/>
  <c r="H50" i="95"/>
  <c r="H49" i="95"/>
  <c r="H48" i="95"/>
  <c r="H47" i="95"/>
  <c r="H46" i="95"/>
  <c r="H45" i="95"/>
  <c r="H44" i="95"/>
  <c r="H43" i="95"/>
  <c r="H42" i="95"/>
  <c r="H41" i="95"/>
  <c r="H40" i="95"/>
  <c r="H39" i="95"/>
  <c r="H38" i="95"/>
  <c r="H37" i="95"/>
  <c r="H36" i="95"/>
  <c r="H35" i="95"/>
  <c r="H34" i="95"/>
  <c r="H33" i="95"/>
  <c r="H32" i="95"/>
  <c r="H31" i="95"/>
  <c r="H30" i="95"/>
  <c r="H29" i="95"/>
  <c r="H28" i="95"/>
  <c r="H27" i="95"/>
  <c r="H26" i="95"/>
  <c r="H25" i="95"/>
  <c r="H24" i="95"/>
  <c r="H23" i="95"/>
  <c r="H22" i="95"/>
  <c r="H21" i="95"/>
  <c r="H20" i="95"/>
  <c r="H19" i="95"/>
  <c r="H18" i="95"/>
  <c r="H17" i="95"/>
  <c r="H16" i="95"/>
  <c r="H15" i="95"/>
  <c r="H14" i="95"/>
  <c r="H13" i="95"/>
  <c r="H12" i="95"/>
  <c r="H11" i="95"/>
  <c r="H10" i="95"/>
  <c r="H9" i="95"/>
  <c r="H8" i="95"/>
  <c r="H7" i="95"/>
  <c r="H6" i="95"/>
  <c r="H5" i="95"/>
  <c r="H4" i="95"/>
  <c r="H3" i="95"/>
  <c r="H3" i="96"/>
  <c r="J3" i="96"/>
  <c r="H4" i="96"/>
  <c r="J4" i="96"/>
  <c r="H5" i="96"/>
  <c r="J5" i="96"/>
  <c r="H7" i="96"/>
  <c r="J7" i="96"/>
  <c r="H8" i="96"/>
  <c r="J8" i="96"/>
  <c r="H9" i="96"/>
  <c r="J9" i="96"/>
  <c r="H10" i="96"/>
  <c r="J10" i="96"/>
  <c r="H11" i="96"/>
  <c r="J11" i="96"/>
  <c r="H12" i="96"/>
  <c r="J12" i="96"/>
  <c r="H13" i="96"/>
  <c r="J13" i="96"/>
  <c r="H14" i="96"/>
  <c r="J14" i="96"/>
  <c r="H15" i="96"/>
  <c r="J15" i="96"/>
  <c r="H16" i="96"/>
  <c r="J16" i="96"/>
  <c r="H17" i="96"/>
  <c r="J17" i="96"/>
  <c r="H18" i="96"/>
  <c r="J18" i="96"/>
  <c r="H19" i="96"/>
  <c r="J19" i="96"/>
  <c r="H20" i="96"/>
  <c r="J20" i="96"/>
  <c r="H21" i="96"/>
  <c r="J21" i="96"/>
  <c r="H22" i="96"/>
  <c r="J22" i="96"/>
  <c r="H23" i="96"/>
  <c r="J23" i="96"/>
  <c r="H24" i="96"/>
  <c r="J24" i="96"/>
  <c r="H25" i="96"/>
  <c r="J25" i="96"/>
  <c r="H26" i="96"/>
  <c r="J26" i="96"/>
  <c r="H27" i="96"/>
  <c r="J27" i="96"/>
  <c r="H28" i="96"/>
  <c r="J28" i="96"/>
  <c r="H29" i="96"/>
  <c r="J29" i="96"/>
  <c r="H30" i="96"/>
  <c r="J30" i="96"/>
  <c r="H31" i="96"/>
  <c r="J31" i="96"/>
  <c r="H32" i="96"/>
  <c r="J32" i="96"/>
  <c r="H33" i="96"/>
  <c r="J33" i="96"/>
  <c r="H34" i="96"/>
  <c r="J34" i="96"/>
  <c r="H35" i="96"/>
  <c r="J35" i="96"/>
  <c r="H36" i="96"/>
  <c r="J36" i="96"/>
  <c r="H37" i="96"/>
  <c r="J37" i="96"/>
  <c r="H38" i="96"/>
  <c r="H39" i="96"/>
  <c r="J39" i="96"/>
  <c r="H40" i="96"/>
  <c r="J40" i="96"/>
  <c r="H41" i="96"/>
  <c r="J41" i="96"/>
  <c r="H42" i="96"/>
  <c r="J42" i="96"/>
  <c r="H43" i="96"/>
  <c r="J43" i="96"/>
  <c r="H44" i="96"/>
  <c r="J44" i="96"/>
  <c r="H45" i="96"/>
  <c r="J45" i="96"/>
  <c r="H46" i="96"/>
  <c r="J46" i="96"/>
  <c r="H47" i="96"/>
  <c r="J47" i="96"/>
  <c r="H48" i="96"/>
  <c r="J48" i="96"/>
  <c r="H49" i="96"/>
  <c r="J49" i="96"/>
  <c r="H50" i="96"/>
  <c r="J50" i="96"/>
  <c r="H51" i="96"/>
  <c r="J51" i="96"/>
  <c r="H52" i="96"/>
  <c r="J52" i="96"/>
  <c r="H53" i="96"/>
  <c r="J53" i="96"/>
  <c r="H54" i="96"/>
  <c r="J54" i="96"/>
  <c r="H55" i="96"/>
  <c r="J55" i="96"/>
  <c r="H56" i="96"/>
  <c r="J56" i="96"/>
  <c r="H57" i="96"/>
  <c r="J57" i="96"/>
  <c r="H58" i="96"/>
  <c r="J58" i="96"/>
  <c r="H59" i="96"/>
  <c r="J59" i="96"/>
  <c r="H60" i="96"/>
  <c r="J60" i="96"/>
  <c r="H61" i="96"/>
  <c r="J61" i="96"/>
  <c r="H62" i="96"/>
  <c r="J62" i="96"/>
  <c r="H63" i="96"/>
  <c r="J63" i="96"/>
  <c r="H64" i="96"/>
  <c r="J64" i="96"/>
  <c r="H65" i="96"/>
  <c r="J65" i="96"/>
  <c r="H66" i="96"/>
  <c r="J66" i="96"/>
  <c r="H67" i="96"/>
  <c r="J67" i="96"/>
  <c r="H68" i="96"/>
  <c r="J68" i="96"/>
  <c r="H69" i="96"/>
  <c r="J69" i="96"/>
  <c r="H70" i="96"/>
  <c r="J70" i="96"/>
  <c r="H71" i="96"/>
  <c r="J71" i="96"/>
  <c r="H72" i="96"/>
  <c r="J72" i="96"/>
  <c r="H73" i="96"/>
  <c r="J73" i="96"/>
  <c r="H74" i="96"/>
  <c r="J74" i="96"/>
  <c r="H75" i="96"/>
  <c r="J75" i="96"/>
  <c r="H76" i="96"/>
  <c r="J76" i="96"/>
  <c r="H77" i="96"/>
  <c r="J77" i="96"/>
  <c r="H78" i="96"/>
  <c r="J78" i="96"/>
  <c r="H79" i="96"/>
  <c r="J79" i="96"/>
  <c r="H80" i="96"/>
  <c r="J80" i="96"/>
  <c r="H81" i="96"/>
  <c r="J81" i="96"/>
  <c r="H82" i="96"/>
  <c r="J82" i="96"/>
  <c r="H83" i="96"/>
  <c r="J83" i="96"/>
  <c r="H85" i="96"/>
  <c r="J85" i="96"/>
  <c r="H86" i="96"/>
  <c r="J86" i="96"/>
  <c r="H87" i="96"/>
  <c r="J87" i="96"/>
  <c r="H88" i="96"/>
  <c r="J88" i="96"/>
  <c r="H89" i="96"/>
  <c r="H90" i="96"/>
  <c r="J90" i="96"/>
  <c r="H91" i="96"/>
  <c r="J91" i="96"/>
  <c r="H92" i="96"/>
  <c r="J92" i="96"/>
  <c r="H93" i="96"/>
  <c r="J93" i="96"/>
  <c r="H94" i="96"/>
  <c r="J94" i="96"/>
  <c r="H95" i="96"/>
  <c r="J95" i="96"/>
  <c r="G98" i="96"/>
  <c r="H98" i="96"/>
  <c r="J98" i="96"/>
  <c r="H109" i="96"/>
  <c r="J109" i="96"/>
  <c r="H110" i="96"/>
  <c r="J110" i="96"/>
  <c r="H111" i="96"/>
  <c r="J111" i="96"/>
  <c r="H112" i="96"/>
  <c r="J112" i="96"/>
  <c r="H113" i="96"/>
  <c r="J113" i="96"/>
  <c r="H114" i="96"/>
  <c r="J114" i="96"/>
  <c r="H115" i="96"/>
  <c r="J115" i="96"/>
  <c r="H116" i="96"/>
  <c r="J116" i="96"/>
  <c r="H117" i="96"/>
  <c r="J117" i="96"/>
  <c r="H118" i="96"/>
  <c r="J118" i="96"/>
  <c r="H119" i="96"/>
  <c r="J119" i="96"/>
  <c r="H120" i="96"/>
  <c r="J120" i="96"/>
  <c r="H121" i="96"/>
  <c r="J121" i="96"/>
  <c r="H122" i="96"/>
  <c r="J122" i="96"/>
  <c r="H123" i="96"/>
  <c r="J123" i="96"/>
  <c r="H124" i="96"/>
  <c r="J124" i="96"/>
  <c r="H125" i="96"/>
  <c r="J125" i="96"/>
  <c r="H126" i="96"/>
  <c r="J126" i="96"/>
  <c r="H127" i="96"/>
  <c r="J127" i="96"/>
  <c r="H128" i="96"/>
  <c r="J128" i="96"/>
  <c r="H129" i="96"/>
  <c r="J129" i="96"/>
  <c r="H130" i="96"/>
  <c r="J130" i="96"/>
  <c r="H131" i="96"/>
  <c r="J131" i="96"/>
  <c r="H132" i="96"/>
  <c r="J132" i="96"/>
  <c r="H133" i="96"/>
  <c r="J133" i="96"/>
  <c r="H134" i="96"/>
  <c r="J134" i="96"/>
  <c r="H135" i="96"/>
  <c r="J135" i="96"/>
  <c r="H136" i="96"/>
  <c r="J136" i="96"/>
  <c r="H137" i="96"/>
  <c r="J137" i="96"/>
  <c r="H138" i="96"/>
  <c r="J138" i="96"/>
  <c r="H139" i="96"/>
  <c r="J139" i="96"/>
  <c r="H140" i="96"/>
  <c r="J140" i="96"/>
  <c r="H141" i="96"/>
  <c r="J141" i="96"/>
  <c r="H142" i="96"/>
  <c r="J142" i="96"/>
  <c r="H143" i="96"/>
  <c r="J143" i="96"/>
  <c r="H144" i="96"/>
  <c r="J144" i="96"/>
  <c r="H145" i="96"/>
  <c r="J145" i="96"/>
  <c r="H146" i="96"/>
  <c r="J146" i="96"/>
  <c r="H147" i="96"/>
  <c r="J147" i="96"/>
  <c r="H148" i="96"/>
  <c r="J148" i="96"/>
  <c r="H149" i="96"/>
  <c r="J149" i="96"/>
  <c r="H150" i="96"/>
  <c r="J150" i="96"/>
  <c r="H151" i="96"/>
  <c r="J151" i="96"/>
  <c r="H152" i="96"/>
  <c r="J152" i="96"/>
  <c r="H153" i="96"/>
  <c r="J153" i="96"/>
  <c r="H154" i="96"/>
  <c r="J154" i="96"/>
  <c r="H155" i="96"/>
  <c r="J155" i="96"/>
  <c r="H156" i="96"/>
  <c r="J156" i="96"/>
  <c r="H157" i="96"/>
  <c r="H158" i="96"/>
  <c r="J158" i="96"/>
  <c r="H159" i="96"/>
  <c r="J159" i="96"/>
  <c r="H160" i="96"/>
  <c r="J160" i="96"/>
  <c r="H161" i="96"/>
  <c r="J161" i="96"/>
  <c r="H162" i="96"/>
  <c r="J162" i="96"/>
  <c r="H163" i="96"/>
  <c r="J163" i="96"/>
  <c r="H164" i="96"/>
  <c r="J164" i="96"/>
  <c r="H165" i="96"/>
  <c r="J165" i="96"/>
  <c r="H166" i="96"/>
  <c r="J166" i="96"/>
  <c r="H167" i="96"/>
  <c r="J167" i="96"/>
  <c r="H168" i="96"/>
  <c r="J168" i="96"/>
  <c r="H169" i="96"/>
  <c r="J169" i="96"/>
  <c r="H170" i="96"/>
  <c r="J170" i="96"/>
  <c r="H171" i="96"/>
  <c r="J171" i="96"/>
  <c r="H172" i="96"/>
  <c r="J172" i="96"/>
  <c r="H173" i="96"/>
  <c r="J173" i="96"/>
  <c r="H174" i="96"/>
  <c r="J174" i="96"/>
  <c r="H175" i="96"/>
  <c r="J175" i="96"/>
  <c r="H176" i="96"/>
  <c r="J176" i="96"/>
  <c r="H177" i="96"/>
  <c r="J177" i="96"/>
  <c r="H178" i="96"/>
  <c r="J178" i="96"/>
  <c r="H179" i="96"/>
  <c r="J179" i="96"/>
  <c r="H180" i="96"/>
  <c r="J180" i="96"/>
  <c r="H181" i="96"/>
  <c r="J181" i="96"/>
  <c r="H182" i="96"/>
  <c r="J182" i="96"/>
  <c r="H183" i="96"/>
  <c r="J183" i="96"/>
  <c r="H184" i="96"/>
  <c r="J184" i="96"/>
  <c r="H185" i="96"/>
  <c r="J185" i="96"/>
  <c r="H186" i="96"/>
  <c r="J186" i="96"/>
  <c r="H187" i="96"/>
  <c r="J187" i="96"/>
  <c r="H188" i="96"/>
  <c r="J188" i="96"/>
  <c r="H189" i="96"/>
  <c r="J189" i="96"/>
  <c r="H190" i="96"/>
  <c r="J190" i="96"/>
  <c r="H191" i="96"/>
  <c r="J191" i="96"/>
  <c r="H192" i="96"/>
  <c r="J192" i="96"/>
  <c r="H193" i="96"/>
  <c r="J193" i="96"/>
  <c r="H194" i="96"/>
  <c r="J194" i="96"/>
  <c r="H195" i="96"/>
  <c r="J195" i="96"/>
  <c r="H196" i="96"/>
  <c r="J196" i="96"/>
  <c r="H197" i="96"/>
  <c r="J197" i="96"/>
  <c r="H198" i="96"/>
  <c r="J198" i="96"/>
  <c r="H199" i="96"/>
  <c r="J199" i="96"/>
  <c r="H200" i="96"/>
  <c r="J200" i="96"/>
  <c r="H201" i="96"/>
  <c r="J201" i="96"/>
  <c r="H202" i="96"/>
  <c r="J202" i="96"/>
  <c r="H203" i="96"/>
  <c r="J203" i="96"/>
  <c r="H204" i="96"/>
  <c r="J204" i="96"/>
  <c r="H205" i="96"/>
  <c r="J205" i="96"/>
  <c r="H206" i="96"/>
  <c r="J206" i="96"/>
  <c r="H207" i="96"/>
  <c r="J207" i="96"/>
  <c r="H208" i="96"/>
  <c r="J208" i="96"/>
  <c r="H209" i="96"/>
  <c r="J209" i="96"/>
  <c r="H210" i="96"/>
  <c r="J210" i="96"/>
  <c r="H211" i="96"/>
  <c r="J211" i="96"/>
  <c r="H212" i="96"/>
  <c r="J212" i="96"/>
  <c r="H213" i="96"/>
  <c r="J213" i="96"/>
  <c r="H214" i="96"/>
  <c r="J214" i="96"/>
  <c r="H215" i="96"/>
  <c r="J215" i="96"/>
  <c r="H216" i="96"/>
  <c r="J216" i="96"/>
  <c r="H217" i="96"/>
  <c r="J217" i="96"/>
  <c r="H218" i="96"/>
  <c r="J218" i="96"/>
  <c r="H219" i="96"/>
  <c r="J219" i="96"/>
  <c r="H220" i="96"/>
  <c r="J220" i="96"/>
  <c r="H221" i="96"/>
  <c r="J221" i="96"/>
  <c r="H222" i="96"/>
  <c r="J222" i="96"/>
  <c r="H223" i="96"/>
  <c r="J223" i="96"/>
  <c r="H224" i="96"/>
  <c r="J224" i="96"/>
  <c r="H225" i="96"/>
  <c r="J225" i="96"/>
  <c r="H226" i="96"/>
  <c r="J226" i="96"/>
  <c r="H227" i="96"/>
  <c r="J227" i="96"/>
  <c r="H228" i="96"/>
  <c r="J228" i="96"/>
  <c r="H229" i="96"/>
  <c r="J229" i="96"/>
  <c r="H230" i="96"/>
  <c r="J230" i="96"/>
  <c r="H231" i="96"/>
  <c r="J231" i="96"/>
  <c r="H232" i="96"/>
  <c r="J232" i="96"/>
  <c r="H233" i="96"/>
  <c r="J233" i="96"/>
  <c r="H234" i="96"/>
  <c r="J234" i="96"/>
  <c r="H235" i="96"/>
  <c r="J235" i="96"/>
  <c r="H236" i="96"/>
  <c r="J236" i="96"/>
  <c r="H237" i="96"/>
  <c r="J237" i="96"/>
  <c r="H238" i="96"/>
  <c r="J238" i="96"/>
  <c r="H239" i="96"/>
  <c r="J239" i="96"/>
  <c r="H240" i="96"/>
  <c r="J240" i="96"/>
  <c r="H241" i="96"/>
  <c r="J241" i="96"/>
  <c r="H242" i="96"/>
  <c r="J242" i="96"/>
  <c r="H243" i="96"/>
  <c r="J243" i="96"/>
  <c r="H244" i="96"/>
  <c r="J244" i="96"/>
  <c r="H245" i="96"/>
  <c r="J245" i="96"/>
  <c r="H246" i="96"/>
  <c r="J246" i="96"/>
  <c r="H247" i="96"/>
  <c r="J247" i="96"/>
  <c r="H248" i="96"/>
  <c r="J248" i="96"/>
  <c r="H249" i="96"/>
  <c r="J249" i="96"/>
  <c r="H250" i="96"/>
  <c r="J250" i="96"/>
  <c r="H251" i="96"/>
  <c r="J251" i="96"/>
  <c r="H252" i="96"/>
  <c r="J252" i="96"/>
  <c r="H253" i="96"/>
  <c r="J253" i="96"/>
  <c r="H254" i="96"/>
  <c r="J254" i="96"/>
  <c r="H255" i="96"/>
  <c r="J255" i="96"/>
  <c r="H256" i="96"/>
  <c r="J256" i="96"/>
  <c r="H257" i="96"/>
  <c r="J257" i="96"/>
  <c r="H258" i="96"/>
  <c r="J258" i="96"/>
  <c r="H259" i="96"/>
  <c r="J259" i="96"/>
  <c r="H260" i="96"/>
  <c r="J260" i="96"/>
  <c r="H261" i="96"/>
  <c r="J261" i="96"/>
  <c r="H262" i="96"/>
  <c r="J262" i="96"/>
  <c r="H263" i="96"/>
  <c r="J263" i="96"/>
  <c r="H264" i="96"/>
  <c r="J264" i="96"/>
  <c r="H265" i="96"/>
  <c r="J265" i="96"/>
  <c r="H266" i="96"/>
  <c r="J266" i="96"/>
  <c r="H267" i="96"/>
  <c r="J267" i="96"/>
  <c r="H268" i="96"/>
  <c r="J268" i="96"/>
  <c r="H269" i="96"/>
  <c r="J269" i="96"/>
  <c r="H270" i="96"/>
  <c r="J270" i="96"/>
  <c r="H271" i="96"/>
  <c r="J271" i="96"/>
  <c r="H272" i="96"/>
  <c r="J272" i="96"/>
  <c r="H273" i="96"/>
  <c r="J273" i="96"/>
  <c r="H274" i="96"/>
  <c r="J274" i="96"/>
  <c r="H275" i="96"/>
  <c r="J275" i="96"/>
  <c r="H276" i="96"/>
  <c r="J276" i="96"/>
  <c r="H277" i="96"/>
  <c r="J277" i="96"/>
  <c r="H278" i="96"/>
  <c r="J278" i="96"/>
  <c r="H279" i="96"/>
  <c r="J279" i="96"/>
  <c r="H280" i="96"/>
  <c r="J280" i="96"/>
  <c r="H281" i="96"/>
  <c r="J281" i="96"/>
  <c r="H282" i="96"/>
  <c r="J282" i="96"/>
  <c r="H283" i="96"/>
  <c r="J283" i="96"/>
  <c r="H284" i="96"/>
  <c r="J284" i="96"/>
  <c r="H285" i="96"/>
  <c r="J285" i="96"/>
  <c r="H286" i="96"/>
  <c r="J286" i="96"/>
  <c r="H287" i="96"/>
  <c r="J287" i="96"/>
  <c r="H288" i="96"/>
  <c r="J288" i="96"/>
  <c r="H289" i="96"/>
  <c r="J289" i="96"/>
  <c r="H290" i="96"/>
  <c r="J290" i="96"/>
  <c r="H291" i="96"/>
  <c r="J291" i="96"/>
  <c r="H292" i="96"/>
  <c r="J292" i="96"/>
  <c r="H293" i="96"/>
  <c r="J293" i="96"/>
  <c r="H294" i="96"/>
  <c r="J294" i="96"/>
  <c r="H295" i="96"/>
  <c r="J295" i="96"/>
  <c r="H296" i="96"/>
  <c r="J296" i="96"/>
  <c r="H297" i="96"/>
  <c r="J297" i="96"/>
  <c r="H298" i="96"/>
  <c r="J298" i="96"/>
  <c r="H299" i="96"/>
  <c r="J299" i="96"/>
  <c r="H300" i="96"/>
  <c r="J300" i="96"/>
  <c r="H301" i="96"/>
  <c r="J301" i="96"/>
  <c r="H302" i="96"/>
  <c r="J302" i="96"/>
  <c r="H303" i="96"/>
  <c r="J303" i="96"/>
  <c r="H304" i="96"/>
  <c r="J304" i="96"/>
  <c r="H305" i="96"/>
  <c r="J305" i="96"/>
  <c r="H306" i="96"/>
  <c r="J306" i="96"/>
  <c r="H307" i="96"/>
  <c r="J307" i="96"/>
  <c r="H308" i="96"/>
  <c r="J308" i="96"/>
  <c r="H309" i="96"/>
  <c r="J309" i="96"/>
  <c r="H310" i="96"/>
  <c r="J310" i="96"/>
  <c r="H311" i="96"/>
  <c r="J311" i="96"/>
  <c r="H312" i="96"/>
  <c r="J312" i="96"/>
  <c r="H313" i="96"/>
  <c r="J313" i="96"/>
  <c r="H314" i="96"/>
  <c r="J314" i="96"/>
  <c r="H315" i="96"/>
  <c r="J315" i="96"/>
  <c r="H316" i="96"/>
  <c r="J316" i="96"/>
  <c r="H317" i="96"/>
  <c r="J317" i="96"/>
  <c r="H318" i="96"/>
  <c r="J318" i="96"/>
  <c r="H319" i="96"/>
  <c r="J319" i="96"/>
  <c r="H320" i="96"/>
  <c r="J320" i="96"/>
  <c r="H321" i="96"/>
  <c r="J321" i="96"/>
  <c r="H322" i="96"/>
  <c r="J322" i="96"/>
  <c r="H323" i="96"/>
  <c r="J323" i="96"/>
  <c r="H324" i="96"/>
  <c r="J324" i="96"/>
  <c r="H325" i="96"/>
  <c r="H326" i="96"/>
  <c r="J326" i="96"/>
  <c r="H327" i="96"/>
  <c r="J327" i="96"/>
  <c r="H328" i="96"/>
  <c r="J328" i="96"/>
  <c r="H329" i="96"/>
  <c r="J329" i="96"/>
  <c r="H330" i="96"/>
  <c r="J330" i="96"/>
  <c r="H331" i="96"/>
  <c r="J331" i="96"/>
  <c r="H332" i="96"/>
  <c r="J332" i="96"/>
  <c r="H333" i="96"/>
  <c r="J333" i="96"/>
  <c r="H334" i="96"/>
  <c r="J334" i="96"/>
  <c r="H335" i="96"/>
  <c r="J335" i="96"/>
  <c r="H336" i="96"/>
  <c r="J336" i="96"/>
  <c r="H337" i="96"/>
  <c r="J337" i="96"/>
  <c r="H338" i="96"/>
  <c r="J338" i="96"/>
  <c r="H339" i="96"/>
  <c r="J339" i="96"/>
  <c r="H340" i="96"/>
  <c r="J340" i="96"/>
  <c r="H341" i="96"/>
  <c r="J341" i="96"/>
  <c r="H342" i="96"/>
  <c r="J342" i="96"/>
  <c r="H343" i="96"/>
  <c r="J343" i="96"/>
  <c r="H344" i="96"/>
  <c r="J344" i="96"/>
  <c r="H345" i="96"/>
  <c r="J345" i="96"/>
  <c r="H346" i="96"/>
  <c r="J346" i="96"/>
  <c r="H347" i="96"/>
  <c r="J347" i="96"/>
  <c r="H348" i="96"/>
  <c r="J348" i="96"/>
  <c r="H349" i="96"/>
  <c r="J349" i="96"/>
  <c r="H350" i="96"/>
  <c r="J350" i="96"/>
  <c r="H351" i="96"/>
  <c r="J351" i="96"/>
  <c r="H352" i="96"/>
  <c r="J352" i="96"/>
  <c r="H353" i="96"/>
  <c r="J353" i="96"/>
  <c r="H354" i="96"/>
  <c r="J354" i="96"/>
  <c r="H355" i="96"/>
  <c r="J355" i="96"/>
  <c r="H356" i="96"/>
  <c r="J356" i="96"/>
  <c r="H357" i="96"/>
  <c r="J357" i="96"/>
  <c r="H358" i="96"/>
  <c r="J358" i="96"/>
  <c r="H359" i="96"/>
  <c r="J359" i="96"/>
  <c r="H360" i="96"/>
  <c r="J360" i="96"/>
  <c r="H361" i="96"/>
  <c r="J361" i="96"/>
  <c r="H362" i="96"/>
  <c r="J362" i="96"/>
  <c r="H363" i="96"/>
  <c r="H364" i="96"/>
  <c r="J364" i="96"/>
  <c r="H365" i="96"/>
  <c r="J365" i="96"/>
  <c r="H366" i="96"/>
  <c r="J366" i="96"/>
  <c r="H367" i="96"/>
  <c r="J367" i="96"/>
  <c r="H368" i="96"/>
  <c r="J368" i="96"/>
  <c r="H369" i="96"/>
  <c r="J369" i="96"/>
  <c r="H370" i="96"/>
  <c r="J370" i="96"/>
  <c r="H371" i="96"/>
  <c r="J371" i="96"/>
  <c r="H372" i="96"/>
  <c r="J372" i="96"/>
  <c r="H373" i="96"/>
  <c r="J373" i="96"/>
  <c r="N43" i="100"/>
  <c r="N45" i="100"/>
  <c r="I48" i="109"/>
  <c r="K48" i="109"/>
  <c r="N48" i="109"/>
  <c r="N49" i="109"/>
  <c r="N44" i="109"/>
  <c r="N43" i="109"/>
  <c r="N42" i="109"/>
  <c r="N45" i="109"/>
  <c r="N41" i="109"/>
  <c r="N40" i="109"/>
  <c r="K53" i="109"/>
  <c r="N53" i="109"/>
  <c r="A52" i="109"/>
  <c r="A48" i="109"/>
  <c r="K47" i="81"/>
  <c r="N47" i="81"/>
  <c r="N49" i="81"/>
  <c r="N42" i="81"/>
  <c r="K51" i="89"/>
  <c r="K50" i="89"/>
  <c r="K49" i="89"/>
  <c r="N49" i="89"/>
  <c r="N52" i="89"/>
  <c r="K48" i="82"/>
  <c r="N48" i="82"/>
  <c r="N36" i="83"/>
  <c r="N36" i="106"/>
  <c r="K50" i="83"/>
  <c r="N50" i="83"/>
  <c r="N51" i="83"/>
  <c r="N42" i="83"/>
  <c r="N47" i="83"/>
  <c r="N42" i="106"/>
  <c r="N46" i="106"/>
  <c r="K49" i="106"/>
  <c r="N49" i="106"/>
  <c r="N50" i="106"/>
  <c r="K46" i="85"/>
  <c r="K48" i="100"/>
  <c r="N48" i="100"/>
  <c r="N49" i="100"/>
  <c r="D19" i="91"/>
  <c r="F19" i="91"/>
  <c r="D38" i="97"/>
  <c r="N36" i="102"/>
  <c r="N37" i="102"/>
  <c r="N52" i="102"/>
  <c r="K49" i="107"/>
  <c r="N49" i="107"/>
  <c r="N50" i="107"/>
  <c r="N37" i="107"/>
  <c r="N45" i="107"/>
  <c r="N46" i="107"/>
  <c r="A45" i="107"/>
  <c r="N41" i="107"/>
  <c r="N42" i="107"/>
  <c r="N36" i="107"/>
  <c r="N45" i="83"/>
  <c r="N43" i="83"/>
  <c r="K54" i="106"/>
  <c r="N54" i="106"/>
  <c r="K53" i="106"/>
  <c r="N53" i="106"/>
  <c r="N55" i="106"/>
  <c r="N38" i="106"/>
  <c r="A53" i="106"/>
  <c r="A49" i="106"/>
  <c r="N45" i="106"/>
  <c r="N44" i="106"/>
  <c r="N43" i="106"/>
  <c r="N37" i="106"/>
  <c r="N37" i="101"/>
  <c r="N44" i="100"/>
  <c r="N50" i="102"/>
  <c r="N46" i="102"/>
  <c r="N45" i="102"/>
  <c r="A44" i="102"/>
  <c r="N41" i="102"/>
  <c r="N42" i="101"/>
  <c r="N43" i="101"/>
  <c r="K51" i="101"/>
  <c r="N51" i="101"/>
  <c r="N52" i="101"/>
  <c r="N38" i="101"/>
  <c r="N39" i="101"/>
  <c r="N54" i="101"/>
  <c r="N36" i="101"/>
  <c r="N48" i="101"/>
  <c r="N47" i="101"/>
  <c r="A46" i="101"/>
  <c r="N38" i="100"/>
  <c r="N37" i="100"/>
  <c r="N36" i="100"/>
  <c r="K53" i="100"/>
  <c r="N53" i="100"/>
  <c r="A53" i="100"/>
  <c r="A48" i="100"/>
  <c r="F10" i="91"/>
  <c r="F11" i="91"/>
  <c r="F9" i="91"/>
  <c r="F18" i="91"/>
  <c r="F16" i="91"/>
  <c r="F20" i="91"/>
  <c r="F8" i="91"/>
  <c r="F12" i="91"/>
  <c r="F14" i="91"/>
  <c r="F21" i="91"/>
  <c r="F22" i="91"/>
  <c r="F23" i="91"/>
  <c r="N41" i="81"/>
  <c r="N44" i="81"/>
  <c r="N36" i="81"/>
  <c r="N46" i="83"/>
  <c r="I49" i="82"/>
  <c r="K49" i="82"/>
  <c r="N49" i="82"/>
  <c r="I48" i="82"/>
  <c r="K50" i="85"/>
  <c r="N50" i="85"/>
  <c r="N51" i="85"/>
  <c r="N37" i="85"/>
  <c r="N42" i="85"/>
  <c r="N43" i="85"/>
  <c r="N36" i="85"/>
  <c r="N38" i="85"/>
  <c r="N53" i="85"/>
  <c r="K53" i="81"/>
  <c r="N53" i="81"/>
  <c r="N43" i="81"/>
  <c r="K56" i="89"/>
  <c r="N56" i="89"/>
  <c r="N50" i="89"/>
  <c r="N42" i="89"/>
  <c r="N41" i="89"/>
  <c r="N46" i="89"/>
  <c r="N44" i="89"/>
  <c r="N43" i="89"/>
  <c r="N45" i="89"/>
  <c r="N36" i="89"/>
  <c r="K55" i="83"/>
  <c r="N55" i="83"/>
  <c r="N44" i="83"/>
  <c r="N37" i="83"/>
  <c r="K54" i="82"/>
  <c r="N54" i="82"/>
  <c r="N44" i="82"/>
  <c r="N43" i="82"/>
  <c r="N45" i="82"/>
  <c r="N42" i="82"/>
  <c r="N41" i="82"/>
  <c r="N36" i="82"/>
  <c r="N38" i="82"/>
  <c r="N41" i="85"/>
  <c r="A55" i="89"/>
  <c r="A49" i="89"/>
  <c r="A46" i="85"/>
  <c r="A54" i="83"/>
  <c r="A50" i="83"/>
  <c r="A53" i="82"/>
  <c r="A48" i="82"/>
  <c r="A52" i="81"/>
  <c r="N48" i="81"/>
  <c r="A47" i="81"/>
  <c r="N46" i="85"/>
  <c r="N47" i="85"/>
  <c r="K55" i="89"/>
  <c r="N55" i="89"/>
  <c r="N57" i="89"/>
  <c r="N37" i="89"/>
  <c r="K52" i="109"/>
  <c r="N52" i="109"/>
  <c r="N54" i="109"/>
  <c r="N36" i="109"/>
  <c r="N37" i="109"/>
  <c r="N56" i="109"/>
  <c r="K54" i="83"/>
  <c r="N54" i="83"/>
  <c r="N56" i="83"/>
  <c r="N38" i="83"/>
  <c r="N39" i="83"/>
  <c r="K53" i="82"/>
  <c r="N53" i="82"/>
  <c r="N55" i="82"/>
  <c r="N37" i="82"/>
  <c r="N51" i="89"/>
  <c r="K52" i="100"/>
  <c r="N52" i="100"/>
  <c r="K52" i="81"/>
  <c r="N52" i="81"/>
  <c r="N54" i="81"/>
  <c r="N37" i="81"/>
  <c r="N38" i="81"/>
  <c r="N56" i="81"/>
  <c r="L60" i="109"/>
  <c r="L62" i="109"/>
  <c r="L61" i="109"/>
  <c r="L58" i="101"/>
  <c r="L59" i="101"/>
  <c r="L60" i="101"/>
  <c r="N38" i="107"/>
  <c r="N52" i="107"/>
  <c r="L58" i="85"/>
  <c r="L57" i="85"/>
  <c r="L59" i="85"/>
  <c r="N38" i="89"/>
  <c r="N59" i="89"/>
  <c r="N39" i="106"/>
  <c r="N57" i="106"/>
  <c r="N50" i="82"/>
  <c r="N57" i="82"/>
  <c r="L62" i="81"/>
  <c r="L60" i="81"/>
  <c r="N63" i="81"/>
  <c r="N65" i="81"/>
  <c r="L61" i="81"/>
  <c r="N54" i="100"/>
  <c r="N39" i="100"/>
  <c r="N40" i="100"/>
  <c r="N56" i="100"/>
  <c r="L58" i="102"/>
  <c r="L56" i="102"/>
  <c r="N59" i="102"/>
  <c r="N61" i="102"/>
  <c r="L57" i="102"/>
  <c r="N58" i="83"/>
  <c r="L61" i="100"/>
  <c r="L62" i="100"/>
  <c r="L60" i="100"/>
  <c r="N63" i="100"/>
  <c r="N65" i="100"/>
  <c r="L63" i="82"/>
  <c r="L61" i="82"/>
  <c r="L62" i="82"/>
  <c r="L64" i="83"/>
  <c r="L63" i="83"/>
  <c r="L62" i="83"/>
  <c r="N60" i="85"/>
  <c r="N62" i="85"/>
  <c r="N61" i="101"/>
  <c r="N63" i="101"/>
  <c r="L62" i="106"/>
  <c r="L63" i="106"/>
  <c r="L61" i="106"/>
  <c r="N64" i="106"/>
  <c r="N66" i="106"/>
  <c r="L65" i="89"/>
  <c r="L64" i="89"/>
  <c r="L63" i="89"/>
  <c r="L57" i="107"/>
  <c r="L58" i="107"/>
  <c r="L56" i="107"/>
  <c r="N59" i="107"/>
  <c r="N61" i="107"/>
  <c r="N63" i="109"/>
  <c r="N65" i="109"/>
  <c r="N65" i="83"/>
  <c r="N67" i="83"/>
  <c r="N66" i="89"/>
  <c r="N68" i="89"/>
  <c r="N64" i="82"/>
  <c r="N66" i="82"/>
  <c r="H14" i="63" l="1"/>
  <c r="H13" i="63"/>
  <c r="J13" i="63"/>
  <c r="K13" i="63" s="1"/>
  <c r="J11" i="63" l="1"/>
  <c r="H11" i="63"/>
  <c r="H16" i="63"/>
  <c r="J12" i="63" l="1"/>
  <c r="K12" i="63" s="1"/>
  <c r="H12" i="63"/>
  <c r="H22" i="63" l="1"/>
  <c r="H15" i="63"/>
  <c r="H24" i="63" l="1"/>
  <c r="H29" i="63" s="1"/>
  <c r="K29" i="63"/>
  <c r="R24" i="63" l="1"/>
  <c r="H35" i="63"/>
</calcChain>
</file>

<file path=xl/sharedStrings.xml><?xml version="1.0" encoding="utf-8"?>
<sst xmlns="http://schemas.openxmlformats.org/spreadsheetml/2006/main" count="2817" uniqueCount="923">
  <si>
    <t>CÓDIGO</t>
  </si>
  <si>
    <t>INSTITUTO NACIONAL DE VIAS</t>
  </si>
  <si>
    <t>VERSIÓN</t>
  </si>
  <si>
    <t>PÁGINA</t>
  </si>
  <si>
    <t>DE</t>
  </si>
  <si>
    <t>FECHA</t>
  </si>
  <si>
    <t xml:space="preserve">UNIDAD EJECUTORA: </t>
  </si>
  <si>
    <t>DIRECCIÓN TERRITORIAL:</t>
  </si>
  <si>
    <t>CONTRATO No.</t>
  </si>
  <si>
    <t>DATOS ESPECÍFICOS</t>
  </si>
  <si>
    <t>ITEM</t>
  </si>
  <si>
    <t>DESCRIPCIÓN</t>
  </si>
  <si>
    <t>UNIDAD</t>
  </si>
  <si>
    <t>CANTIDAD</t>
  </si>
  <si>
    <t>Unidad</t>
  </si>
  <si>
    <t>m3</t>
  </si>
  <si>
    <t>I. EQUIPO</t>
  </si>
  <si>
    <t>TIPO</t>
  </si>
  <si>
    <t>TARIFA/HORA</t>
  </si>
  <si>
    <t>RENDIMIENTO</t>
  </si>
  <si>
    <t>Vr. UNITARIO</t>
  </si>
  <si>
    <t>SUBTOTAL $</t>
  </si>
  <si>
    <t>II. MATERIALES</t>
  </si>
  <si>
    <t>PRECIO UNIT.</t>
  </si>
  <si>
    <t>III. TRANSPORTES</t>
  </si>
  <si>
    <t>MATERIAL</t>
  </si>
  <si>
    <t>CANTIDAD      (1)</t>
  </si>
  <si>
    <t>DISTANCIA (2)</t>
  </si>
  <si>
    <t>(1) * (2)</t>
  </si>
  <si>
    <t>TARIFA</t>
  </si>
  <si>
    <t>IV. MANO DE OBRA</t>
  </si>
  <si>
    <t>TRABAJADOR</t>
  </si>
  <si>
    <t>JORNAL</t>
  </si>
  <si>
    <t>PRESTACIONES (%)</t>
  </si>
  <si>
    <t>JORNAL TOTAL</t>
  </si>
  <si>
    <t>TOTAL COSTO DIRECTO $</t>
  </si>
  <si>
    <t>V. COSTOS INDIRECTOS</t>
  </si>
  <si>
    <t>Descripción</t>
  </si>
  <si>
    <t>Porcentaje</t>
  </si>
  <si>
    <t>Valor Total</t>
  </si>
  <si>
    <t>ADMINISTRACION</t>
  </si>
  <si>
    <t xml:space="preserve">IMPREVISTOS </t>
  </si>
  <si>
    <t>UTILIDAD</t>
  </si>
  <si>
    <t>PFinal01</t>
  </si>
  <si>
    <t>Precio Unitario Total Aproximado al Peso $</t>
  </si>
  <si>
    <t>Firma</t>
  </si>
  <si>
    <t>Nombre:</t>
  </si>
  <si>
    <t>Matricula No. :</t>
  </si>
  <si>
    <t>Representante Legal del Interventor o su Apoderado</t>
  </si>
  <si>
    <t>Agua</t>
  </si>
  <si>
    <t>kg</t>
  </si>
  <si>
    <t>Oficial</t>
  </si>
  <si>
    <t>M3</t>
  </si>
  <si>
    <t>KG</t>
  </si>
  <si>
    <t>ML</t>
  </si>
  <si>
    <t>Obrero (2)</t>
  </si>
  <si>
    <t>Obrero (6)</t>
  </si>
  <si>
    <t>Obrero (8)</t>
  </si>
  <si>
    <t>Kg</t>
  </si>
  <si>
    <t>Acero PDR-60</t>
  </si>
  <si>
    <t>Formaleta Metálica</t>
  </si>
  <si>
    <t>MINFRA-MN-IN-10-FR-1</t>
  </si>
  <si>
    <t>PROCESO GESTIÓN DE LA INFRAESTRUCTURA VIAL</t>
  </si>
  <si>
    <t>MANUAL DE INTERVENTORÍA OBRA PÚBLICA</t>
  </si>
  <si>
    <t>ANÁLISIS DE PRECIOS UNITARIOS</t>
  </si>
  <si>
    <t>(Día)</t>
  </si>
  <si>
    <t>(Mes)</t>
  </si>
  <si>
    <t>(Año)</t>
  </si>
  <si>
    <t>ITEMS DE LA PROPUESTA ECONÓMICA</t>
  </si>
  <si>
    <t>ITEMS NO PREVISTOS</t>
  </si>
  <si>
    <t>OBJETO DEL CONTRATO:</t>
  </si>
  <si>
    <t>CARRETERA:</t>
  </si>
  <si>
    <t>SECTOR:</t>
  </si>
  <si>
    <t>CONTRATISTA:</t>
  </si>
  <si>
    <t>INTERVENTOR:</t>
  </si>
  <si>
    <t>CTO No.:</t>
  </si>
  <si>
    <t>FECHA CIERRE PROCESO DE SELECCIÓN CONTRATO DE OBRA:</t>
  </si>
  <si>
    <t xml:space="preserve">                                    (Día)</t>
  </si>
  <si>
    <t>GRUPO DE AJUSTE</t>
  </si>
  <si>
    <t>OBSERVACIONES INTERVENTORÍA:</t>
  </si>
  <si>
    <t>APROBACIÓN POR INTERVENTORÍA</t>
  </si>
  <si>
    <t>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t>
  </si>
  <si>
    <t>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t>
  </si>
  <si>
    <t>Original: Archivo de Gestión del Contrato (Subdirección Administrativa).</t>
  </si>
  <si>
    <t>Copias: Unidad Ejecutora, Contratista, Interventor y Dirección Territorial.</t>
  </si>
  <si>
    <t>630.4</t>
  </si>
  <si>
    <t>VALOR TOTAL</t>
  </si>
  <si>
    <t>MUNICIPIO</t>
  </si>
  <si>
    <t>VIA</t>
  </si>
  <si>
    <t>No</t>
  </si>
  <si>
    <t>ITEM DE PAGO</t>
  </si>
  <si>
    <t>DESCRIPCION</t>
  </si>
  <si>
    <t>UNID</t>
  </si>
  <si>
    <t>VALOR UNITARIO</t>
  </si>
  <si>
    <t>630.6</t>
  </si>
  <si>
    <t>630.7</t>
  </si>
  <si>
    <t>GL</t>
  </si>
  <si>
    <t>Concreto Ciclópeo (Concreto Clase D f'c = 21 MPa 60% concreto - 40% agregado ciclópeo).</t>
  </si>
  <si>
    <t>Herramienta Menor (%)</t>
  </si>
  <si>
    <t>M3/KM</t>
  </si>
  <si>
    <t>LT</t>
  </si>
  <si>
    <t>Tubería de concreto reforzado clase D, de 900 mm de diámetro interior</t>
  </si>
  <si>
    <t>661.1</t>
  </si>
  <si>
    <t>Tubo de Concreto de 900 mm</t>
  </si>
  <si>
    <t>Mortero 1:3 para anillos</t>
  </si>
  <si>
    <t>ton/km</t>
  </si>
  <si>
    <t>Obrero</t>
  </si>
  <si>
    <t>Mezcladora de Concreto 1 Bulto</t>
  </si>
  <si>
    <t>Agregado Triturado</t>
  </si>
  <si>
    <t>Arena Lavada</t>
  </si>
  <si>
    <t>Cemento Portland</t>
  </si>
  <si>
    <t>m3/km</t>
  </si>
  <si>
    <t>Vibrador de Concreto</t>
  </si>
  <si>
    <t>Recebo para relleno</t>
  </si>
  <si>
    <t>Agregado Piedra Rajón</t>
  </si>
  <si>
    <t>VALOR DE LA PROPUESTA</t>
  </si>
  <si>
    <t>PLAZO TOTAL</t>
  </si>
  <si>
    <t>UN (1) MES</t>
  </si>
  <si>
    <t>CANT.</t>
  </si>
  <si>
    <t>CARGO / OFICIO</t>
  </si>
  <si>
    <t>SUELDO Y/O</t>
  </si>
  <si>
    <t>PRIMA</t>
  </si>
  <si>
    <t>PARTICIPACIÓN</t>
  </si>
  <si>
    <t>VALOR</t>
  </si>
  <si>
    <t>JORNAL MENSUAL</t>
  </si>
  <si>
    <t>REGIONAL</t>
  </si>
  <si>
    <t>TOTAL (mes)</t>
  </si>
  <si>
    <t>PARCIAL ($)</t>
  </si>
  <si>
    <t>(1)</t>
  </si>
  <si>
    <t>(2)</t>
  </si>
  <si>
    <t>(3)</t>
  </si>
  <si>
    <t>(4)</t>
  </si>
  <si>
    <t>(1)*((2)+(3))*(4) = (5)</t>
  </si>
  <si>
    <t>Cant.</t>
  </si>
  <si>
    <t>CONCEPTO</t>
  </si>
  <si>
    <t xml:space="preserve">Costo Mensual </t>
  </si>
  <si>
    <t>Prima Regional</t>
  </si>
  <si>
    <t>Tiempo Total</t>
  </si>
  <si>
    <t>Especialista en Hidráulica e Hidrología</t>
  </si>
  <si>
    <t>SUBTOTAL COSTO DE PERSONAL</t>
  </si>
  <si>
    <t>FACTOR MULTIPLICADOR</t>
  </si>
  <si>
    <t>TOTAL COSTOS DE PERSONAL</t>
  </si>
  <si>
    <t>Concepto</t>
  </si>
  <si>
    <t xml:space="preserve">Costos </t>
  </si>
  <si>
    <t>Día</t>
  </si>
  <si>
    <t>Levantamiento Topográfico (Incluye personal, equipos, transporte, desplazamientos y viáticos)</t>
  </si>
  <si>
    <t>Edición de Informes Finales (Incluye impresión, ploteo de planchas originales en papel de seguridad, una copia en papel bond y dos copias en archivos magnéticos) S/Comprobante Pago</t>
  </si>
  <si>
    <t>Gl</t>
  </si>
  <si>
    <t>Ensayos de Laboratorio. S/Comprobante Pago</t>
  </si>
  <si>
    <t>TOTAL COSTOS DIRECTOS</t>
  </si>
  <si>
    <t>VALOR TOTAL BÁSICO</t>
  </si>
  <si>
    <t xml:space="preserve">IVA </t>
  </si>
  <si>
    <t>VALOR CONTRATO CONSULTORÍA</t>
  </si>
  <si>
    <t>EQUIPO</t>
  </si>
  <si>
    <t>Bomba de inyección de lechada</t>
  </si>
  <si>
    <t>Bomba para gato de tensionamiento</t>
  </si>
  <si>
    <t>Calentador a gas</t>
  </si>
  <si>
    <t>Camioneta D-300</t>
  </si>
  <si>
    <t>Camión de Slurry</t>
  </si>
  <si>
    <t>Compactador manual de rodillo</t>
  </si>
  <si>
    <t>Compactador vibratorio tipo DD-20</t>
  </si>
  <si>
    <t>Compactador manual vibratorio (CANGURO) (Apisonadores)</t>
  </si>
  <si>
    <t>Compresor (barrido y soplado)</t>
  </si>
  <si>
    <t>Cortadora de pavimento</t>
  </si>
  <si>
    <t>Diferencial de 2 ton.</t>
  </si>
  <si>
    <t>Diferencial de 3 ton</t>
  </si>
  <si>
    <t>Equipo de soldadura 250 AMP</t>
  </si>
  <si>
    <t>Equipo de soldadura 400</t>
  </si>
  <si>
    <t>Equipo de soldadura 600</t>
  </si>
  <si>
    <t>Equipo de topografía</t>
  </si>
  <si>
    <t>Equipo manual aplicador (bandas sonoras reduce velocidad)</t>
  </si>
  <si>
    <t>Formaleta para camisa de pilote</t>
  </si>
  <si>
    <t>Maquina térmica pegatachas</t>
  </si>
  <si>
    <t>Montacargas</t>
  </si>
  <si>
    <t>Motobomba de concreto</t>
  </si>
  <si>
    <t>Pala auxiliar de piloteadora</t>
  </si>
  <si>
    <t>Piloteadora</t>
  </si>
  <si>
    <t>Planta de asfalto en caliente</t>
  </si>
  <si>
    <t>Planta de asfalto en frio</t>
  </si>
  <si>
    <t xml:space="preserve">Planta eléctrica </t>
  </si>
  <si>
    <t>Planta trituradora</t>
  </si>
  <si>
    <t>Pluma capacidad 100 kg</t>
  </si>
  <si>
    <t>Pulidora (8500 REV)</t>
  </si>
  <si>
    <t>Pulvimixer</t>
  </si>
  <si>
    <t>Retroexcavadora A25C</t>
  </si>
  <si>
    <t>Retroexcavadora sobre llantas JD 410</t>
  </si>
  <si>
    <t>Tarifa de transporte</t>
  </si>
  <si>
    <t xml:space="preserve">Tarifa de transporte de estructuras metálicas </t>
  </si>
  <si>
    <t>Volqueta 6 m3</t>
  </si>
  <si>
    <t>MATERIALES</t>
  </si>
  <si>
    <t>COSTO</t>
  </si>
  <si>
    <t>Acero A-37</t>
  </si>
  <si>
    <t>Acero A-40</t>
  </si>
  <si>
    <t>Agregado para tratamiento superf. Doble</t>
  </si>
  <si>
    <t>Agregado para tratamiento superf. Simple</t>
  </si>
  <si>
    <t>Agregado petreo para mezclas asfálticas</t>
  </si>
  <si>
    <t>Alambre galvanizado No. 12</t>
  </si>
  <si>
    <t>Anfo</t>
  </si>
  <si>
    <t>Arena lavada</t>
  </si>
  <si>
    <t>Asfalto AP 190 (BREA)</t>
  </si>
  <si>
    <t>Asfalto liquido RC 250</t>
  </si>
  <si>
    <t>Bentonita</t>
  </si>
  <si>
    <t>Biomanto</t>
  </si>
  <si>
    <t>Bolsacreto de 1m3</t>
  </si>
  <si>
    <t>Cal</t>
  </si>
  <si>
    <t>Cemento Asfaltico 60-70</t>
  </si>
  <si>
    <t>Cemento Asfaltico 80-100</t>
  </si>
  <si>
    <t>Cemento gris</t>
  </si>
  <si>
    <t>Cespedones</t>
  </si>
  <si>
    <t>Cordón detonante</t>
  </si>
  <si>
    <t>Costal de fibra o fique</t>
  </si>
  <si>
    <t>Emulsión CRM</t>
  </si>
  <si>
    <t>Emulsión CRL-0</t>
  </si>
  <si>
    <t>Emulsión CRL-1</t>
  </si>
  <si>
    <t>Emulsión CRL-1h</t>
  </si>
  <si>
    <t>Emulsión CRL-1hm</t>
  </si>
  <si>
    <t>Emulsión CRR-1</t>
  </si>
  <si>
    <t>Emulsión CRR-2</t>
  </si>
  <si>
    <t>Emulsión CRR-1m</t>
  </si>
  <si>
    <t>Emulsión CRR-2m</t>
  </si>
  <si>
    <t>Esferas reflectivas</t>
  </si>
  <si>
    <t>Explosivos  75% (INDUGEL)</t>
  </si>
  <si>
    <t>Formaleta concreto clase A,B y C</t>
  </si>
  <si>
    <t>Formaleta para baranda de concreto</t>
  </si>
  <si>
    <t>Formaleta, platina y accesorios (escamas en concreto)</t>
  </si>
  <si>
    <t>Fulminantes</t>
  </si>
  <si>
    <t>Fundente</t>
  </si>
  <si>
    <t>Gas propano</t>
  </si>
  <si>
    <t>Grapas</t>
  </si>
  <si>
    <t>Limpiador 1/4 de galón (anclajes)</t>
  </si>
  <si>
    <t>Listón en guadua para empradizar</t>
  </si>
  <si>
    <t>Malla para gaviones (2M3)</t>
  </si>
  <si>
    <t>Malla eslabonada, calibre 10, 6 ojos</t>
  </si>
  <si>
    <t>Material de afirmado</t>
  </si>
  <si>
    <t>Material de la zona (para estabilizar bases)</t>
  </si>
  <si>
    <t>Material de base (gradación 1)</t>
  </si>
  <si>
    <t>Material de base (gradación 2)</t>
  </si>
  <si>
    <t>Material de base (gradación 3)</t>
  </si>
  <si>
    <t>Material para pedraplén</t>
  </si>
  <si>
    <t>Mecha Lenta</t>
  </si>
  <si>
    <t>Mezcla abierta en caliente MAC-1</t>
  </si>
  <si>
    <t>Mezcla abierta en caliente MAC-2</t>
  </si>
  <si>
    <t>Mezcla abierta en caliente MAC-3</t>
  </si>
  <si>
    <t>Mezcla discontinua en caliente M-1</t>
  </si>
  <si>
    <t>Mezcla discontinua en caliente M-2</t>
  </si>
  <si>
    <t>Mezcla discontinua en caliente F-1</t>
  </si>
  <si>
    <t>Mezcla discontinua en caliente F-2</t>
  </si>
  <si>
    <t>Obra falsa concreto clase A y B (puntal de 3m metálico)</t>
  </si>
  <si>
    <t>Oxigeno industrial</t>
  </si>
  <si>
    <t>Pegante epóxico</t>
  </si>
  <si>
    <t>Piedra para concreto ciclópeo (rajón o canto rodado)</t>
  </si>
  <si>
    <t>Piedra para gavión</t>
  </si>
  <si>
    <t>Pintura anticorrosiva</t>
  </si>
  <si>
    <t>Pilote en madera barbosco de 15*15</t>
  </si>
  <si>
    <t>Poste kilometraje</t>
  </si>
  <si>
    <t>Poste en angulo de 2*2*1/4 de 3,5m para señal</t>
  </si>
  <si>
    <t>Postes de concreto para cercas</t>
  </si>
  <si>
    <t>Postes para defensa metálica (1,80m)</t>
  </si>
  <si>
    <t>Sección final de defensa metálica</t>
  </si>
  <si>
    <t>Sello de silicona o sellador autonivelante</t>
  </si>
  <si>
    <t>Semillas para empradizar</t>
  </si>
  <si>
    <t xml:space="preserve">Señal (grupo 2). Tablero en lámina galvanizado de 1,2m*0,4m, calibre 16, reflectivo tipo 1. </t>
  </si>
  <si>
    <t xml:space="preserve">Señal (grupo 5). Tablero en lámina galvanizado de 0,90m*1,13m, calibre 16, reflectivo tipo 1. </t>
  </si>
  <si>
    <t>Señal (grupo 4). Tablero en lámina galvanizado de 60cm*75cm, calibre 16, reflectivo tipo 1. (delineador de curva horizontal)</t>
  </si>
  <si>
    <t xml:space="preserve">Señal (grupo 3 ferrocarril) (SP-54). Tablero en lámina galvanizado de 2,4m*0,3m, calibre 16, reflectivo tipo 1. </t>
  </si>
  <si>
    <t>Soldadura 6013 de 1/8</t>
  </si>
  <si>
    <t>Soldadura en PVC 1/8 de galón (anclajes)</t>
  </si>
  <si>
    <t>Soldadura 7018</t>
  </si>
  <si>
    <t>Soldadura L-70</t>
  </si>
  <si>
    <t>Tablestaca en madera aserrada (0,3*0,03*3)</t>
  </si>
  <si>
    <t>Tablestaca metálica (riel de 70 lb/yarda)</t>
  </si>
  <si>
    <t>Tacha reflectiva</t>
  </si>
  <si>
    <t xml:space="preserve">Tierra abonada </t>
  </si>
  <si>
    <t>Tornillos para defensa metálica</t>
  </si>
  <si>
    <t>Tubo concreto reforzado 900mm (tipo 2)</t>
  </si>
  <si>
    <t>Tubo concreto simple 600 mm</t>
  </si>
  <si>
    <t>Tubo concreto simple 750 mm</t>
  </si>
  <si>
    <t>Tubo corrugado de acero galvanizado MP-68</t>
  </si>
  <si>
    <t>Tubo para cerramiento, calibre 16 de 2,7m (cerramientos en malla)</t>
  </si>
  <si>
    <t>Sika Top Armatec 108</t>
  </si>
  <si>
    <t>Sika Top 122</t>
  </si>
  <si>
    <t>Sika Color C</t>
  </si>
  <si>
    <t xml:space="preserve">Barredora mecánica de cepillo de 3658 mm ; 6 m3 </t>
  </si>
  <si>
    <t xml:space="preserve">Buldozer Potencia al volante de 305 HP, motor de 2100 RPM, longitud de hoja 6,39m. </t>
  </si>
  <si>
    <t xml:space="preserve">Buldozer, Potencia al volante de 140 HP, motor de 2200 RPM, longitud de hoja 4,80m. </t>
  </si>
  <si>
    <t xml:space="preserve">Buldozer, Potencia al volante de 80 HP, motor de 2400 RPM, longitud de hoja 3,99m, </t>
  </si>
  <si>
    <t>Cargador : Potencia en el volante 110 hp, Clasificación de RPM del motor 2300.</t>
  </si>
  <si>
    <t>Cargador : Potencia en el volante 125 hp, Clasificación de RPM del motor 2300.</t>
  </si>
  <si>
    <t>Carrotanque Irrigador de asfalto, 1000 GALONES DE CAPACIDAD</t>
  </si>
  <si>
    <t>Cizalla manual de 90 cm.</t>
  </si>
  <si>
    <t>Vibrocompactador, tipo benitìn, de peso 700 kg a 1.5 toneladas</t>
  </si>
  <si>
    <t>Compactador neumático de Potencia 70 HP, peso de 13 ton</t>
  </si>
  <si>
    <t>Compresor 120 HP, con martillo.</t>
  </si>
  <si>
    <t xml:space="preserve">Equipo de oxicorte, Capacidad de corte: hasta 6´´ (152mm) </t>
  </si>
  <si>
    <t>Equipo de perforación (TRACKDRILL), potencia 40 HP, 2100 golpes / minuto</t>
  </si>
  <si>
    <t>Equipo de pintura (Compresor), Presión máxima de trabajo 3300 psi.</t>
  </si>
  <si>
    <t>Equipo de Soldadura</t>
  </si>
  <si>
    <t>Esparcidor de gravilla, Ancho de esparcimiento 3100mm, Velocidad de trabajo 10—20km2/h</t>
  </si>
  <si>
    <t>Estación Total con precisión angular de 6´´. Precisión lineal 2 mm ± 2 ppm</t>
  </si>
  <si>
    <t>Fresadora de pavimento, potencia 255 HP, peso 19 Ton, PROFUNDIDAD DE CORTE 305 mm</t>
  </si>
  <si>
    <t>Fresadora y recicladora de pavimento, potencia 430 HP, peso 20 Ton</t>
  </si>
  <si>
    <t>Gato para tensionamiento, fuerza Max 200 ton, área de tensión 314 cm2.</t>
  </si>
  <si>
    <t>Grúa telescópica de 50 Ton.</t>
  </si>
  <si>
    <t>Guadañadora, Cilindraje 41.5 cm3, Longitud del mango 1450 mm, Peso 7.4 kg</t>
  </si>
  <si>
    <t>Motoniveladora  potencia 215 HP, ancho de cuchilla 4,27 m, peso 18 ton.</t>
  </si>
  <si>
    <t>Motoniveladora, potencia 140 HP, ancho de cuchilla 3,66 m, peso 11 ton.</t>
  </si>
  <si>
    <t>Motosierra, 93.6 cm3 - 7.1 HP, 45-90 cm - 7.9 kg</t>
  </si>
  <si>
    <t>Regla vibratoria, de longitud de 3 a 5 m, motor de 3600 rpm, potencia 6 HP</t>
  </si>
  <si>
    <t xml:space="preserve">Recicladora, potencia 430HP </t>
  </si>
  <si>
    <t>Terminadora de asfalto (Finisher), potencia en el volante 174 HP, R=20M3/H, velocidad de desplazamiento 114 m/min</t>
  </si>
  <si>
    <t>Terminadora de asfalto (Finisher), potencia 130 HP, peso 15 ton.</t>
  </si>
  <si>
    <t>Vibrador de concreto, Motor de 3 hp a 18.000 rpm Mangueras de 4 mt</t>
  </si>
  <si>
    <t>Vibrador de concreto (incluye operario)</t>
  </si>
  <si>
    <t>Vibrocompatador Dynapac (10 ton)</t>
  </si>
  <si>
    <t>Vibrocompatador Dynapac C15</t>
  </si>
  <si>
    <t>Adoquín color 10X20X6</t>
  </si>
  <si>
    <t>Adoquín e=8cm</t>
  </si>
  <si>
    <t>Adoquín grama 10X20X6</t>
  </si>
  <si>
    <t>Adoquín Gris E=10 Cm</t>
  </si>
  <si>
    <t>Agregado para tratamiento superficial doble (primer riego)</t>
  </si>
  <si>
    <t>Agregado para tratamiento superficial doble (segundo riego)</t>
  </si>
  <si>
    <t>Agregado tipo LA 10 (lechadas)</t>
  </si>
  <si>
    <t>Agregado tipo LA 13 (lechadas)</t>
  </si>
  <si>
    <t>Agregado tipo LA 4 (lechadas)</t>
  </si>
  <si>
    <t>Agregado tipo LA 5 (lechadas)</t>
  </si>
  <si>
    <t>Alambre de púa calibre 12 (350 m)</t>
  </si>
  <si>
    <t>Amortiguadores (Para Defensas Metálicas), Incluye Tornillos</t>
  </si>
  <si>
    <t>Árbol de 0.6 m (Protector)</t>
  </si>
  <si>
    <t>Árbol de 1.2 m (Paisajístico)</t>
  </si>
  <si>
    <t>Arena de sello (fina)</t>
  </si>
  <si>
    <t>Arena de soporte (media)</t>
  </si>
  <si>
    <t>Arena de Trituración</t>
  </si>
  <si>
    <t>Arena de trituración (sellos de arena-afalto)</t>
  </si>
  <si>
    <t>Bordillo Prefabricado En Concreto Ref.A85 Ntc-4109, 0,20 X 0,35 X 0.80 M</t>
  </si>
  <si>
    <t>Captafaro, Incluye Tornillos</t>
  </si>
  <si>
    <t>Cemento Asfaltico 40-50</t>
  </si>
  <si>
    <t>Cemento Asfaltico Modificado Con Polímeros Tipo V</t>
  </si>
  <si>
    <t>Cemento asfaltico modificado con polímeros tipo I</t>
  </si>
  <si>
    <t>Cemento asfaltico modificado con polímeros tipo II</t>
  </si>
  <si>
    <t>Cemento asfaltico modificado con polímeros tipo III</t>
  </si>
  <si>
    <t>Cemento asfaltico modificado con polímeros tipo IV</t>
  </si>
  <si>
    <t>Cicatrizante (para remoción de especies vegetales)</t>
  </si>
  <si>
    <t>Cintilla De Poliuretano (Sikarod) (Pavimentos De Concreto Hidráulico)</t>
  </si>
  <si>
    <t>Cinta Sika PVC 0,22</t>
  </si>
  <si>
    <t>Concreto hidráulico para pavimento MR-20</t>
  </si>
  <si>
    <t>Concreto hidráulico para pavimento MR-36</t>
  </si>
  <si>
    <t>Concreto hidráulico para pavimento MR-43 (FastracK)(acelerado a 24 horas)</t>
  </si>
  <si>
    <t>Concreto hidráulico para pavimento MR-43</t>
  </si>
  <si>
    <t>Concreto hidráulico para pavimento MR-45</t>
  </si>
  <si>
    <t>Concreto Resistencia  14 (Mpa)</t>
  </si>
  <si>
    <t>Concreto Resistencia  21 (Mpa)</t>
  </si>
  <si>
    <t>Concreto Resistencia  28 (Mpa)</t>
  </si>
  <si>
    <t>Concreto Resistencia  32 (Mpa)</t>
  </si>
  <si>
    <t>Concreto Resistencia  35 (Mpa)</t>
  </si>
  <si>
    <t xml:space="preserve">Concreto resistencia 14 (MPA) (Ciclopeo) </t>
  </si>
  <si>
    <t>Disolvente para pintura Trafico (acrílico)</t>
  </si>
  <si>
    <t>Disolvente para pintura (TINNER)</t>
  </si>
  <si>
    <t>Ductos para tensionimiento</t>
  </si>
  <si>
    <t xml:space="preserve">Vibrocompatador, potencia 153 HP, peso 10 Ton. </t>
  </si>
  <si>
    <t>Armador</t>
  </si>
  <si>
    <t>Ayudante</t>
  </si>
  <si>
    <t>Cadenero</t>
  </si>
  <si>
    <t>Calculista</t>
  </si>
  <si>
    <t>Cortador</t>
  </si>
  <si>
    <t>Cuadrilla de desmontaje (10 personas)</t>
  </si>
  <si>
    <t>Cuadrilla de fabricación</t>
  </si>
  <si>
    <t>Cuadrilla de Un Oficial y (2) Obreros.</t>
  </si>
  <si>
    <t>Cuadrilla de un oficial y (4) Obreros.</t>
  </si>
  <si>
    <t>Dibujante</t>
  </si>
  <si>
    <t>Dibujante 2</t>
  </si>
  <si>
    <t>Estudios, análisis e informes</t>
  </si>
  <si>
    <t>Ingeniero de montaje y prueba</t>
  </si>
  <si>
    <t>Ingeniero de Montaje y Prueba Pilote (1)</t>
  </si>
  <si>
    <t>Ingeniero Especialista prueba de  integridad</t>
  </si>
  <si>
    <t xml:space="preserve">Ingeniero Geotecnista </t>
  </si>
  <si>
    <t>Ingeniero supervisor</t>
  </si>
  <si>
    <t>Ingeniero supervisor y director de prueba</t>
  </si>
  <si>
    <t>Ingeniero Supervisor y Director de Prueba Pilote</t>
  </si>
  <si>
    <t>Inspector</t>
  </si>
  <si>
    <t>Inspector de fabricación y montaje</t>
  </si>
  <si>
    <t>1 Oficial y 1 Obrero.</t>
  </si>
  <si>
    <t>Maestro</t>
  </si>
  <si>
    <t>Obrero (10)</t>
  </si>
  <si>
    <t>Obrero (3)</t>
  </si>
  <si>
    <t>Obrero (4)</t>
  </si>
  <si>
    <t>Obrero (5)</t>
  </si>
  <si>
    <t>Obrero (7)</t>
  </si>
  <si>
    <t>Obrero (9)</t>
  </si>
  <si>
    <t>Obrero (prueba de carga)</t>
  </si>
  <si>
    <t>Obreros de incado (2)</t>
  </si>
  <si>
    <t>Obreros de izado (2)</t>
  </si>
  <si>
    <t xml:space="preserve">Oficial  Obrero (3) Cuadrilla de un oficial y 3 Obreros. </t>
  </si>
  <si>
    <t>Oficial (2)</t>
  </si>
  <si>
    <t>Oficial (3)</t>
  </si>
  <si>
    <t>Oficial + 3 Ayudantes (armado e inyección de anclajes)</t>
  </si>
  <si>
    <t>Oficial experto en desmontaje</t>
  </si>
  <si>
    <t>Oficial experto en explosivos</t>
  </si>
  <si>
    <t>Operador prueba de integridad</t>
  </si>
  <si>
    <t>Paletero</t>
  </si>
  <si>
    <t>Paletero (2)</t>
  </si>
  <si>
    <t>Perforador</t>
  </si>
  <si>
    <t>Perforador + Ayudante1 + Ayudante2</t>
  </si>
  <si>
    <t>Personal requerido para el diseño y fabricación de estructura metálica. (incluye un calista, un dibujante y la cuadrilla de Fabricación) De esta ultima no hay detalle de que personal la compone.</t>
  </si>
  <si>
    <t>Rastrillero</t>
  </si>
  <si>
    <t>Rastrilleros (2)</t>
  </si>
  <si>
    <t>Soldador</t>
  </si>
  <si>
    <t>Soldador (2)</t>
  </si>
  <si>
    <t>Soldador 1A</t>
  </si>
  <si>
    <t>Soldador experto en montaje y pruebas</t>
  </si>
  <si>
    <t>Topógrafo</t>
  </si>
  <si>
    <t xml:space="preserve">Obrero </t>
  </si>
  <si>
    <t>Viáticos ingeniero y director</t>
  </si>
  <si>
    <t>Viáticos soldadores</t>
  </si>
  <si>
    <t>Celador</t>
  </si>
  <si>
    <t>día</t>
  </si>
  <si>
    <t>Acero A-36 para estructura metálica</t>
  </si>
  <si>
    <t>Acero suministrado y figurado PDR 60</t>
  </si>
  <si>
    <t>Aditivo Acelerante de Fraguado</t>
  </si>
  <si>
    <t>Aditivo curador</t>
  </si>
  <si>
    <t>Aglomerante Estabilizador</t>
  </si>
  <si>
    <t>Agregado para concreto hidráulico</t>
  </si>
  <si>
    <t>Agregado Petreo para Triturar (Crudo)</t>
  </si>
  <si>
    <t>Agregado Petreo para TSS</t>
  </si>
  <si>
    <t>Agregados seleccionados (tamaño máximo 1´´) (bandas sonoras reduce velocidad)</t>
  </si>
  <si>
    <t>Alambre Galvanizado Aleación Zn-5A1-Mm</t>
  </si>
  <si>
    <t>Alambre Galvanizado Aleación Zn-5A1-Mm Y Pvc</t>
  </si>
  <si>
    <t>Alambre Galvanizado Zinc Y Pvc</t>
  </si>
  <si>
    <t>Alambre Negro Para Amarre</t>
  </si>
  <si>
    <t>Alambre negro para amarre calibre 18</t>
  </si>
  <si>
    <t>Almohadillas de neopreno dureza 60 (35cm*45cm*5cm con 2 laminas de 3mm)</t>
  </si>
  <si>
    <t>Anclaje para fijación del manto</t>
  </si>
  <si>
    <t>Anclajes o Cuñas para el tensionamiento</t>
  </si>
  <si>
    <t>Angulo de 1-1/2´´ x 1/4´´ (cerramiento en malla)</t>
  </si>
  <si>
    <t>Antisol blanco (presentación 20 kg)</t>
  </si>
  <si>
    <t>Armadura de Acero</t>
  </si>
  <si>
    <t>Asfalto liquido</t>
  </si>
  <si>
    <t>Barras de unión de 1/2´´</t>
  </si>
  <si>
    <t>Base Granular reciclada en obra</t>
  </si>
  <si>
    <t>Biomanto Temporal  300 Gr/M2</t>
  </si>
  <si>
    <t>Botella de gas propano (40 lb) (5% de oxígeno)</t>
  </si>
  <si>
    <t>Botella de oxígeno (1800 lb)</t>
  </si>
  <si>
    <t>Cable de 1/2´´ (para anclajes)</t>
  </si>
  <si>
    <t>Camisa metálica en acero A-37</t>
  </si>
  <si>
    <t>Camisas y Formaleta en Concreto</t>
  </si>
  <si>
    <t>Celda especial de carga</t>
  </si>
  <si>
    <t>Cemento Asfaltico con grano de Caucho Reciclado</t>
  </si>
  <si>
    <t xml:space="preserve">Cemento Asfáltico </t>
  </si>
  <si>
    <t>Cemento Asfáltico Modificado Con Grano De Caucho Reciclado Tipo I</t>
  </si>
  <si>
    <t>Cemento Asfáltico Modificado Con Grano De Caucho Reciclado Tipo Il</t>
  </si>
  <si>
    <t>Cemento Asfáltico Modificado Con Grano De Caucho Reciclado Tipo lll</t>
  </si>
  <si>
    <t>Cemento asfaltico modificado con polímeros tipo V</t>
  </si>
  <si>
    <t>Cemento Hidráulico adicionado, Norma ASTM C595 Tipo _______</t>
  </si>
  <si>
    <t>Cemento Porthland Norma ASTM C150 Tipo _______</t>
  </si>
  <si>
    <t>Cintilla de poliuretano (sikarod)</t>
  </si>
  <si>
    <t>Cloruro de calcio</t>
  </si>
  <si>
    <t>Cloruro De Calcio En Esferas (Pellets)</t>
  </si>
  <si>
    <t>Cloruro De Calcio En Hojuelas (Flakes)</t>
  </si>
  <si>
    <t>Cloruro De Calcio Liquido</t>
  </si>
  <si>
    <t>Cuneta prefabricada de concreto tipo V de (0,8*0,3*0,22)</t>
  </si>
  <si>
    <t>Cuneta Prefabricada En Concreto Perfil U O V Ref.Cu004 Ntc-4109, 0,20 X 0,30 X 1.0 M</t>
  </si>
  <si>
    <t>Defensa Metálica De 4,13 M Galvanizada</t>
  </si>
  <si>
    <t>Delineador De Corona</t>
  </si>
  <si>
    <t>Delineador de corona en forma de A de lámina galvanizada calibre 16 de (1.55*25) cm</t>
  </si>
  <si>
    <t>Derechos de explotación de material pétreo</t>
  </si>
  <si>
    <t>Derechos de explotación y/o disposición de materiales</t>
  </si>
  <si>
    <t>Disposición de material de derrumbe</t>
  </si>
  <si>
    <t>Emulsión Asfáltica de Rotura Lenta CRL</t>
  </si>
  <si>
    <t>Emulsión Asfáltica de Rotura Media Modificada Con Polímeros CRM-m</t>
  </si>
  <si>
    <t>Emulsión asfáltica de rotura media modificada con polímeros CRMm</t>
  </si>
  <si>
    <t>Escolta y trasporte (Tarifa Porcentual de 40 %) por cada Metro Cubico exportado y trasportado</t>
  </si>
  <si>
    <t>Fertilizante Orgánico Mineral</t>
  </si>
  <si>
    <t>FORMALETA (Depende para que sea el Concreto)</t>
  </si>
  <si>
    <t>Formaleta para muros</t>
  </si>
  <si>
    <t>Geomalla Biaxial Para Refuerzo Pbx-11</t>
  </si>
  <si>
    <t>Geomalla Biaxial Para Refuerzo Pbx-12</t>
  </si>
  <si>
    <t>Geomalla en fibra de vidrio GLASGRID 8511</t>
  </si>
  <si>
    <t>Geomalla Forgrid UX100</t>
  </si>
  <si>
    <t>Geomalla Fort Gird UX-50</t>
  </si>
  <si>
    <t>Geomalla Tipo Asphalt</t>
  </si>
  <si>
    <t>Geomalla Uniaxial Pbx-11</t>
  </si>
  <si>
    <t xml:space="preserve">Geoterxtil T-4000 o similar </t>
  </si>
  <si>
    <t>Geotextil Forte Grid UX-165</t>
  </si>
  <si>
    <t>Geotextil Fortex BX-40</t>
  </si>
  <si>
    <t>Geotextil No Tejido</t>
  </si>
  <si>
    <t>Geotextil No Tejido para reparación</t>
  </si>
  <si>
    <t>Geotextil Nt Repav 450 O Similar (Proveedores Pavco, Lafayet, Geomatrix, Tensar, Omnes U Otros)</t>
  </si>
  <si>
    <t>Geotextil Nt-2500 O Similar (Proveedores, Pavco, Geomatrix, Tensar, Omnes U Otros)</t>
  </si>
  <si>
    <t>Geotextil T-2100 O Similar (Proveedores Pavco, Lafayet, Geomatrix, Tensar, Omnes U Otros)</t>
  </si>
  <si>
    <t>Geotextil T-2400 O Similar (Proveedores Lafayet, Pavco, Geomatrix, Tensar, Omnes U Otros)</t>
  </si>
  <si>
    <t>Geotextil Tejido</t>
  </si>
  <si>
    <t>Grata de limpieza</t>
  </si>
  <si>
    <t>Gravilla</t>
  </si>
  <si>
    <t>Guadua</t>
  </si>
  <si>
    <t>Impermeabilizante para Concreto</t>
  </si>
  <si>
    <t>Impermeabilizante para concreto</t>
  </si>
  <si>
    <t>Imprimante y puente de adherencia</t>
  </si>
  <si>
    <t>Junta elastomérica Jeene (J 8097VV)</t>
  </si>
  <si>
    <t>Lamina 1,22 X 2,44 X 1/2´´</t>
  </si>
  <si>
    <t>Lamina 1,22 X 2,44 X 1/4´´</t>
  </si>
  <si>
    <t>Láminas impermeabilizantes</t>
  </si>
  <si>
    <t>Lechada Para Ductos (Acero De Preesfuerzo)</t>
  </si>
  <si>
    <t>Lubricante Pvc X 500 G</t>
  </si>
  <si>
    <t>Malla Ciclónica Para Gaviones Galvanizada Aleación Zn-5A1-Mm Cal 12 (2M3)</t>
  </si>
  <si>
    <t>Malla Ciclónica Para Gaviones Galvanizada Aleación Zn-5A1-Mm Y Plastificada Pvc Cal 12 (2M3)</t>
  </si>
  <si>
    <t>Malla Ciclónica Para Gaviones Galvanizada Y Plastificada Con Pvc Cal 12 (2M3)</t>
  </si>
  <si>
    <t>Malla Electrosoldada de 5/16</t>
  </si>
  <si>
    <t>Malla Para Colchagaviones Espesor 0,30 M</t>
  </si>
  <si>
    <t>Manguera De Alta Presión</t>
  </si>
  <si>
    <t>Manguera de alta presión</t>
  </si>
  <si>
    <t>Manguera de polietileno de 3´´</t>
  </si>
  <si>
    <t>Manto de refuerzo de vegetación tipo 5A</t>
  </si>
  <si>
    <t>Manto Permanente (Protección de Taludes)</t>
  </si>
  <si>
    <t>Manto Temporal (Protección de Taludes)</t>
  </si>
  <si>
    <t xml:space="preserve">Material  de afirmado de la Zona </t>
  </si>
  <si>
    <t>Material  Granular Tipo SBG</t>
  </si>
  <si>
    <t xml:space="preserve">Material de Base </t>
  </si>
  <si>
    <t>Material de base procesado en planta (gradación 1, 2)</t>
  </si>
  <si>
    <t>Material de base reciclada (manejo)</t>
  </si>
  <si>
    <t>Material de Recebo Para Relleno</t>
  </si>
  <si>
    <t>Material de Remoción</t>
  </si>
  <si>
    <t>Material drenante (3´´)</t>
  </si>
  <si>
    <t>Material filtrante (6´´)</t>
  </si>
  <si>
    <t>Material Granular Tipo  BG</t>
  </si>
  <si>
    <t>Material para solado y atraque</t>
  </si>
  <si>
    <t>Mezcla Abierta en Frio  MAF-25</t>
  </si>
  <si>
    <t>Mezcla Abierta en Frío MAF-19</t>
  </si>
  <si>
    <t xml:space="preserve">Mezcla Abierta en Frio MAF-38 </t>
  </si>
  <si>
    <t>Mezcla Densa en caliente MDC-0</t>
  </si>
  <si>
    <t>Mezcla Densa en caliente MDC-10</t>
  </si>
  <si>
    <t>Mezcla densa en Caliente MDC-19</t>
  </si>
  <si>
    <t>Mezcla densa en Caliente MDC-25</t>
  </si>
  <si>
    <t>Mezcla Densa en Frio MDF-19</t>
  </si>
  <si>
    <t>Mezcla Densa en Frio MDF-25</t>
  </si>
  <si>
    <t>Mezcla Densa en Frio MDF-38</t>
  </si>
  <si>
    <t>Mezcla Densa en Frio para Bacheo</t>
  </si>
  <si>
    <t>Mezcla Fértil</t>
  </si>
  <si>
    <t>Mezcla Semidensa en Caliente MSC-19</t>
  </si>
  <si>
    <t>Mortero 1:3</t>
  </si>
  <si>
    <t>Mortero 1:3 De recubrimiento</t>
  </si>
  <si>
    <t>Mortero 1:3 Para Anillos</t>
  </si>
  <si>
    <t>Mortero alta resistencia (Eucocrete)</t>
  </si>
  <si>
    <t>Mulch Orgánico</t>
  </si>
  <si>
    <t>Perfil Hea 200</t>
  </si>
  <si>
    <t xml:space="preserve">Piedra para Concreto Ciclópeo (Rajón o Canto Rodado) </t>
  </si>
  <si>
    <t xml:space="preserve">Pintura acrílica, esmalte o similar </t>
  </si>
  <si>
    <t xml:space="preserve">Pintura Impermeabilizante </t>
  </si>
  <si>
    <t>Pintura Imprimante</t>
  </si>
  <si>
    <t xml:space="preserve">Poste de madera para cercas </t>
  </si>
  <si>
    <t>Postes De Concreto Para Cercas 2,00 Mts</t>
  </si>
  <si>
    <t>Puntilla</t>
  </si>
  <si>
    <t>Químico estabilizante (PROBASE)</t>
  </si>
  <si>
    <t xml:space="preserve">Resina termoplástica </t>
  </si>
  <si>
    <t>Salida en PVC D=2´´</t>
  </si>
  <si>
    <t xml:space="preserve">Sección De Tope Defensa Metálica </t>
  </si>
  <si>
    <t>Sección tope</t>
  </si>
  <si>
    <t>Semilla Para Empradizar Tipo Braquiaria</t>
  </si>
  <si>
    <t>Señal temporal preventiva</t>
  </si>
  <si>
    <t>Sikadur 32 Primer</t>
  </si>
  <si>
    <t>Sikaset L - Acelerante</t>
  </si>
  <si>
    <t>Tablestaca de madera aserrada (0.25x0.03x3)</t>
  </si>
  <si>
    <t>Tornillos de Unión de D= 12 mm</t>
  </si>
  <si>
    <t>Torón de tensionmiento 1/2´´ o 5/8´´</t>
  </si>
  <si>
    <t>Tramo Curvo De 4,13 M Galvanizado</t>
  </si>
  <si>
    <t>Tramo Final O Terminal 2,5 Mm, De 71 Cm Galvanizado</t>
  </si>
  <si>
    <t>Transductores Electrónicos (Incluye Cables, Protección Contra El Concreto Y Panel De Lectura)</t>
  </si>
  <si>
    <t>Transductores electrónicos (incluye cables, protección contra el concreto y panel de lectura)</t>
  </si>
  <si>
    <t>Transductores Mecánicos (Incluye Cables, Protección Contra El Concreto Y Panel De Lectura)</t>
  </si>
  <si>
    <t>Transductores mecánicos (incluye cables, protección contra el concreto y panel de lectura)</t>
  </si>
  <si>
    <t>Tubería de Plástico</t>
  </si>
  <si>
    <t>Tubería Petrolera 7´´</t>
  </si>
  <si>
    <t xml:space="preserve">Tubería Pvc Alcantarillado D= 24´´ </t>
  </si>
  <si>
    <t xml:space="preserve">Tubería Pvc Alcantarillado D= 36´´ </t>
  </si>
  <si>
    <t>Tubería PVC RD21 de 1´´ (para anclajes)</t>
  </si>
  <si>
    <t>Tubo concreto clase C, D=0,25 m</t>
  </si>
  <si>
    <t>Tubo concreto simple 450 mm</t>
  </si>
  <si>
    <t>Tubo concreto simple 500 mm</t>
  </si>
  <si>
    <t>Tubo metálico de alta resistencia</t>
  </si>
  <si>
    <t>Tubo Metálico De Alta Resistencia</t>
  </si>
  <si>
    <t>Unión en PVC D=2´´</t>
  </si>
  <si>
    <t>Uniones especiales de alta resistencia para tubería</t>
  </si>
  <si>
    <t>Uniones Especiales De Alta Resistencia Para Tubería</t>
  </si>
  <si>
    <t>Varilla 5/8</t>
  </si>
  <si>
    <t>m2</t>
  </si>
  <si>
    <t>lt</t>
  </si>
  <si>
    <t>m</t>
  </si>
  <si>
    <t>gal</t>
  </si>
  <si>
    <t>%</t>
  </si>
  <si>
    <t>glo</t>
  </si>
  <si>
    <t>lb</t>
  </si>
  <si>
    <t>M2</t>
  </si>
  <si>
    <t>g</t>
  </si>
  <si>
    <t>Escolta y transporte (una tarifa por cada m3 escoltado y transportado)</t>
  </si>
  <si>
    <t xml:space="preserve">Estacón en madera viva diámetro mayor a 10 cm, L=2 m </t>
  </si>
  <si>
    <t>Estoperol en resina de 11X3 cm</t>
  </si>
  <si>
    <t>Formaleta (gaviones, juntas de bordillos, juntas de cunetas, muros, concretos clase D,E, F y G)</t>
  </si>
  <si>
    <t>Geodren circular diámetro 100 mm y altura 2.00 M</t>
  </si>
  <si>
    <t>Geodren planar Diamet 100 mm y h=0.50</t>
  </si>
  <si>
    <t>Geodren planar Diamet 100 mm y h=1.00</t>
  </si>
  <si>
    <t>Geodren planar Diamet 100 mm y h=2.00</t>
  </si>
  <si>
    <t>Geotextil NT-3000 o similar (proveedores, Tensar, Omnes u otros)</t>
  </si>
  <si>
    <t>Lechada para ductos (tensionamiento)</t>
  </si>
  <si>
    <t>Material de Sub- Base para bacheo</t>
  </si>
  <si>
    <t>Material de Sub- Base procesado en planta (tipo 1 o tipo 2)</t>
  </si>
  <si>
    <t>Material seleccionado para Relleno</t>
  </si>
  <si>
    <t>Mezcla gruesa en caliente tipo MGC-1</t>
  </si>
  <si>
    <t>Nutrientes (para remoción de especies vegetales) (dap, triple 15 o similar) (ítem 201.9)</t>
  </si>
  <si>
    <t>Paral en madera rolliza de 3´´ (tablestacados)</t>
  </si>
  <si>
    <t>Paral en madera rolliza de 5´´ y 4,5m de longitud (tablestacados)</t>
  </si>
  <si>
    <t>Paral en madera rolliza de 6´´ y 5m de longitud (tablestacados)</t>
  </si>
  <si>
    <t>Paral en madera rolliza de 6´´ y 8m de longitud (tablestacados)</t>
  </si>
  <si>
    <t>Pilote de madera diam mayor a 18 cm.</t>
  </si>
  <si>
    <t>Pintura acrílica pura para tráfico</t>
  </si>
  <si>
    <t>Piscina de decantación de (3*3*1)</t>
  </si>
  <si>
    <t>Plastificante (Sikament)</t>
  </si>
  <si>
    <t>Platina de 1´´ x 1/4´´ (cerramiento en malla)</t>
  </si>
  <si>
    <t>Refuerzo de 3/8'' 60000 psi</t>
  </si>
  <si>
    <t>Señal (grupo 1) tablero en lamina galvanizada de 90*90 cm, calibre 16 reflectivo tipo 1./ incluye poste)</t>
  </si>
  <si>
    <t>Señal (grupo 1). Tablero en lámina galvanizada de 75cm*75cm, calibre 16, reflectivo tipo 1/ incluye poste )</t>
  </si>
  <si>
    <t>Soldadura E70XX o en arco sumergido</t>
  </si>
  <si>
    <t>Superplastificante Sikament</t>
  </si>
  <si>
    <t xml:space="preserve">Tabla burda en madera aserrada (0,30*0,03*3,00) </t>
  </si>
  <si>
    <t>Tablero en lámina galvanizada de 1,2 cm*0,4 cm, calibre 16, reflectivo tipo 1.</t>
  </si>
  <si>
    <t>Tablero en lámina galvanizada de 2,4 m*30 cm, calibre 16, reflectivo tipo 1.</t>
  </si>
  <si>
    <t>Tablero en lámina galvanizada de 60 cm*75cm, calibre 16, reflectivo tipo 1</t>
  </si>
  <si>
    <t xml:space="preserve">Tablero en lámina galvanizada de 75cm*75cm, calibre 16, reflectivo tipo 1. Incluye poste de 2*2*1/4´´ </t>
  </si>
  <si>
    <t>Tablero en lámina galvanizado de 0,90m*1,13m, calibre 16, reflectivo tipo 1.</t>
  </si>
  <si>
    <t>Tablestaca en madera aserrada (0,25*0,05*3)</t>
  </si>
  <si>
    <t>Tachón en resina de (50*15*8) cm</t>
  </si>
  <si>
    <t>Tapón en PVC RD21 de 1´´ (para anclaje)</t>
  </si>
  <si>
    <t>Tierra común</t>
  </si>
  <si>
    <t>Tramo recto para defensas metálicas (4,13m)</t>
  </si>
  <si>
    <t>Triturado tamaño 1/2''</t>
  </si>
  <si>
    <t>Trompetas de 12 torones (tensionamiento)</t>
  </si>
  <si>
    <t>Tubería D=4´´ tipo pesado, E=2mm (baranda metálica)</t>
  </si>
  <si>
    <t>Tubería de 10´´ PAA vaciado tremi de 4 mts</t>
  </si>
  <si>
    <t>Tubería en H de D=1/4´´, H=1.40m, A=0.20m (baranda metálica)</t>
  </si>
  <si>
    <t>Tubería Perforada en PVC de 2´´</t>
  </si>
  <si>
    <t>Tubería PVC de 1´´ (para escamas en concreto)</t>
  </si>
  <si>
    <t>Tubo concreto reforzado 900mm (tipo 1)</t>
  </si>
  <si>
    <t>Tubo metálico con recubrimiento bituminoso de lámina calibre 12 y diámetro de 60''</t>
  </si>
  <si>
    <t>Unión en PVC RD21 de 1´´ (para anclajes)</t>
  </si>
  <si>
    <t>und</t>
  </si>
  <si>
    <t>Andamiaje para Aplicar la Carga (Equipos Sustituto de la Tara)</t>
  </si>
  <si>
    <t>Bomba eléctrica para accionar la celda</t>
  </si>
  <si>
    <t>Caldera para pintura termoplástica</t>
  </si>
  <si>
    <t>Camabaja</t>
  </si>
  <si>
    <t>Camión 350</t>
  </si>
  <si>
    <t>Camisa</t>
  </si>
  <si>
    <t>Camisa para Pilote D=1.20m</t>
  </si>
  <si>
    <t>Compactador de Rodillo POTENCIA: 99HP, PESO: 8 ton</t>
  </si>
  <si>
    <t>Compactador manual (SALTARIN) Peso de operación (Kg.) 52, Fuerza de impacto por golpe (KN) 12.</t>
  </si>
  <si>
    <t>Compactador neumático peso 3,5 ton</t>
  </si>
  <si>
    <t>Compactador tipo  POTENCIA: 105 HP, PESO: 6 ton</t>
  </si>
  <si>
    <t>Cortadora de pavimento, Máxima profundidad de corte: 160 mm. Capacidad de disco: desde 12´´ hasta 18´´ de diámetro. Peso operacional: 135 kg, 13.5 hp de potencia</t>
  </si>
  <si>
    <t>Derretidora de asfalto (crafco o similar)</t>
  </si>
  <si>
    <t>Diferencial</t>
  </si>
  <si>
    <t>Equipo autopropulsado para pintura termoplástica</t>
  </si>
  <si>
    <t>Equipo de acarreo interno</t>
  </si>
  <si>
    <t>Equipo de Medición (Deformimetros Eléctricos, Mecánicos, Celdas de Carga,  Etc.)</t>
  </si>
  <si>
    <t>Equipo de oxigeno y soldadura</t>
  </si>
  <si>
    <t>Equipo de Sand Blastin y Pintura COMPRESOR 250cfm a 100 psi. PULMON de 70 gal (250 lt.) para 160 psi</t>
  </si>
  <si>
    <t>Equipo de soldadura y de acetileno (incluye soldadura)</t>
  </si>
  <si>
    <t xml:space="preserve">Equipo de topografía Teodolito electrónico con abertura de anteojo de 42 mm. Aumento del anteojo: 30x.Distancia mínima de enfoque: 1.0 m. Precisión: 5´´. Compensador con rango de trabajo ±3´. </t>
  </si>
  <si>
    <t>Equipo de transporte (Camiones, Grúas, Volquetas, etc.)</t>
  </si>
  <si>
    <t xml:space="preserve">Formaleta Metálica </t>
  </si>
  <si>
    <t>Grúa (capacidad 15 ton)</t>
  </si>
  <si>
    <t>Grúa (Transporte en Obra)</t>
  </si>
  <si>
    <t>Grúa 10 ton</t>
  </si>
  <si>
    <t>Grúa con barreno o máquina piloteadora</t>
  </si>
  <si>
    <t>Grúa con torre</t>
  </si>
  <si>
    <t>Grúa Con Torre (2)</t>
  </si>
  <si>
    <t>Grúa con torre capacidad 1 ton en la punta.</t>
  </si>
  <si>
    <t>Manómetro cable de acero para bajar la celda</t>
  </si>
  <si>
    <t>Máquina hidrosembradora</t>
  </si>
  <si>
    <t>Mezcladora de concreto 1 bulto</t>
  </si>
  <si>
    <t>Motosoldador, 300 amperios</t>
  </si>
  <si>
    <t>Piloteadora potencia 250KW, RPM 1800, fuerza elevadora 200KN</t>
  </si>
  <si>
    <t>Puente grúa</t>
  </si>
  <si>
    <t xml:space="preserve">Retrocargador CAT 510 </t>
  </si>
  <si>
    <t>Retrocargador, pala de 1,1 m3 de capacidad, profundidad de excavación de 4.400 mm y una altura de 5.680 mm</t>
  </si>
  <si>
    <t>Retroexcavadora 428 doble trasmisión</t>
  </si>
  <si>
    <t>Retroexcavadora sobre llantas, motor 62HP, Profundidad de excavación de 5.41 metros.</t>
  </si>
  <si>
    <t>Retroexcavadora sobre oruga, potencia 138 HP, balde de 1,5 m3.</t>
  </si>
  <si>
    <t>Retroexcavadora Tipo E-200 o  Equivalente</t>
  </si>
  <si>
    <t>Retroexcavadora, Potencia en el Volante 78 HP 2200 RPM</t>
  </si>
  <si>
    <t xml:space="preserve">Ruteadora </t>
  </si>
  <si>
    <t>Sensor de Impacto para prueba de integridad tipo</t>
  </si>
  <si>
    <t>Taladro de 1/2´´, pulidora, lijadora y circular para corte extremo superior</t>
  </si>
  <si>
    <t>Taladro industrial</t>
  </si>
  <si>
    <t>Tara (Recebo, Agua, Etc.)</t>
  </si>
  <si>
    <t>Tarifa de transporte (agregados pétreos)</t>
  </si>
  <si>
    <t xml:space="preserve">Tarifa de transporte de concreto hidráulico en mixer </t>
  </si>
  <si>
    <t>Tarifa de Transporte de Postes</t>
  </si>
  <si>
    <t>Tarifa de transporte para agregados de mezclas asfálticas</t>
  </si>
  <si>
    <t>Tarifa de Trasporte de especies vegetales</t>
  </si>
  <si>
    <t>Vehículo delineador</t>
  </si>
  <si>
    <t>Vehículo delineador R=1500 M/H</t>
  </si>
  <si>
    <t>Aspersor manual</t>
  </si>
  <si>
    <t>Compresor 80 HP, con martillo.</t>
  </si>
  <si>
    <t>Compresor para penetrar roca</t>
  </si>
  <si>
    <t>Equipo de control (bandas sonoras reduce velocidad) (Termohigometros, Termómetros, Galgas, etc.)</t>
  </si>
  <si>
    <t>Equipo de rayos X y/o ultrasonido</t>
  </si>
  <si>
    <t>Formaleta metálica (concreto hidráulico)</t>
  </si>
  <si>
    <t>Formaleta metálica (tubería de concreto reforzado)</t>
  </si>
  <si>
    <t>Formaleta metálica para tubo de 900</t>
  </si>
  <si>
    <t>Motobomba 3 PULGADAS (incluye operario)</t>
  </si>
  <si>
    <t>Motobomba 4 pulgadas</t>
  </si>
  <si>
    <t>Motobomba 6´´ diámetro de bombeo de 2 m3/seg</t>
  </si>
  <si>
    <t>Pala grúa con martillos</t>
  </si>
  <si>
    <t>Retroexcavadora E-200 con martillo neumático</t>
  </si>
  <si>
    <t>Retroexcavadora E-200 sobre orugas trabajo en rio</t>
  </si>
  <si>
    <t>Retroexcavadora E-200 sobre orugas</t>
  </si>
  <si>
    <t xml:space="preserve">Retroexcavadora sobre llantas </t>
  </si>
  <si>
    <t>Taco metálico o puntal (escamas en concreto)</t>
  </si>
  <si>
    <t>Taladro de 1/2´´, pulidora, lijadora y circular</t>
  </si>
  <si>
    <t>Tarifa de transporte de estructuras metálicas en obra</t>
  </si>
  <si>
    <t xml:space="preserve">Tarifa de transporte de mezclas para bacheo </t>
  </si>
  <si>
    <t>Tarifa de transporte de mezclas</t>
  </si>
  <si>
    <t>hora</t>
  </si>
  <si>
    <t>kg/km</t>
  </si>
  <si>
    <t>Bomba de concreto, Producción: 30 m3/h, POTENCIA: 67 HP, MAX PRESION DE CONCRETO: 1150 PSI</t>
  </si>
  <si>
    <t>DISTANCIA</t>
  </si>
  <si>
    <t>km</t>
  </si>
  <si>
    <t>Transporte de Material de Remoción</t>
  </si>
  <si>
    <t xml:space="preserve">Transporte de Mezcla Abierta en Frio MAF-38 </t>
  </si>
  <si>
    <t>Transporte de Mezcla densa en Caliente MDC-25</t>
  </si>
  <si>
    <t>Transporte de agregado</t>
  </si>
  <si>
    <t>Transporte de agregado pétreo</t>
  </si>
  <si>
    <t>Transporte de agregado tipo LA-1</t>
  </si>
  <si>
    <t>Transporte de agregado tipo LA-2</t>
  </si>
  <si>
    <t>Transporte de agregado tipo LA-3</t>
  </si>
  <si>
    <t>Transporte de agregado tipo LA-4</t>
  </si>
  <si>
    <t>Transporte de agregados pétreos</t>
  </si>
  <si>
    <t>Transporte de Arena</t>
  </si>
  <si>
    <t>Transporte de arena</t>
  </si>
  <si>
    <t>Transporte de arena lavada</t>
  </si>
  <si>
    <t>Transporte de base</t>
  </si>
  <si>
    <t>Transporte de Cemento Asfaltico Modificado Con Polímeros (Todos Los Tipos)</t>
  </si>
  <si>
    <t>Transporte de concreto</t>
  </si>
  <si>
    <t xml:space="preserve">Transporte de Concreto </t>
  </si>
  <si>
    <t>Transporte de material crudo</t>
  </si>
  <si>
    <t>Transporte de Material Crudo de Rio</t>
  </si>
  <si>
    <t>Transporte de material de afirmado</t>
  </si>
  <si>
    <t xml:space="preserve">Transporte de Material de Afirmado de la Zona </t>
  </si>
  <si>
    <t>Transporte de material de base</t>
  </si>
  <si>
    <t>Transporte de Material de Base</t>
  </si>
  <si>
    <t>Transporte de material de cobertura</t>
  </si>
  <si>
    <t>Transporte de material de demolición</t>
  </si>
  <si>
    <t>Transporte de material de excavación</t>
  </si>
  <si>
    <t>Transporte de material de remoción</t>
  </si>
  <si>
    <t>Transporte de Material de Solado y Atraque Tubería de Concreto Reforzado</t>
  </si>
  <si>
    <t>Transporte de material de soldado y atraque</t>
  </si>
  <si>
    <t xml:space="preserve">Transporte de material de Sub Base CBR=40% </t>
  </si>
  <si>
    <t>Transporte de material de subbase</t>
  </si>
  <si>
    <t>Transporte de material desmontado</t>
  </si>
  <si>
    <t>Transporte de Material Drenante</t>
  </si>
  <si>
    <t>Transporte de material filtrante</t>
  </si>
  <si>
    <t>Transporte de material fresado</t>
  </si>
  <si>
    <t>Transporte de material granular</t>
  </si>
  <si>
    <t>Transporte de material removido</t>
  </si>
  <si>
    <t>Transporte de material seleccionado para relleno</t>
  </si>
  <si>
    <t>Transporte de material trasladado</t>
  </si>
  <si>
    <t>Transporte de material triturado</t>
  </si>
  <si>
    <t>Transporte de material triturado para filtros</t>
  </si>
  <si>
    <t>Transporte de materiales</t>
  </si>
  <si>
    <t>Transporte de materiales seleccionados</t>
  </si>
  <si>
    <t>Transporte de mezcla</t>
  </si>
  <si>
    <t>Transporte de mezcla abierta en caliente MAC-75</t>
  </si>
  <si>
    <t>Transporte de mezcla abierta en caliente MAC-63</t>
  </si>
  <si>
    <t>Transporte de mezcla abierta en caliente MAC-50</t>
  </si>
  <si>
    <t>Transporte de Mezcla Abierta en Frio MAF-25</t>
  </si>
  <si>
    <t>Transporte de mezcla de concreto</t>
  </si>
  <si>
    <t>Transporte de Mezcla Densa en Caliente MDC-10</t>
  </si>
  <si>
    <t>Transporte de Mezcla Densa en Caliente MDC-19</t>
  </si>
  <si>
    <t>Transporte de Mezcla densa En Frio MDF-25</t>
  </si>
  <si>
    <t>Transporte de mezcla densa MDC-0</t>
  </si>
  <si>
    <t>Transporte de mezcla densa MDC-1</t>
  </si>
  <si>
    <t>Transporte de mezcla densa mdc-2</t>
  </si>
  <si>
    <t>Transporte de mezcla densa MDC-2</t>
  </si>
  <si>
    <t>Transporte de mezcla densa MDC-3</t>
  </si>
  <si>
    <t>Transporte de Mezcla Densa para Bacheo</t>
  </si>
  <si>
    <t>Transporte de mezcla discontinua en caliente tipo F-13</t>
  </si>
  <si>
    <t>Transporte de mezcla discontinua en caliente tipo F-10</t>
  </si>
  <si>
    <t>Transporte de mezcla discontinua en caliente tipo M-13</t>
  </si>
  <si>
    <t>Transporte de mezcla discontinua en caliente tipo M-10</t>
  </si>
  <si>
    <t>Transporte de Mezcla en Frio  MAF-19</t>
  </si>
  <si>
    <t>Transporte de Mezcla en Frio DMF-19</t>
  </si>
  <si>
    <t>Transporte de Mezcla en Frio MDF-38</t>
  </si>
  <si>
    <t>Transporte de mezcla gruesa en Caliente MGC</t>
  </si>
  <si>
    <t>Transporte de mezcla MAF-1</t>
  </si>
  <si>
    <t>Transporte de mezcla MAF-2</t>
  </si>
  <si>
    <t>Transporte de mezcla MAF-3</t>
  </si>
  <si>
    <t>Transporte de mezcla MDF-1</t>
  </si>
  <si>
    <t>Transporte de mezcla MDF-2</t>
  </si>
  <si>
    <t>Transporte de mezcla MDF-3</t>
  </si>
  <si>
    <t>Transporte de Mezcla Semi- Densa en Caliente MSC-19</t>
  </si>
  <si>
    <t>Transporte de piedra</t>
  </si>
  <si>
    <t>Transporte de piedra para Ciclópeo</t>
  </si>
  <si>
    <t>Transporte de piedra para ciclópeo</t>
  </si>
  <si>
    <t>Transporte de piedra para gaviones</t>
  </si>
  <si>
    <t>Transporte fibra o mulch hidráulico</t>
  </si>
  <si>
    <t>Transporte material de Sub Base procesado en planta</t>
  </si>
  <si>
    <t>Transporte tierra abonada</t>
  </si>
  <si>
    <t>Trasporte de material Remoción de Postes</t>
  </si>
  <si>
    <t>Equipo de Transporte (Camiones Grúas</t>
  </si>
  <si>
    <t>Pasajes aéreos</t>
  </si>
  <si>
    <t>Transporte de acero</t>
  </si>
  <si>
    <t>Transporte de Adoquín e=8cm</t>
  </si>
  <si>
    <t>Transporte de barrera de seguridad</t>
  </si>
  <si>
    <t>Transporte de defensa</t>
  </si>
  <si>
    <t>Transporte de Defensa Metálica</t>
  </si>
  <si>
    <t>Transporte de emulsión</t>
  </si>
  <si>
    <t>Transporte de equipos</t>
  </si>
  <si>
    <t>Transporte de Equipos para Prueba (1)</t>
  </si>
  <si>
    <t>Transporte de estructura metálica (En Obra)</t>
  </si>
  <si>
    <t xml:space="preserve">Transporte de estructuras metálicas </t>
  </si>
  <si>
    <t>Transporte de material proveniente de la excavación incluyendo botadero</t>
  </si>
  <si>
    <t>Transporte de personal de montaje</t>
  </si>
  <si>
    <t>Transporte de poste de madera</t>
  </si>
  <si>
    <t>Transporte de Remoción de Ductos de Servicios existentes.</t>
  </si>
  <si>
    <t>Transporte de Sección Final</t>
  </si>
  <si>
    <t>Transporte de tablestacas</t>
  </si>
  <si>
    <t>Transporte de tubería</t>
  </si>
  <si>
    <t>Transporte de Tubería de Concreto Reforzado</t>
  </si>
  <si>
    <t>Transporte de tubería pvc de 33 pulgadas</t>
  </si>
  <si>
    <t>Transporte de tubos. celdas, etc.</t>
  </si>
  <si>
    <t>Transporte incluyendo el botadero y conformación del material</t>
  </si>
  <si>
    <t>Transporte sección de Tope</t>
  </si>
  <si>
    <t>Trasporte de Torre</t>
  </si>
  <si>
    <t>tkm</t>
  </si>
  <si>
    <t>m3t</t>
  </si>
  <si>
    <t>global</t>
  </si>
  <si>
    <t>Material de Sub- Base CBR=20% - Clase A</t>
  </si>
  <si>
    <t>Material de Sub- Base CBR=30% - Clase B</t>
  </si>
  <si>
    <t>Material de Sub Base CBR=40% - Clase C</t>
  </si>
  <si>
    <t>Botadero</t>
  </si>
  <si>
    <t>Compactador manual vibratorio (RANA) con motor de 6 HP</t>
  </si>
  <si>
    <t xml:space="preserve">Carrotanque de agua (1000 Galones) </t>
  </si>
  <si>
    <t>610.2</t>
  </si>
  <si>
    <t>RELLENO PARA ESTRUCTURAS CON RECEBO</t>
  </si>
  <si>
    <t>CONCRETO CLASE D (210 kg/cm2 ó 3000 PSI)</t>
  </si>
  <si>
    <t>CONCRETO CLASE F (140 kg/cm2 ó 2000 PSI)</t>
  </si>
  <si>
    <t>Obrero (12)</t>
  </si>
  <si>
    <t>t/km</t>
  </si>
  <si>
    <t>Especialista Diseño Geométrico</t>
  </si>
  <si>
    <t>Adquisición de Cartografía (Imágenes de satélite y fotos aéreas existentes) e Información Secundaria. S/Comprobante Pago</t>
  </si>
  <si>
    <t>Especialista en estructuras</t>
  </si>
  <si>
    <t>Especialista en geotecnia y/o pavimentos</t>
  </si>
  <si>
    <t>210.2.2</t>
  </si>
  <si>
    <t>EXCAVACIÓN EN MATERIAL COMÚN DE LA EXPLANACIÓN Y CANALES</t>
  </si>
  <si>
    <t>900.2</t>
  </si>
  <si>
    <t>TRANSPORTE DE MATERIALES PROVENIENTES DE LA EXCAVACIÓN DE LA EXPLANACIÓN, CANALES Y PRÉSTAMOS PARA DISTANCIAS MAYORES DE MIL METROS (1.000 M) MEDIDOS A PARTIR DE CIEN METROS (100 M).</t>
  </si>
  <si>
    <t>Subtotal</t>
  </si>
  <si>
    <t>SUB-TOTAL BÁSICO DE OBRA</t>
  </si>
  <si>
    <t>PORCENTAJE</t>
  </si>
  <si>
    <r>
      <rPr>
        <b/>
        <sz val="12"/>
        <rFont val="Arial Narrow"/>
        <family val="2"/>
      </rPr>
      <t>NOTA 1:</t>
    </r>
    <r>
      <rPr>
        <sz val="12"/>
        <rFont val="Arial Narrow"/>
        <family val="2"/>
      </rPr>
      <t xml:space="preserve">El control de tráfico temporal (controladores de trafico) y la señalización provisional necesarios para la ejecución de las obras será por cuenta y riesgo del contratista. </t>
    </r>
  </si>
  <si>
    <t>A=</t>
  </si>
  <si>
    <t>IMPREVISTO</t>
  </si>
  <si>
    <t>I=</t>
  </si>
  <si>
    <t>U=</t>
  </si>
  <si>
    <r>
      <rPr>
        <b/>
        <sz val="12"/>
        <rFont val="Arial Narrow"/>
        <family val="2"/>
      </rPr>
      <t xml:space="preserve">NOTA 4: </t>
    </r>
    <r>
      <rPr>
        <sz val="12"/>
        <rFont val="Arial Narrow"/>
        <family val="2"/>
      </rPr>
      <t xml:space="preserve">El A.I.U y su discriminación esta dada en porcentaje (%). </t>
    </r>
  </si>
  <si>
    <t>TOTAL A.I.U</t>
  </si>
  <si>
    <t>A.I.U.=</t>
  </si>
  <si>
    <r>
      <rPr>
        <b/>
        <sz val="12"/>
        <rFont val="Arial Narrow"/>
        <family val="2"/>
      </rPr>
      <t xml:space="preserve">NOTA 6: </t>
    </r>
    <r>
      <rPr>
        <sz val="12"/>
        <rFont val="Arial Narrow"/>
        <family val="2"/>
      </rPr>
      <t>Se cuenta con el análisis de costos para la revisión y/o ajustes a estudios y diseños</t>
    </r>
  </si>
  <si>
    <r>
      <rPr>
        <b/>
        <sz val="12"/>
        <rFont val="Arial Narrow"/>
        <family val="2"/>
      </rPr>
      <t>NOTA 2:</t>
    </r>
    <r>
      <rPr>
        <sz val="12"/>
        <rFont val="Arial Narrow"/>
        <family val="2"/>
      </rPr>
      <t xml:space="preserve"> Se debe tener en cuenta que el precio unitario incluye el valor de A.I.U. </t>
    </r>
  </si>
  <si>
    <t>M</t>
  </si>
  <si>
    <t>Formaleta metálica (concreto hidráulico) PAVIMENTO</t>
  </si>
  <si>
    <t>Formaleta metálica (concreto hidráulico) PLACA HUELLA</t>
  </si>
  <si>
    <r>
      <rPr>
        <b/>
        <sz val="12"/>
        <rFont val="Arial Narrow"/>
        <family val="2"/>
      </rPr>
      <t xml:space="preserve">NOTA 8: </t>
    </r>
    <r>
      <rPr>
        <sz val="12"/>
        <rFont val="Arial Narrow"/>
        <family val="2"/>
      </rPr>
      <t>Los costos de bioseguridad se encuentran incluidos en los gastos administrativos del contratista.</t>
    </r>
  </si>
  <si>
    <t>u</t>
  </si>
  <si>
    <t>Barras de transferencia de carga (1'')</t>
  </si>
  <si>
    <t>Estacas, Pintura, Tachuelas, Hilo (localización de estructuras y carreteras)</t>
  </si>
  <si>
    <t>ATLÁNTICO</t>
  </si>
  <si>
    <r>
      <rPr>
        <b/>
        <sz val="12"/>
        <rFont val="Arial Narrow"/>
        <family val="2"/>
      </rPr>
      <t xml:space="preserve">NOTA 5: </t>
    </r>
    <r>
      <rPr>
        <sz val="12"/>
        <rFont val="Arial Narrow"/>
        <family val="2"/>
      </rPr>
      <t>Los valores de los Materiales de Obra y equipo se ajustan a los valores comerciales de la zona.</t>
    </r>
  </si>
  <si>
    <r>
      <rPr>
        <b/>
        <sz val="12"/>
        <rFont val="Arial Narrow"/>
        <family val="2"/>
      </rPr>
      <t xml:space="preserve">NOTA 9: </t>
    </r>
    <r>
      <rPr>
        <sz val="12"/>
        <rFont val="Arial Narrow"/>
        <family val="2"/>
      </rPr>
      <t>En cumpimiento del convenio no es permitido hacer modificaciones pesupuestales entre las partidas de mejoramiento y mantenimiento periodico en el proceso contractual y en la ejecución de obra del contrato derivado.</t>
    </r>
  </si>
  <si>
    <t>Concreto hidráulico para pavimento MR-38</t>
  </si>
  <si>
    <t>Material de Terraplén (con material seleccionado)</t>
  </si>
  <si>
    <t>RELLENO PARA ESTRUCTURAS CON SUELO</t>
  </si>
  <si>
    <t>610.1</t>
  </si>
  <si>
    <t>200.1 P</t>
  </si>
  <si>
    <t>Concreto resistencia 21 Mpa</t>
  </si>
  <si>
    <t>Terraplén (con material seleccionado)</t>
  </si>
  <si>
    <t>TERRAPLENES (CON MATERIAL SELECCIONADO)</t>
  </si>
  <si>
    <t>Oficial (1)</t>
  </si>
  <si>
    <t>670.2</t>
  </si>
  <si>
    <t>Disipadores de Energía y Sedimentadores en Gaviones de Alambre de Acero entrelazado clase 2: recubrimiento de aleacion Zn-5A1-MM</t>
  </si>
  <si>
    <t xml:space="preserve">Piedra para gavión
</t>
  </si>
  <si>
    <t xml:space="preserve">Formaleta (gaviones, juntas de bordillos, juntas de cunetas, muros, concretos clase D,E, F y G)
</t>
  </si>
  <si>
    <t>UND</t>
  </si>
  <si>
    <t>Piedra para Gavion</t>
  </si>
  <si>
    <t>Material de terraplen</t>
  </si>
  <si>
    <r>
      <rPr>
        <b/>
        <sz val="12"/>
        <rFont val="Arial Narrow"/>
        <family val="2"/>
      </rPr>
      <t xml:space="preserve">NOTA 10: </t>
    </r>
    <r>
      <rPr>
        <sz val="12"/>
        <rFont val="Arial Narrow"/>
        <family val="2"/>
      </rPr>
      <t>En caso que la revision y ajuste a los estudios y diseños del pavimento y/o placa huella, requiera el mejoramiento de la subrasante se podra utilizar el mejoramiento de la misma con material de afirmado, propuesto en el presente presupuesto, y en el caso que se requiera adicion de material por control de inundaciones se debra adicional material de terraplen.</t>
    </r>
  </si>
  <si>
    <t>I. MEJORAMIENTO DE VÍA EN SITIOS CRITICOS</t>
  </si>
  <si>
    <t>AJUSTE ESTUDIOS PARA EL MEJORAMIENTO DE LA VÍA LOMA DE VITARIA - LAS MARIAS EN EL MUNICIPIO DE SANTA BARBARA DE PINTO - DEPARTAMENTO DE MAGDALENA</t>
  </si>
  <si>
    <r>
      <rPr>
        <b/>
        <sz val="12"/>
        <rFont val="Arial Narrow"/>
        <family val="2"/>
      </rPr>
      <t xml:space="preserve">NOTA 7: </t>
    </r>
    <r>
      <rPr>
        <sz val="12"/>
        <rFont val="Arial Narrow"/>
        <family val="2"/>
      </rPr>
      <t>Los presupuestos fueron elaborados por el CONTRATISTA</t>
    </r>
  </si>
  <si>
    <t>PLATO</t>
  </si>
  <si>
    <t>Limpieza General</t>
  </si>
  <si>
    <t>MUNICIPIO DE PLATO</t>
  </si>
  <si>
    <t>VIAS URBANAS DEL MUNICIPIO DE PLATO</t>
  </si>
  <si>
    <t>ETAPA DOS DE REPARACIÓN Y RECONSTRUCCION DE PUNTOS CRITICOS DE PAVIMENTO EN CONCRETO HIDRAULICO PARA REHABILITACION Y MANTENIMIENTO DE LA MALLA VIAL DE PLATO EN PARTAMENTO DEL MAGDALENA</t>
  </si>
  <si>
    <t>ALCALDIA DE PLATO MAGDALENA</t>
  </si>
  <si>
    <t>Excavacion en material comun</t>
  </si>
  <si>
    <t>VALOR ACTIVIDADES</t>
  </si>
  <si>
    <t>ml</t>
  </si>
  <si>
    <t>DEMOLICION</t>
  </si>
  <si>
    <t>NUMERO APROXIMADO DE PLACAS</t>
  </si>
  <si>
    <t>H</t>
  </si>
  <si>
    <t>UN</t>
  </si>
  <si>
    <t xml:space="preserve">  ITEMS DE OBRA - ACTIVIDADES PARA EL MANEJO Y EVACUACIÓN DE AGUAS LLUVIAS.</t>
  </si>
  <si>
    <t>Construcción del Sistema De Drenaje De Aguas Pluviales En La Calle 4 Entre Las Carreras 16, 17 Y 19 del municipio  Plato, Magdalena</t>
  </si>
  <si>
    <t>CALLE 4 ENTRE CARRERAS 16,17 Y 19</t>
  </si>
  <si>
    <t>Demolicion de pavimentos rigidos y flexibles</t>
  </si>
  <si>
    <t xml:space="preserve">Sumideros  lateral, incluye caja de control en concreto con tapas removibles </t>
  </si>
  <si>
    <t xml:space="preserve">Tuberia en PVC de 10" para conexión a sumidero </t>
  </si>
  <si>
    <t>Suministro e instalación de Tuberia en PVC de 8"</t>
  </si>
  <si>
    <t xml:space="preserve">Relleno en recebo comun (SUMINISTRO, EXTENDIDO, HUMEDECIMIENTO Y COMPACTACIÓN)  </t>
  </si>
  <si>
    <t xml:space="preserve">Relleno con colchon de arena para instalacion de tuberia </t>
  </si>
  <si>
    <t>Relleno con material seleccionado</t>
  </si>
  <si>
    <t xml:space="preserve">Acero figurado de refuerzo de 4.200 kg/cm²  (60.000 psi) </t>
  </si>
  <si>
    <t>carcamo incluye refuerzo y rejilla en perfil ipe-80 excavacion y transporte</t>
  </si>
  <si>
    <t>glb</t>
  </si>
  <si>
    <t>IMPREVISTOS</t>
  </si>
  <si>
    <r>
      <rPr>
        <b/>
        <sz val="12"/>
        <rFont val="Arial Narrow"/>
        <family val="2"/>
      </rPr>
      <t>NOTA 3:</t>
    </r>
    <r>
      <rPr>
        <sz val="12"/>
        <rFont val="Arial Narrow"/>
        <family val="2"/>
      </rPr>
      <t xml:space="preserve"> El archivo de presupuestos incluye el Análisis de Precios Unitarios (APU) de cada item dentro del mismo libro del presupuesto</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</si>
</sst>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9">
    <numFmt numFmtId="42" formatCode="_-&quot;$&quot;\ * #,##0_-;\-&quot;$&quot;\ * #,##0_-;_-&quot;$&quot;\ * &quot;-&quot;_-;_-@_-"/>
    <numFmt numFmtId="41" formatCode="_-* #,##0_-;\-* #,##0_-;_-* &quot;-&quot;_-;_-@_-"/>
    <numFmt numFmtId="44" formatCode="_-&quot;$&quot;\ * #,##0.00_-;\-&quot;$&quot;\ * #,##0.00_-;_-&quot;$&quot;\ * &quot;-&quot;??_-;_-@_-"/>
    <numFmt numFmtId="43" formatCode="_-* #,##0.00_-;\-* #,##0.00_-;_-* &quot;-&quot;??_-;_-@_-"/>
    <numFmt numFmtId="164" formatCode="_(&quot;$&quot;\ * #,##0.00_);_(&quot;$&quot;\ * \(#,##0.00\);_(&quot;$&quot;\ * &quot;-&quot;??_);_(@_)"/>
    <numFmt numFmtId="165" formatCode="_(* #,##0.00_);_(* \(#,##0.00\);_(* &quot;-&quot;??_);_(@_)"/>
    <numFmt numFmtId="166" formatCode="_-&quot;$&quot;* #,##0.00_-;\-&quot;$&quot;* #,##0.00_-;_-&quot;$&quot;* &quot;-&quot;??_-;_-@_-"/>
    <numFmt numFmtId="167" formatCode="_([$$-240A]\ * #,##0.00_);_([$$-240A]\ * \(#,##0.00\);_([$$-240A]\ * &quot;-&quot;??_);_(@_)"/>
    <numFmt numFmtId="168" formatCode="_(&quot;C$&quot;* #,##0_);_(&quot;C$&quot;* \(#,##0\);_(&quot;C$&quot;* &quot;-&quot;_);_(@_)"/>
    <numFmt numFmtId="169" formatCode="0.0"/>
    <numFmt numFmtId="170" formatCode="_ &quot;$&quot;\ * #,##0.00_ ;_ &quot;$&quot;\ * \-#,##0.00_ ;_ &quot;$&quot;\ * &quot;-&quot;??_ ;_ @_ "/>
    <numFmt numFmtId="171" formatCode="#,##0.0"/>
    <numFmt numFmtId="172" formatCode="_ * #,##0.00_ ;_ * \-#,##0.00_ ;_ * &quot;-&quot;??_ ;_ @_ "/>
    <numFmt numFmtId="173" formatCode="_ &quot;$&quot;\ * #,##0_ ;_ &quot;$&quot;\ * \-#,##0_ ;_ &quot;$&quot;\ * &quot;-&quot;_ ;_ @_ "/>
    <numFmt numFmtId="174" formatCode="&quot;$&quot;\ #,##0.00;[Red]&quot;$&quot;\ \-#,##0.00"/>
    <numFmt numFmtId="175" formatCode="_([$$-240A]\ * #,##0_);_([$$-240A]\ * \(#,##0\);_([$$-240A]\ * &quot;-&quot;_);_(@_)"/>
    <numFmt numFmtId="176" formatCode="&quot;$&quot;\ #,##0"/>
    <numFmt numFmtId="177" formatCode="_-&quot;$&quot;\ * #,##0.00_-;\-&quot;$&quot;\ * #,##0.00_-;_-&quot;$&quot;\ * &quot;-&quot;_-;_-@_-"/>
    <numFmt numFmtId="178" formatCode="&quot;$&quot;\ #,##0.00"/>
    <numFmt numFmtId="180" formatCode="[$$-240A]#,##0.00;[Red]\-[$$-240A]#,##0.00"/>
    <numFmt numFmtId="181" formatCode="#,##0.00_ ;[Red]\-#,##0.00\ "/>
    <numFmt numFmtId="182" formatCode="0#.00\ \L\t"/>
    <numFmt numFmtId="183" formatCode="_-[$$-240A]\ * #,##0.00_ ;_-[$$-240A]\ * \-#,##0.00\ ;_-[$$-240A]\ * &quot;-&quot;??_ ;_-@_ "/>
    <numFmt numFmtId="184" formatCode="_(&quot;$&quot;\ * #,##0.000_);_(&quot;$&quot;\ * \(#,##0.000\);_(&quot;$&quot;\ * &quot;-&quot;??_);_(@_)"/>
    <numFmt numFmtId="185" formatCode="_([$$-240A]\ * #,##0.000_);_([$$-240A]\ * \(#,##0.000\);_([$$-240A]\ * &quot;-&quot;_);_(@_)"/>
    <numFmt numFmtId="186" formatCode="_-[$$-240A]\ * #,##0.00_-;\-[$$-240A]\ * #,##0.00_-;_-[$$-240A]\ * &quot;-&quot;??_-;_-@_-"/>
    <numFmt numFmtId="190" formatCode="_(&quot;$&quot;\ * #,##0_);_(&quot;$&quot;\ * \(#,##0\);_(&quot;$&quot;\ * &quot;-&quot;??_);_(@_)"/>
    <numFmt numFmtId="194" formatCode="#,##0.00_ ;\-#,##0.00\ "/>
    <numFmt numFmtId="197" formatCode="[$$-500A]\ #,##0.00"/>
  </numFmts>
  <fonts count="39">
    <font>
      <sz val="11"/>
      <color rgb="FF000000"/>
      <name val="Calibri"/>
      <family val="2"/>
    </font>
    <font>
      <sz val="12"/>
      <color theme="1"/>
      <name val="Swis721 Lt BT"/>
      <family val="2"/>
    </font>
    <font>
      <sz val="10"/>
      <name val="Arial"/>
      <family val="2"/>
    </font>
    <font>
      <sz val="10"/>
      <name val="Geneva"/>
      <family val="2"/>
    </font>
    <font>
      <b/>
      <sz val="10"/>
      <name val="Arial"/>
      <family val="2"/>
    </font>
    <font>
      <sz val="12"/>
      <name val="Arial"/>
      <family val="2"/>
    </font>
    <font>
      <b/>
      <sz val="11"/>
      <name val="Calibri"/>
      <family val="2"/>
    </font>
    <font>
      <b/>
      <sz val="12"/>
      <name val="Arial"/>
      <family val="2"/>
    </font>
    <font>
      <b/>
      <sz val="14"/>
      <name val="Arial"/>
      <family val="2"/>
    </font>
    <font>
      <sz val="11"/>
      <name val="Arial Narrow"/>
      <family val="2"/>
    </font>
    <font>
      <sz val="10"/>
      <name val="Arial Narrow"/>
      <family val="2"/>
    </font>
    <font>
      <b/>
      <sz val="16"/>
      <name val="Arial"/>
      <family val="2"/>
    </font>
    <font>
      <b/>
      <sz val="9"/>
      <name val="Arial"/>
      <family val="2"/>
    </font>
    <font>
      <sz val="9"/>
      <name val="Arial"/>
      <family val="2"/>
    </font>
    <font>
      <b/>
      <sz val="14"/>
      <name val="Arial Narrow"/>
      <family val="2"/>
    </font>
    <font>
      <sz val="12"/>
      <name val="Tahoma"/>
      <family val="2"/>
    </font>
    <font>
      <u/>
      <sz val="10"/>
      <color indexed="12"/>
      <name val="Arial"/>
      <family val="2"/>
    </font>
    <font>
      <b/>
      <sz val="14"/>
      <name val="Tahoma"/>
      <family val="2"/>
    </font>
    <font>
      <sz val="10"/>
      <name val="Arial"/>
      <family val="2"/>
    </font>
    <font>
      <sz val="12"/>
      <name val="Arial Narrow"/>
      <family val="2"/>
    </font>
    <font>
      <sz val="11"/>
      <name val="Arial"/>
      <family val="2"/>
    </font>
    <font>
      <b/>
      <sz val="11"/>
      <name val="Arial"/>
      <family val="2"/>
    </font>
    <font>
      <sz val="11"/>
      <name val="Calibri"/>
      <family val="2"/>
    </font>
    <font>
      <b/>
      <sz val="10"/>
      <name val="Arial Narrow"/>
      <family val="2"/>
    </font>
    <font>
      <sz val="10"/>
      <name val="Arial"/>
      <family val="2"/>
    </font>
    <font>
      <b/>
      <sz val="12"/>
      <name val="Arial Narrow"/>
      <family val="2"/>
    </font>
    <font>
      <b/>
      <sz val="16"/>
      <name val="Arial Narrow"/>
      <family val="2"/>
    </font>
    <font>
      <sz val="10"/>
      <name val="Geneva"/>
    </font>
    <font>
      <sz val="8"/>
      <name val="Calibri"/>
      <family val="2"/>
    </font>
    <font>
      <b/>
      <sz val="11"/>
      <name val="Arial Narrow"/>
      <family val="2"/>
    </font>
    <font>
      <sz val="11"/>
      <color rgb="FF000000"/>
      <name val="Calibri"/>
      <family val="2"/>
    </font>
    <font>
      <sz val="11"/>
      <color theme="1"/>
      <name val="Calibri"/>
      <family val="2"/>
      <scheme val="minor"/>
    </font>
    <font>
      <sz val="12"/>
      <color theme="1"/>
      <name val="Swis721 Lt BT"/>
      <family val="2"/>
    </font>
    <font>
      <b/>
      <sz val="11"/>
      <color theme="0"/>
      <name val="Arial"/>
      <family val="2"/>
    </font>
    <font>
      <sz val="10"/>
      <color rgb="FF000000"/>
      <name val="Arial"/>
      <family val="2"/>
    </font>
    <font>
      <sz val="11"/>
      <color rgb="FF7030A0"/>
      <name val="Arial"/>
      <family val="2"/>
    </font>
    <font>
      <sz val="11"/>
      <color theme="1"/>
      <name val="Verdana"/>
      <family val="2"/>
    </font>
    <font>
      <sz val="11"/>
      <color indexed="8"/>
      <name val="Calibri"/>
      <family val="2"/>
    </font>
    <font>
      <sz val="14"/>
      <name val="Tahoma"/>
      <family val="2"/>
    </font>
  </fonts>
  <fills count="18">
    <fill>
      <patternFill patternType="none"/>
    </fill>
    <fill>
      <patternFill patternType="gray125"/>
    </fill>
    <fill>
      <patternFill patternType="solid">
        <fgColor indexed="9"/>
        <bgColor indexed="64"/>
      </patternFill>
    </fill>
    <fill>
      <patternFill patternType="solid">
        <fgColor rgb="FF02826D"/>
        <bgColor rgb="FF000000"/>
      </patternFill>
    </fill>
    <fill>
      <patternFill patternType="solid">
        <fgColor theme="9" tint="-0.24994659260841701"/>
        <bgColor indexed="64"/>
      </patternFill>
    </fill>
    <fill>
      <patternFill patternType="solid">
        <fgColor rgb="FF02826D"/>
        <bgColor indexed="64"/>
      </patternFill>
    </fill>
    <fill>
      <patternFill patternType="solid">
        <fgColor theme="9" tint="-0.24994659260841701"/>
        <bgColor rgb="FF000000"/>
      </patternFill>
    </fill>
    <fill>
      <patternFill patternType="solid">
        <fgColor rgb="FFC1EAFF"/>
        <bgColor rgb="FF000000"/>
      </patternFill>
    </fill>
    <fill>
      <patternFill patternType="solid">
        <fgColor rgb="FFC1EAFF"/>
        <bgColor indexed="64"/>
      </patternFill>
    </fill>
    <fill>
      <gradientFill type="path" left="0.5" right="0.5" top="0.5" bottom="0.5">
        <stop position="0">
          <color theme="2" tint="-0.89803765984069339"/>
        </stop>
        <stop position="1">
          <color theme="9" tint="-0.25098422193060094"/>
        </stop>
      </gradientFill>
    </fill>
    <fill>
      <patternFill patternType="solid">
        <fgColor rgb="FFFFFFFF"/>
        <bgColor rgb="FF000000"/>
      </patternFill>
    </fill>
    <fill>
      <patternFill patternType="solid">
        <fgColor rgb="FFE2EFDA"/>
        <bgColor rgb="FF000000"/>
      </patternFill>
    </fill>
    <fill>
      <patternFill patternType="solid">
        <fgColor rgb="FFEFE4B0"/>
        <bgColor rgb="FF000000"/>
      </patternFill>
    </fill>
    <fill>
      <patternFill patternType="solid">
        <fgColor rgb="FF92D050"/>
        <bgColor indexed="64"/>
      </patternFill>
    </fill>
    <fill>
      <patternFill patternType="solid">
        <fgColor rgb="FFEFE4B0"/>
        <bgColor indexed="64"/>
      </patternFill>
    </fill>
    <fill>
      <patternFill patternType="solid">
        <fgColor theme="0"/>
        <bgColor indexed="64"/>
      </patternFill>
    </fill>
    <fill>
      <patternFill patternType="solid">
        <fgColor rgb="FFFF0000"/>
        <bgColor indexed="64"/>
      </patternFill>
    </fill>
    <fill>
      <patternFill patternType="solid">
        <fgColor theme="2" tint="-9.9978637043366805E-2"/>
        <bgColor indexed="64"/>
      </patternFill>
    </fill>
  </fills>
  <borders count="73">
    <border>
      <left/>
      <right/>
      <top/>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diagonal/>
    </border>
    <border>
      <left style="medium">
        <color indexed="64"/>
      </left>
      <right/>
      <top/>
      <bottom/>
      <diagonal/>
    </border>
    <border>
      <left/>
      <right/>
      <top style="medium">
        <color indexed="64"/>
      </top>
      <bottom/>
      <diagonal/>
    </border>
    <border>
      <left/>
      <right style="medium">
        <color indexed="64"/>
      </right>
      <top style="medium">
        <color indexed="64"/>
      </top>
      <bottom/>
      <diagonal/>
    </border>
    <border>
      <left/>
      <right/>
      <top/>
      <bottom style="thin">
        <color indexed="64"/>
      </bottom>
      <diagonal/>
    </border>
    <border>
      <left/>
      <right style="medium">
        <color indexed="64"/>
      </right>
      <top/>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top/>
      <bottom style="medium">
        <color indexed="64"/>
      </bottom>
      <diagonal/>
    </border>
    <border>
      <left/>
      <right/>
      <top/>
      <bottom style="medium">
        <color indexed="64"/>
      </bottom>
      <diagonal/>
    </border>
    <border>
      <left style="medium">
        <color indexed="64"/>
      </left>
      <right/>
      <top/>
      <bottom style="thin">
        <color indexed="64"/>
      </bottom>
      <diagonal/>
    </border>
    <border>
      <left/>
      <right style="medium">
        <color indexed="64"/>
      </right>
      <top/>
      <bottom style="thin">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right/>
      <top style="thin">
        <color indexed="64"/>
      </top>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style="medium">
        <color indexed="64"/>
      </right>
      <top style="thin">
        <color indexed="64"/>
      </top>
      <bottom/>
      <diagonal/>
    </border>
    <border>
      <left/>
      <right style="thin">
        <color indexed="64"/>
      </right>
      <top style="thin">
        <color indexed="64"/>
      </top>
      <bottom style="thin">
        <color indexed="64"/>
      </bottom>
      <diagonal/>
    </border>
    <border>
      <left style="medium">
        <color indexed="64"/>
      </left>
      <right/>
      <top style="thin">
        <color indexed="64"/>
      </top>
      <bottom/>
      <diagonal/>
    </border>
    <border>
      <left/>
      <right style="thin">
        <color indexed="64"/>
      </right>
      <top style="thin">
        <color indexed="64"/>
      </top>
      <bottom style="medium">
        <color indexed="64"/>
      </bottom>
      <diagonal/>
    </border>
    <border>
      <left style="thin">
        <color indexed="64"/>
      </left>
      <right style="thin">
        <color indexed="64"/>
      </right>
      <top style="thin">
        <color indexed="64"/>
      </top>
      <bottom/>
      <diagonal/>
    </border>
    <border>
      <left style="medium">
        <color indexed="64"/>
      </left>
      <right style="medium">
        <color indexed="64"/>
      </right>
      <top style="medium">
        <color indexed="64"/>
      </top>
      <bottom style="medium">
        <color indexed="64"/>
      </bottom>
      <diagonal/>
    </border>
    <border>
      <left style="thin">
        <color indexed="64"/>
      </left>
      <right style="medium">
        <color indexed="64"/>
      </right>
      <top style="medium">
        <color indexed="64"/>
      </top>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style="medium">
        <color indexed="64"/>
      </bottom>
      <diagonal/>
    </border>
    <border>
      <left style="thin">
        <color indexed="64"/>
      </left>
      <right style="thin">
        <color indexed="64"/>
      </right>
      <top/>
      <bottom/>
      <diagonal/>
    </border>
    <border>
      <left style="thin">
        <color indexed="64"/>
      </left>
      <right style="medium">
        <color indexed="64"/>
      </right>
      <top/>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thin">
        <color indexed="64"/>
      </left>
      <right/>
      <top style="thin">
        <color indexed="64"/>
      </top>
      <bottom style="thin">
        <color indexed="64"/>
      </bottom>
      <diagonal/>
    </border>
    <border>
      <left style="thin">
        <color indexed="64"/>
      </left>
      <right/>
      <top style="thin">
        <color indexed="64"/>
      </top>
      <bottom/>
      <diagonal/>
    </border>
    <border>
      <left style="medium">
        <color indexed="64"/>
      </left>
      <right style="thin">
        <color indexed="64"/>
      </right>
      <top style="thin">
        <color indexed="64"/>
      </top>
      <bottom/>
      <diagonal/>
    </border>
    <border>
      <left style="thin">
        <color indexed="64"/>
      </left>
      <right style="medium">
        <color indexed="64"/>
      </right>
      <top/>
      <bottom style="thin">
        <color indexed="64"/>
      </bottom>
      <diagonal/>
    </border>
    <border>
      <left style="medium">
        <color indexed="64"/>
      </left>
      <right style="thin">
        <color indexed="64"/>
      </right>
      <top style="medium">
        <color indexed="64"/>
      </top>
      <bottom style="medium">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medium">
        <color indexed="64"/>
      </left>
      <right style="thin">
        <color indexed="64"/>
      </right>
      <top/>
      <bottom style="thin">
        <color indexed="64"/>
      </bottom>
      <diagonal/>
    </border>
    <border>
      <left style="thin">
        <color indexed="64"/>
      </left>
      <right/>
      <top/>
      <bottom style="thin">
        <color indexed="64"/>
      </bottom>
      <diagonal/>
    </border>
    <border>
      <left style="thin">
        <color indexed="64"/>
      </left>
      <right style="thin">
        <color indexed="64"/>
      </right>
      <top/>
      <bottom style="thin">
        <color indexed="64"/>
      </bottom>
      <diagonal/>
    </border>
    <border>
      <left/>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right style="thin">
        <color indexed="64"/>
      </right>
      <top style="thin">
        <color indexed="64"/>
      </top>
      <bottom/>
      <diagonal/>
    </border>
    <border>
      <left/>
      <right style="medium">
        <color indexed="64"/>
      </right>
      <top/>
      <bottom style="medium">
        <color indexed="64"/>
      </bottom>
      <diagonal/>
    </border>
    <border>
      <left/>
      <right style="thin">
        <color indexed="64"/>
      </right>
      <top style="medium">
        <color indexed="64"/>
      </top>
      <bottom style="medium">
        <color indexed="64"/>
      </bottom>
      <diagonal/>
    </border>
    <border>
      <left style="medium">
        <color indexed="64"/>
      </left>
      <right style="medium">
        <color indexed="64"/>
      </right>
      <top style="medium">
        <color indexed="64"/>
      </top>
      <bottom/>
      <diagonal/>
    </border>
    <border>
      <left style="thin">
        <color indexed="64"/>
      </left>
      <right/>
      <top style="medium">
        <color indexed="64"/>
      </top>
      <bottom style="thin">
        <color indexed="64"/>
      </bottom>
      <diagonal/>
    </border>
    <border>
      <left style="medium">
        <color indexed="64"/>
      </left>
      <right style="thin">
        <color indexed="64"/>
      </right>
      <top/>
      <bottom/>
      <diagonal/>
    </border>
    <border>
      <left/>
      <right style="medium">
        <color indexed="64"/>
      </right>
      <top style="medium">
        <color indexed="64"/>
      </top>
      <bottom style="medium">
        <color indexed="64"/>
      </bottom>
      <diagonal/>
    </border>
    <border>
      <left/>
      <right style="thin">
        <color indexed="64"/>
      </right>
      <top style="medium">
        <color indexed="64"/>
      </top>
      <bottom/>
      <diagonal/>
    </border>
    <border>
      <left/>
      <right style="medium">
        <color indexed="64"/>
      </right>
      <top style="medium">
        <color indexed="64"/>
      </top>
      <bottom style="thin">
        <color indexed="64"/>
      </bottom>
      <diagonal/>
    </border>
    <border>
      <left style="medium">
        <color indexed="64"/>
      </left>
      <right/>
      <top style="medium">
        <color indexed="64"/>
      </top>
      <bottom style="medium">
        <color indexed="64"/>
      </bottom>
      <diagonal/>
    </border>
    <border>
      <left/>
      <right style="thin">
        <color indexed="64"/>
      </right>
      <top/>
      <bottom style="thin">
        <color indexed="64"/>
      </bottom>
      <diagonal/>
    </border>
    <border>
      <left style="medium">
        <color indexed="64"/>
      </left>
      <right/>
      <top style="medium">
        <color indexed="64"/>
      </top>
      <bottom style="thin">
        <color indexed="64"/>
      </bottom>
      <diagonal/>
    </border>
    <border>
      <left style="thin">
        <color indexed="64"/>
      </left>
      <right/>
      <top style="thin">
        <color indexed="64"/>
      </top>
      <bottom style="medium">
        <color indexed="64"/>
      </bottom>
      <diagonal/>
    </border>
    <border>
      <left/>
      <right style="thin">
        <color indexed="64"/>
      </right>
      <top/>
      <bottom style="medium">
        <color indexed="64"/>
      </bottom>
      <diagonal/>
    </border>
    <border>
      <left style="medium">
        <color indexed="64"/>
      </left>
      <right style="medium">
        <color indexed="64"/>
      </right>
      <top/>
      <bottom/>
      <diagonal/>
    </border>
    <border>
      <left style="medium">
        <color indexed="64"/>
      </left>
      <right style="medium">
        <color indexed="64"/>
      </right>
      <top/>
      <bottom style="medium">
        <color indexed="64"/>
      </bottom>
      <diagonal/>
    </border>
    <border>
      <left style="thin">
        <color indexed="64"/>
      </left>
      <right/>
      <top style="medium">
        <color indexed="64"/>
      </top>
      <bottom/>
      <diagonal/>
    </border>
    <border>
      <left/>
      <right style="thin">
        <color indexed="64"/>
      </right>
      <top/>
      <bottom/>
      <diagonal/>
    </border>
    <border>
      <left/>
      <right style="medium">
        <color indexed="64"/>
      </right>
      <top style="thin">
        <color indexed="64"/>
      </top>
      <bottom/>
      <diagonal/>
    </border>
  </borders>
  <cellStyleXfs count="83">
    <xf numFmtId="0" fontId="0" fillId="0" borderId="0" applyNumberFormat="0" applyBorder="0" applyAlignment="0"/>
    <xf numFmtId="43" fontId="31" fillId="0" borderId="0" applyFont="0" applyFill="0" applyBorder="0" applyAlignment="0" applyProtection="0"/>
    <xf numFmtId="166" fontId="31" fillId="0" borderId="0" applyFont="0" applyFill="0" applyBorder="0" applyAlignment="0" applyProtection="0"/>
    <xf numFmtId="0" fontId="16" fillId="0" borderId="0" applyNumberFormat="0" applyFill="0" applyBorder="0" applyAlignment="0" applyProtection="0">
      <alignment vertical="top"/>
      <protection locked="0"/>
    </xf>
    <xf numFmtId="165" fontId="30" fillId="0" borderId="0" applyFont="0" applyFill="0" applyBorder="0" applyAlignment="0" applyProtection="0"/>
    <xf numFmtId="41" fontId="2" fillId="0" borderId="0" applyFont="0" applyFill="0" applyBorder="0" applyAlignment="0" applyProtection="0"/>
    <xf numFmtId="41" fontId="31" fillId="0" borderId="0" applyFont="0" applyFill="0" applyBorder="0" applyAlignment="0" applyProtection="0"/>
    <xf numFmtId="172" fontId="2" fillId="0" borderId="0" applyFont="0" applyFill="0" applyBorder="0" applyAlignment="0" applyProtection="0"/>
    <xf numFmtId="165" fontId="30" fillId="0" borderId="0" applyFont="0" applyFill="0" applyBorder="0" applyAlignment="0" applyProtection="0"/>
    <xf numFmtId="43" fontId="30" fillId="0" borderId="0" applyFont="0" applyFill="0" applyBorder="0" applyAlignment="0" applyProtection="0"/>
    <xf numFmtId="173" fontId="2" fillId="0" borderId="0" applyFont="0" applyFill="0" applyBorder="0" applyAlignment="0" applyProtection="0"/>
    <xf numFmtId="165" fontId="2" fillId="0" borderId="0" applyFont="0" applyFill="0" applyBorder="0" applyAlignment="0" applyProtection="0"/>
    <xf numFmtId="43" fontId="2" fillId="0" borderId="0" applyFont="0" applyFill="0" applyBorder="0" applyAlignment="0" applyProtection="0"/>
    <xf numFmtId="165" fontId="31" fillId="0" borderId="0" applyFont="0" applyFill="0" applyBorder="0" applyAlignment="0" applyProtection="0"/>
    <xf numFmtId="43" fontId="31" fillId="0" borderId="0" applyFont="0" applyFill="0" applyBorder="0" applyAlignment="0" applyProtection="0"/>
    <xf numFmtId="165" fontId="31" fillId="0" borderId="0" applyFont="0" applyFill="0" applyBorder="0" applyAlignment="0" applyProtection="0"/>
    <xf numFmtId="165" fontId="31" fillId="0" borderId="0" applyFont="0" applyFill="0" applyBorder="0" applyAlignment="0" applyProtection="0"/>
    <xf numFmtId="43" fontId="30" fillId="0" borderId="0" applyFont="0" applyFill="0" applyBorder="0" applyAlignment="0" applyProtection="0"/>
    <xf numFmtId="182" fontId="2" fillId="0" borderId="0" applyFont="0" applyFill="0" applyBorder="0" applyAlignment="0" applyProtection="0"/>
    <xf numFmtId="165" fontId="2" fillId="0" borderId="0" applyFont="0" applyFill="0" applyBorder="0" applyAlignment="0" applyProtection="0"/>
    <xf numFmtId="172" fontId="2" fillId="0" borderId="0" applyFont="0" applyFill="0" applyBorder="0" applyAlignment="0" applyProtection="0"/>
    <xf numFmtId="164" fontId="30" fillId="0" borderId="0" applyFont="0" applyFill="0" applyBorder="0" applyAlignment="0" applyProtection="0"/>
    <xf numFmtId="42" fontId="30" fillId="0" borderId="0" applyFont="0" applyFill="0" applyBorder="0" applyAlignment="0" applyProtection="0"/>
    <xf numFmtId="42" fontId="30" fillId="0" borderId="0" applyFont="0" applyFill="0" applyBorder="0" applyAlignment="0" applyProtection="0"/>
    <xf numFmtId="42" fontId="2" fillId="0" borderId="0" applyFont="0" applyFill="0" applyBorder="0" applyAlignment="0" applyProtection="0"/>
    <xf numFmtId="166" fontId="31" fillId="0" borderId="0" applyFont="0" applyFill="0" applyBorder="0" applyAlignment="0" applyProtection="0"/>
    <xf numFmtId="164" fontId="30" fillId="0" borderId="0" applyFont="0" applyFill="0" applyBorder="0" applyAlignment="0" applyProtection="0"/>
    <xf numFmtId="168" fontId="2" fillId="0" borderId="0" applyFont="0" applyFill="0" applyBorder="0" applyAlignment="0" applyProtection="0"/>
    <xf numFmtId="174" fontId="2" fillId="0" borderId="0" applyFont="0" applyFill="0" applyBorder="0" applyAlignment="0" applyProtection="0"/>
    <xf numFmtId="164" fontId="2" fillId="0" borderId="0" applyFont="0" applyFill="0" applyBorder="0" applyAlignment="0" applyProtection="0"/>
    <xf numFmtId="170" fontId="2" fillId="0" borderId="0" applyFont="0" applyFill="0" applyBorder="0" applyAlignment="0" applyProtection="0"/>
    <xf numFmtId="166" fontId="2" fillId="0" borderId="0" applyFont="0" applyFill="0" applyBorder="0" applyAlignment="0" applyProtection="0"/>
    <xf numFmtId="0" fontId="2" fillId="0" borderId="0"/>
    <xf numFmtId="0" fontId="2" fillId="0" borderId="0"/>
    <xf numFmtId="0" fontId="2" fillId="0" borderId="0"/>
    <xf numFmtId="0" fontId="31" fillId="0" borderId="0"/>
    <xf numFmtId="0" fontId="2" fillId="0" borderId="0"/>
    <xf numFmtId="175" fontId="2" fillId="0" borderId="0"/>
    <xf numFmtId="175" fontId="18" fillId="0" borderId="0"/>
    <xf numFmtId="0" fontId="2" fillId="0" borderId="0"/>
    <xf numFmtId="0" fontId="2" fillId="0" borderId="0"/>
    <xf numFmtId="0" fontId="30" fillId="0" borderId="0" applyNumberFormat="0" applyBorder="0" applyAlignment="0"/>
    <xf numFmtId="0" fontId="2" fillId="0" borderId="0"/>
    <xf numFmtId="175" fontId="2" fillId="0" borderId="0"/>
    <xf numFmtId="0" fontId="2" fillId="0" borderId="0"/>
    <xf numFmtId="0" fontId="2" fillId="0" borderId="0"/>
    <xf numFmtId="0" fontId="31" fillId="0" borderId="0"/>
    <xf numFmtId="0" fontId="31" fillId="0" borderId="0"/>
    <xf numFmtId="0" fontId="31" fillId="0" borderId="0"/>
    <xf numFmtId="0" fontId="31" fillId="0" borderId="0"/>
    <xf numFmtId="0" fontId="31" fillId="0" borderId="0"/>
    <xf numFmtId="0" fontId="31" fillId="0" borderId="0"/>
    <xf numFmtId="0" fontId="30" fillId="0" borderId="0" applyNumberFormat="0" applyBorder="0" applyAlignment="0"/>
    <xf numFmtId="0" fontId="24" fillId="0" borderId="0"/>
    <xf numFmtId="0" fontId="32" fillId="0" borderId="0"/>
    <xf numFmtId="0" fontId="3" fillId="0" borderId="0"/>
    <xf numFmtId="0" fontId="2" fillId="0" borderId="0"/>
    <xf numFmtId="9" fontId="31" fillId="0" borderId="0" applyFont="0" applyFill="0" applyBorder="0" applyAlignment="0" applyProtection="0"/>
    <xf numFmtId="9" fontId="30" fillId="0" borderId="0" applyFont="0" applyFill="0" applyBorder="0" applyAlignment="0" applyProtection="0"/>
    <xf numFmtId="9" fontId="18" fillId="0" borderId="0" applyFont="0" applyFill="0" applyBorder="0" applyAlignment="0" applyProtection="0"/>
    <xf numFmtId="9" fontId="30" fillId="0" borderId="0" applyFont="0" applyFill="0" applyBorder="0" applyAlignment="0" applyProtection="0"/>
    <xf numFmtId="9" fontId="31"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0" fontId="36" fillId="0" borderId="0"/>
    <xf numFmtId="42" fontId="36" fillId="0" borderId="0" applyFont="0" applyFill="0" applyBorder="0" applyAlignment="0" applyProtection="0"/>
    <xf numFmtId="164" fontId="31" fillId="0" borderId="0" applyFont="0" applyFill="0" applyBorder="0" applyAlignment="0" applyProtection="0"/>
    <xf numFmtId="0" fontId="2" fillId="0" borderId="0"/>
    <xf numFmtId="170" fontId="37" fillId="0" borderId="0" applyFont="0" applyFill="0" applyBorder="0" applyAlignment="0" applyProtection="0"/>
    <xf numFmtId="9" fontId="36" fillId="0" borderId="0" applyFont="0" applyFill="0" applyBorder="0" applyAlignment="0" applyProtection="0"/>
    <xf numFmtId="165" fontId="2" fillId="0" borderId="0" applyFont="0" applyFill="0" applyBorder="0" applyAlignment="0" applyProtection="0"/>
    <xf numFmtId="165" fontId="37" fillId="0" borderId="0" applyFont="0" applyFill="0" applyBorder="0" applyAlignment="0" applyProtection="0"/>
    <xf numFmtId="0" fontId="2" fillId="0" borderId="0" applyFont="0" applyFill="0" applyBorder="0" applyAlignment="0" applyProtection="0"/>
    <xf numFmtId="0" fontId="31" fillId="0" borderId="0"/>
    <xf numFmtId="0" fontId="1" fillId="0" borderId="0"/>
    <xf numFmtId="0" fontId="1" fillId="0" borderId="0"/>
    <xf numFmtId="0" fontId="31" fillId="0" borderId="0"/>
    <xf numFmtId="9" fontId="2" fillId="0" borderId="0" applyFill="0" applyBorder="0" applyAlignment="0" applyProtection="0"/>
    <xf numFmtId="164" fontId="36" fillId="0" borderId="0" applyFont="0" applyFill="0" applyBorder="0" applyAlignment="0" applyProtection="0"/>
    <xf numFmtId="197" fontId="2" fillId="0" borderId="0" applyFont="0" applyFill="0" applyBorder="0" applyAlignment="0" applyProtection="0"/>
    <xf numFmtId="0" fontId="2" fillId="0" borderId="0"/>
  </cellStyleXfs>
  <cellXfs count="663">
    <xf numFmtId="0" fontId="0" fillId="0" borderId="0" xfId="0"/>
    <xf numFmtId="0" fontId="9" fillId="0" borderId="0" xfId="49" applyFont="1"/>
    <xf numFmtId="0" fontId="10" fillId="0" borderId="0" xfId="49" applyFont="1"/>
    <xf numFmtId="4" fontId="15" fillId="0" borderId="1" xfId="34" applyNumberFormat="1" applyFont="1" applyBorder="1" applyAlignment="1">
      <alignment horizontal="center" vertical="center" wrapText="1"/>
    </xf>
    <xf numFmtId="0" fontId="9" fillId="0" borderId="0" xfId="49" applyFont="1" applyAlignment="1">
      <alignment horizontal="center"/>
    </xf>
    <xf numFmtId="0" fontId="9" fillId="0" borderId="0" xfId="49" applyFont="1" applyAlignment="1">
      <alignment horizontal="justify"/>
    </xf>
    <xf numFmtId="0" fontId="19" fillId="0" borderId="0" xfId="49" applyFont="1"/>
    <xf numFmtId="176" fontId="9" fillId="0" borderId="0" xfId="49" applyNumberFormat="1" applyFont="1"/>
    <xf numFmtId="0" fontId="0" fillId="0" borderId="2" xfId="0" applyBorder="1"/>
    <xf numFmtId="0" fontId="0" fillId="0" borderId="3" xfId="0" applyBorder="1"/>
    <xf numFmtId="0" fontId="20" fillId="0" borderId="2" xfId="0" applyFont="1" applyBorder="1"/>
    <xf numFmtId="0" fontId="20" fillId="0" borderId="4" xfId="0" applyFont="1" applyBorder="1"/>
    <xf numFmtId="0" fontId="20" fillId="0" borderId="5" xfId="0" applyFont="1" applyBorder="1"/>
    <xf numFmtId="0" fontId="21" fillId="0" borderId="3" xfId="0" applyFont="1" applyBorder="1" applyAlignment="1" applyProtection="1">
      <alignment horizontal="left"/>
      <protection locked="0"/>
    </xf>
    <xf numFmtId="0" fontId="21" fillId="0" borderId="6" xfId="0" applyFont="1" applyBorder="1" applyAlignment="1" applyProtection="1">
      <alignment horizontal="left"/>
      <protection locked="0"/>
    </xf>
    <xf numFmtId="0" fontId="21" fillId="0" borderId="0" xfId="0" applyFont="1" applyBorder="1" applyAlignment="1" applyProtection="1">
      <alignment horizontal="center"/>
      <protection locked="0"/>
    </xf>
    <xf numFmtId="0" fontId="20" fillId="0" borderId="6" xfId="0" applyFont="1" applyBorder="1" applyProtection="1">
      <protection locked="0"/>
    </xf>
    <xf numFmtId="0" fontId="20" fillId="0" borderId="0" xfId="0" applyFont="1" applyBorder="1"/>
    <xf numFmtId="0" fontId="20" fillId="0" borderId="0" xfId="0" applyFont="1" applyBorder="1" applyProtection="1">
      <protection locked="0"/>
    </xf>
    <xf numFmtId="0" fontId="20" fillId="0" borderId="7" xfId="0" applyFont="1" applyBorder="1"/>
    <xf numFmtId="0" fontId="21" fillId="0" borderId="3" xfId="0" applyFont="1" applyBorder="1" applyProtection="1">
      <protection locked="0"/>
    </xf>
    <xf numFmtId="0" fontId="21" fillId="0" borderId="0" xfId="0" applyFont="1" applyBorder="1"/>
    <xf numFmtId="0" fontId="21" fillId="0" borderId="6" xfId="0" applyFont="1" applyBorder="1"/>
    <xf numFmtId="0" fontId="20" fillId="0" borderId="0" xfId="0" applyFont="1" applyBorder="1" applyAlignment="1" applyProtection="1">
      <alignment horizontal="center"/>
      <protection locked="0"/>
    </xf>
    <xf numFmtId="0" fontId="20" fillId="0" borderId="7" xfId="0" applyFont="1" applyBorder="1" applyAlignment="1" applyProtection="1">
      <alignment horizontal="center"/>
      <protection locked="0"/>
    </xf>
    <xf numFmtId="0" fontId="20" fillId="0" borderId="6" xfId="0" applyFont="1" applyBorder="1"/>
    <xf numFmtId="0" fontId="20" fillId="0" borderId="6" xfId="0" applyFont="1" applyBorder="1" applyAlignment="1">
      <alignment horizontal="center"/>
    </xf>
    <xf numFmtId="0" fontId="20" fillId="0" borderId="0" xfId="0" applyFont="1" applyBorder="1" applyAlignment="1">
      <alignment horizontal="center"/>
    </xf>
    <xf numFmtId="0" fontId="20" fillId="0" borderId="7" xfId="0" applyFont="1" applyBorder="1" applyAlignment="1">
      <alignment horizontal="center"/>
    </xf>
    <xf numFmtId="0" fontId="20" fillId="0" borderId="0" xfId="0" applyFont="1" applyBorder="1" applyAlignment="1">
      <alignment horizontal="center" vertical="center"/>
    </xf>
    <xf numFmtId="0" fontId="20" fillId="0" borderId="6" xfId="0" applyFont="1" applyBorder="1" applyAlignment="1">
      <alignment horizontal="center" vertical="center"/>
    </xf>
    <xf numFmtId="0" fontId="21" fillId="0" borderId="3" xfId="0" applyFont="1" applyBorder="1" applyAlignment="1" applyProtection="1">
      <alignment vertical="top"/>
      <protection locked="0"/>
    </xf>
    <xf numFmtId="0" fontId="21" fillId="0" borderId="0" xfId="0" applyFont="1" applyBorder="1" applyAlignment="1">
      <alignment vertical="top"/>
    </xf>
    <xf numFmtId="0" fontId="20" fillId="0" borderId="0" xfId="0" applyFont="1" applyBorder="1" applyAlignment="1">
      <alignment horizontal="center" vertical="top"/>
    </xf>
    <xf numFmtId="0" fontId="20" fillId="0" borderId="0" xfId="0" applyFont="1" applyBorder="1" applyAlignment="1">
      <alignment vertical="top"/>
    </xf>
    <xf numFmtId="0" fontId="20" fillId="0" borderId="7" xfId="0" applyFont="1" applyBorder="1" applyAlignment="1">
      <alignment horizontal="center" vertical="top"/>
    </xf>
    <xf numFmtId="0" fontId="20" fillId="0" borderId="3" xfId="0" applyFont="1" applyBorder="1"/>
    <xf numFmtId="0" fontId="33" fillId="3" borderId="8" xfId="0" applyFont="1" applyFill="1" applyBorder="1" applyAlignment="1">
      <alignment horizontal="center" vertical="center" wrapText="1"/>
    </xf>
    <xf numFmtId="0" fontId="33" fillId="3" borderId="9" xfId="0" applyFont="1" applyFill="1" applyBorder="1" applyAlignment="1">
      <alignment horizontal="center" vertical="center"/>
    </xf>
    <xf numFmtId="0" fontId="33" fillId="3" borderId="9" xfId="0" applyFont="1" applyFill="1" applyBorder="1" applyAlignment="1">
      <alignment horizontal="center" vertical="center" wrapText="1"/>
    </xf>
    <xf numFmtId="0" fontId="0" fillId="0" borderId="10" xfId="0" applyBorder="1"/>
    <xf numFmtId="0" fontId="20" fillId="0" borderId="11" xfId="0" applyFont="1" applyBorder="1"/>
    <xf numFmtId="0" fontId="21" fillId="0" borderId="12" xfId="0" applyFont="1" applyBorder="1"/>
    <xf numFmtId="0" fontId="20" fillId="0" borderId="13" xfId="0" applyFont="1" applyBorder="1"/>
    <xf numFmtId="0" fontId="20" fillId="0" borderId="14" xfId="0" applyFont="1" applyBorder="1" applyAlignment="1"/>
    <xf numFmtId="0" fontId="20" fillId="0" borderId="15" xfId="0" applyFont="1" applyBorder="1" applyAlignment="1"/>
    <xf numFmtId="0" fontId="20" fillId="0" borderId="16" xfId="0" applyFont="1" applyBorder="1" applyAlignment="1"/>
    <xf numFmtId="0" fontId="20" fillId="0" borderId="17" xfId="0" applyFont="1" applyBorder="1" applyAlignment="1"/>
    <xf numFmtId="0" fontId="20" fillId="0" borderId="18" xfId="0" applyFont="1" applyBorder="1" applyAlignment="1"/>
    <xf numFmtId="0" fontId="20" fillId="0" borderId="19" xfId="0" applyFont="1" applyBorder="1" applyAlignment="1"/>
    <xf numFmtId="0" fontId="20" fillId="0" borderId="3" xfId="0" applyFont="1" applyBorder="1" applyAlignment="1"/>
    <xf numFmtId="0" fontId="20" fillId="0" borderId="0" xfId="0" applyFont="1" applyBorder="1" applyAlignment="1"/>
    <xf numFmtId="0" fontId="20" fillId="0" borderId="7" xfId="0" applyFont="1" applyBorder="1" applyAlignment="1"/>
    <xf numFmtId="0" fontId="21" fillId="0" borderId="3" xfId="0" applyFont="1" applyBorder="1" applyAlignment="1">
      <alignment horizontal="left"/>
    </xf>
    <xf numFmtId="0" fontId="21" fillId="0" borderId="3" xfId="0" applyFont="1" applyBorder="1" applyAlignment="1">
      <alignment horizontal="justify" vertical="center" wrapText="1"/>
    </xf>
    <xf numFmtId="0" fontId="21" fillId="0" borderId="0" xfId="0" applyFont="1" applyBorder="1" applyAlignment="1">
      <alignment horizontal="justify" vertical="center" wrapText="1"/>
    </xf>
    <xf numFmtId="0" fontId="21" fillId="0" borderId="7" xfId="0" applyFont="1" applyBorder="1" applyAlignment="1">
      <alignment horizontal="justify" vertical="center" wrapText="1"/>
    </xf>
    <xf numFmtId="0" fontId="20" fillId="0" borderId="20" xfId="0" applyFont="1" applyBorder="1"/>
    <xf numFmtId="0" fontId="20" fillId="0" borderId="0" xfId="0" applyFont="1" applyBorder="1" applyAlignment="1">
      <alignment horizontal="left"/>
    </xf>
    <xf numFmtId="0" fontId="20" fillId="0" borderId="3" xfId="0" applyFont="1" applyBorder="1" applyAlignment="1">
      <alignment horizontal="left"/>
    </xf>
    <xf numFmtId="0" fontId="20" fillId="0" borderId="10" xfId="0" applyFont="1" applyBorder="1" applyAlignment="1">
      <alignment horizontal="left"/>
    </xf>
    <xf numFmtId="0" fontId="20" fillId="0" borderId="11" xfId="0" applyFont="1" applyBorder="1" applyAlignment="1">
      <alignment horizontal="left"/>
    </xf>
    <xf numFmtId="0" fontId="33" fillId="3" borderId="21" xfId="0" applyFont="1" applyFill="1" applyBorder="1" applyAlignment="1">
      <alignment horizontal="center" vertical="center"/>
    </xf>
    <xf numFmtId="0" fontId="33" fillId="3" borderId="21" xfId="0" applyFont="1" applyFill="1" applyBorder="1" applyAlignment="1">
      <alignment horizontal="center" vertical="center" wrapText="1"/>
    </xf>
    <xf numFmtId="0" fontId="21" fillId="4" borderId="1" xfId="0" applyFont="1" applyFill="1" applyBorder="1" applyAlignment="1">
      <alignment horizontal="center" vertical="center" wrapText="1"/>
    </xf>
    <xf numFmtId="0" fontId="33" fillId="3" borderId="22" xfId="0" applyFont="1" applyFill="1" applyBorder="1" applyAlignment="1">
      <alignment horizontal="center" vertical="center"/>
    </xf>
    <xf numFmtId="0" fontId="33" fillId="5" borderId="8" xfId="0" applyFont="1" applyFill="1" applyBorder="1" applyAlignment="1">
      <alignment horizontal="center" vertical="center" wrapText="1"/>
    </xf>
    <xf numFmtId="0" fontId="21" fillId="6" borderId="23" xfId="0" applyFont="1" applyFill="1" applyBorder="1" applyAlignment="1">
      <alignment horizontal="center" vertical="center"/>
    </xf>
    <xf numFmtId="0" fontId="21" fillId="6" borderId="21" xfId="0" applyFont="1" applyFill="1" applyBorder="1" applyAlignment="1">
      <alignment horizontal="center" vertical="center"/>
    </xf>
    <xf numFmtId="169" fontId="21" fillId="7" borderId="24" xfId="0" applyNumberFormat="1" applyFont="1" applyFill="1" applyBorder="1" applyAlignment="1">
      <alignment horizontal="center" vertical="center"/>
    </xf>
    <xf numFmtId="0" fontId="21" fillId="8" borderId="25" xfId="0" applyFont="1" applyFill="1" applyBorder="1" applyAlignment="1">
      <alignment horizontal="center" vertical="center"/>
    </xf>
    <xf numFmtId="0" fontId="21" fillId="7" borderId="26" xfId="0" applyFont="1" applyFill="1" applyBorder="1" applyAlignment="1">
      <alignment horizontal="center" vertical="center"/>
    </xf>
    <xf numFmtId="0" fontId="20" fillId="9" borderId="3" xfId="0" applyFont="1" applyFill="1" applyBorder="1" applyAlignment="1">
      <alignment horizontal="center" vertical="center"/>
    </xf>
    <xf numFmtId="0" fontId="20" fillId="9" borderId="0" xfId="0" applyFont="1" applyFill="1" applyBorder="1" applyAlignment="1">
      <alignment horizontal="center" vertical="center"/>
    </xf>
    <xf numFmtId="0" fontId="20" fillId="9" borderId="7" xfId="0" applyFont="1" applyFill="1" applyBorder="1" applyAlignment="1">
      <alignment horizontal="center" vertical="center"/>
    </xf>
    <xf numFmtId="0" fontId="20" fillId="4" borderId="1" xfId="0" applyFont="1" applyFill="1" applyBorder="1" applyAlignment="1">
      <alignment vertical="center"/>
    </xf>
    <xf numFmtId="178" fontId="20" fillId="10" borderId="1" xfId="0" applyNumberFormat="1" applyFont="1" applyFill="1" applyBorder="1" applyAlignment="1">
      <alignment vertical="center"/>
    </xf>
    <xf numFmtId="167" fontId="20" fillId="10" borderId="21" xfId="0" applyNumberFormat="1" applyFont="1" applyFill="1" applyBorder="1" applyAlignment="1">
      <alignment vertical="center"/>
    </xf>
    <xf numFmtId="167" fontId="20" fillId="10" borderId="27" xfId="0" applyNumberFormat="1" applyFont="1" applyFill="1" applyBorder="1" applyAlignment="1">
      <alignment vertical="center"/>
    </xf>
    <xf numFmtId="167" fontId="20" fillId="10" borderId="1" xfId="0" applyNumberFormat="1" applyFont="1" applyFill="1" applyBorder="1" applyAlignment="1">
      <alignment vertical="center"/>
    </xf>
    <xf numFmtId="0" fontId="20" fillId="0" borderId="1" xfId="58" applyNumberFormat="1" applyFont="1" applyFill="1" applyBorder="1" applyAlignment="1">
      <alignment horizontal="center" vertical="center"/>
    </xf>
    <xf numFmtId="167" fontId="20" fillId="0" borderId="1" xfId="21" applyNumberFormat="1" applyFont="1" applyFill="1" applyBorder="1" applyAlignment="1">
      <alignment vertical="center"/>
    </xf>
    <xf numFmtId="4" fontId="20" fillId="0" borderId="26" xfId="34" applyNumberFormat="1" applyFont="1" applyBorder="1" applyAlignment="1">
      <alignment vertical="center"/>
    </xf>
    <xf numFmtId="165" fontId="21" fillId="11" borderId="15" xfId="4" applyFont="1" applyFill="1" applyBorder="1" applyAlignment="1">
      <alignment vertical="center"/>
    </xf>
    <xf numFmtId="9" fontId="21" fillId="11" borderId="28" xfId="58" applyFont="1" applyFill="1" applyBorder="1" applyAlignment="1">
      <alignment vertical="center"/>
    </xf>
    <xf numFmtId="9" fontId="20" fillId="0" borderId="28" xfId="34" applyNumberFormat="1" applyFont="1" applyBorder="1" applyAlignment="1">
      <alignment horizontal="center" vertical="center"/>
    </xf>
    <xf numFmtId="165" fontId="20" fillId="10" borderId="21" xfId="4" applyFont="1" applyFill="1" applyBorder="1" applyAlignment="1">
      <alignment vertical="center"/>
    </xf>
    <xf numFmtId="0" fontId="21" fillId="11" borderId="29" xfId="0" applyFont="1" applyFill="1" applyBorder="1" applyAlignment="1">
      <alignment vertical="center"/>
    </xf>
    <xf numFmtId="0" fontId="21" fillId="11" borderId="20" xfId="0" applyFont="1" applyFill="1" applyBorder="1" applyAlignment="1">
      <alignment vertical="center"/>
    </xf>
    <xf numFmtId="0" fontId="21" fillId="11" borderId="17" xfId="0" applyFont="1" applyFill="1" applyBorder="1" applyAlignment="1">
      <alignment vertical="center"/>
    </xf>
    <xf numFmtId="0" fontId="21" fillId="11" borderId="18" xfId="0" applyFont="1" applyFill="1" applyBorder="1" applyAlignment="1">
      <alignment vertical="center"/>
    </xf>
    <xf numFmtId="165" fontId="21" fillId="11" borderId="18" xfId="4" applyFont="1" applyFill="1" applyBorder="1" applyAlignment="1">
      <alignment vertical="center"/>
    </xf>
    <xf numFmtId="9" fontId="21" fillId="11" borderId="30" xfId="58" applyFont="1" applyFill="1" applyBorder="1" applyAlignment="1">
      <alignment vertical="center"/>
    </xf>
    <xf numFmtId="0" fontId="20" fillId="10" borderId="31" xfId="0" applyFont="1" applyFill="1" applyBorder="1" applyAlignment="1">
      <alignment horizontal="center" vertical="center"/>
    </xf>
    <xf numFmtId="2" fontId="20" fillId="10" borderId="31" xfId="0" applyNumberFormat="1" applyFont="1" applyFill="1" applyBorder="1" applyAlignment="1">
      <alignment horizontal="center" vertical="center"/>
    </xf>
    <xf numFmtId="164" fontId="20" fillId="10" borderId="21" xfId="34" applyNumberFormat="1" applyFont="1" applyFill="1" applyBorder="1" applyAlignment="1">
      <alignment vertical="center"/>
    </xf>
    <xf numFmtId="164" fontId="20" fillId="10" borderId="21" xfId="0" applyNumberFormat="1" applyFont="1" applyFill="1" applyBorder="1" applyAlignment="1">
      <alignment vertical="center"/>
    </xf>
    <xf numFmtId="164" fontId="20" fillId="10" borderId="26" xfId="0" applyNumberFormat="1" applyFont="1" applyFill="1" applyBorder="1" applyAlignment="1">
      <alignment vertical="center"/>
    </xf>
    <xf numFmtId="164" fontId="20" fillId="10" borderId="27" xfId="21" applyFont="1" applyFill="1" applyBorder="1" applyAlignment="1">
      <alignment vertical="center"/>
    </xf>
    <xf numFmtId="164" fontId="20" fillId="10" borderId="27" xfId="0" applyNumberFormat="1" applyFont="1" applyFill="1" applyBorder="1" applyAlignment="1">
      <alignment vertical="center"/>
    </xf>
    <xf numFmtId="164" fontId="20" fillId="0" borderId="26" xfId="34" applyNumberFormat="1" applyFont="1" applyBorder="1" applyAlignment="1">
      <alignment vertical="center"/>
    </xf>
    <xf numFmtId="164" fontId="20" fillId="10" borderId="32" xfId="0" applyNumberFormat="1" applyFont="1" applyFill="1" applyBorder="1" applyAlignment="1">
      <alignment vertical="center"/>
    </xf>
    <xf numFmtId="164" fontId="21" fillId="12" borderId="32" xfId="0" applyNumberFormat="1" applyFont="1" applyFill="1" applyBorder="1" applyAlignment="1">
      <alignment vertical="center"/>
    </xf>
    <xf numFmtId="0" fontId="2" fillId="0" borderId="0" xfId="53" applyFont="1" applyAlignment="1">
      <alignment horizontal="center"/>
    </xf>
    <xf numFmtId="0" fontId="2" fillId="0" borderId="0" xfId="53" applyFont="1"/>
    <xf numFmtId="0" fontId="24" fillId="0" borderId="0" xfId="53"/>
    <xf numFmtId="172" fontId="2" fillId="0" borderId="0" xfId="7" applyFont="1"/>
    <xf numFmtId="0" fontId="2" fillId="0" borderId="0" xfId="53" applyFont="1" applyAlignment="1">
      <alignment vertical="center"/>
    </xf>
    <xf numFmtId="0" fontId="2" fillId="0" borderId="1" xfId="53" applyFont="1" applyBorder="1" applyAlignment="1">
      <alignment horizontal="center" vertical="center"/>
    </xf>
    <xf numFmtId="0" fontId="2" fillId="0" borderId="25" xfId="53" applyFont="1" applyBorder="1" applyAlignment="1">
      <alignment horizontal="center" vertical="center"/>
    </xf>
    <xf numFmtId="172" fontId="4" fillId="0" borderId="33" xfId="7" applyFont="1" applyFill="1" applyBorder="1" applyAlignment="1">
      <alignment horizontal="center" vertical="center"/>
    </xf>
    <xf numFmtId="0" fontId="2" fillId="0" borderId="0" xfId="53" applyFont="1" applyAlignment="1">
      <alignment horizontal="center" vertical="center"/>
    </xf>
    <xf numFmtId="177" fontId="2" fillId="0" borderId="21" xfId="22" applyNumberFormat="1" applyFont="1" applyFill="1" applyBorder="1" applyAlignment="1">
      <alignment horizontal="justify" vertical="center"/>
    </xf>
    <xf numFmtId="0" fontId="2" fillId="0" borderId="23" xfId="53" applyFont="1" applyBorder="1" applyAlignment="1">
      <alignment vertical="center" wrapText="1"/>
    </xf>
    <xf numFmtId="0" fontId="2" fillId="0" borderId="8" xfId="53" applyFont="1" applyBorder="1" applyAlignment="1">
      <alignment horizontal="center" vertical="center"/>
    </xf>
    <xf numFmtId="177" fontId="2" fillId="0" borderId="9" xfId="22" applyNumberFormat="1" applyFont="1" applyFill="1" applyBorder="1" applyAlignment="1">
      <alignment horizontal="justify" vertical="center"/>
    </xf>
    <xf numFmtId="0" fontId="2" fillId="0" borderId="1" xfId="53" applyFont="1" applyBorder="1" applyAlignment="1">
      <alignment horizontal="center" vertical="center" wrapText="1"/>
    </xf>
    <xf numFmtId="0" fontId="2" fillId="0" borderId="24" xfId="53" applyFont="1" applyBorder="1" applyAlignment="1">
      <alignment vertical="center" wrapText="1"/>
    </xf>
    <xf numFmtId="0" fontId="0" fillId="0" borderId="0" xfId="0" applyAlignment="1">
      <alignment wrapText="1"/>
    </xf>
    <xf numFmtId="177" fontId="0" fillId="0" borderId="0" xfId="0" applyNumberFormat="1" applyAlignment="1">
      <alignment wrapText="1"/>
    </xf>
    <xf numFmtId="0" fontId="4" fillId="0" borderId="34" xfId="53" applyFont="1" applyBorder="1" applyAlignment="1">
      <alignment horizontal="center" vertical="center" wrapText="1"/>
    </xf>
    <xf numFmtId="0" fontId="4" fillId="0" borderId="35" xfId="53" applyFont="1" applyBorder="1" applyAlignment="1">
      <alignment horizontal="center" vertical="center" wrapText="1"/>
    </xf>
    <xf numFmtId="172" fontId="4" fillId="0" borderId="33" xfId="7" applyFont="1" applyFill="1" applyBorder="1" applyAlignment="1">
      <alignment horizontal="center" vertical="center" wrapText="1"/>
    </xf>
    <xf numFmtId="0" fontId="34" fillId="0" borderId="1" xfId="0" applyFont="1" applyBorder="1" applyAlignment="1">
      <alignment horizontal="center" vertical="center" wrapText="1"/>
    </xf>
    <xf numFmtId="0" fontId="34" fillId="0" borderId="22" xfId="0" applyFont="1" applyBorder="1" applyAlignment="1">
      <alignment horizontal="left" vertical="center" wrapText="1"/>
    </xf>
    <xf numFmtId="0" fontId="34" fillId="0" borderId="8" xfId="0" applyFont="1" applyBorder="1" applyAlignment="1">
      <alignment horizontal="center" vertical="center" wrapText="1"/>
    </xf>
    <xf numFmtId="177" fontId="34" fillId="0" borderId="9" xfId="22" applyNumberFormat="1" applyFont="1" applyBorder="1" applyAlignment="1">
      <alignment horizontal="left" vertical="center" wrapText="1"/>
    </xf>
    <xf numFmtId="0" fontId="34" fillId="0" borderId="23" xfId="0" applyFont="1" applyBorder="1" applyAlignment="1">
      <alignment horizontal="left" vertical="center" wrapText="1"/>
    </xf>
    <xf numFmtId="177" fontId="34" fillId="0" borderId="21" xfId="22" applyNumberFormat="1" applyFont="1" applyBorder="1" applyAlignment="1">
      <alignment horizontal="left" vertical="center" wrapText="1"/>
    </xf>
    <xf numFmtId="0" fontId="34" fillId="0" borderId="24" xfId="0" applyFont="1" applyBorder="1" applyAlignment="1">
      <alignment horizontal="left" vertical="center" wrapText="1"/>
    </xf>
    <xf numFmtId="0" fontId="34" fillId="0" borderId="25" xfId="0" applyFont="1" applyBorder="1" applyAlignment="1">
      <alignment horizontal="center" vertical="center" wrapText="1"/>
    </xf>
    <xf numFmtId="177" fontId="34" fillId="0" borderId="26" xfId="22" applyNumberFormat="1" applyFont="1" applyBorder="1" applyAlignment="1">
      <alignment horizontal="left" vertical="center" wrapText="1"/>
    </xf>
    <xf numFmtId="177" fontId="2" fillId="0" borderId="0" xfId="53" applyNumberFormat="1" applyFont="1"/>
    <xf numFmtId="0" fontId="4" fillId="0" borderId="34" xfId="53" applyFont="1" applyBorder="1" applyAlignment="1">
      <alignment horizontal="center" vertical="center"/>
    </xf>
    <xf numFmtId="0" fontId="4" fillId="0" borderId="35" xfId="53" applyFont="1" applyBorder="1" applyAlignment="1">
      <alignment horizontal="center" vertical="center"/>
    </xf>
    <xf numFmtId="0" fontId="2" fillId="0" borderId="22" xfId="53" applyFont="1" applyBorder="1" applyAlignment="1">
      <alignment vertical="center" wrapText="1"/>
    </xf>
    <xf numFmtId="177" fontId="2" fillId="0" borderId="9" xfId="22" applyNumberFormat="1" applyFont="1" applyFill="1" applyBorder="1" applyAlignment="1">
      <alignment vertical="center"/>
    </xf>
    <xf numFmtId="177" fontId="2" fillId="0" borderId="21" xfId="22" applyNumberFormat="1" applyFont="1" applyFill="1" applyBorder="1" applyAlignment="1">
      <alignment vertical="center"/>
    </xf>
    <xf numFmtId="0" fontId="24" fillId="0" borderId="0" xfId="53" applyAlignment="1">
      <alignment vertical="center"/>
    </xf>
    <xf numFmtId="0" fontId="2" fillId="0" borderId="23" xfId="53" applyFont="1" applyBorder="1" applyAlignment="1">
      <alignment horizontal="left" vertical="center" wrapText="1"/>
    </xf>
    <xf numFmtId="172" fontId="2" fillId="0" borderId="0" xfId="7" applyFont="1" applyFill="1" applyAlignment="1">
      <alignment vertical="center"/>
    </xf>
    <xf numFmtId="0" fontId="2" fillId="0" borderId="0" xfId="53" applyFont="1" applyAlignment="1">
      <alignment vertical="center" wrapText="1"/>
    </xf>
    <xf numFmtId="0" fontId="2" fillId="13" borderId="23" xfId="53" applyFont="1" applyFill="1" applyBorder="1" applyAlignment="1">
      <alignment vertical="center" wrapText="1"/>
    </xf>
    <xf numFmtId="0" fontId="2" fillId="13" borderId="1" xfId="53" applyFont="1" applyFill="1" applyBorder="1" applyAlignment="1">
      <alignment horizontal="center" vertical="center"/>
    </xf>
    <xf numFmtId="177" fontId="2" fillId="13" borderId="21" xfId="22" applyNumberFormat="1" applyFont="1" applyFill="1" applyBorder="1" applyAlignment="1">
      <alignment horizontal="justify" vertical="center"/>
    </xf>
    <xf numFmtId="177" fontId="2" fillId="13" borderId="21" xfId="22" applyNumberFormat="1" applyFont="1" applyFill="1" applyBorder="1" applyAlignment="1">
      <alignment vertical="center"/>
    </xf>
    <xf numFmtId="0" fontId="0" fillId="0" borderId="1" xfId="0" applyBorder="1" applyAlignment="1">
      <alignment horizontal="center" vertical="center"/>
    </xf>
    <xf numFmtId="0" fontId="0" fillId="0" borderId="8" xfId="0" applyBorder="1" applyAlignment="1">
      <alignment horizontal="center" vertical="center"/>
    </xf>
    <xf numFmtId="177" fontId="0" fillId="0" borderId="0" xfId="0" applyNumberFormat="1"/>
    <xf numFmtId="0" fontId="0" fillId="0" borderId="22" xfId="0" applyBorder="1" applyAlignment="1">
      <alignment vertical="center" wrapText="1"/>
    </xf>
    <xf numFmtId="177" fontId="30" fillId="0" borderId="9" xfId="22" applyNumberFormat="1" applyFont="1" applyBorder="1" applyAlignment="1">
      <alignment vertical="center"/>
    </xf>
    <xf numFmtId="0" fontId="0" fillId="0" borderId="23" xfId="0" applyBorder="1" applyAlignment="1">
      <alignment vertical="center" wrapText="1"/>
    </xf>
    <xf numFmtId="177" fontId="30" fillId="0" borderId="21" xfId="22" applyNumberFormat="1" applyFont="1" applyBorder="1" applyAlignment="1">
      <alignment vertical="center"/>
    </xf>
    <xf numFmtId="0" fontId="0" fillId="0" borderId="24" xfId="0" applyBorder="1" applyAlignment="1">
      <alignment vertical="center" wrapText="1"/>
    </xf>
    <xf numFmtId="0" fontId="0" fillId="0" borderId="25" xfId="0" applyBorder="1" applyAlignment="1">
      <alignment horizontal="center" vertical="center"/>
    </xf>
    <xf numFmtId="177" fontId="30" fillId="0" borderId="26" xfId="22" applyNumberFormat="1" applyFont="1" applyBorder="1" applyAlignment="1">
      <alignment vertical="center"/>
    </xf>
    <xf numFmtId="0" fontId="0" fillId="13" borderId="23" xfId="0" applyFill="1" applyBorder="1" applyAlignment="1">
      <alignment vertical="center" wrapText="1"/>
    </xf>
    <xf numFmtId="0" fontId="0" fillId="13" borderId="1" xfId="0" applyFill="1" applyBorder="1" applyAlignment="1">
      <alignment horizontal="center" vertical="center"/>
    </xf>
    <xf numFmtId="177" fontId="30" fillId="13" borderId="21" xfId="22" applyNumberFormat="1" applyFont="1" applyFill="1" applyBorder="1" applyAlignment="1">
      <alignment vertical="center"/>
    </xf>
    <xf numFmtId="0" fontId="0" fillId="13" borderId="23" xfId="0" applyFill="1" applyBorder="1" applyAlignment="1">
      <alignment vertical="center"/>
    </xf>
    <xf numFmtId="0" fontId="34" fillId="13" borderId="23" xfId="0" applyFont="1" applyFill="1" applyBorder="1" applyAlignment="1">
      <alignment horizontal="left" vertical="center" wrapText="1"/>
    </xf>
    <xf numFmtId="0" fontId="34" fillId="13" borderId="1" xfId="0" applyFont="1" applyFill="1" applyBorder="1" applyAlignment="1">
      <alignment horizontal="center" vertical="center" wrapText="1"/>
    </xf>
    <xf numFmtId="177" fontId="34" fillId="13" borderId="21" xfId="22" applyNumberFormat="1" applyFont="1" applyFill="1" applyBorder="1" applyAlignment="1">
      <alignment horizontal="left" vertical="center" wrapText="1"/>
    </xf>
    <xf numFmtId="177" fontId="2" fillId="0" borderId="0" xfId="7" applyNumberFormat="1" applyFont="1" applyFill="1"/>
    <xf numFmtId="177" fontId="4" fillId="0" borderId="33" xfId="7" applyNumberFormat="1" applyFont="1" applyFill="1" applyBorder="1" applyAlignment="1">
      <alignment horizontal="center" vertical="center"/>
    </xf>
    <xf numFmtId="177" fontId="2" fillId="0" borderId="26" xfId="22" applyNumberFormat="1" applyFont="1" applyFill="1" applyBorder="1" applyAlignment="1">
      <alignment vertical="center"/>
    </xf>
    <xf numFmtId="2" fontId="0" fillId="13" borderId="21" xfId="0" applyNumberFormat="1" applyFill="1" applyBorder="1" applyAlignment="1">
      <alignment horizontal="center" vertical="center"/>
    </xf>
    <xf numFmtId="177" fontId="30" fillId="0" borderId="21" xfId="22" applyNumberFormat="1" applyFont="1" applyFill="1" applyBorder="1" applyAlignment="1">
      <alignment vertical="center"/>
    </xf>
    <xf numFmtId="171" fontId="15" fillId="0" borderId="1" xfId="3" applyNumberFormat="1" applyFont="1" applyFill="1" applyBorder="1" applyAlignment="1" applyProtection="1">
      <alignment horizontal="center" vertical="center"/>
    </xf>
    <xf numFmtId="0" fontId="21" fillId="14" borderId="4" xfId="0" applyFont="1" applyFill="1" applyBorder="1" applyAlignment="1">
      <alignment horizontal="center"/>
    </xf>
    <xf numFmtId="0" fontId="21" fillId="14" borderId="4" xfId="0" applyFont="1" applyFill="1" applyBorder="1" applyAlignment="1">
      <alignment horizontal="left"/>
    </xf>
    <xf numFmtId="0" fontId="20" fillId="14" borderId="4" xfId="0" applyFont="1" applyFill="1" applyBorder="1" applyAlignment="1">
      <alignment horizontal="center" vertical="center"/>
    </xf>
    <xf numFmtId="0" fontId="20" fillId="14" borderId="8" xfId="0" applyFont="1" applyFill="1" applyBorder="1" applyAlignment="1">
      <alignment horizontal="center" vertical="center"/>
    </xf>
    <xf numFmtId="0" fontId="20" fillId="14" borderId="9" xfId="0" applyFont="1" applyFill="1" applyBorder="1" applyAlignment="1">
      <alignment horizontal="center" vertical="center"/>
    </xf>
    <xf numFmtId="0" fontId="21" fillId="14" borderId="0" xfId="0" applyFont="1" applyFill="1" applyBorder="1" applyAlignment="1">
      <alignment horizontal="center"/>
    </xf>
    <xf numFmtId="0" fontId="21" fillId="14" borderId="0" xfId="0" applyFont="1" applyFill="1" applyBorder="1" applyAlignment="1">
      <alignment horizontal="left"/>
    </xf>
    <xf numFmtId="0" fontId="20" fillId="14" borderId="0" xfId="0" applyFont="1" applyFill="1" applyBorder="1" applyAlignment="1">
      <alignment horizontal="right" vertical="center"/>
    </xf>
    <xf numFmtId="0" fontId="20" fillId="14" borderId="0" xfId="0" applyFont="1" applyFill="1" applyBorder="1" applyAlignment="1">
      <alignment horizontal="center" vertical="center"/>
    </xf>
    <xf numFmtId="0" fontId="20" fillId="14" borderId="7" xfId="0" applyFont="1" applyFill="1" applyBorder="1" applyAlignment="1">
      <alignment horizontal="center" vertical="center"/>
    </xf>
    <xf numFmtId="0" fontId="6" fillId="14" borderId="0" xfId="0" applyFont="1" applyFill="1" applyBorder="1" applyAlignment="1">
      <alignment horizontal="center"/>
    </xf>
    <xf numFmtId="0" fontId="20" fillId="14" borderId="0" xfId="0" applyFont="1" applyFill="1" applyBorder="1"/>
    <xf numFmtId="0" fontId="22" fillId="14" borderId="0" xfId="0" applyFont="1" applyFill="1" applyBorder="1" applyAlignment="1">
      <alignment horizontal="left" vertical="center"/>
    </xf>
    <xf numFmtId="0" fontId="21" fillId="14" borderId="3" xfId="0" applyFont="1" applyFill="1" applyBorder="1" applyAlignment="1">
      <alignment horizontal="left"/>
    </xf>
    <xf numFmtId="0" fontId="20" fillId="14" borderId="0" xfId="0" applyFont="1" applyFill="1" applyBorder="1" applyAlignment="1">
      <alignment horizontal="right"/>
    </xf>
    <xf numFmtId="0" fontId="21" fillId="14" borderId="0" xfId="0" applyFont="1" applyFill="1" applyBorder="1" applyAlignment="1">
      <alignment horizontal="right"/>
    </xf>
    <xf numFmtId="0" fontId="20" fillId="14" borderId="7" xfId="0" applyFont="1" applyFill="1" applyBorder="1" applyAlignment="1">
      <alignment horizontal="center"/>
    </xf>
    <xf numFmtId="0" fontId="20" fillId="14" borderId="10" xfId="0" applyFont="1" applyFill="1" applyBorder="1" applyAlignment="1">
      <alignment horizontal="left"/>
    </xf>
    <xf numFmtId="0" fontId="20" fillId="14" borderId="11" xfId="0" applyFont="1" applyFill="1" applyBorder="1" applyAlignment="1">
      <alignment horizontal="right"/>
    </xf>
    <xf numFmtId="0" fontId="21" fillId="10" borderId="0" xfId="0" applyFont="1" applyFill="1" applyBorder="1" applyAlignment="1">
      <alignment horizontal="center"/>
    </xf>
    <xf numFmtId="0" fontId="20" fillId="10" borderId="6" xfId="0" applyFont="1" applyFill="1" applyBorder="1" applyAlignment="1">
      <alignment horizontal="center"/>
    </xf>
    <xf numFmtId="0" fontId="35" fillId="10" borderId="13" xfId="0" applyFont="1" applyFill="1" applyBorder="1" applyAlignment="1">
      <alignment horizontal="center"/>
    </xf>
    <xf numFmtId="175" fontId="2" fillId="0" borderId="0" xfId="37"/>
    <xf numFmtId="0" fontId="23" fillId="15" borderId="11" xfId="42" applyFont="1" applyFill="1" applyBorder="1" applyAlignment="1">
      <alignment vertical="center"/>
    </xf>
    <xf numFmtId="0" fontId="23" fillId="15" borderId="11" xfId="42" applyFont="1" applyFill="1" applyBorder="1" applyAlignment="1">
      <alignment horizontal="left" vertical="center"/>
    </xf>
    <xf numFmtId="0" fontId="4" fillId="15" borderId="36" xfId="42" applyFont="1" applyFill="1" applyBorder="1" applyAlignment="1">
      <alignment horizontal="center" vertical="center"/>
    </xf>
    <xf numFmtId="0" fontId="4" fillId="15" borderId="35" xfId="42" applyFont="1" applyFill="1" applyBorder="1" applyAlignment="1">
      <alignment horizontal="center" vertical="center"/>
    </xf>
    <xf numFmtId="0" fontId="4" fillId="15" borderId="33" xfId="42" applyFont="1" applyFill="1" applyBorder="1" applyAlignment="1">
      <alignment horizontal="center" vertical="center"/>
    </xf>
    <xf numFmtId="0" fontId="4" fillId="15" borderId="37" xfId="42" applyFont="1" applyFill="1" applyBorder="1" applyAlignment="1">
      <alignment horizontal="center" vertical="center"/>
    </xf>
    <xf numFmtId="0" fontId="4" fillId="15" borderId="38" xfId="42" applyFont="1" applyFill="1" applyBorder="1" applyAlignment="1">
      <alignment horizontal="center" vertical="center"/>
    </xf>
    <xf numFmtId="0" fontId="2" fillId="15" borderId="39" xfId="42" quotePrefix="1" applyFill="1" applyBorder="1" applyAlignment="1">
      <alignment horizontal="center" vertical="center"/>
    </xf>
    <xf numFmtId="0" fontId="2" fillId="15" borderId="40" xfId="42" quotePrefix="1" applyFill="1" applyBorder="1" applyAlignment="1">
      <alignment horizontal="center" vertical="center"/>
    </xf>
    <xf numFmtId="0" fontId="2" fillId="15" borderId="41" xfId="42" applyFill="1" applyBorder="1" applyAlignment="1">
      <alignment horizontal="center" vertical="center"/>
    </xf>
    <xf numFmtId="3" fontId="2" fillId="15" borderId="23" xfId="47" applyNumberFormat="1" applyFont="1" applyFill="1" applyBorder="1" applyAlignment="1">
      <alignment horizontal="center" vertical="center" wrapText="1"/>
    </xf>
    <xf numFmtId="0" fontId="2" fillId="15" borderId="42" xfId="47" applyFont="1" applyFill="1" applyBorder="1" applyAlignment="1">
      <alignment horizontal="justify" vertical="center" wrapText="1"/>
    </xf>
    <xf numFmtId="164" fontId="2" fillId="15" borderId="1" xfId="29" applyFont="1" applyFill="1" applyBorder="1" applyAlignment="1">
      <alignment vertical="center" wrapText="1"/>
    </xf>
    <xf numFmtId="180" fontId="2" fillId="15" borderId="1" xfId="15" applyNumberFormat="1" applyFont="1" applyFill="1" applyBorder="1" applyAlignment="1">
      <alignment vertical="center" wrapText="1"/>
    </xf>
    <xf numFmtId="180" fontId="2" fillId="15" borderId="21" xfId="47" applyNumberFormat="1" applyFont="1" applyFill="1" applyBorder="1" applyAlignment="1">
      <alignment horizontal="right" vertical="center" wrapText="1"/>
    </xf>
    <xf numFmtId="0" fontId="2" fillId="15" borderId="43" xfId="47" applyFont="1" applyFill="1" applyBorder="1" applyAlignment="1">
      <alignment horizontal="justify" vertical="center" wrapText="1"/>
    </xf>
    <xf numFmtId="180" fontId="2" fillId="15" borderId="31" xfId="15" applyNumberFormat="1" applyFont="1" applyFill="1" applyBorder="1" applyAlignment="1">
      <alignment vertical="center" wrapText="1"/>
    </xf>
    <xf numFmtId="180" fontId="2" fillId="15" borderId="27" xfId="47" applyNumberFormat="1" applyFont="1" applyFill="1" applyBorder="1" applyAlignment="1">
      <alignment horizontal="right" vertical="center" wrapText="1"/>
    </xf>
    <xf numFmtId="180" fontId="2" fillId="15" borderId="9" xfId="47" applyNumberFormat="1" applyFont="1" applyFill="1" applyBorder="1" applyAlignment="1">
      <alignment horizontal="right" vertical="center" wrapText="1"/>
    </xf>
    <xf numFmtId="2" fontId="2" fillId="15" borderId="26" xfId="47" applyNumberFormat="1" applyFont="1" applyFill="1" applyBorder="1" applyAlignment="1">
      <alignment horizontal="center" vertical="center" wrapText="1"/>
    </xf>
    <xf numFmtId="180" fontId="4" fillId="15" borderId="36" xfId="47" applyNumberFormat="1" applyFont="1" applyFill="1" applyBorder="1" applyAlignment="1">
      <alignment horizontal="right" vertical="center" wrapText="1"/>
    </xf>
    <xf numFmtId="0" fontId="2" fillId="15" borderId="23" xfId="47" applyFont="1" applyFill="1" applyBorder="1" applyAlignment="1">
      <alignment horizontal="center" vertical="center" wrapText="1"/>
    </xf>
    <xf numFmtId="3" fontId="2" fillId="15" borderId="1" xfId="15" applyNumberFormat="1" applyFont="1" applyFill="1" applyBorder="1" applyAlignment="1">
      <alignment horizontal="center" vertical="center" wrapText="1"/>
    </xf>
    <xf numFmtId="4" fontId="2" fillId="15" borderId="42" xfId="47" applyNumberFormat="1" applyFont="1" applyFill="1" applyBorder="1" applyAlignment="1">
      <alignment horizontal="center" vertical="center" wrapText="1"/>
    </xf>
    <xf numFmtId="0" fontId="2" fillId="15" borderId="44" xfId="47" applyFont="1" applyFill="1" applyBorder="1" applyAlignment="1">
      <alignment horizontal="center" vertical="center" wrapText="1"/>
    </xf>
    <xf numFmtId="3" fontId="2" fillId="15" borderId="31" xfId="15" applyNumberFormat="1" applyFont="1" applyFill="1" applyBorder="1" applyAlignment="1">
      <alignment horizontal="center" vertical="center" wrapText="1"/>
    </xf>
    <xf numFmtId="4" fontId="2" fillId="15" borderId="43" xfId="47" applyNumberFormat="1" applyFont="1" applyFill="1" applyBorder="1" applyAlignment="1">
      <alignment horizontal="center" vertical="center" wrapText="1"/>
    </xf>
    <xf numFmtId="180" fontId="4" fillId="15" borderId="36" xfId="47" quotePrefix="1" applyNumberFormat="1" applyFont="1" applyFill="1" applyBorder="1" applyAlignment="1">
      <alignment horizontal="right" vertical="center" wrapText="1"/>
    </xf>
    <xf numFmtId="0" fontId="10" fillId="15" borderId="0" xfId="47" applyFont="1" applyFill="1" applyAlignment="1">
      <alignment vertical="center" wrapText="1"/>
    </xf>
    <xf numFmtId="9" fontId="25" fillId="0" borderId="0" xfId="64" applyFont="1" applyFill="1" applyAlignment="1">
      <alignment horizontal="center" vertical="center" wrapText="1"/>
    </xf>
    <xf numFmtId="0" fontId="4" fillId="15" borderId="34" xfId="47" applyFont="1" applyFill="1" applyBorder="1" applyAlignment="1">
      <alignment horizontal="center" vertical="center" wrapText="1"/>
    </xf>
    <xf numFmtId="0" fontId="4" fillId="15" borderId="35" xfId="47" applyFont="1" applyFill="1" applyBorder="1" applyAlignment="1">
      <alignment horizontal="center" vertical="center" wrapText="1"/>
    </xf>
    <xf numFmtId="0" fontId="4" fillId="15" borderId="35" xfId="47" quotePrefix="1" applyFont="1" applyFill="1" applyBorder="1" applyAlignment="1">
      <alignment horizontal="center" vertical="center" wrapText="1"/>
    </xf>
    <xf numFmtId="0" fontId="4" fillId="15" borderId="33" xfId="47" quotePrefix="1" applyFont="1" applyFill="1" applyBorder="1" applyAlignment="1">
      <alignment horizontal="center" vertical="center" wrapText="1"/>
    </xf>
    <xf numFmtId="180" fontId="2" fillId="15" borderId="45" xfId="47" applyNumberFormat="1" applyFont="1" applyFill="1" applyBorder="1" applyAlignment="1">
      <alignment horizontal="right" vertical="center" wrapText="1"/>
    </xf>
    <xf numFmtId="0" fontId="2" fillId="15" borderId="1" xfId="47" applyFont="1" applyFill="1" applyBorder="1" applyAlignment="1">
      <alignment horizontal="justify" vertical="center" wrapText="1"/>
    </xf>
    <xf numFmtId="181" fontId="2" fillId="15" borderId="1" xfId="47" applyNumberFormat="1" applyFont="1" applyFill="1" applyBorder="1" applyAlignment="1">
      <alignment horizontal="center" vertical="center" wrapText="1"/>
    </xf>
    <xf numFmtId="3" fontId="2" fillId="15" borderId="22" xfId="47" applyNumberFormat="1" applyFont="1" applyFill="1" applyBorder="1" applyAlignment="1">
      <alignment horizontal="center" vertical="center" wrapText="1"/>
    </xf>
    <xf numFmtId="0" fontId="2" fillId="15" borderId="8" xfId="47" applyFont="1" applyFill="1" applyBorder="1" applyAlignment="1">
      <alignment horizontal="justify" vertical="center" wrapText="1"/>
    </xf>
    <xf numFmtId="164" fontId="2" fillId="15" borderId="8" xfId="29" applyFont="1" applyFill="1" applyBorder="1" applyAlignment="1">
      <alignment vertical="center" wrapText="1"/>
    </xf>
    <xf numFmtId="180" fontId="2" fillId="15" borderId="8" xfId="15" applyNumberFormat="1" applyFont="1" applyFill="1" applyBorder="1" applyAlignment="1">
      <alignment vertical="center" wrapText="1"/>
    </xf>
    <xf numFmtId="181" fontId="2" fillId="15" borderId="8" xfId="47" applyNumberFormat="1" applyFont="1" applyFill="1" applyBorder="1" applyAlignment="1">
      <alignment horizontal="center" vertical="center" wrapText="1"/>
    </xf>
    <xf numFmtId="3" fontId="2" fillId="15" borderId="24" xfId="47" applyNumberFormat="1" applyFont="1" applyFill="1" applyBorder="1" applyAlignment="1">
      <alignment horizontal="center" vertical="center" wrapText="1"/>
    </xf>
    <xf numFmtId="0" fontId="2" fillId="15" borderId="25" xfId="47" applyFont="1" applyFill="1" applyBorder="1" applyAlignment="1">
      <alignment horizontal="justify" vertical="center" wrapText="1"/>
    </xf>
    <xf numFmtId="164" fontId="2" fillId="15" borderId="25" xfId="29" applyFont="1" applyFill="1" applyBorder="1" applyAlignment="1">
      <alignment vertical="center" wrapText="1"/>
    </xf>
    <xf numFmtId="180" fontId="2" fillId="15" borderId="25" xfId="15" applyNumberFormat="1" applyFont="1" applyFill="1" applyBorder="1" applyAlignment="1">
      <alignment vertical="center" wrapText="1"/>
    </xf>
    <xf numFmtId="181" fontId="2" fillId="15" borderId="25" xfId="47" applyNumberFormat="1" applyFont="1" applyFill="1" applyBorder="1" applyAlignment="1">
      <alignment horizontal="center" vertical="center" wrapText="1"/>
    </xf>
    <xf numFmtId="180" fontId="2" fillId="15" borderId="26" xfId="47" applyNumberFormat="1" applyFont="1" applyFill="1" applyBorder="1" applyAlignment="1">
      <alignment horizontal="right" vertical="center" wrapText="1"/>
    </xf>
    <xf numFmtId="0" fontId="2" fillId="13" borderId="24" xfId="53" applyFont="1" applyFill="1" applyBorder="1" applyAlignment="1">
      <alignment vertical="center" wrapText="1"/>
    </xf>
    <xf numFmtId="0" fontId="2" fillId="13" borderId="25" xfId="53" applyFont="1" applyFill="1" applyBorder="1" applyAlignment="1">
      <alignment horizontal="center" vertical="center"/>
    </xf>
    <xf numFmtId="177" fontId="2" fillId="13" borderId="26" xfId="22" applyNumberFormat="1" applyFont="1" applyFill="1" applyBorder="1" applyAlignment="1">
      <alignment vertical="center"/>
    </xf>
    <xf numFmtId="0" fontId="0" fillId="13" borderId="24" xfId="0" applyFill="1" applyBorder="1" applyAlignment="1">
      <alignment vertical="center"/>
    </xf>
    <xf numFmtId="0" fontId="0" fillId="13" borderId="25" xfId="0" applyFill="1" applyBorder="1" applyAlignment="1">
      <alignment horizontal="center" vertical="center"/>
    </xf>
    <xf numFmtId="2" fontId="0" fillId="13" borderId="26" xfId="0" applyNumberFormat="1" applyFill="1" applyBorder="1" applyAlignment="1">
      <alignment horizontal="center" vertical="center"/>
    </xf>
    <xf numFmtId="177" fontId="2" fillId="0" borderId="0" xfId="53" applyNumberFormat="1" applyFont="1" applyAlignment="1">
      <alignment vertical="center"/>
    </xf>
    <xf numFmtId="0" fontId="0" fillId="13" borderId="22" xfId="0" applyFill="1" applyBorder="1" applyAlignment="1">
      <alignment vertical="center"/>
    </xf>
    <xf numFmtId="0" fontId="0" fillId="13" borderId="8" xfId="0" applyFill="1" applyBorder="1" applyAlignment="1">
      <alignment horizontal="center" vertical="center"/>
    </xf>
    <xf numFmtId="0" fontId="4" fillId="15" borderId="46" xfId="42" applyFont="1" applyFill="1" applyBorder="1" applyAlignment="1">
      <alignment horizontal="center" vertical="center"/>
    </xf>
    <xf numFmtId="3" fontId="17" fillId="0" borderId="0" xfId="34" applyNumberFormat="1" applyFont="1" applyAlignment="1">
      <alignment horizontal="left" vertical="center"/>
    </xf>
    <xf numFmtId="183" fontId="25" fillId="15" borderId="32" xfId="18" applyNumberFormat="1" applyFont="1" applyFill="1" applyBorder="1" applyAlignment="1">
      <alignment horizontal="center" vertical="center"/>
    </xf>
    <xf numFmtId="183" fontId="25" fillId="15" borderId="8" xfId="18" applyNumberFormat="1" applyFont="1" applyFill="1" applyBorder="1" applyAlignment="1">
      <alignment horizontal="center" vertical="center"/>
    </xf>
    <xf numFmtId="183" fontId="25" fillId="15" borderId="1" xfId="18" applyNumberFormat="1" applyFont="1" applyFill="1" applyBorder="1" applyAlignment="1">
      <alignment horizontal="center" vertical="center"/>
    </xf>
    <xf numFmtId="183" fontId="25" fillId="15" borderId="25" xfId="18" applyNumberFormat="1" applyFont="1" applyFill="1" applyBorder="1" applyAlignment="1">
      <alignment horizontal="center" vertical="center"/>
    </xf>
    <xf numFmtId="44" fontId="9" fillId="0" borderId="0" xfId="49" applyNumberFormat="1" applyFont="1"/>
    <xf numFmtId="42" fontId="30" fillId="0" borderId="0" xfId="22" applyFont="1" applyFill="1" applyProtection="1"/>
    <xf numFmtId="177" fontId="30" fillId="0" borderId="0" xfId="22" applyNumberFormat="1" applyFont="1" applyFill="1" applyProtection="1"/>
    <xf numFmtId="2" fontId="20" fillId="0" borderId="31" xfId="0" applyNumberFormat="1" applyFont="1" applyBorder="1" applyAlignment="1">
      <alignment horizontal="center" vertical="center"/>
    </xf>
    <xf numFmtId="13" fontId="30" fillId="0" borderId="0" xfId="22" applyNumberFormat="1" applyFont="1" applyFill="1" applyProtection="1"/>
    <xf numFmtId="42" fontId="9" fillId="0" borderId="0" xfId="22" applyFont="1" applyFill="1" applyAlignment="1" applyProtection="1">
      <alignment horizontal="center"/>
    </xf>
    <xf numFmtId="177" fontId="9" fillId="0" borderId="0" xfId="22" applyNumberFormat="1" applyFont="1" applyFill="1" applyProtection="1"/>
    <xf numFmtId="2" fontId="0" fillId="13" borderId="9" xfId="0" applyNumberFormat="1" applyFill="1" applyBorder="1" applyAlignment="1">
      <alignment horizontal="center" vertical="center"/>
    </xf>
    <xf numFmtId="177" fontId="2" fillId="0" borderId="0" xfId="22" applyNumberFormat="1" applyFont="1" applyAlignment="1">
      <alignment vertical="center"/>
    </xf>
    <xf numFmtId="177" fontId="2" fillId="0" borderId="0" xfId="22" applyNumberFormat="1" applyFont="1" applyAlignment="1">
      <alignment horizontal="center" vertical="center"/>
    </xf>
    <xf numFmtId="0" fontId="2" fillId="13" borderId="23" xfId="53" applyFont="1" applyFill="1" applyBorder="1" applyAlignment="1">
      <alignment horizontal="left" vertical="center" wrapText="1"/>
    </xf>
    <xf numFmtId="185" fontId="2" fillId="0" borderId="0" xfId="37" applyNumberFormat="1"/>
    <xf numFmtId="180" fontId="2" fillId="15" borderId="27" xfId="47" applyNumberFormat="1" applyFont="1" applyFill="1" applyBorder="1" applyAlignment="1">
      <alignment vertical="center" wrapText="1"/>
    </xf>
    <xf numFmtId="180" fontId="2" fillId="15" borderId="45" xfId="47" applyNumberFormat="1" applyFont="1" applyFill="1" applyBorder="1" applyAlignment="1">
      <alignment vertical="center" wrapText="1"/>
    </xf>
    <xf numFmtId="180" fontId="4" fillId="15" borderId="36" xfId="47" applyNumberFormat="1" applyFont="1" applyFill="1" applyBorder="1" applyAlignment="1">
      <alignment vertical="center" wrapText="1"/>
    </xf>
    <xf numFmtId="178" fontId="0" fillId="0" borderId="0" xfId="0" applyNumberFormat="1"/>
    <xf numFmtId="0" fontId="33" fillId="3" borderId="47" xfId="0" applyFont="1" applyFill="1" applyBorder="1" applyAlignment="1">
      <alignment horizontal="center" vertical="center"/>
    </xf>
    <xf numFmtId="0" fontId="33" fillId="3" borderId="48" xfId="0" applyFont="1" applyFill="1" applyBorder="1" applyAlignment="1">
      <alignment horizontal="center" vertical="center" wrapText="1"/>
    </xf>
    <xf numFmtId="2" fontId="20" fillId="10" borderId="1" xfId="0" applyNumberFormat="1" applyFont="1" applyFill="1" applyBorder="1" applyAlignment="1">
      <alignment horizontal="center" vertical="center"/>
    </xf>
    <xf numFmtId="0" fontId="33" fillId="3" borderId="1" xfId="0" applyFont="1" applyFill="1" applyBorder="1" applyAlignment="1">
      <alignment horizontal="center" vertical="center" wrapText="1"/>
    </xf>
    <xf numFmtId="0" fontId="33" fillId="3" borderId="1" xfId="0" applyFont="1" applyFill="1" applyBorder="1" applyAlignment="1">
      <alignment horizontal="center" vertical="center"/>
    </xf>
    <xf numFmtId="0" fontId="20" fillId="10" borderId="1" xfId="0" applyFont="1" applyFill="1" applyBorder="1" applyAlignment="1">
      <alignment vertical="center"/>
    </xf>
    <xf numFmtId="169" fontId="20" fillId="10" borderId="1" xfId="0" applyNumberFormat="1" applyFont="1" applyFill="1" applyBorder="1" applyAlignment="1">
      <alignment horizontal="center" vertical="center"/>
    </xf>
    <xf numFmtId="0" fontId="21" fillId="14" borderId="3" xfId="0" applyFont="1" applyFill="1" applyBorder="1" applyAlignment="1">
      <alignment horizontal="left" vertical="center"/>
    </xf>
    <xf numFmtId="0" fontId="21" fillId="14" borderId="0" xfId="0" applyFont="1" applyFill="1" applyBorder="1" applyAlignment="1">
      <alignment horizontal="left" vertical="center"/>
    </xf>
    <xf numFmtId="0" fontId="21" fillId="14" borderId="0" xfId="0" applyFont="1" applyFill="1" applyBorder="1" applyAlignment="1">
      <alignment horizontal="center" vertical="center"/>
    </xf>
    <xf numFmtId="0" fontId="20" fillId="14" borderId="11" xfId="0" applyFont="1" applyFill="1" applyBorder="1" applyAlignment="1">
      <alignment horizontal="center"/>
    </xf>
    <xf numFmtId="0" fontId="20" fillId="14" borderId="2" xfId="0" applyFont="1" applyFill="1" applyBorder="1" applyAlignment="1">
      <alignment horizontal="center"/>
    </xf>
    <xf numFmtId="0" fontId="20" fillId="14" borderId="3" xfId="0" applyFont="1" applyFill="1" applyBorder="1" applyAlignment="1">
      <alignment horizontal="center"/>
    </xf>
    <xf numFmtId="0" fontId="20" fillId="10" borderId="1" xfId="0" applyFont="1" applyFill="1" applyBorder="1" applyAlignment="1">
      <alignment horizontal="center" vertical="center"/>
    </xf>
    <xf numFmtId="0" fontId="20" fillId="10" borderId="14" xfId="0" applyFont="1" applyFill="1" applyBorder="1" applyAlignment="1"/>
    <xf numFmtId="0" fontId="20" fillId="10" borderId="15" xfId="0" applyFont="1" applyFill="1" applyBorder="1" applyAlignment="1"/>
    <xf numFmtId="0" fontId="20" fillId="10" borderId="28" xfId="0" applyFont="1" applyFill="1" applyBorder="1" applyAlignment="1"/>
    <xf numFmtId="177" fontId="34" fillId="13" borderId="0" xfId="22" applyNumberFormat="1" applyFont="1" applyFill="1" applyBorder="1" applyAlignment="1">
      <alignment horizontal="left" vertical="center" wrapText="1"/>
    </xf>
    <xf numFmtId="164" fontId="2" fillId="0" borderId="0" xfId="21" applyFont="1" applyFill="1" applyAlignment="1">
      <alignment vertical="center"/>
    </xf>
    <xf numFmtId="164" fontId="2" fillId="0" borderId="0" xfId="21" applyFont="1" applyFill="1" applyBorder="1" applyAlignment="1">
      <alignment vertical="center"/>
    </xf>
    <xf numFmtId="164" fontId="24" fillId="0" borderId="0" xfId="21" applyFont="1" applyFill="1" applyAlignment="1">
      <alignment vertical="center"/>
    </xf>
    <xf numFmtId="164" fontId="2" fillId="0" borderId="0" xfId="21" applyFont="1" applyFill="1"/>
    <xf numFmtId="164" fontId="2" fillId="0" borderId="0" xfId="21" applyFont="1" applyFill="1" applyBorder="1"/>
    <xf numFmtId="44" fontId="2" fillId="0" borderId="0" xfId="53" applyNumberFormat="1" applyFont="1"/>
    <xf numFmtId="164" fontId="2" fillId="0" borderId="0" xfId="21" applyFont="1" applyAlignment="1">
      <alignment vertical="center"/>
    </xf>
    <xf numFmtId="164" fontId="2" fillId="0" borderId="0" xfId="21" applyFont="1" applyAlignment="1">
      <alignment horizontal="center" vertical="center"/>
    </xf>
    <xf numFmtId="10" fontId="2" fillId="0" borderId="0" xfId="58" applyNumberFormat="1" applyFont="1" applyAlignment="1">
      <alignment vertical="center"/>
    </xf>
    <xf numFmtId="0" fontId="2" fillId="15" borderId="49" xfId="47" applyFont="1" applyFill="1" applyBorder="1" applyAlignment="1">
      <alignment horizontal="center" vertical="center" wrapText="1"/>
    </xf>
    <xf numFmtId="0" fontId="2" fillId="0" borderId="50" xfId="47" applyFont="1" applyBorder="1" applyAlignment="1">
      <alignment horizontal="justify" vertical="center" wrapText="1"/>
    </xf>
    <xf numFmtId="3" fontId="2" fillId="15" borderId="51" xfId="15" applyNumberFormat="1" applyFont="1" applyFill="1" applyBorder="1" applyAlignment="1">
      <alignment horizontal="center" vertical="center" wrapText="1"/>
    </xf>
    <xf numFmtId="180" fontId="2" fillId="15" borderId="51" xfId="15" applyNumberFormat="1" applyFont="1" applyFill="1" applyBorder="1" applyAlignment="1">
      <alignment vertical="center" wrapText="1"/>
    </xf>
    <xf numFmtId="4" fontId="2" fillId="15" borderId="50" xfId="47" applyNumberFormat="1" applyFont="1" applyFill="1" applyBorder="1" applyAlignment="1">
      <alignment horizontal="center" vertical="center" wrapText="1"/>
    </xf>
    <xf numFmtId="0" fontId="4" fillId="15" borderId="46" xfId="47" applyFont="1" applyFill="1" applyBorder="1" applyAlignment="1">
      <alignment horizontal="center" vertical="center" wrapText="1"/>
    </xf>
    <xf numFmtId="0" fontId="4" fillId="15" borderId="52" xfId="47" applyFont="1" applyFill="1" applyBorder="1" applyAlignment="1">
      <alignment horizontal="center" vertical="center" wrapText="1"/>
    </xf>
    <xf numFmtId="4" fontId="4" fillId="15" borderId="53" xfId="47" applyNumberFormat="1" applyFont="1" applyFill="1" applyBorder="1" applyAlignment="1">
      <alignment horizontal="center" vertical="center" wrapText="1"/>
    </xf>
    <xf numFmtId="3" fontId="4" fillId="15" borderId="53" xfId="47" applyNumberFormat="1" applyFont="1" applyFill="1" applyBorder="1" applyAlignment="1">
      <alignment horizontal="center" vertical="center" wrapText="1"/>
    </xf>
    <xf numFmtId="2" fontId="4" fillId="15" borderId="53" xfId="47" applyNumberFormat="1" applyFont="1" applyFill="1" applyBorder="1" applyAlignment="1">
      <alignment horizontal="center" vertical="center" wrapText="1"/>
    </xf>
    <xf numFmtId="3" fontId="4" fillId="15" borderId="36" xfId="47" applyNumberFormat="1" applyFont="1" applyFill="1" applyBorder="1" applyAlignment="1">
      <alignment horizontal="center" vertical="center" wrapText="1"/>
    </xf>
    <xf numFmtId="0" fontId="20" fillId="10" borderId="43" xfId="0" applyFont="1" applyFill="1" applyBorder="1" applyAlignment="1">
      <alignment horizontal="center" vertical="center"/>
    </xf>
    <xf numFmtId="0" fontId="20" fillId="10" borderId="54" xfId="0" applyFont="1" applyFill="1" applyBorder="1" applyAlignment="1">
      <alignment horizontal="center" vertical="center"/>
    </xf>
    <xf numFmtId="178" fontId="20" fillId="10" borderId="31" xfId="0" applyNumberFormat="1" applyFont="1" applyFill="1" applyBorder="1" applyAlignment="1">
      <alignment vertical="center"/>
    </xf>
    <xf numFmtId="164" fontId="20" fillId="10" borderId="27" xfId="34" applyNumberFormat="1" applyFont="1" applyFill="1" applyBorder="1" applyAlignment="1">
      <alignment vertical="center"/>
    </xf>
    <xf numFmtId="4" fontId="15" fillId="0" borderId="31" xfId="34" applyNumberFormat="1" applyFont="1" applyBorder="1" applyAlignment="1">
      <alignment horizontal="center" vertical="center" wrapText="1"/>
    </xf>
    <xf numFmtId="164" fontId="17" fillId="0" borderId="0" xfId="29" applyFont="1" applyFill="1" applyBorder="1" applyAlignment="1" applyProtection="1">
      <alignment horizontal="left" vertical="center" wrapText="1"/>
    </xf>
    <xf numFmtId="44" fontId="0" fillId="0" borderId="0" xfId="0" applyNumberFormat="1"/>
    <xf numFmtId="164" fontId="2" fillId="0" borderId="0" xfId="21" applyFont="1"/>
    <xf numFmtId="164" fontId="2" fillId="0" borderId="0" xfId="21" applyFont="1" applyAlignment="1">
      <alignment horizontal="center"/>
    </xf>
    <xf numFmtId="164" fontId="24" fillId="0" borderId="0" xfId="21" applyFont="1"/>
    <xf numFmtId="164" fontId="30" fillId="0" borderId="0" xfId="21" applyFont="1" applyFill="1" applyProtection="1"/>
    <xf numFmtId="44" fontId="9" fillId="0" borderId="0" xfId="49" applyNumberFormat="1" applyFont="1" applyAlignment="1">
      <alignment vertical="center"/>
    </xf>
    <xf numFmtId="4" fontId="17" fillId="0" borderId="2" xfId="39" applyNumberFormat="1" applyFont="1" applyBorder="1" applyAlignment="1">
      <alignment horizontal="center" vertical="center"/>
    </xf>
    <xf numFmtId="4" fontId="17" fillId="0" borderId="4" xfId="39" applyNumberFormat="1" applyFont="1" applyBorder="1" applyAlignment="1">
      <alignment horizontal="center" vertical="center"/>
    </xf>
    <xf numFmtId="164" fontId="17" fillId="0" borderId="5" xfId="29" applyFont="1" applyFill="1" applyBorder="1" applyAlignment="1" applyProtection="1">
      <alignment horizontal="center" vertical="center" wrapText="1"/>
    </xf>
    <xf numFmtId="164" fontId="17" fillId="0" borderId="4" xfId="29" applyFont="1" applyFill="1" applyBorder="1" applyAlignment="1" applyProtection="1">
      <alignment horizontal="center" vertical="center" wrapText="1"/>
    </xf>
    <xf numFmtId="0" fontId="9" fillId="0" borderId="3" xfId="49" applyFont="1" applyBorder="1"/>
    <xf numFmtId="0" fontId="9" fillId="0" borderId="7" xfId="49" applyFont="1" applyBorder="1"/>
    <xf numFmtId="3" fontId="17" fillId="0" borderId="3" xfId="34" applyNumberFormat="1" applyFont="1" applyBorder="1" applyAlignment="1">
      <alignment horizontal="left" vertical="center"/>
    </xf>
    <xf numFmtId="175" fontId="2" fillId="0" borderId="7" xfId="43" applyBorder="1" applyAlignment="1">
      <alignment horizontal="left" vertical="center" wrapText="1"/>
    </xf>
    <xf numFmtId="171" fontId="15" fillId="0" borderId="8" xfId="3" applyNumberFormat="1" applyFont="1" applyFill="1" applyBorder="1" applyAlignment="1" applyProtection="1">
      <alignment horizontal="center" vertical="center"/>
    </xf>
    <xf numFmtId="4" fontId="15" fillId="0" borderId="8" xfId="34" applyNumberFormat="1" applyFont="1" applyBorder="1" applyAlignment="1">
      <alignment horizontal="center" vertical="center" wrapText="1"/>
    </xf>
    <xf numFmtId="171" fontId="15" fillId="0" borderId="31" xfId="3" applyNumberFormat="1" applyFont="1" applyFill="1" applyBorder="1" applyAlignment="1" applyProtection="1">
      <alignment horizontal="center" vertical="center"/>
    </xf>
    <xf numFmtId="171" fontId="15" fillId="0" borderId="37" xfId="3" applyNumberFormat="1" applyFont="1" applyFill="1" applyBorder="1" applyAlignment="1" applyProtection="1">
      <alignment horizontal="center" vertical="center"/>
    </xf>
    <xf numFmtId="4" fontId="15" fillId="0" borderId="37" xfId="34" applyNumberFormat="1" applyFont="1" applyBorder="1" applyAlignment="1">
      <alignment horizontal="center" vertical="center" wrapText="1"/>
    </xf>
    <xf numFmtId="0" fontId="7" fillId="0" borderId="8" xfId="56" applyFont="1" applyBorder="1" applyAlignment="1">
      <alignment horizontal="center" vertical="center" wrapText="1" shrinkToFit="1"/>
    </xf>
    <xf numFmtId="169" fontId="5" fillId="0" borderId="25" xfId="56" applyNumberFormat="1" applyFont="1" applyBorder="1" applyAlignment="1">
      <alignment horizontal="center" vertical="center" wrapText="1" shrinkToFit="1"/>
    </xf>
    <xf numFmtId="186" fontId="9" fillId="0" borderId="0" xfId="49" applyNumberFormat="1" applyFont="1"/>
    <xf numFmtId="186" fontId="9" fillId="0" borderId="0" xfId="49" applyNumberFormat="1" applyFont="1" applyAlignment="1">
      <alignment horizontal="center"/>
    </xf>
    <xf numFmtId="186" fontId="9" fillId="0" borderId="0" xfId="22" applyNumberFormat="1" applyFont="1" applyFill="1" applyAlignment="1" applyProtection="1">
      <alignment horizontal="center"/>
    </xf>
    <xf numFmtId="186" fontId="9" fillId="16" borderId="0" xfId="49" applyNumberFormat="1" applyFont="1" applyFill="1"/>
    <xf numFmtId="0" fontId="29" fillId="0" borderId="0" xfId="49" applyFont="1"/>
    <xf numFmtId="186" fontId="29" fillId="0" borderId="0" xfId="49" applyNumberFormat="1" applyFont="1"/>
    <xf numFmtId="164" fontId="29" fillId="0" borderId="0" xfId="49" applyNumberFormat="1" applyFont="1"/>
    <xf numFmtId="164" fontId="15" fillId="0" borderId="8" xfId="29" applyFont="1" applyFill="1" applyBorder="1" applyAlignment="1">
      <alignment horizontal="right" vertical="center" wrapText="1"/>
    </xf>
    <xf numFmtId="164" fontId="15" fillId="0" borderId="37" xfId="29" applyFont="1" applyFill="1" applyBorder="1" applyAlignment="1">
      <alignment horizontal="right" vertical="center" wrapText="1"/>
    </xf>
    <xf numFmtId="164" fontId="15" fillId="0" borderId="31" xfId="29" applyFont="1" applyFill="1" applyBorder="1" applyAlignment="1">
      <alignment horizontal="right" vertical="center" wrapText="1"/>
    </xf>
    <xf numFmtId="164" fontId="15" fillId="0" borderId="1" xfId="29" applyFont="1" applyFill="1" applyBorder="1" applyAlignment="1">
      <alignment horizontal="right" vertical="center" wrapText="1"/>
    </xf>
    <xf numFmtId="0" fontId="8" fillId="0" borderId="4" xfId="56" applyFont="1" applyBorder="1" applyAlignment="1">
      <alignment vertical="center" wrapText="1"/>
    </xf>
    <xf numFmtId="0" fontId="8" fillId="0" borderId="5" xfId="56" applyFont="1" applyBorder="1" applyAlignment="1">
      <alignment vertical="center" wrapText="1"/>
    </xf>
    <xf numFmtId="0" fontId="8" fillId="0" borderId="0" xfId="56" applyFont="1" applyAlignment="1">
      <alignment vertical="center" wrapText="1"/>
    </xf>
    <xf numFmtId="0" fontId="8" fillId="0" borderId="7" xfId="56" applyFont="1" applyBorder="1" applyAlignment="1">
      <alignment vertical="center" wrapText="1"/>
    </xf>
    <xf numFmtId="194" fontId="9" fillId="0" borderId="0" xfId="49" applyNumberFormat="1" applyFont="1"/>
    <xf numFmtId="0" fontId="9" fillId="0" borderId="0" xfId="49" applyFont="1" applyAlignment="1">
      <alignment wrapText="1"/>
    </xf>
    <xf numFmtId="2" fontId="9" fillId="0" borderId="0" xfId="49" applyNumberFormat="1" applyFont="1"/>
    <xf numFmtId="2" fontId="10" fillId="0" borderId="0" xfId="49" applyNumberFormat="1" applyFont="1"/>
    <xf numFmtId="2" fontId="9" fillId="16" borderId="0" xfId="49" applyNumberFormat="1" applyFont="1" applyFill="1"/>
    <xf numFmtId="2" fontId="9" fillId="0" borderId="0" xfId="49" applyNumberFormat="1" applyFont="1" applyAlignment="1">
      <alignment vertical="center"/>
    </xf>
    <xf numFmtId="2" fontId="9" fillId="0" borderId="0" xfId="22" applyNumberFormat="1" applyFont="1" applyFill="1" applyProtection="1"/>
    <xf numFmtId="2" fontId="15" fillId="0" borderId="22" xfId="34" applyNumberFormat="1" applyFont="1" applyBorder="1" applyAlignment="1">
      <alignment horizontal="center" vertical="center"/>
    </xf>
    <xf numFmtId="2" fontId="15" fillId="0" borderId="59" xfId="34" applyNumberFormat="1" applyFont="1" applyBorder="1" applyAlignment="1">
      <alignment horizontal="center" vertical="center"/>
    </xf>
    <xf numFmtId="2" fontId="15" fillId="0" borderId="44" xfId="34" applyNumberFormat="1" applyFont="1" applyBorder="1" applyAlignment="1">
      <alignment horizontal="center" vertical="center"/>
    </xf>
    <xf numFmtId="2" fontId="15" fillId="0" borderId="23" xfId="34" applyNumberFormat="1" applyFont="1" applyBorder="1" applyAlignment="1">
      <alignment horizontal="center" vertical="center"/>
    </xf>
    <xf numFmtId="4" fontId="15" fillId="0" borderId="35" xfId="20" applyNumberFormat="1" applyFont="1" applyFill="1" applyBorder="1" applyAlignment="1" applyProtection="1">
      <alignment horizontal="center" vertical="center"/>
      <protection hidden="1"/>
    </xf>
    <xf numFmtId="4" fontId="15" fillId="0" borderId="1" xfId="20" applyNumberFormat="1" applyFont="1" applyFill="1" applyBorder="1" applyAlignment="1" applyProtection="1">
      <alignment horizontal="center" vertical="center"/>
      <protection hidden="1"/>
    </xf>
    <xf numFmtId="164" fontId="17" fillId="0" borderId="60" xfId="29" applyFont="1" applyFill="1" applyBorder="1" applyAlignment="1" applyProtection="1">
      <alignment horizontal="center" vertical="center" wrapText="1"/>
    </xf>
    <xf numFmtId="10" fontId="19" fillId="15" borderId="9" xfId="62" applyNumberFormat="1" applyFont="1" applyFill="1" applyBorder="1" applyAlignment="1">
      <alignment horizontal="center" vertical="center"/>
    </xf>
    <xf numFmtId="10" fontId="19" fillId="15" borderId="21" xfId="62" applyNumberFormat="1" applyFont="1" applyFill="1" applyBorder="1" applyAlignment="1">
      <alignment horizontal="center" vertical="center"/>
    </xf>
    <xf numFmtId="10" fontId="19" fillId="15" borderId="26" xfId="62" applyNumberFormat="1" applyFont="1" applyFill="1" applyBorder="1" applyAlignment="1">
      <alignment horizontal="center" vertical="center"/>
    </xf>
    <xf numFmtId="184" fontId="15" fillId="0" borderId="1" xfId="29" applyNumberFormat="1" applyFont="1" applyFill="1" applyBorder="1" applyAlignment="1" applyProtection="1">
      <alignment horizontal="left" vertical="center" wrapText="1"/>
    </xf>
    <xf numFmtId="184" fontId="15" fillId="0" borderId="21" xfId="29" applyNumberFormat="1" applyFont="1" applyFill="1" applyBorder="1" applyAlignment="1" applyProtection="1">
      <alignment horizontal="left" vertical="center" wrapText="1"/>
    </xf>
    <xf numFmtId="3" fontId="25" fillId="15" borderId="24" xfId="46" applyNumberFormat="1" applyFont="1" applyFill="1" applyBorder="1" applyAlignment="1">
      <alignment horizontal="center" vertical="center"/>
    </xf>
    <xf numFmtId="3" fontId="25" fillId="15" borderId="25" xfId="46" applyNumberFormat="1" applyFont="1" applyFill="1" applyBorder="1" applyAlignment="1">
      <alignment horizontal="center" vertical="center"/>
    </xf>
    <xf numFmtId="0" fontId="19" fillId="15" borderId="22" xfId="46" applyFont="1" applyFill="1" applyBorder="1" applyAlignment="1">
      <alignment vertical="center" wrapText="1"/>
    </xf>
    <xf numFmtId="0" fontId="19" fillId="15" borderId="8" xfId="46" applyFont="1" applyFill="1" applyBorder="1" applyAlignment="1">
      <alignment vertical="center" wrapText="1"/>
    </xf>
    <xf numFmtId="0" fontId="19" fillId="15" borderId="9" xfId="46" applyFont="1" applyFill="1" applyBorder="1" applyAlignment="1">
      <alignment vertical="center" wrapText="1"/>
    </xf>
    <xf numFmtId="3" fontId="25" fillId="15" borderId="22" xfId="46" applyNumberFormat="1" applyFont="1" applyFill="1" applyBorder="1" applyAlignment="1">
      <alignment horizontal="center" vertical="center"/>
    </xf>
    <xf numFmtId="3" fontId="25" fillId="15" borderId="8" xfId="46" applyNumberFormat="1" applyFont="1" applyFill="1" applyBorder="1" applyAlignment="1">
      <alignment horizontal="center" vertical="center"/>
    </xf>
    <xf numFmtId="4" fontId="15" fillId="2" borderId="42" xfId="34" applyNumberFormat="1" applyFont="1" applyFill="1" applyBorder="1" applyAlignment="1">
      <alignment vertical="center" wrapText="1"/>
    </xf>
    <xf numFmtId="4" fontId="15" fillId="2" borderId="28" xfId="34" applyNumberFormat="1" applyFont="1" applyFill="1" applyBorder="1" applyAlignment="1">
      <alignment vertical="center" wrapText="1"/>
    </xf>
    <xf numFmtId="0" fontId="9" fillId="0" borderId="0" xfId="49" applyFont="1" applyAlignment="1">
      <alignment horizontal="left"/>
    </xf>
    <xf numFmtId="0" fontId="19" fillId="15" borderId="23" xfId="0" applyNumberFormat="1" applyFont="1" applyFill="1" applyBorder="1" applyAlignment="1">
      <alignment vertical="center" wrapText="1"/>
    </xf>
    <xf numFmtId="0" fontId="19" fillId="15" borderId="1" xfId="0" applyNumberFormat="1" applyFont="1" applyFill="1" applyBorder="1" applyAlignment="1">
      <alignment vertical="center" wrapText="1"/>
    </xf>
    <xf numFmtId="0" fontId="19" fillId="15" borderId="21" xfId="0" applyNumberFormat="1" applyFont="1" applyFill="1" applyBorder="1" applyAlignment="1">
      <alignment vertical="center" wrapText="1"/>
    </xf>
    <xf numFmtId="0" fontId="19" fillId="15" borderId="2" xfId="46" applyFont="1" applyFill="1" applyBorder="1" applyAlignment="1">
      <alignment horizontal="center" vertical="center" wrapText="1"/>
    </xf>
    <xf numFmtId="0" fontId="19" fillId="15" borderId="4" xfId="46" applyFont="1" applyFill="1" applyBorder="1" applyAlignment="1">
      <alignment horizontal="center" vertical="center" wrapText="1"/>
    </xf>
    <xf numFmtId="0" fontId="19" fillId="15" borderId="5" xfId="46" applyFont="1" applyFill="1" applyBorder="1" applyAlignment="1">
      <alignment horizontal="center" vertical="center" wrapText="1"/>
    </xf>
    <xf numFmtId="0" fontId="19" fillId="15" borderId="3" xfId="46" applyFont="1" applyFill="1" applyBorder="1" applyAlignment="1">
      <alignment horizontal="center" vertical="center" wrapText="1"/>
    </xf>
    <xf numFmtId="0" fontId="19" fillId="15" borderId="0" xfId="46" applyFont="1" applyFill="1" applyAlignment="1">
      <alignment horizontal="center" vertical="center" wrapText="1"/>
    </xf>
    <xf numFmtId="0" fontId="19" fillId="15" borderId="7" xfId="46" applyFont="1" applyFill="1" applyBorder="1" applyAlignment="1">
      <alignment horizontal="center" vertical="center" wrapText="1"/>
    </xf>
    <xf numFmtId="0" fontId="19" fillId="15" borderId="10" xfId="46" applyFont="1" applyFill="1" applyBorder="1" applyAlignment="1">
      <alignment horizontal="center" vertical="center" wrapText="1"/>
    </xf>
    <xf numFmtId="0" fontId="19" fillId="15" borderId="11" xfId="46" applyFont="1" applyFill="1" applyBorder="1" applyAlignment="1">
      <alignment horizontal="center" vertical="center" wrapText="1"/>
    </xf>
    <xf numFmtId="0" fontId="19" fillId="15" borderId="55" xfId="46" applyFont="1" applyFill="1" applyBorder="1" applyAlignment="1">
      <alignment horizontal="center" vertical="center" wrapText="1"/>
    </xf>
    <xf numFmtId="0" fontId="19" fillId="15" borderId="24" xfId="0" applyNumberFormat="1" applyFont="1" applyFill="1" applyBorder="1" applyAlignment="1">
      <alignment vertical="center" wrapText="1"/>
    </xf>
    <xf numFmtId="0" fontId="19" fillId="15" borderId="25" xfId="0" applyNumberFormat="1" applyFont="1" applyFill="1" applyBorder="1" applyAlignment="1">
      <alignment vertical="center" wrapText="1"/>
    </xf>
    <xf numFmtId="0" fontId="19" fillId="15" borderId="26" xfId="0" applyNumberFormat="1" applyFont="1" applyFill="1" applyBorder="1" applyAlignment="1">
      <alignment vertical="center" wrapText="1"/>
    </xf>
    <xf numFmtId="0" fontId="8" fillId="2" borderId="22" xfId="56" applyFont="1" applyFill="1" applyBorder="1" applyAlignment="1">
      <alignment horizontal="center" vertical="center"/>
    </xf>
    <xf numFmtId="0" fontId="8" fillId="2" borderId="9" xfId="56" applyFont="1" applyFill="1" applyBorder="1" applyAlignment="1">
      <alignment horizontal="center" vertical="center"/>
    </xf>
    <xf numFmtId="0" fontId="8" fillId="2" borderId="23" xfId="56" applyFont="1" applyFill="1" applyBorder="1" applyAlignment="1">
      <alignment horizontal="center" vertical="center"/>
    </xf>
    <xf numFmtId="0" fontId="8" fillId="2" borderId="21" xfId="56" applyFont="1" applyFill="1" applyBorder="1" applyAlignment="1">
      <alignment horizontal="center" vertical="center"/>
    </xf>
    <xf numFmtId="0" fontId="8" fillId="2" borderId="24" xfId="56" applyFont="1" applyFill="1" applyBorder="1" applyAlignment="1">
      <alignment horizontal="center" vertical="center"/>
    </xf>
    <xf numFmtId="0" fontId="8" fillId="2" borderId="26" xfId="56" applyFont="1" applyFill="1" applyBorder="1" applyAlignment="1">
      <alignment horizontal="center" vertical="center"/>
    </xf>
    <xf numFmtId="0" fontId="7" fillId="0" borderId="22" xfId="56" applyFont="1" applyBorder="1" applyAlignment="1">
      <alignment horizontal="center" vertical="center" wrapText="1" shrinkToFit="1"/>
    </xf>
    <xf numFmtId="0" fontId="7" fillId="0" borderId="8" xfId="56" applyFont="1" applyBorder="1" applyAlignment="1">
      <alignment horizontal="center" vertical="center" wrapText="1" shrinkToFit="1"/>
    </xf>
    <xf numFmtId="0" fontId="5" fillId="0" borderId="25" xfId="56" applyFont="1" applyBorder="1" applyAlignment="1">
      <alignment horizontal="center" vertical="center" wrapText="1" shrinkToFit="1"/>
    </xf>
    <xf numFmtId="0" fontId="12" fillId="0" borderId="8" xfId="56" applyFont="1" applyBorder="1" applyAlignment="1">
      <alignment horizontal="center" vertical="center" wrapText="1"/>
    </xf>
    <xf numFmtId="0" fontId="13" fillId="0" borderId="1" xfId="56" applyFont="1" applyBorder="1" applyAlignment="1">
      <alignment horizontal="center" vertical="center" wrapText="1"/>
    </xf>
    <xf numFmtId="0" fontId="13" fillId="0" borderId="25" xfId="56" applyFont="1" applyBorder="1" applyAlignment="1">
      <alignment horizontal="center" vertical="center" wrapText="1"/>
    </xf>
    <xf numFmtId="0" fontId="12" fillId="0" borderId="8" xfId="56" applyFont="1" applyBorder="1" applyAlignment="1">
      <alignment horizontal="center" vertical="center"/>
    </xf>
    <xf numFmtId="0" fontId="12" fillId="0" borderId="1" xfId="56" applyFont="1" applyBorder="1" applyAlignment="1">
      <alignment horizontal="center" vertical="center"/>
    </xf>
    <xf numFmtId="0" fontId="12" fillId="0" borderId="25" xfId="56" applyFont="1" applyBorder="1" applyAlignment="1">
      <alignment horizontal="center" vertical="center"/>
    </xf>
    <xf numFmtId="165" fontId="12" fillId="0" borderId="8" xfId="19" applyFont="1" applyFill="1" applyBorder="1" applyAlignment="1">
      <alignment horizontal="center" vertical="center" wrapText="1"/>
    </xf>
    <xf numFmtId="165" fontId="12" fillId="0" borderId="1" xfId="19" applyFont="1" applyFill="1" applyBorder="1" applyAlignment="1">
      <alignment horizontal="center" vertical="center" wrapText="1"/>
    </xf>
    <xf numFmtId="165" fontId="12" fillId="0" borderId="25" xfId="19" applyFont="1" applyFill="1" applyBorder="1" applyAlignment="1">
      <alignment horizontal="center" vertical="center" wrapText="1"/>
    </xf>
    <xf numFmtId="0" fontId="14" fillId="0" borderId="2" xfId="56" applyFont="1" applyBorder="1" applyAlignment="1">
      <alignment horizontal="left" vertical="center" wrapText="1"/>
    </xf>
    <xf numFmtId="0" fontId="14" fillId="0" borderId="4" xfId="56" applyFont="1" applyBorder="1" applyAlignment="1">
      <alignment horizontal="left" vertical="center" wrapText="1"/>
    </xf>
    <xf numFmtId="0" fontId="14" fillId="0" borderId="5" xfId="56" applyFont="1" applyBorder="1" applyAlignment="1">
      <alignment horizontal="left" vertical="center" wrapText="1"/>
    </xf>
    <xf numFmtId="4" fontId="15" fillId="0" borderId="42" xfId="34" applyNumberFormat="1" applyFont="1" applyBorder="1" applyAlignment="1">
      <alignment vertical="center" wrapText="1"/>
    </xf>
    <xf numFmtId="4" fontId="15" fillId="0" borderId="28" xfId="34" applyNumberFormat="1" applyFont="1" applyBorder="1" applyAlignment="1">
      <alignment vertical="center" wrapText="1"/>
    </xf>
    <xf numFmtId="4" fontId="15" fillId="0" borderId="58" xfId="34" applyNumberFormat="1" applyFont="1" applyBorder="1" applyAlignment="1">
      <alignment vertical="center" wrapText="1"/>
    </xf>
    <xf numFmtId="4" fontId="15" fillId="0" borderId="48" xfId="34" applyNumberFormat="1" applyFont="1" applyBorder="1" applyAlignment="1">
      <alignment vertical="center" wrapText="1"/>
    </xf>
    <xf numFmtId="184" fontId="15" fillId="0" borderId="35" xfId="29" applyNumberFormat="1" applyFont="1" applyFill="1" applyBorder="1" applyAlignment="1" applyProtection="1">
      <alignment horizontal="left" vertical="center" wrapText="1"/>
    </xf>
    <xf numFmtId="184" fontId="15" fillId="0" borderId="33" xfId="29" applyNumberFormat="1" applyFont="1" applyFill="1" applyBorder="1" applyAlignment="1" applyProtection="1">
      <alignment horizontal="left" vertical="center" wrapText="1"/>
    </xf>
    <xf numFmtId="0" fontId="8" fillId="0" borderId="10" xfId="56" applyFont="1" applyBorder="1" applyAlignment="1">
      <alignment horizontal="center" vertical="center" wrapText="1"/>
    </xf>
    <xf numFmtId="0" fontId="8" fillId="0" borderId="11" xfId="56" applyFont="1" applyBorder="1" applyAlignment="1">
      <alignment horizontal="center" vertical="center" wrapText="1"/>
    </xf>
    <xf numFmtId="0" fontId="8" fillId="0" borderId="55" xfId="56" applyFont="1" applyBorder="1" applyAlignment="1">
      <alignment horizontal="center" vertical="center" wrapText="1"/>
    </xf>
    <xf numFmtId="0" fontId="12" fillId="0" borderId="9" xfId="56" applyFont="1" applyBorder="1" applyAlignment="1">
      <alignment horizontal="center" vertical="center"/>
    </xf>
    <xf numFmtId="0" fontId="12" fillId="0" borderId="21" xfId="56" applyFont="1" applyBorder="1" applyAlignment="1">
      <alignment horizontal="center" vertical="center"/>
    </xf>
    <xf numFmtId="0" fontId="12" fillId="0" borderId="26" xfId="56" applyFont="1" applyBorder="1" applyAlignment="1">
      <alignment horizontal="center" vertical="center"/>
    </xf>
    <xf numFmtId="171" fontId="12" fillId="0" borderId="8" xfId="56" applyNumberFormat="1" applyFont="1" applyBorder="1" applyAlignment="1">
      <alignment horizontal="center" vertical="center" wrapText="1"/>
    </xf>
    <xf numFmtId="171" fontId="12" fillId="0" borderId="1" xfId="56" applyNumberFormat="1" applyFont="1" applyBorder="1" applyAlignment="1">
      <alignment horizontal="center" vertical="center" wrapText="1"/>
    </xf>
    <xf numFmtId="171" fontId="12" fillId="0" borderId="25" xfId="56" applyNumberFormat="1" applyFont="1" applyBorder="1" applyAlignment="1">
      <alignment horizontal="center" vertical="center" wrapText="1"/>
    </xf>
    <xf numFmtId="0" fontId="5" fillId="0" borderId="26" xfId="56" applyFont="1" applyBorder="1" applyAlignment="1">
      <alignment horizontal="center" vertical="center" wrapText="1" shrinkToFit="1"/>
    </xf>
    <xf numFmtId="0" fontId="19" fillId="15" borderId="0" xfId="46" applyFont="1" applyFill="1" applyAlignment="1">
      <alignment vertical="center" wrapText="1"/>
    </xf>
    <xf numFmtId="3" fontId="25" fillId="15" borderId="46" xfId="46" applyNumberFormat="1" applyFont="1" applyFill="1" applyBorder="1" applyAlignment="1">
      <alignment horizontal="center" vertical="center" wrapText="1"/>
    </xf>
    <xf numFmtId="3" fontId="25" fillId="15" borderId="53" xfId="46" applyNumberFormat="1" applyFont="1" applyFill="1" applyBorder="1" applyAlignment="1">
      <alignment horizontal="center" vertical="center" wrapText="1"/>
    </xf>
    <xf numFmtId="3" fontId="25" fillId="15" borderId="36" xfId="46" applyNumberFormat="1" applyFont="1" applyFill="1" applyBorder="1" applyAlignment="1">
      <alignment horizontal="center" vertical="center" wrapText="1"/>
    </xf>
    <xf numFmtId="0" fontId="25" fillId="15" borderId="23" xfId="46" applyFont="1" applyFill="1" applyBorder="1" applyAlignment="1">
      <alignment horizontal="center" vertical="center" wrapText="1"/>
    </xf>
    <xf numFmtId="0" fontId="25" fillId="15" borderId="1" xfId="46" applyFont="1" applyFill="1" applyBorder="1" applyAlignment="1">
      <alignment horizontal="center" vertical="center"/>
    </xf>
    <xf numFmtId="0" fontId="11" fillId="17" borderId="46" xfId="56" applyFont="1" applyFill="1" applyBorder="1" applyAlignment="1">
      <alignment horizontal="center" vertical="center" wrapText="1" shrinkToFit="1"/>
    </xf>
    <xf numFmtId="0" fontId="11" fillId="17" borderId="53" xfId="56" applyFont="1" applyFill="1" applyBorder="1" applyAlignment="1">
      <alignment horizontal="center" vertical="center" wrapText="1" shrinkToFit="1"/>
    </xf>
    <xf numFmtId="0" fontId="11" fillId="17" borderId="36" xfId="56" applyFont="1" applyFill="1" applyBorder="1" applyAlignment="1">
      <alignment horizontal="center" vertical="center" wrapText="1" shrinkToFit="1"/>
    </xf>
    <xf numFmtId="0" fontId="7" fillId="0" borderId="9" xfId="56" applyFont="1" applyBorder="1" applyAlignment="1">
      <alignment horizontal="center" vertical="center" wrapText="1" shrinkToFit="1"/>
    </xf>
    <xf numFmtId="0" fontId="12" fillId="0" borderId="22" xfId="56" applyFont="1" applyBorder="1" applyAlignment="1">
      <alignment horizontal="center" vertical="center" wrapText="1"/>
    </xf>
    <xf numFmtId="0" fontId="13" fillId="0" borderId="23" xfId="56" applyFont="1" applyBorder="1" applyAlignment="1">
      <alignment horizontal="center" vertical="center" wrapText="1"/>
    </xf>
    <xf numFmtId="0" fontId="13" fillId="0" borderId="24" xfId="56" applyFont="1" applyBorder="1" applyAlignment="1">
      <alignment horizontal="center" vertical="center" wrapText="1"/>
    </xf>
    <xf numFmtId="0" fontId="5" fillId="0" borderId="24" xfId="56" applyFont="1" applyBorder="1" applyAlignment="1">
      <alignment horizontal="center" vertical="center" wrapText="1" shrinkToFit="1"/>
    </xf>
    <xf numFmtId="0" fontId="19" fillId="15" borderId="23" xfId="46" applyFont="1" applyFill="1" applyBorder="1" applyAlignment="1">
      <alignment vertical="center" wrapText="1"/>
    </xf>
    <xf numFmtId="0" fontId="19" fillId="15" borderId="1" xfId="46" applyFont="1" applyFill="1" applyBorder="1" applyAlignment="1">
      <alignment vertical="center" wrapText="1"/>
    </xf>
    <xf numFmtId="0" fontId="19" fillId="15" borderId="21" xfId="46" applyFont="1" applyFill="1" applyBorder="1" applyAlignment="1">
      <alignment vertical="center" wrapText="1"/>
    </xf>
    <xf numFmtId="4" fontId="17" fillId="0" borderId="63" xfId="39" applyNumberFormat="1" applyFont="1" applyBorder="1" applyAlignment="1">
      <alignment horizontal="center" vertical="center"/>
    </xf>
    <xf numFmtId="4" fontId="17" fillId="0" borderId="52" xfId="39" applyNumberFormat="1" applyFont="1" applyBorder="1" applyAlignment="1">
      <alignment horizontal="center" vertical="center"/>
    </xf>
    <xf numFmtId="44" fontId="9" fillId="0" borderId="3" xfId="49" applyNumberFormat="1" applyFont="1" applyBorder="1" applyAlignment="1">
      <alignment horizontal="center"/>
    </xf>
    <xf numFmtId="44" fontId="9" fillId="0" borderId="0" xfId="49" applyNumberFormat="1" applyFont="1" applyAlignment="1">
      <alignment horizontal="center"/>
    </xf>
    <xf numFmtId="4" fontId="17" fillId="0" borderId="46" xfId="39" applyNumberFormat="1" applyFont="1" applyBorder="1" applyAlignment="1">
      <alignment horizontal="left" vertical="center"/>
    </xf>
    <xf numFmtId="4" fontId="17" fillId="0" borderId="53" xfId="39" applyNumberFormat="1" applyFont="1" applyBorder="1" applyAlignment="1">
      <alignment horizontal="left" vertical="center"/>
    </xf>
    <xf numFmtId="4" fontId="17" fillId="0" borderId="36" xfId="39" applyNumberFormat="1" applyFont="1" applyBorder="1" applyAlignment="1">
      <alignment horizontal="left" vertical="center"/>
    </xf>
    <xf numFmtId="3" fontId="17" fillId="0" borderId="39" xfId="34" applyNumberFormat="1" applyFont="1" applyBorder="1" applyAlignment="1">
      <alignment horizontal="left" vertical="center"/>
    </xf>
    <xf numFmtId="3" fontId="17" fillId="0" borderId="40" xfId="34" applyNumberFormat="1" applyFont="1" applyBorder="1" applyAlignment="1">
      <alignment horizontal="left" vertical="center"/>
    </xf>
    <xf numFmtId="3" fontId="17" fillId="0" borderId="41" xfId="34" applyNumberFormat="1" applyFont="1" applyBorder="1" applyAlignment="1">
      <alignment horizontal="left" vertical="center"/>
    </xf>
    <xf numFmtId="164" fontId="17" fillId="0" borderId="40" xfId="29" applyFont="1" applyFill="1" applyBorder="1" applyAlignment="1" applyProtection="1">
      <alignment horizontal="left" vertical="center" wrapText="1"/>
    </xf>
    <xf numFmtId="164" fontId="2" fillId="0" borderId="41" xfId="43" applyNumberFormat="1" applyBorder="1" applyAlignment="1">
      <alignment horizontal="left" vertical="center" wrapText="1"/>
    </xf>
    <xf numFmtId="164" fontId="17" fillId="0" borderId="56" xfId="29" applyFont="1" applyFill="1" applyBorder="1" applyAlignment="1" applyProtection="1">
      <alignment horizontal="center" vertical="center" wrapText="1"/>
    </xf>
    <xf numFmtId="164" fontId="17" fillId="0" borderId="36" xfId="29" applyFont="1" applyFill="1" applyBorder="1" applyAlignment="1" applyProtection="1">
      <alignment horizontal="center" vertical="center" wrapText="1"/>
    </xf>
    <xf numFmtId="4" fontId="17" fillId="0" borderId="60" xfId="39" applyNumberFormat="1" applyFont="1" applyBorder="1" applyAlignment="1">
      <alignment horizontal="center" vertical="center"/>
    </xf>
    <xf numFmtId="3" fontId="25" fillId="15" borderId="23" xfId="46" applyNumberFormat="1" applyFont="1" applyFill="1" applyBorder="1" applyAlignment="1">
      <alignment horizontal="center" vertical="center" wrapText="1"/>
    </xf>
    <xf numFmtId="3" fontId="25" fillId="15" borderId="1" xfId="46" applyNumberFormat="1" applyFont="1" applyFill="1" applyBorder="1" applyAlignment="1">
      <alignment horizontal="center" vertical="center"/>
    </xf>
    <xf numFmtId="0" fontId="26" fillId="15" borderId="0" xfId="47" applyFont="1" applyFill="1" applyAlignment="1">
      <alignment horizontal="center" vertical="center" wrapText="1"/>
    </xf>
    <xf numFmtId="0" fontId="4" fillId="15" borderId="63" xfId="42" applyFont="1" applyFill="1" applyBorder="1" applyAlignment="1">
      <alignment horizontal="center" vertical="center"/>
    </xf>
    <xf numFmtId="0" fontId="4" fillId="15" borderId="52" xfId="42" applyFont="1" applyFill="1" applyBorder="1" applyAlignment="1">
      <alignment horizontal="center" vertical="center"/>
    </xf>
    <xf numFmtId="4" fontId="2" fillId="15" borderId="12" xfId="47" applyNumberFormat="1" applyFont="1" applyFill="1" applyBorder="1" applyAlignment="1">
      <alignment horizontal="left" vertical="center" wrapText="1"/>
    </xf>
    <xf numFmtId="4" fontId="2" fillId="15" borderId="6" xfId="47" applyNumberFormat="1" applyFont="1" applyFill="1" applyBorder="1" applyAlignment="1">
      <alignment horizontal="left" vertical="center" wrapText="1"/>
    </xf>
    <xf numFmtId="4" fontId="2" fillId="15" borderId="64" xfId="47" applyNumberFormat="1" applyFont="1" applyFill="1" applyBorder="1" applyAlignment="1">
      <alignment horizontal="left" vertical="center" wrapText="1"/>
    </xf>
    <xf numFmtId="4" fontId="2" fillId="15" borderId="17" xfId="47" applyNumberFormat="1" applyFont="1" applyFill="1" applyBorder="1" applyAlignment="1">
      <alignment horizontal="left" vertical="center" wrapText="1"/>
    </xf>
    <xf numFmtId="4" fontId="2" fillId="15" borderId="18" xfId="47" applyNumberFormat="1" applyFont="1" applyFill="1" applyBorder="1" applyAlignment="1">
      <alignment horizontal="left" vertical="center" wrapText="1"/>
    </xf>
    <xf numFmtId="4" fontId="2" fillId="15" borderId="30" xfId="47" applyNumberFormat="1" applyFont="1" applyFill="1" applyBorder="1" applyAlignment="1">
      <alignment horizontal="left" vertical="center" wrapText="1"/>
    </xf>
    <xf numFmtId="4" fontId="4" fillId="15" borderId="63" xfId="47" applyNumberFormat="1" applyFont="1" applyFill="1" applyBorder="1" applyAlignment="1">
      <alignment horizontal="left" vertical="center" wrapText="1"/>
    </xf>
    <xf numFmtId="4" fontId="4" fillId="15" borderId="52" xfId="47" applyNumberFormat="1" applyFont="1" applyFill="1" applyBorder="1" applyAlignment="1">
      <alignment horizontal="left" vertical="center" wrapText="1"/>
    </xf>
    <xf numFmtId="4" fontId="4" fillId="15" borderId="56" xfId="47" applyNumberFormat="1" applyFont="1" applyFill="1" applyBorder="1" applyAlignment="1">
      <alignment horizontal="left" vertical="center" wrapText="1"/>
    </xf>
    <xf numFmtId="4" fontId="4" fillId="15" borderId="46" xfId="47" applyNumberFormat="1" applyFont="1" applyFill="1" applyBorder="1" applyAlignment="1">
      <alignment horizontal="left" vertical="center" wrapText="1"/>
    </xf>
    <xf numFmtId="4" fontId="4" fillId="15" borderId="53" xfId="47" applyNumberFormat="1" applyFont="1" applyFill="1" applyBorder="1" applyAlignment="1">
      <alignment horizontal="left" vertical="center" wrapText="1"/>
    </xf>
    <xf numFmtId="4" fontId="2" fillId="15" borderId="49" xfId="55" applyNumberFormat="1" applyFont="1" applyFill="1" applyBorder="1" applyAlignment="1">
      <alignment horizontal="left" vertical="center" wrapText="1"/>
    </xf>
    <xf numFmtId="4" fontId="2" fillId="15" borderId="51" xfId="55" applyNumberFormat="1" applyFont="1" applyFill="1" applyBorder="1" applyAlignment="1">
      <alignment horizontal="left" vertical="center" wrapText="1"/>
    </xf>
    <xf numFmtId="4" fontId="2" fillId="15" borderId="44" xfId="55" applyNumberFormat="1" applyFont="1" applyFill="1" applyBorder="1" applyAlignment="1">
      <alignment horizontal="left" vertical="center" wrapText="1"/>
    </xf>
    <xf numFmtId="4" fontId="2" fillId="15" borderId="31" xfId="55" applyNumberFormat="1" applyFont="1" applyFill="1" applyBorder="1" applyAlignment="1">
      <alignment horizontal="left" vertical="center" wrapText="1"/>
    </xf>
    <xf numFmtId="4" fontId="4" fillId="15" borderId="46" xfId="55" applyNumberFormat="1" applyFont="1" applyFill="1" applyBorder="1" applyAlignment="1">
      <alignment horizontal="left" vertical="center" wrapText="1"/>
    </xf>
    <xf numFmtId="4" fontId="4" fillId="15" borderId="53" xfId="55" applyNumberFormat="1" applyFont="1" applyFill="1" applyBorder="1" applyAlignment="1">
      <alignment horizontal="left" vertical="center" wrapText="1"/>
    </xf>
    <xf numFmtId="0" fontId="4" fillId="15" borderId="34" xfId="42" applyFont="1" applyFill="1" applyBorder="1" applyAlignment="1">
      <alignment horizontal="center" vertical="center"/>
    </xf>
    <xf numFmtId="0" fontId="4" fillId="15" borderId="59" xfId="42" applyFont="1" applyFill="1" applyBorder="1" applyAlignment="1">
      <alignment horizontal="center" vertical="center"/>
    </xf>
    <xf numFmtId="0" fontId="4" fillId="15" borderId="35" xfId="42" applyFont="1" applyFill="1" applyBorder="1" applyAlignment="1">
      <alignment horizontal="left" vertical="center" wrapText="1"/>
    </xf>
    <xf numFmtId="0" fontId="4" fillId="15" borderId="37" xfId="42" applyFont="1" applyFill="1" applyBorder="1" applyAlignment="1">
      <alignment horizontal="left" vertical="center" wrapText="1"/>
    </xf>
    <xf numFmtId="0" fontId="4" fillId="15" borderId="40" xfId="42" applyFont="1" applyFill="1" applyBorder="1" applyAlignment="1">
      <alignment horizontal="left" vertical="center" wrapText="1"/>
    </xf>
    <xf numFmtId="0" fontId="20" fillId="5" borderId="63" xfId="0" applyFont="1" applyFill="1" applyBorder="1" applyAlignment="1">
      <alignment horizontal="center"/>
    </xf>
    <xf numFmtId="0" fontId="20" fillId="5" borderId="52" xfId="0" applyFont="1" applyFill="1" applyBorder="1" applyAlignment="1">
      <alignment horizontal="center"/>
    </xf>
    <xf numFmtId="0" fontId="20" fillId="5" borderId="60" xfId="0" applyFont="1" applyFill="1" applyBorder="1" applyAlignment="1">
      <alignment horizontal="center"/>
    </xf>
    <xf numFmtId="0" fontId="20" fillId="0" borderId="0" xfId="0" applyFont="1" applyBorder="1" applyAlignment="1" applyProtection="1">
      <alignment horizontal="center" vertical="center" wrapText="1"/>
      <protection locked="0"/>
    </xf>
    <xf numFmtId="0" fontId="20" fillId="0" borderId="6" xfId="0" applyFont="1" applyBorder="1" applyAlignment="1" applyProtection="1">
      <alignment horizontal="center" vertical="center" wrapText="1"/>
      <protection locked="0"/>
    </xf>
    <xf numFmtId="0" fontId="20" fillId="0" borderId="6" xfId="0" applyFont="1" applyBorder="1" applyAlignment="1">
      <alignment horizontal="center"/>
    </xf>
    <xf numFmtId="0" fontId="20" fillId="0" borderId="13" xfId="0" applyFont="1" applyBorder="1" applyAlignment="1">
      <alignment horizontal="center"/>
    </xf>
    <xf numFmtId="0" fontId="21" fillId="14" borderId="3" xfId="0" applyFont="1" applyFill="1" applyBorder="1" applyAlignment="1">
      <alignment horizontal="left" vertical="center"/>
    </xf>
    <xf numFmtId="0" fontId="21" fillId="14" borderId="0" xfId="0" applyFont="1" applyFill="1" applyBorder="1" applyAlignment="1">
      <alignment horizontal="left" vertical="center"/>
    </xf>
    <xf numFmtId="0" fontId="21" fillId="14" borderId="0" xfId="0" applyFont="1" applyFill="1" applyBorder="1" applyAlignment="1">
      <alignment horizontal="center" vertical="center"/>
    </xf>
    <xf numFmtId="0" fontId="20" fillId="14" borderId="6" xfId="0" applyFont="1" applyFill="1" applyBorder="1" applyAlignment="1">
      <alignment horizontal="center"/>
    </xf>
    <xf numFmtId="0" fontId="20" fillId="14" borderId="11" xfId="0" applyFont="1" applyFill="1" applyBorder="1" applyAlignment="1">
      <alignment horizontal="center"/>
    </xf>
    <xf numFmtId="0" fontId="20" fillId="14" borderId="55" xfId="0" applyFont="1" applyFill="1" applyBorder="1" applyAlignment="1">
      <alignment horizontal="center"/>
    </xf>
    <xf numFmtId="0" fontId="20" fillId="0" borderId="6" xfId="0" applyFont="1" applyBorder="1" applyAlignment="1" applyProtection="1">
      <alignment horizontal="center"/>
      <protection locked="0"/>
    </xf>
    <xf numFmtId="0" fontId="20" fillId="0" borderId="13" xfId="0" applyFont="1" applyBorder="1" applyAlignment="1" applyProtection="1">
      <alignment horizontal="center"/>
      <protection locked="0"/>
    </xf>
    <xf numFmtId="0" fontId="20" fillId="0" borderId="0" xfId="0" applyFont="1" applyBorder="1" applyAlignment="1">
      <alignment horizontal="center" vertical="top"/>
    </xf>
    <xf numFmtId="0" fontId="20" fillId="0" borderId="20" xfId="0" applyFont="1" applyBorder="1" applyAlignment="1">
      <alignment horizontal="center" vertical="top"/>
    </xf>
    <xf numFmtId="0" fontId="33" fillId="5" borderId="23" xfId="0" applyFont="1" applyFill="1" applyBorder="1" applyAlignment="1" applyProtection="1">
      <alignment horizontal="center" vertical="center"/>
      <protection locked="0"/>
    </xf>
    <xf numFmtId="0" fontId="33" fillId="5" borderId="1" xfId="0" applyFont="1" applyFill="1" applyBorder="1" applyAlignment="1" applyProtection="1">
      <alignment horizontal="center" vertical="center"/>
      <protection locked="0"/>
    </xf>
    <xf numFmtId="0" fontId="33" fillId="5" borderId="21" xfId="0" applyFont="1" applyFill="1" applyBorder="1" applyAlignment="1" applyProtection="1">
      <alignment horizontal="center" vertical="center"/>
      <protection locked="0"/>
    </xf>
    <xf numFmtId="0" fontId="33" fillId="3" borderId="58" xfId="0" applyFont="1" applyFill="1" applyBorder="1" applyAlignment="1">
      <alignment horizontal="center" vertical="center" wrapText="1"/>
    </xf>
    <xf numFmtId="0" fontId="33" fillId="3" borderId="47" xfId="0" applyFont="1" applyFill="1" applyBorder="1" applyAlignment="1">
      <alignment horizontal="center" vertical="center" wrapText="1"/>
    </xf>
    <xf numFmtId="0" fontId="33" fillId="3" borderId="48" xfId="0" applyFont="1" applyFill="1" applyBorder="1" applyAlignment="1">
      <alignment horizontal="center" vertical="center" wrapText="1"/>
    </xf>
    <xf numFmtId="0" fontId="33" fillId="3" borderId="8" xfId="0" applyFont="1" applyFill="1" applyBorder="1" applyAlignment="1">
      <alignment horizontal="center" vertical="center"/>
    </xf>
    <xf numFmtId="0" fontId="21" fillId="6" borderId="1" xfId="0" applyFont="1" applyFill="1" applyBorder="1" applyAlignment="1">
      <alignment horizontal="center" vertical="center" wrapText="1"/>
    </xf>
    <xf numFmtId="0" fontId="21" fillId="6" borderId="1" xfId="0" applyFont="1" applyFill="1" applyBorder="1" applyAlignment="1">
      <alignment horizontal="center" vertical="center"/>
    </xf>
    <xf numFmtId="1" fontId="7" fillId="7" borderId="25" xfId="0" applyNumberFormat="1" applyFont="1" applyFill="1" applyBorder="1" applyAlignment="1">
      <alignment horizontal="left" vertical="center"/>
    </xf>
    <xf numFmtId="0" fontId="21" fillId="7" borderId="25" xfId="0" applyFont="1" applyFill="1" applyBorder="1" applyAlignment="1">
      <alignment horizontal="center" vertical="center"/>
    </xf>
    <xf numFmtId="0" fontId="21" fillId="7" borderId="22" xfId="0" applyFont="1" applyFill="1" applyBorder="1" applyAlignment="1">
      <alignment horizontal="left" vertical="center"/>
    </xf>
    <xf numFmtId="0" fontId="21" fillId="7" borderId="8" xfId="0" applyFont="1" applyFill="1" applyBorder="1" applyAlignment="1">
      <alignment horizontal="left" vertical="center"/>
    </xf>
    <xf numFmtId="0" fontId="21" fillId="7" borderId="9" xfId="0" applyFont="1" applyFill="1" applyBorder="1" applyAlignment="1">
      <alignment horizontal="left" vertical="center"/>
    </xf>
    <xf numFmtId="0" fontId="33" fillId="3" borderId="23" xfId="0" applyFont="1" applyFill="1" applyBorder="1" applyAlignment="1">
      <alignment horizontal="center" vertical="center"/>
    </xf>
    <xf numFmtId="0" fontId="33" fillId="3" borderId="1" xfId="0" applyFont="1" applyFill="1" applyBorder="1" applyAlignment="1">
      <alignment horizontal="center" vertical="center"/>
    </xf>
    <xf numFmtId="0" fontId="20" fillId="0" borderId="23" xfId="34" applyFont="1" applyBorder="1" applyAlignment="1">
      <alignment horizontal="left" vertical="center"/>
    </xf>
    <xf numFmtId="0" fontId="20" fillId="0" borderId="1" xfId="34" applyFont="1" applyBorder="1" applyAlignment="1">
      <alignment horizontal="left" vertical="center"/>
    </xf>
    <xf numFmtId="0" fontId="20" fillId="10" borderId="42" xfId="0" applyFont="1" applyFill="1" applyBorder="1" applyAlignment="1">
      <alignment horizontal="center" vertical="center"/>
    </xf>
    <xf numFmtId="0" fontId="20" fillId="10" borderId="28" xfId="0" applyFont="1" applyFill="1" applyBorder="1" applyAlignment="1">
      <alignment horizontal="center" vertical="center"/>
    </xf>
    <xf numFmtId="0" fontId="20" fillId="10" borderId="1" xfId="0" applyFont="1" applyFill="1" applyBorder="1" applyAlignment="1">
      <alignment vertical="center"/>
    </xf>
    <xf numFmtId="169" fontId="20" fillId="10" borderId="1" xfId="0" applyNumberFormat="1" applyFont="1" applyFill="1" applyBorder="1" applyAlignment="1">
      <alignment horizontal="center" vertical="center"/>
    </xf>
    <xf numFmtId="0" fontId="20" fillId="10" borderId="14" xfId="0" applyFont="1" applyFill="1" applyBorder="1" applyAlignment="1">
      <alignment horizontal="left" vertical="center"/>
    </xf>
    <xf numFmtId="0" fontId="20" fillId="10" borderId="15" xfId="0" applyFont="1" applyFill="1" applyBorder="1" applyAlignment="1">
      <alignment horizontal="left" vertical="center"/>
    </xf>
    <xf numFmtId="0" fontId="20" fillId="10" borderId="28" xfId="0" applyFont="1" applyFill="1" applyBorder="1" applyAlignment="1">
      <alignment horizontal="left" vertical="center"/>
    </xf>
    <xf numFmtId="9" fontId="20" fillId="10" borderId="42" xfId="0" applyNumberFormat="1" applyFont="1" applyFill="1" applyBorder="1" applyAlignment="1">
      <alignment horizontal="center" vertical="center"/>
    </xf>
    <xf numFmtId="9" fontId="20" fillId="10" borderId="28" xfId="0" applyNumberFormat="1" applyFont="1" applyFill="1" applyBorder="1" applyAlignment="1">
      <alignment horizontal="center" vertical="center"/>
    </xf>
    <xf numFmtId="0" fontId="21" fillId="10" borderId="24" xfId="0" applyFont="1" applyFill="1" applyBorder="1" applyAlignment="1">
      <alignment horizontal="right" vertical="center"/>
    </xf>
    <xf numFmtId="0" fontId="21" fillId="10" borderId="25" xfId="0" applyFont="1" applyFill="1" applyBorder="1" applyAlignment="1">
      <alignment horizontal="right" vertical="center"/>
    </xf>
    <xf numFmtId="0" fontId="20" fillId="0" borderId="14" xfId="34" applyFont="1" applyBorder="1" applyAlignment="1">
      <alignment horizontal="left" vertical="center" wrapText="1"/>
    </xf>
    <xf numFmtId="177" fontId="20" fillId="10" borderId="1" xfId="22" applyNumberFormat="1" applyFont="1" applyFill="1" applyBorder="1" applyAlignment="1">
      <alignment horizontal="center" vertical="center"/>
    </xf>
    <xf numFmtId="0" fontId="21" fillId="10" borderId="44" xfId="0" applyFont="1" applyFill="1" applyBorder="1" applyAlignment="1">
      <alignment horizontal="right" vertical="center"/>
    </xf>
    <xf numFmtId="0" fontId="21" fillId="10" borderId="31" xfId="0" applyFont="1" applyFill="1" applyBorder="1" applyAlignment="1">
      <alignment horizontal="right" vertical="center"/>
    </xf>
    <xf numFmtId="0" fontId="21" fillId="7" borderId="65" xfId="0" applyFont="1" applyFill="1" applyBorder="1" applyAlignment="1">
      <alignment horizontal="left" vertical="center"/>
    </xf>
    <xf numFmtId="0" fontId="21" fillId="7" borderId="47" xfId="0" applyFont="1" applyFill="1" applyBorder="1" applyAlignment="1">
      <alignment horizontal="left" vertical="center"/>
    </xf>
    <xf numFmtId="0" fontId="21" fillId="7" borderId="62" xfId="0" applyFont="1" applyFill="1" applyBorder="1" applyAlignment="1">
      <alignment horizontal="left" vertical="center"/>
    </xf>
    <xf numFmtId="0" fontId="20" fillId="0" borderId="14" xfId="34" applyFont="1" applyBorder="1" applyAlignment="1">
      <alignment horizontal="left" vertical="center"/>
    </xf>
    <xf numFmtId="0" fontId="20" fillId="0" borderId="15" xfId="34" applyFont="1" applyBorder="1" applyAlignment="1">
      <alignment horizontal="left" vertical="center"/>
    </xf>
    <xf numFmtId="0" fontId="20" fillId="0" borderId="28" xfId="34" applyFont="1" applyBorder="1" applyAlignment="1">
      <alignment horizontal="left" vertical="center"/>
    </xf>
    <xf numFmtId="167" fontId="20" fillId="10" borderId="1" xfId="0" applyNumberFormat="1" applyFont="1" applyFill="1" applyBorder="1" applyAlignment="1">
      <alignment horizontal="right" vertical="center"/>
    </xf>
    <xf numFmtId="2" fontId="20" fillId="10" borderId="1" xfId="0" applyNumberFormat="1" applyFont="1" applyFill="1" applyBorder="1" applyAlignment="1">
      <alignment horizontal="right" vertical="center"/>
    </xf>
    <xf numFmtId="0" fontId="33" fillId="5" borderId="23" xfId="0" applyFont="1" applyFill="1" applyBorder="1" applyAlignment="1">
      <alignment horizontal="center" vertical="center"/>
    </xf>
    <xf numFmtId="0" fontId="33" fillId="5" borderId="1" xfId="0" applyFont="1" applyFill="1" applyBorder="1" applyAlignment="1">
      <alignment horizontal="center" vertical="center"/>
    </xf>
    <xf numFmtId="0" fontId="33" fillId="3" borderId="1" xfId="0" applyFont="1" applyFill="1" applyBorder="1" applyAlignment="1">
      <alignment horizontal="center" vertical="center" wrapText="1"/>
    </xf>
    <xf numFmtId="2" fontId="20" fillId="10" borderId="1" xfId="0" applyNumberFormat="1" applyFont="1" applyFill="1" applyBorder="1" applyAlignment="1">
      <alignment horizontal="center" vertical="center"/>
    </xf>
    <xf numFmtId="0" fontId="20" fillId="9" borderId="63" xfId="0" applyFont="1" applyFill="1" applyBorder="1" applyAlignment="1">
      <alignment horizontal="center" vertical="center"/>
    </xf>
    <xf numFmtId="0" fontId="20" fillId="9" borderId="52" xfId="0" applyFont="1" applyFill="1" applyBorder="1" applyAlignment="1">
      <alignment horizontal="center" vertical="center"/>
    </xf>
    <xf numFmtId="0" fontId="20" fillId="9" borderId="60" xfId="0" applyFont="1" applyFill="1" applyBorder="1" applyAlignment="1">
      <alignment horizontal="center" vertical="center"/>
    </xf>
    <xf numFmtId="0" fontId="21" fillId="10" borderId="63" xfId="0" applyFont="1" applyFill="1" applyBorder="1" applyAlignment="1">
      <alignment horizontal="right" vertical="center"/>
    </xf>
    <xf numFmtId="0" fontId="21" fillId="10" borderId="52" xfId="0" applyFont="1" applyFill="1" applyBorder="1" applyAlignment="1">
      <alignment horizontal="right" vertical="center"/>
    </xf>
    <xf numFmtId="0" fontId="21" fillId="10" borderId="60" xfId="0" applyFont="1" applyFill="1" applyBorder="1" applyAlignment="1">
      <alignment horizontal="right" vertical="center"/>
    </xf>
    <xf numFmtId="0" fontId="21" fillId="7" borderId="17" xfId="0" applyFont="1" applyFill="1" applyBorder="1" applyAlignment="1">
      <alignment horizontal="left" vertical="center"/>
    </xf>
    <xf numFmtId="0" fontId="21" fillId="7" borderId="18" xfId="0" applyFont="1" applyFill="1" applyBorder="1" applyAlignment="1">
      <alignment horizontal="left" vertical="center"/>
    </xf>
    <xf numFmtId="0" fontId="21" fillId="7" borderId="19" xfId="0" applyFont="1" applyFill="1" applyBorder="1" applyAlignment="1">
      <alignment horizontal="left" vertical="center"/>
    </xf>
    <xf numFmtId="0" fontId="33" fillId="3" borderId="65" xfId="0" applyFont="1" applyFill="1" applyBorder="1" applyAlignment="1">
      <alignment horizontal="center" vertical="center"/>
    </xf>
    <xf numFmtId="0" fontId="33" fillId="3" borderId="47" xfId="0" applyFont="1" applyFill="1" applyBorder="1" applyAlignment="1">
      <alignment horizontal="center" vertical="center"/>
    </xf>
    <xf numFmtId="0" fontId="21" fillId="11" borderId="14" xfId="0" applyFont="1" applyFill="1" applyBorder="1" applyAlignment="1">
      <alignment vertical="center"/>
    </xf>
    <xf numFmtId="0" fontId="21" fillId="11" borderId="15" xfId="0" applyFont="1" applyFill="1" applyBorder="1" applyAlignment="1">
      <alignment vertical="center"/>
    </xf>
    <xf numFmtId="0" fontId="21" fillId="0" borderId="3" xfId="0" applyFont="1" applyBorder="1" applyAlignment="1">
      <alignment horizontal="justify" vertical="center" wrapText="1"/>
    </xf>
    <xf numFmtId="0" fontId="21" fillId="0" borderId="0" xfId="0" applyFont="1" applyBorder="1" applyAlignment="1">
      <alignment horizontal="justify" vertical="center" wrapText="1"/>
    </xf>
    <xf numFmtId="0" fontId="21" fillId="0" borderId="7" xfId="0" applyFont="1" applyBorder="1" applyAlignment="1">
      <alignment horizontal="justify" vertical="center" wrapText="1"/>
    </xf>
    <xf numFmtId="0" fontId="21" fillId="0" borderId="3" xfId="0" applyFont="1" applyBorder="1" applyAlignment="1">
      <alignment horizontal="justify" wrapText="1"/>
    </xf>
    <xf numFmtId="0" fontId="21" fillId="0" borderId="0" xfId="0" applyFont="1" applyBorder="1" applyAlignment="1">
      <alignment horizontal="justify" wrapText="1"/>
    </xf>
    <xf numFmtId="0" fontId="21" fillId="0" borderId="7" xfId="0" applyFont="1" applyBorder="1" applyAlignment="1">
      <alignment horizontal="justify" wrapText="1"/>
    </xf>
    <xf numFmtId="0" fontId="20" fillId="0" borderId="0" xfId="0" applyFont="1" applyBorder="1" applyAlignment="1">
      <alignment horizontal="right"/>
    </xf>
    <xf numFmtId="0" fontId="20" fillId="0" borderId="7" xfId="0" applyFont="1" applyBorder="1" applyAlignment="1">
      <alignment horizontal="right"/>
    </xf>
    <xf numFmtId="0" fontId="20" fillId="0" borderId="11" xfId="0" applyFont="1" applyBorder="1" applyAlignment="1">
      <alignment horizontal="right"/>
    </xf>
    <xf numFmtId="0" fontId="20" fillId="0" borderId="55" xfId="0" applyFont="1" applyBorder="1" applyAlignment="1">
      <alignment horizontal="right"/>
    </xf>
    <xf numFmtId="0" fontId="21" fillId="12" borderId="63" xfId="0" applyFont="1" applyFill="1" applyBorder="1" applyAlignment="1">
      <alignment horizontal="right" vertical="center"/>
    </xf>
    <xf numFmtId="0" fontId="21" fillId="12" borderId="52" xfId="0" applyFont="1" applyFill="1" applyBorder="1" applyAlignment="1">
      <alignment horizontal="right" vertical="center"/>
    </xf>
    <xf numFmtId="0" fontId="21" fillId="12" borderId="60" xfId="0" applyFont="1" applyFill="1" applyBorder="1" applyAlignment="1">
      <alignment horizontal="right" vertical="center"/>
    </xf>
    <xf numFmtId="164" fontId="20" fillId="10" borderId="42" xfId="4" applyNumberFormat="1" applyFont="1" applyFill="1" applyBorder="1" applyAlignment="1">
      <alignment horizontal="center" vertical="center"/>
    </xf>
    <xf numFmtId="164" fontId="20" fillId="10" borderId="28" xfId="4" applyNumberFormat="1" applyFont="1" applyFill="1" applyBorder="1" applyAlignment="1">
      <alignment horizontal="center" vertical="center"/>
    </xf>
    <xf numFmtId="164" fontId="20" fillId="10" borderId="66" xfId="4" applyNumberFormat="1" applyFont="1" applyFill="1" applyBorder="1" applyAlignment="1">
      <alignment horizontal="center" vertical="center"/>
    </xf>
    <xf numFmtId="164" fontId="20" fillId="10" borderId="30" xfId="4" applyNumberFormat="1" applyFont="1" applyFill="1" applyBorder="1" applyAlignment="1">
      <alignment horizontal="center" vertical="center"/>
    </xf>
    <xf numFmtId="0" fontId="21" fillId="10" borderId="17" xfId="0" applyFont="1" applyFill="1" applyBorder="1" applyAlignment="1">
      <alignment horizontal="right" vertical="center"/>
    </xf>
    <xf numFmtId="0" fontId="21" fillId="10" borderId="18" xfId="0" applyFont="1" applyFill="1" applyBorder="1" applyAlignment="1">
      <alignment horizontal="right" vertical="center"/>
    </xf>
    <xf numFmtId="0" fontId="21" fillId="10" borderId="30" xfId="0" applyFont="1" applyFill="1" applyBorder="1" applyAlignment="1">
      <alignment horizontal="right" vertical="center"/>
    </xf>
    <xf numFmtId="0" fontId="20" fillId="10" borderId="14" xfId="0" applyFont="1" applyFill="1" applyBorder="1" applyAlignment="1"/>
    <xf numFmtId="0" fontId="20" fillId="10" borderId="15" xfId="0" applyFont="1" applyFill="1" applyBorder="1" applyAlignment="1"/>
    <xf numFmtId="0" fontId="20" fillId="10" borderId="28" xfId="0" applyFont="1" applyFill="1" applyBorder="1" applyAlignment="1"/>
    <xf numFmtId="164" fontId="20" fillId="10" borderId="1" xfId="0" applyNumberFormat="1" applyFont="1" applyFill="1" applyBorder="1" applyAlignment="1">
      <alignment horizontal="center" vertical="center"/>
    </xf>
    <xf numFmtId="0" fontId="20" fillId="0" borderId="14" xfId="34" applyFont="1" applyBorder="1" applyAlignment="1">
      <alignment horizontal="left"/>
    </xf>
    <xf numFmtId="0" fontId="20" fillId="0" borderId="15" xfId="34" applyFont="1" applyBorder="1" applyAlignment="1">
      <alignment horizontal="left"/>
    </xf>
    <xf numFmtId="0" fontId="20" fillId="0" borderId="28" xfId="34" applyFont="1" applyBorder="1" applyAlignment="1">
      <alignment horizontal="left"/>
    </xf>
    <xf numFmtId="0" fontId="20" fillId="10" borderId="14" xfId="0" applyFont="1" applyFill="1" applyBorder="1" applyAlignment="1">
      <alignment horizontal="left"/>
    </xf>
    <xf numFmtId="0" fontId="20" fillId="10" borderId="15" xfId="0" applyFont="1" applyFill="1" applyBorder="1" applyAlignment="1">
      <alignment horizontal="left"/>
    </xf>
    <xf numFmtId="0" fontId="20" fillId="10" borderId="28" xfId="0" applyFont="1" applyFill="1" applyBorder="1" applyAlignment="1">
      <alignment horizontal="left"/>
    </xf>
    <xf numFmtId="0" fontId="20" fillId="10" borderId="42" xfId="0" applyFont="1" applyFill="1" applyBorder="1" applyAlignment="1">
      <alignment vertical="center"/>
    </xf>
    <xf numFmtId="0" fontId="20" fillId="10" borderId="28" xfId="0" applyFont="1" applyFill="1" applyBorder="1" applyAlignment="1">
      <alignment vertical="center"/>
    </xf>
    <xf numFmtId="164" fontId="20" fillId="10" borderId="42" xfId="0" applyNumberFormat="1" applyFont="1" applyFill="1" applyBorder="1" applyAlignment="1">
      <alignment horizontal="center" vertical="center"/>
    </xf>
    <xf numFmtId="164" fontId="20" fillId="10" borderId="28" xfId="0" applyNumberFormat="1" applyFont="1" applyFill="1" applyBorder="1" applyAlignment="1">
      <alignment horizontal="center" vertical="center"/>
    </xf>
    <xf numFmtId="1" fontId="7" fillId="7" borderId="25" xfId="0" applyNumberFormat="1" applyFont="1" applyFill="1" applyBorder="1" applyAlignment="1">
      <alignment horizontal="left" vertical="center" wrapText="1"/>
    </xf>
    <xf numFmtId="0" fontId="20" fillId="10" borderId="23" xfId="0" applyFont="1" applyFill="1" applyBorder="1" applyAlignment="1">
      <alignment vertical="center"/>
    </xf>
    <xf numFmtId="9" fontId="20" fillId="10" borderId="42" xfId="58" applyFont="1" applyFill="1" applyBorder="1" applyAlignment="1">
      <alignment horizontal="center" vertical="center"/>
    </xf>
    <xf numFmtId="9" fontId="20" fillId="10" borderId="28" xfId="58" applyFont="1" applyFill="1" applyBorder="1" applyAlignment="1">
      <alignment horizontal="center" vertical="center"/>
    </xf>
    <xf numFmtId="0" fontId="20" fillId="12" borderId="27" xfId="55" applyFont="1" applyFill="1" applyBorder="1" applyAlignment="1">
      <alignment horizontal="center" vertical="center"/>
    </xf>
    <xf numFmtId="0" fontId="20" fillId="12" borderId="41" xfId="55" applyFont="1" applyFill="1" applyBorder="1" applyAlignment="1">
      <alignment horizontal="center" vertical="center"/>
    </xf>
    <xf numFmtId="0" fontId="21" fillId="12" borderId="11" xfId="0" applyFont="1" applyFill="1" applyBorder="1" applyAlignment="1">
      <alignment horizontal="center"/>
    </xf>
    <xf numFmtId="0" fontId="21" fillId="12" borderId="67" xfId="0" applyFont="1" applyFill="1" applyBorder="1" applyAlignment="1">
      <alignment horizontal="center"/>
    </xf>
    <xf numFmtId="0" fontId="20" fillId="14" borderId="57" xfId="0" applyFont="1" applyFill="1" applyBorder="1" applyAlignment="1">
      <alignment horizontal="center"/>
    </xf>
    <xf numFmtId="0" fontId="20" fillId="14" borderId="68" xfId="0" applyFont="1" applyFill="1" applyBorder="1" applyAlignment="1">
      <alignment horizontal="center"/>
    </xf>
    <xf numFmtId="0" fontId="20" fillId="14" borderId="69" xfId="0" applyFont="1" applyFill="1" applyBorder="1" applyAlignment="1">
      <alignment horizontal="center"/>
    </xf>
    <xf numFmtId="0" fontId="21" fillId="12" borderId="4" xfId="0" applyFont="1" applyFill="1" applyBorder="1" applyAlignment="1">
      <alignment horizontal="center"/>
    </xf>
    <xf numFmtId="0" fontId="21" fillId="12" borderId="61" xfId="0" applyFont="1" applyFill="1" applyBorder="1" applyAlignment="1">
      <alignment horizontal="center"/>
    </xf>
    <xf numFmtId="0" fontId="20" fillId="12" borderId="8" xfId="55" applyFont="1" applyFill="1" applyBorder="1" applyAlignment="1">
      <alignment horizontal="left" vertical="center"/>
    </xf>
    <xf numFmtId="0" fontId="20" fillId="12" borderId="1" xfId="55" applyFont="1" applyFill="1" applyBorder="1" applyAlignment="1">
      <alignment horizontal="left" vertical="center"/>
    </xf>
    <xf numFmtId="0" fontId="20" fillId="12" borderId="70" xfId="55" applyFont="1" applyFill="1" applyBorder="1" applyAlignment="1">
      <alignment horizontal="center" vertical="center"/>
    </xf>
    <xf numFmtId="0" fontId="20" fillId="12" borderId="4" xfId="55" applyFont="1" applyFill="1" applyBorder="1" applyAlignment="1">
      <alignment horizontal="center" vertical="center"/>
    </xf>
    <xf numFmtId="0" fontId="20" fillId="12" borderId="5" xfId="55" applyFont="1" applyFill="1" applyBorder="1" applyAlignment="1">
      <alignment horizontal="center" vertical="center"/>
    </xf>
    <xf numFmtId="0" fontId="20" fillId="12" borderId="50" xfId="55" applyFont="1" applyFill="1" applyBorder="1" applyAlignment="1">
      <alignment horizontal="center" vertical="center"/>
    </xf>
    <xf numFmtId="0" fontId="20" fillId="12" borderId="6" xfId="55" applyFont="1" applyFill="1" applyBorder="1" applyAlignment="1">
      <alignment horizontal="center" vertical="center"/>
    </xf>
    <xf numFmtId="0" fontId="20" fillId="12" borderId="13" xfId="55" applyFont="1" applyFill="1" applyBorder="1" applyAlignment="1">
      <alignment horizontal="center" vertical="center"/>
    </xf>
    <xf numFmtId="0" fontId="21" fillId="12" borderId="0" xfId="0" applyFont="1" applyFill="1" applyBorder="1" applyAlignment="1">
      <alignment horizontal="center"/>
    </xf>
    <xf numFmtId="0" fontId="21" fillId="12" borderId="71" xfId="0" applyFont="1" applyFill="1" applyBorder="1" applyAlignment="1">
      <alignment horizontal="center"/>
    </xf>
    <xf numFmtId="0" fontId="20" fillId="12" borderId="31" xfId="55" applyFont="1" applyFill="1" applyBorder="1" applyAlignment="1">
      <alignment horizontal="left" vertical="center"/>
    </xf>
    <xf numFmtId="0" fontId="20" fillId="12" borderId="51" xfId="0" applyFont="1" applyFill="1" applyBorder="1" applyAlignment="1">
      <alignment horizontal="left" vertical="center"/>
    </xf>
    <xf numFmtId="0" fontId="20" fillId="12" borderId="43" xfId="55" applyFont="1" applyFill="1" applyBorder="1" applyAlignment="1">
      <alignment horizontal="center" vertical="center"/>
    </xf>
    <xf numFmtId="0" fontId="20" fillId="12" borderId="20" xfId="55" applyFont="1" applyFill="1" applyBorder="1" applyAlignment="1">
      <alignment horizontal="center" vertical="center"/>
    </xf>
    <xf numFmtId="0" fontId="20" fillId="12" borderId="72" xfId="55" applyFont="1" applyFill="1" applyBorder="1" applyAlignment="1">
      <alignment horizontal="center" vertical="center"/>
    </xf>
    <xf numFmtId="0" fontId="20" fillId="12" borderId="50" xfId="0" applyFont="1" applyFill="1" applyBorder="1" applyAlignment="1">
      <alignment horizontal="center" vertical="center"/>
    </xf>
    <xf numFmtId="0" fontId="20" fillId="12" borderId="6" xfId="0" applyFont="1" applyFill="1" applyBorder="1" applyAlignment="1">
      <alignment horizontal="center" vertical="center"/>
    </xf>
    <xf numFmtId="0" fontId="20" fillId="12" borderId="13" xfId="0" applyFont="1" applyFill="1" applyBorder="1" applyAlignment="1">
      <alignment horizontal="center" vertical="center"/>
    </xf>
    <xf numFmtId="0" fontId="20" fillId="12" borderId="40" xfId="55" applyFont="1" applyFill="1" applyBorder="1" applyAlignment="1">
      <alignment horizontal="left" vertical="center"/>
    </xf>
    <xf numFmtId="0" fontId="20" fillId="12" borderId="31" xfId="55" applyFont="1" applyFill="1" applyBorder="1" applyAlignment="1">
      <alignment horizontal="center" vertical="center"/>
    </xf>
    <xf numFmtId="0" fontId="20" fillId="12" borderId="40" xfId="55" applyFont="1" applyFill="1" applyBorder="1" applyAlignment="1">
      <alignment horizontal="center" vertical="center"/>
    </xf>
    <xf numFmtId="169" fontId="20" fillId="10" borderId="42" xfId="0" applyNumberFormat="1" applyFont="1" applyFill="1" applyBorder="1" applyAlignment="1">
      <alignment horizontal="center" vertical="center"/>
    </xf>
    <xf numFmtId="169" fontId="20" fillId="10" borderId="28" xfId="0" applyNumberFormat="1" applyFont="1" applyFill="1" applyBorder="1" applyAlignment="1">
      <alignment horizontal="center" vertical="center"/>
    </xf>
    <xf numFmtId="0" fontId="20" fillId="10" borderId="14" xfId="0" applyFont="1" applyFill="1" applyBorder="1" applyAlignment="1">
      <alignment horizontal="left" wrapText="1"/>
    </xf>
    <xf numFmtId="0" fontId="20" fillId="10" borderId="15" xfId="0" applyFont="1" applyFill="1" applyBorder="1" applyAlignment="1">
      <alignment horizontal="left" wrapText="1"/>
    </xf>
    <xf numFmtId="0" fontId="20" fillId="10" borderId="28" xfId="0" applyFont="1" applyFill="1" applyBorder="1" applyAlignment="1">
      <alignment horizontal="left" wrapText="1"/>
    </xf>
    <xf numFmtId="0" fontId="20" fillId="0" borderId="14" xfId="34" applyFont="1" applyBorder="1" applyAlignment="1">
      <alignment horizontal="left" wrapText="1"/>
    </xf>
    <xf numFmtId="0" fontId="20" fillId="0" borderId="15" xfId="34" applyFont="1" applyBorder="1" applyAlignment="1">
      <alignment horizontal="left" wrapText="1"/>
    </xf>
    <xf numFmtId="0" fontId="20" fillId="0" borderId="28" xfId="34" applyFont="1" applyBorder="1" applyAlignment="1">
      <alignment horizontal="left" wrapText="1"/>
    </xf>
    <xf numFmtId="4" fontId="38" fillId="0" borderId="22" xfId="39" applyNumberFormat="1" applyFont="1" applyBorder="1" applyAlignment="1">
      <alignment horizontal="left" vertical="center"/>
    </xf>
    <xf numFmtId="4" fontId="38" fillId="0" borderId="8" xfId="39" applyNumberFormat="1" applyFont="1" applyBorder="1" applyAlignment="1">
      <alignment horizontal="left" vertical="center"/>
    </xf>
    <xf numFmtId="4" fontId="38" fillId="0" borderId="9" xfId="39" applyNumberFormat="1" applyFont="1" applyBorder="1" applyAlignment="1">
      <alignment horizontal="left" vertical="center"/>
    </xf>
    <xf numFmtId="4" fontId="38" fillId="0" borderId="23" xfId="39" applyNumberFormat="1" applyFont="1" applyBorder="1" applyAlignment="1">
      <alignment horizontal="left" vertical="center"/>
    </xf>
    <xf numFmtId="4" fontId="38" fillId="0" borderId="1" xfId="39" applyNumberFormat="1" applyFont="1" applyBorder="1" applyAlignment="1">
      <alignment horizontal="left" vertical="center"/>
    </xf>
    <xf numFmtId="4" fontId="38" fillId="0" borderId="21" xfId="39" applyNumberFormat="1" applyFont="1" applyBorder="1" applyAlignment="1">
      <alignment horizontal="left" vertical="center"/>
    </xf>
    <xf numFmtId="4" fontId="38" fillId="0" borderId="24" xfId="39" applyNumberFormat="1" applyFont="1" applyBorder="1" applyAlignment="1">
      <alignment horizontal="left" vertical="center"/>
    </xf>
    <xf numFmtId="4" fontId="38" fillId="0" borderId="25" xfId="39" applyNumberFormat="1" applyFont="1" applyBorder="1" applyAlignment="1">
      <alignment horizontal="left" vertical="center"/>
    </xf>
    <xf numFmtId="4" fontId="38" fillId="0" borderId="26" xfId="39" applyNumberFormat="1" applyFont="1" applyBorder="1" applyAlignment="1">
      <alignment horizontal="left" vertical="center"/>
    </xf>
    <xf numFmtId="4" fontId="17" fillId="0" borderId="63" xfId="39" applyNumberFormat="1" applyFont="1" applyBorder="1" applyAlignment="1">
      <alignment horizontal="left" vertical="center"/>
    </xf>
    <xf numFmtId="4" fontId="17" fillId="0" borderId="52" xfId="39" applyNumberFormat="1" applyFont="1" applyBorder="1" applyAlignment="1">
      <alignment horizontal="left" vertical="center"/>
    </xf>
    <xf numFmtId="164" fontId="17" fillId="0" borderId="52" xfId="29" applyFont="1" applyFill="1" applyBorder="1" applyAlignment="1" applyProtection="1">
      <alignment horizontal="center" vertical="center" wrapText="1"/>
    </xf>
    <xf numFmtId="44" fontId="9" fillId="0" borderId="0" xfId="49" applyNumberFormat="1" applyFont="1"/>
    <xf numFmtId="190" fontId="17" fillId="0" borderId="63" xfId="29" applyNumberFormat="1" applyFont="1" applyFill="1" applyBorder="1" applyAlignment="1" applyProtection="1">
      <alignment horizontal="center" vertical="center" wrapText="1"/>
    </xf>
    <xf numFmtId="190" fontId="17" fillId="0" borderId="60" xfId="29" applyNumberFormat="1" applyFont="1" applyFill="1" applyBorder="1" applyAlignment="1" applyProtection="1">
      <alignment horizontal="center" vertical="center" wrapText="1"/>
    </xf>
    <xf numFmtId="164" fontId="38" fillId="0" borderId="22" xfId="21" applyNumberFormat="1" applyFont="1" applyFill="1" applyBorder="1" applyAlignment="1" applyProtection="1">
      <alignment horizontal="center" vertical="center" wrapText="1"/>
    </xf>
    <xf numFmtId="164" fontId="38" fillId="0" borderId="9" xfId="21" applyNumberFormat="1" applyFont="1" applyFill="1" applyBorder="1" applyAlignment="1" applyProtection="1">
      <alignment horizontal="center" vertical="center" wrapText="1"/>
    </xf>
    <xf numFmtId="164" fontId="38" fillId="0" borderId="23" xfId="21" applyNumberFormat="1" applyFont="1" applyFill="1" applyBorder="1" applyAlignment="1" applyProtection="1">
      <alignment horizontal="center" vertical="center" wrapText="1"/>
    </xf>
    <xf numFmtId="164" fontId="38" fillId="0" borderId="21" xfId="21" applyNumberFormat="1" applyFont="1" applyFill="1" applyBorder="1" applyAlignment="1" applyProtection="1">
      <alignment horizontal="center" vertical="center" wrapText="1"/>
    </xf>
    <xf numFmtId="164" fontId="38" fillId="0" borderId="24" xfId="21" applyNumberFormat="1" applyFont="1" applyFill="1" applyBorder="1" applyAlignment="1" applyProtection="1">
      <alignment horizontal="center" vertical="center" wrapText="1"/>
    </xf>
    <xf numFmtId="164" fontId="38" fillId="0" borderId="26" xfId="21" applyNumberFormat="1" applyFont="1" applyFill="1" applyBorder="1" applyAlignment="1" applyProtection="1">
      <alignment horizontal="center" vertical="center" wrapText="1"/>
    </xf>
  </cellXfs>
  <cellStyles count="83">
    <cellStyle name="Comma" xfId="1" xr:uid="{AB81B3EF-A4D2-44FB-AAB2-44AF9E67D67C}"/>
    <cellStyle name="Currency" xfId="2" xr:uid="{160D8DD6-F01D-4606-9C79-B36B30B1703E}"/>
    <cellStyle name="Hipervínculo 2 2" xfId="3" xr:uid="{9B6E7864-1060-4903-A2A4-89365D7DB5B2}"/>
    <cellStyle name="Millares" xfId="4" builtinId="3"/>
    <cellStyle name="Millares [0] 2" xfId="5" xr:uid="{BC36DB26-A44F-44EC-AC1E-EFD914D1C8DC}"/>
    <cellStyle name="Millares [0] 3" xfId="6" xr:uid="{B9DCF7C0-5488-4C48-8A97-65EBE14A5260}"/>
    <cellStyle name="Millares 10" xfId="7" xr:uid="{649C2C60-DF62-4215-973E-01EF27763D7A}"/>
    <cellStyle name="Millares 10 2" xfId="74" xr:uid="{66FC471D-0FC9-47AC-9C60-725A6A3B76BA}"/>
    <cellStyle name="Millares 2" xfId="8" xr:uid="{24FD9ABB-DE0D-43F4-8028-A022507D657A}"/>
    <cellStyle name="Millares 2 2" xfId="9" xr:uid="{F0A08C37-C086-42BE-BE2D-3D48B326C272}"/>
    <cellStyle name="Millares 2 2 2" xfId="72" xr:uid="{8E4FFF9D-F5CA-4E4C-8F76-9343777E7EBC}"/>
    <cellStyle name="Millares 2 2 3" xfId="10" xr:uid="{0732CB88-29B0-4F9E-B7D7-AF431D7CA3BD}"/>
    <cellStyle name="Millares 2_A. Priorizacion La Cruz incluye adicional" xfId="11" xr:uid="{1A2B3C4B-12E3-4BA1-8371-C648DA66AEC4}"/>
    <cellStyle name="Millares 3" xfId="12" xr:uid="{288457EE-F75E-472C-A83C-738DBD8DEA64}"/>
    <cellStyle name="Millares 3 2 4 2" xfId="73" xr:uid="{619CCDCB-CEB4-4FB7-A814-397178F3CCD6}"/>
    <cellStyle name="Millares 4" xfId="13" xr:uid="{1C79EC52-B086-4A69-8B9E-E549D493D604}"/>
    <cellStyle name="Millares 4 2" xfId="14" xr:uid="{DCE82537-0806-448E-BB9E-5590B697E7BE}"/>
    <cellStyle name="Millares 4 3" xfId="15" xr:uid="{CF17242E-FBBF-4CF3-B941-2C512F92F8AB}"/>
    <cellStyle name="Millares 4 4" xfId="16" xr:uid="{D3642EA8-5462-45F0-A156-E3DD8A273D6A}"/>
    <cellStyle name="Millares 8" xfId="17" xr:uid="{BB404561-8A64-41E2-98EC-784DDAAF9EF3}"/>
    <cellStyle name="Millares_FORMULARIO 4 - M-OFERENTE PPTA ECONOMICA" xfId="18" xr:uid="{9AD1C90F-2D5A-4A0D-9864-3CAF95E7A4B6}"/>
    <cellStyle name="Millares_PPTO OFICIAL LP-SGT-SRN-001-2009" xfId="19" xr:uid="{65A0776B-D268-4627-9CFF-5775FF7567F7}"/>
    <cellStyle name="Millares_PR13+654 2" xfId="20" xr:uid="{0694AEBA-AC21-48F9-BEA7-A498801D60BE}"/>
    <cellStyle name="Moneda" xfId="21" builtinId="4"/>
    <cellStyle name="Moneda [0]" xfId="22" builtinId="7"/>
    <cellStyle name="Moneda [0] 2" xfId="23" xr:uid="{6393625F-96BC-446F-B263-D1D4EB2DCFEE}"/>
    <cellStyle name="Moneda [0] 2 2" xfId="24" xr:uid="{B249B017-C725-4FAC-AC3B-6D54D6541DE8}"/>
    <cellStyle name="Moneda [0] 4" xfId="67" xr:uid="{DC2D45B7-2652-4C85-9B7A-3DD528A1657A}"/>
    <cellStyle name="Moneda 10" xfId="70" xr:uid="{AC01FA54-C77B-443A-8060-0DD101E44C44}"/>
    <cellStyle name="Moneda 2" xfId="25" xr:uid="{F9AFE580-75F7-4B2A-96BB-54BEB0374665}"/>
    <cellStyle name="Moneda 2 2" xfId="26" xr:uid="{1F09F0A5-3EC0-40F2-92AD-E1D33F777B12}"/>
    <cellStyle name="Moneda 2 2 2" xfId="68" xr:uid="{2A296334-D0E1-4E5F-B449-2054EDB2B520}"/>
    <cellStyle name="Moneda 2 2 3" xfId="27" xr:uid="{ACDDFDD9-3316-43C8-AAF7-D28C40CD38E8}"/>
    <cellStyle name="Moneda 2 2 5" xfId="28" xr:uid="{91C04F47-57F5-4D2D-8974-50668F1F6C3D}"/>
    <cellStyle name="Moneda 2 3" xfId="80" xr:uid="{D17022E2-F4FA-486B-9D77-88FF1AE6E6C9}"/>
    <cellStyle name="Moneda 3" xfId="29" xr:uid="{F3F52E1B-DD06-456C-89A6-EABA1E575847}"/>
    <cellStyle name="Moneda 3 2" xfId="81" xr:uid="{F41E605C-56F8-47D3-9743-4E6895F5A169}"/>
    <cellStyle name="Moneda 4" xfId="30" xr:uid="{A8C7A6D9-8C9C-49C8-80B1-811AC3857EBE}"/>
    <cellStyle name="Moneda 5" xfId="31" xr:uid="{A0C93367-620A-474A-BA7A-2743DDE2773E}"/>
    <cellStyle name="Normal" xfId="0" builtinId="0"/>
    <cellStyle name="Normal 10 2" xfId="32" xr:uid="{9A3E4D3E-D28C-4C9E-AD37-D25420BAE9E6}"/>
    <cellStyle name="Normal 12" xfId="33" xr:uid="{13A70B92-0BA6-4AE1-8555-CA7914140CED}"/>
    <cellStyle name="Normal 14 2" xfId="34" xr:uid="{1B0A9C66-35A0-4948-9870-4C11B251ED1D}"/>
    <cellStyle name="Normal 16" xfId="35" xr:uid="{6BDC709C-2630-4E19-8FE5-EC686A9179D1}"/>
    <cellStyle name="Normal 16 2 2" xfId="36" xr:uid="{5C526585-402F-4C44-BF38-D692614583AD}"/>
    <cellStyle name="Normal 19" xfId="37" xr:uid="{1062694C-0E78-4487-A7DD-47619A802B35}"/>
    <cellStyle name="Normal 2" xfId="38" xr:uid="{E4DA31FD-B01E-45BE-8A8E-470018B30494}"/>
    <cellStyle name="Normal 2 10 2" xfId="39" xr:uid="{ACD19814-A759-40D9-98B7-DCD1B12CB876}"/>
    <cellStyle name="Normal 2 10 2 2" xfId="40" xr:uid="{00F31325-E62F-497E-B312-BC377015BC97}"/>
    <cellStyle name="Normal 2 2" xfId="41" xr:uid="{A341A68C-768F-4D2E-A254-D1394A8B5C8C}"/>
    <cellStyle name="Normal 2 2 2" xfId="42" xr:uid="{9D3857AB-5109-48C1-98BB-3D13F60A34BF}"/>
    <cellStyle name="Normal 2 2 2 2" xfId="69" xr:uid="{CA7D3167-67F8-4DF4-9C58-8ECD3313876C}"/>
    <cellStyle name="Normal 2 3" xfId="43" xr:uid="{FE9F652C-9CF9-4181-8933-7EE9A507EEBB}"/>
    <cellStyle name="Normal 2 4" xfId="66" xr:uid="{5897F70B-183D-431E-B742-3AAE30D6733E}"/>
    <cellStyle name="Normal 28" xfId="44" xr:uid="{6139CEA9-0599-42C5-B53B-5975149028EF}"/>
    <cellStyle name="Normal 3" xfId="45" xr:uid="{FF3ED6D8-7E43-48C9-9ED6-6AE2962D3D13}"/>
    <cellStyle name="Normal 3 11" xfId="46" xr:uid="{6187E8CF-643A-4574-88B6-ADD27BF82F4C}"/>
    <cellStyle name="Normal 3 2" xfId="82" xr:uid="{EB903809-A5AE-4445-888C-B59C547D8DDC}"/>
    <cellStyle name="Normal 3 2 3 2" xfId="47" xr:uid="{17F3E45E-59E7-4D02-9F5A-96443E04EC3A}"/>
    <cellStyle name="Normal 3 2 3 2 2" xfId="48" xr:uid="{7C134F10-260C-45FB-9920-6E4BD60678DC}"/>
    <cellStyle name="Normal 3 3" xfId="49" xr:uid="{DC977C11-2864-493D-9BCE-334856A1E5CB}"/>
    <cellStyle name="Normal 3 3 2" xfId="50" xr:uid="{F161DFD9-4E28-48B2-BA57-6690E839CDC9}"/>
    <cellStyle name="Normal 4" xfId="51" xr:uid="{92E8F2D9-95CB-48D0-B04C-63132011E852}"/>
    <cellStyle name="Normal 4 2" xfId="52" xr:uid="{FB89DFA4-E5C9-418D-A451-846C396398BE}"/>
    <cellStyle name="Normal 5" xfId="53" xr:uid="{4B52454A-A892-4D80-946F-915F8D4A4D0A}"/>
    <cellStyle name="Normal 5 2" xfId="75" xr:uid="{6A551CAC-8E52-407B-9EEC-AEDA4884C816}"/>
    <cellStyle name="Normal 6" xfId="54" xr:uid="{368AC277-8E0E-4BFD-8FBC-47A2A468A4C8}"/>
    <cellStyle name="Normal 6 2" xfId="77" xr:uid="{8FDA156C-D022-4DAF-85B2-83CDD65D2B0E}"/>
    <cellStyle name="Normal 7" xfId="76" xr:uid="{664B30A0-3E22-49E9-86EA-44592989F0B7}"/>
    <cellStyle name="Normal 7 2" xfId="78" xr:uid="{C3F90C90-F4CD-4EFC-90FE-23BAE512C20C}"/>
    <cellStyle name="Normal_modelo ACTA OBRA y MODIFICACION" xfId="55" xr:uid="{4B657817-ECA4-4C9E-8C5E-54D38F6AB727}"/>
    <cellStyle name="Normal_PTO OFICIAL y APU MODELO 2010 (2)" xfId="56" xr:uid="{1987B344-BB45-4DDA-A206-E4AC00A8C081}"/>
    <cellStyle name="Percent" xfId="57" xr:uid="{641A4C7C-F4F5-499E-8187-73910B0078EA}"/>
    <cellStyle name="Porcentaje" xfId="58" builtinId="5"/>
    <cellStyle name="Porcentaje 2" xfId="59" xr:uid="{A497ACFD-F745-4692-AD4E-14195D2DD1F5}"/>
    <cellStyle name="Porcentaje 2 2" xfId="60" xr:uid="{1ABD4D8A-74BF-4969-9AED-F3D4A62180D2}"/>
    <cellStyle name="Porcentaje 2 2 2" xfId="61" xr:uid="{0E308B55-A4E1-4754-913A-4C36D0AD87C1}"/>
    <cellStyle name="Porcentaje 2 3" xfId="71" xr:uid="{30B631D3-9EF5-4215-AED9-0AB66F44EDC0}"/>
    <cellStyle name="Porcentaje 2 4" xfId="62" xr:uid="{4FEACCF5-4A11-4503-8D11-FAE5BA25BC26}"/>
    <cellStyle name="Porcentaje 3" xfId="63" xr:uid="{67B6553B-209C-4AE4-8B6C-57859F87F478}"/>
    <cellStyle name="Porcentaje 8" xfId="64" xr:uid="{40BCCEE4-4696-4626-BA8F-D576D14A9DE2}"/>
    <cellStyle name="Porcentual 9" xfId="65" xr:uid="{07A089F9-EE89-45BB-823A-4C6501733FB7}"/>
    <cellStyle name="Porcentual_AIU 2008 SESAC JULIO 42" xfId="79" xr:uid="{4416302C-BD2F-40F3-ACA4-0C30A2825F8E}"/>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3" Type="http://schemas.openxmlformats.org/officeDocument/2006/relationships/worksheet" Target="worksheets/sheet3.xml"/><Relationship Id="rId21" Type="http://schemas.openxmlformats.org/officeDocument/2006/relationships/sharedStrings" Target="sharedStrings.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10" Type="http://schemas.openxmlformats.org/officeDocument/2006/relationships/worksheet" Target="worksheets/sheet10.xml"/><Relationship Id="rId19"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calcChain" Target="calcChain.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3.png"/></Relationships>
</file>

<file path=xl/drawings/_rels/drawing3.xml.rels><?xml version="1.0" encoding="UTF-8" standalone="yes"?>
<Relationships xmlns="http://schemas.openxmlformats.org/package/2006/relationships"><Relationship Id="rId1" Type="http://schemas.openxmlformats.org/officeDocument/2006/relationships/image" Target="../media/image3.png"/></Relationships>
</file>

<file path=xl/drawings/_rels/drawing4.xml.rels><?xml version="1.0" encoding="UTF-8" standalone="yes"?>
<Relationships xmlns="http://schemas.openxmlformats.org/package/2006/relationships"><Relationship Id="rId1" Type="http://schemas.openxmlformats.org/officeDocument/2006/relationships/image" Target="../media/image3.png"/></Relationships>
</file>

<file path=xl/drawings/_rels/drawing5.xml.rels><?xml version="1.0" encoding="UTF-8" standalone="yes"?>
<Relationships xmlns="http://schemas.openxmlformats.org/package/2006/relationships"><Relationship Id="rId1" Type="http://schemas.openxmlformats.org/officeDocument/2006/relationships/image" Target="../media/image3.png"/></Relationships>
</file>

<file path=xl/drawings/_rels/drawing6.xml.rels><?xml version="1.0" encoding="UTF-8" standalone="yes"?>
<Relationships xmlns="http://schemas.openxmlformats.org/package/2006/relationships"><Relationship Id="rId1" Type="http://schemas.openxmlformats.org/officeDocument/2006/relationships/image" Target="../media/image3.png"/></Relationships>
</file>

<file path=xl/drawings/_rels/drawing7.xml.rels><?xml version="1.0" encoding="UTF-8" standalone="yes"?>
<Relationships xmlns="http://schemas.openxmlformats.org/package/2006/relationships"><Relationship Id="rId1" Type="http://schemas.openxmlformats.org/officeDocument/2006/relationships/image" Target="../media/image3.png"/></Relationships>
</file>

<file path=xl/drawings/_rels/drawing8.xml.rels><?xml version="1.0" encoding="UTF-8" standalone="yes"?>
<Relationships xmlns="http://schemas.openxmlformats.org/package/2006/relationships"><Relationship Id="rId1" Type="http://schemas.openxmlformats.org/officeDocument/2006/relationships/image" Target="../media/image3.png"/></Relationships>
</file>

<file path=xl/drawings/_rels/drawing9.xml.rels><?xml version="1.0" encoding="UTF-8" standalone="yes"?>
<Relationships xmlns="http://schemas.openxmlformats.org/package/2006/relationships"><Relationship Id="rId1" Type="http://schemas.openxmlformats.org/officeDocument/2006/relationships/image" Target="../media/image3.png"/></Relationships>
</file>

<file path=xl/drawings/_rels/drawing10.xml.rels><?xml version="1.0" encoding="UTF-8" standalone="yes"?>
<Relationships xmlns="http://schemas.openxmlformats.org/package/2006/relationships"><Relationship Id="rId1" Type="http://schemas.openxmlformats.org/officeDocument/2006/relationships/image" Target="../media/image3.png"/></Relationships>
</file>

<file path=xl/drawings/_rels/drawing11.xml.rels><?xml version="1.0" encoding="UTF-8" standalone="yes"?>
<Relationships xmlns="http://schemas.openxmlformats.org/package/2006/relationships"><Relationship Id="rId1" Type="http://schemas.openxmlformats.org/officeDocument/2006/relationships/image" Target="../media/image3.png"/></Relationships>
</file>

<file path=xl/drawings/_rels/drawing12.xml.rels><?xml version="1.0" encoding="UTF-8" standalone="yes"?>
<Relationships xmlns="http://schemas.openxmlformats.org/package/2006/relationships"><Relationship Id="rId1" Type="http://schemas.openxmlformats.org/officeDocument/2006/relationships/image" Target="../media/image3.png"/></Relationships>
</file>

<file path=xl/drawings/_rels/vmlDrawing1.vml.rels><?xml version="1.0" encoding="UTF-8" standalone="yes"?>
<Relationships xmlns="http://schemas.openxmlformats.org/package/2006/relationships"><Relationship Id="rId1" Type="http://schemas.openxmlformats.org/officeDocument/2006/relationships/image" Target="../media/image2.png"/></Relationships>
</file>

<file path=xl/drawings/drawing1.xml><?xml version="1.0" encoding="utf-8"?>
<xdr:wsDr xmlns:xdr="http://schemas.openxmlformats.org/drawingml/2006/spreadsheetDrawing" xmlns:a="http://schemas.openxmlformats.org/drawingml/2006/main">
  <xdr:twoCellAnchor editAs="oneCell">
    <xdr:from>
      <xdr:col>0</xdr:col>
      <xdr:colOff>480060</xdr:colOff>
      <xdr:row>0</xdr:row>
      <xdr:rowOff>30480</xdr:rowOff>
    </xdr:from>
    <xdr:to>
      <xdr:col>1</xdr:col>
      <xdr:colOff>373380</xdr:colOff>
      <xdr:row>2</xdr:row>
      <xdr:rowOff>792480</xdr:rowOff>
    </xdr:to>
    <xdr:pic>
      <xdr:nvPicPr>
        <xdr:cNvPr id="34134" name="Imagen 2">
          <a:extLst>
            <a:ext uri="{FF2B5EF4-FFF2-40B4-BE49-F238E27FC236}">
              <a16:creationId xmlns:a16="http://schemas.microsoft.com/office/drawing/2014/main" id="{437FC46F-8585-3566-F109-6F47A049CBD3}"/>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480060" y="30480"/>
          <a:ext cx="754380" cy="9753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2.xml><?xml version="1.0" encoding="utf-8"?>
<xdr:wsDr xmlns:xdr="http://schemas.openxmlformats.org/drawingml/2006/spreadsheetDrawing" xmlns:a="http://schemas.openxmlformats.org/drawingml/2006/main">
  <xdr:twoCellAnchor>
    <xdr:from>
      <xdr:col>1</xdr:col>
      <xdr:colOff>60960</xdr:colOff>
      <xdr:row>0</xdr:row>
      <xdr:rowOff>91440</xdr:rowOff>
    </xdr:from>
    <xdr:to>
      <xdr:col>1</xdr:col>
      <xdr:colOff>1066800</xdr:colOff>
      <xdr:row>5</xdr:row>
      <xdr:rowOff>83820</xdr:rowOff>
    </xdr:to>
    <xdr:pic>
      <xdr:nvPicPr>
        <xdr:cNvPr id="25139" name="Picture 3" descr="Logo4">
          <a:extLst>
            <a:ext uri="{FF2B5EF4-FFF2-40B4-BE49-F238E27FC236}">
              <a16:creationId xmlns:a16="http://schemas.microsoft.com/office/drawing/2014/main" id="{99EE1734-CB28-5B5F-A9D9-7AF64408D37F}"/>
            </a:ext>
          </a:extLst>
        </xdr:cNvPr>
        <xdr:cNvPicPr>
          <a:picLocks noChangeAspect="1" noChangeArrowheads="1"/>
        </xdr:cNvPicPr>
      </xdr:nvPicPr>
      <xdr:blipFill>
        <a:blip xmlns:r="http://schemas.openxmlformats.org/officeDocument/2006/relationships" r:embed="rId1">
          <a:clrChange>
            <a:clrFrom>
              <a:srgbClr val="F4FBFC"/>
            </a:clrFrom>
            <a:clrTo>
              <a:srgbClr val="F4FBFC">
                <a:alpha val="0"/>
              </a:srgbClr>
            </a:clrTo>
          </a:clrChange>
          <a:extLst>
            <a:ext uri="{28A0092B-C50C-407E-A947-70E740481C1C}">
              <a14:useLocalDpi xmlns:a14="http://schemas.microsoft.com/office/drawing/2010/main" val="0"/>
            </a:ext>
          </a:extLst>
        </a:blip>
        <a:srcRect/>
        <a:stretch>
          <a:fillRect/>
        </a:stretch>
      </xdr:blipFill>
      <xdr:spPr bwMode="auto">
        <a:xfrm>
          <a:off x="60960" y="91440"/>
          <a:ext cx="1005840" cy="9067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3.xml><?xml version="1.0" encoding="utf-8"?>
<xdr:wsDr xmlns:xdr="http://schemas.openxmlformats.org/drawingml/2006/spreadsheetDrawing" xmlns:a="http://schemas.openxmlformats.org/drawingml/2006/main">
  <xdr:twoCellAnchor>
    <xdr:from>
      <xdr:col>1</xdr:col>
      <xdr:colOff>99060</xdr:colOff>
      <xdr:row>0</xdr:row>
      <xdr:rowOff>99060</xdr:rowOff>
    </xdr:from>
    <xdr:to>
      <xdr:col>1</xdr:col>
      <xdr:colOff>1104900</xdr:colOff>
      <xdr:row>5</xdr:row>
      <xdr:rowOff>91440</xdr:rowOff>
    </xdr:to>
    <xdr:pic>
      <xdr:nvPicPr>
        <xdr:cNvPr id="10860" name="Picture 3" descr="Logo4">
          <a:extLst>
            <a:ext uri="{FF2B5EF4-FFF2-40B4-BE49-F238E27FC236}">
              <a16:creationId xmlns:a16="http://schemas.microsoft.com/office/drawing/2014/main" id="{634761F9-1905-30C7-5CAB-6C0EBBC0EDC0}"/>
            </a:ext>
          </a:extLst>
        </xdr:cNvPr>
        <xdr:cNvPicPr>
          <a:picLocks noChangeAspect="1" noChangeArrowheads="1"/>
        </xdr:cNvPicPr>
      </xdr:nvPicPr>
      <xdr:blipFill>
        <a:blip xmlns:r="http://schemas.openxmlformats.org/officeDocument/2006/relationships" r:embed="rId1">
          <a:clrChange>
            <a:clrFrom>
              <a:srgbClr val="F4FBFC"/>
            </a:clrFrom>
            <a:clrTo>
              <a:srgbClr val="F4FBFC">
                <a:alpha val="0"/>
              </a:srgbClr>
            </a:clrTo>
          </a:clrChange>
          <a:extLst>
            <a:ext uri="{28A0092B-C50C-407E-A947-70E740481C1C}">
              <a14:useLocalDpi xmlns:a14="http://schemas.microsoft.com/office/drawing/2010/main" val="0"/>
            </a:ext>
          </a:extLst>
        </a:blip>
        <a:srcRect/>
        <a:stretch>
          <a:fillRect/>
        </a:stretch>
      </xdr:blipFill>
      <xdr:spPr bwMode="auto">
        <a:xfrm>
          <a:off x="99060" y="99060"/>
          <a:ext cx="1005840" cy="9067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4.xml><?xml version="1.0" encoding="utf-8"?>
<xdr:wsDr xmlns:xdr="http://schemas.openxmlformats.org/drawingml/2006/spreadsheetDrawing" xmlns:a="http://schemas.openxmlformats.org/drawingml/2006/main">
  <xdr:twoCellAnchor>
    <xdr:from>
      <xdr:col>1</xdr:col>
      <xdr:colOff>99060</xdr:colOff>
      <xdr:row>0</xdr:row>
      <xdr:rowOff>99060</xdr:rowOff>
    </xdr:from>
    <xdr:to>
      <xdr:col>1</xdr:col>
      <xdr:colOff>1104900</xdr:colOff>
      <xdr:row>5</xdr:row>
      <xdr:rowOff>91440</xdr:rowOff>
    </xdr:to>
    <xdr:pic>
      <xdr:nvPicPr>
        <xdr:cNvPr id="7788" name="Picture 3" descr="Logo4">
          <a:extLst>
            <a:ext uri="{FF2B5EF4-FFF2-40B4-BE49-F238E27FC236}">
              <a16:creationId xmlns:a16="http://schemas.microsoft.com/office/drawing/2014/main" id="{D7A24BBD-28BC-CE84-5A8A-893D18309BE5}"/>
            </a:ext>
          </a:extLst>
        </xdr:cNvPr>
        <xdr:cNvPicPr>
          <a:picLocks noChangeAspect="1" noChangeArrowheads="1"/>
        </xdr:cNvPicPr>
      </xdr:nvPicPr>
      <xdr:blipFill>
        <a:blip xmlns:r="http://schemas.openxmlformats.org/officeDocument/2006/relationships" r:embed="rId1">
          <a:clrChange>
            <a:clrFrom>
              <a:srgbClr val="F4FBFC"/>
            </a:clrFrom>
            <a:clrTo>
              <a:srgbClr val="F4FBFC">
                <a:alpha val="0"/>
              </a:srgbClr>
            </a:clrTo>
          </a:clrChange>
          <a:extLst>
            <a:ext uri="{28A0092B-C50C-407E-A947-70E740481C1C}">
              <a14:useLocalDpi xmlns:a14="http://schemas.microsoft.com/office/drawing/2010/main" val="0"/>
            </a:ext>
          </a:extLst>
        </a:blip>
        <a:srcRect/>
        <a:stretch>
          <a:fillRect/>
        </a:stretch>
      </xdr:blipFill>
      <xdr:spPr bwMode="auto">
        <a:xfrm>
          <a:off x="99060" y="99060"/>
          <a:ext cx="1005840" cy="9067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5.xml><?xml version="1.0" encoding="utf-8"?>
<xdr:wsDr xmlns:xdr="http://schemas.openxmlformats.org/drawingml/2006/spreadsheetDrawing" xmlns:a="http://schemas.openxmlformats.org/drawingml/2006/main">
  <xdr:twoCellAnchor>
    <xdr:from>
      <xdr:col>1</xdr:col>
      <xdr:colOff>99060</xdr:colOff>
      <xdr:row>0</xdr:row>
      <xdr:rowOff>121920</xdr:rowOff>
    </xdr:from>
    <xdr:to>
      <xdr:col>1</xdr:col>
      <xdr:colOff>1104900</xdr:colOff>
      <xdr:row>5</xdr:row>
      <xdr:rowOff>106680</xdr:rowOff>
    </xdr:to>
    <xdr:pic>
      <xdr:nvPicPr>
        <xdr:cNvPr id="30129" name="Picture 3" descr="Logo4">
          <a:extLst>
            <a:ext uri="{FF2B5EF4-FFF2-40B4-BE49-F238E27FC236}">
              <a16:creationId xmlns:a16="http://schemas.microsoft.com/office/drawing/2014/main" id="{6A6DBEC8-4CEC-ACF1-C357-AF9ECD8F86A9}"/>
            </a:ext>
          </a:extLst>
        </xdr:cNvPr>
        <xdr:cNvPicPr>
          <a:picLocks noChangeAspect="1" noChangeArrowheads="1"/>
        </xdr:cNvPicPr>
      </xdr:nvPicPr>
      <xdr:blipFill>
        <a:blip xmlns:r="http://schemas.openxmlformats.org/officeDocument/2006/relationships" r:embed="rId1">
          <a:clrChange>
            <a:clrFrom>
              <a:srgbClr val="F4FBFC"/>
            </a:clrFrom>
            <a:clrTo>
              <a:srgbClr val="F4FBFC">
                <a:alpha val="0"/>
              </a:srgbClr>
            </a:clrTo>
          </a:clrChange>
          <a:extLst>
            <a:ext uri="{28A0092B-C50C-407E-A947-70E740481C1C}">
              <a14:useLocalDpi xmlns:a14="http://schemas.microsoft.com/office/drawing/2010/main" val="0"/>
            </a:ext>
          </a:extLst>
        </a:blip>
        <a:srcRect/>
        <a:stretch>
          <a:fillRect/>
        </a:stretch>
      </xdr:blipFill>
      <xdr:spPr bwMode="auto">
        <a:xfrm>
          <a:off x="99060" y="121920"/>
          <a:ext cx="1005840" cy="8991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6.xml><?xml version="1.0" encoding="utf-8"?>
<xdr:wsDr xmlns:xdr="http://schemas.openxmlformats.org/drawingml/2006/spreadsheetDrawing" xmlns:a="http://schemas.openxmlformats.org/drawingml/2006/main">
  <xdr:twoCellAnchor>
    <xdr:from>
      <xdr:col>1</xdr:col>
      <xdr:colOff>99060</xdr:colOff>
      <xdr:row>0</xdr:row>
      <xdr:rowOff>99060</xdr:rowOff>
    </xdr:from>
    <xdr:to>
      <xdr:col>1</xdr:col>
      <xdr:colOff>1104900</xdr:colOff>
      <xdr:row>5</xdr:row>
      <xdr:rowOff>91440</xdr:rowOff>
    </xdr:to>
    <xdr:pic>
      <xdr:nvPicPr>
        <xdr:cNvPr id="5740" name="Picture 3" descr="Logo4">
          <a:extLst>
            <a:ext uri="{FF2B5EF4-FFF2-40B4-BE49-F238E27FC236}">
              <a16:creationId xmlns:a16="http://schemas.microsoft.com/office/drawing/2014/main" id="{4E77FF71-5AA6-0D5F-30DA-4B5439EA0BE5}"/>
            </a:ext>
          </a:extLst>
        </xdr:cNvPr>
        <xdr:cNvPicPr>
          <a:picLocks noChangeAspect="1" noChangeArrowheads="1"/>
        </xdr:cNvPicPr>
      </xdr:nvPicPr>
      <xdr:blipFill>
        <a:blip xmlns:r="http://schemas.openxmlformats.org/officeDocument/2006/relationships" r:embed="rId1">
          <a:clrChange>
            <a:clrFrom>
              <a:srgbClr val="F4FBFC"/>
            </a:clrFrom>
            <a:clrTo>
              <a:srgbClr val="F4FBFC">
                <a:alpha val="0"/>
              </a:srgbClr>
            </a:clrTo>
          </a:clrChange>
          <a:extLst>
            <a:ext uri="{28A0092B-C50C-407E-A947-70E740481C1C}">
              <a14:useLocalDpi xmlns:a14="http://schemas.microsoft.com/office/drawing/2010/main" val="0"/>
            </a:ext>
          </a:extLst>
        </a:blip>
        <a:srcRect/>
        <a:stretch>
          <a:fillRect/>
        </a:stretch>
      </xdr:blipFill>
      <xdr:spPr bwMode="auto">
        <a:xfrm>
          <a:off x="99060" y="99060"/>
          <a:ext cx="1005840" cy="9067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7.xml><?xml version="1.0" encoding="utf-8"?>
<xdr:wsDr xmlns:xdr="http://schemas.openxmlformats.org/drawingml/2006/spreadsheetDrawing" xmlns:a="http://schemas.openxmlformats.org/drawingml/2006/main">
  <xdr:twoCellAnchor>
    <xdr:from>
      <xdr:col>1</xdr:col>
      <xdr:colOff>99060</xdr:colOff>
      <xdr:row>0</xdr:row>
      <xdr:rowOff>121920</xdr:rowOff>
    </xdr:from>
    <xdr:to>
      <xdr:col>1</xdr:col>
      <xdr:colOff>1104900</xdr:colOff>
      <xdr:row>5</xdr:row>
      <xdr:rowOff>106680</xdr:rowOff>
    </xdr:to>
    <xdr:pic>
      <xdr:nvPicPr>
        <xdr:cNvPr id="32962" name="Picture 3" descr="Logo4">
          <a:extLst>
            <a:ext uri="{FF2B5EF4-FFF2-40B4-BE49-F238E27FC236}">
              <a16:creationId xmlns:a16="http://schemas.microsoft.com/office/drawing/2014/main" id="{88F12765-2D68-639A-C852-FC491A547529}"/>
            </a:ext>
          </a:extLst>
        </xdr:cNvPr>
        <xdr:cNvPicPr>
          <a:picLocks noChangeAspect="1" noChangeArrowheads="1"/>
        </xdr:cNvPicPr>
      </xdr:nvPicPr>
      <xdr:blipFill>
        <a:blip xmlns:r="http://schemas.openxmlformats.org/officeDocument/2006/relationships" r:embed="rId1">
          <a:clrChange>
            <a:clrFrom>
              <a:srgbClr val="F4FBFC"/>
            </a:clrFrom>
            <a:clrTo>
              <a:srgbClr val="F4FBFC">
                <a:alpha val="0"/>
              </a:srgbClr>
            </a:clrTo>
          </a:clrChange>
          <a:extLst>
            <a:ext uri="{28A0092B-C50C-407E-A947-70E740481C1C}">
              <a14:useLocalDpi xmlns:a14="http://schemas.microsoft.com/office/drawing/2010/main" val="0"/>
            </a:ext>
          </a:extLst>
        </a:blip>
        <a:srcRect/>
        <a:stretch>
          <a:fillRect/>
        </a:stretch>
      </xdr:blipFill>
      <xdr:spPr bwMode="auto">
        <a:xfrm>
          <a:off x="99060" y="121920"/>
          <a:ext cx="1005840" cy="8991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8.xml><?xml version="1.0" encoding="utf-8"?>
<xdr:wsDr xmlns:xdr="http://schemas.openxmlformats.org/drawingml/2006/spreadsheetDrawing" xmlns:a="http://schemas.openxmlformats.org/drawingml/2006/main">
  <xdr:twoCellAnchor>
    <xdr:from>
      <xdr:col>1</xdr:col>
      <xdr:colOff>99060</xdr:colOff>
      <xdr:row>0</xdr:row>
      <xdr:rowOff>121920</xdr:rowOff>
    </xdr:from>
    <xdr:to>
      <xdr:col>1</xdr:col>
      <xdr:colOff>1104900</xdr:colOff>
      <xdr:row>5</xdr:row>
      <xdr:rowOff>106680</xdr:rowOff>
    </xdr:to>
    <xdr:pic>
      <xdr:nvPicPr>
        <xdr:cNvPr id="6764" name="Picture 3" descr="Logo4">
          <a:extLst>
            <a:ext uri="{FF2B5EF4-FFF2-40B4-BE49-F238E27FC236}">
              <a16:creationId xmlns:a16="http://schemas.microsoft.com/office/drawing/2014/main" id="{52EB02D1-CF71-0F06-DA96-20BFF989946A}"/>
            </a:ext>
          </a:extLst>
        </xdr:cNvPr>
        <xdr:cNvPicPr>
          <a:picLocks noChangeAspect="1" noChangeArrowheads="1"/>
        </xdr:cNvPicPr>
      </xdr:nvPicPr>
      <xdr:blipFill>
        <a:blip xmlns:r="http://schemas.openxmlformats.org/officeDocument/2006/relationships" r:embed="rId1">
          <a:clrChange>
            <a:clrFrom>
              <a:srgbClr val="F4FBFC"/>
            </a:clrFrom>
            <a:clrTo>
              <a:srgbClr val="F4FBFC">
                <a:alpha val="0"/>
              </a:srgbClr>
            </a:clrTo>
          </a:clrChange>
          <a:extLst>
            <a:ext uri="{28A0092B-C50C-407E-A947-70E740481C1C}">
              <a14:useLocalDpi xmlns:a14="http://schemas.microsoft.com/office/drawing/2010/main" val="0"/>
            </a:ext>
          </a:extLst>
        </a:blip>
        <a:srcRect/>
        <a:stretch>
          <a:fillRect/>
        </a:stretch>
      </xdr:blipFill>
      <xdr:spPr bwMode="auto">
        <a:xfrm>
          <a:off x="99060" y="121920"/>
          <a:ext cx="1005840" cy="8991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9.xml><?xml version="1.0" encoding="utf-8"?>
<xdr:wsDr xmlns:xdr="http://schemas.openxmlformats.org/drawingml/2006/spreadsheetDrawing" xmlns:a="http://schemas.openxmlformats.org/drawingml/2006/main">
  <xdr:twoCellAnchor>
    <xdr:from>
      <xdr:col>1</xdr:col>
      <xdr:colOff>99060</xdr:colOff>
      <xdr:row>0</xdr:row>
      <xdr:rowOff>99060</xdr:rowOff>
    </xdr:from>
    <xdr:to>
      <xdr:col>1</xdr:col>
      <xdr:colOff>1104900</xdr:colOff>
      <xdr:row>5</xdr:row>
      <xdr:rowOff>91440</xdr:rowOff>
    </xdr:to>
    <xdr:pic>
      <xdr:nvPicPr>
        <xdr:cNvPr id="8812" name="Picture 3" descr="Logo4">
          <a:extLst>
            <a:ext uri="{FF2B5EF4-FFF2-40B4-BE49-F238E27FC236}">
              <a16:creationId xmlns:a16="http://schemas.microsoft.com/office/drawing/2014/main" id="{5D60DC04-5BD8-DF34-EB7F-E7BD70A91877}"/>
            </a:ext>
          </a:extLst>
        </xdr:cNvPr>
        <xdr:cNvPicPr>
          <a:picLocks noChangeAspect="1" noChangeArrowheads="1"/>
        </xdr:cNvPicPr>
      </xdr:nvPicPr>
      <xdr:blipFill>
        <a:blip xmlns:r="http://schemas.openxmlformats.org/officeDocument/2006/relationships" r:embed="rId1">
          <a:clrChange>
            <a:clrFrom>
              <a:srgbClr val="F4FBFC"/>
            </a:clrFrom>
            <a:clrTo>
              <a:srgbClr val="F4FBFC">
                <a:alpha val="0"/>
              </a:srgbClr>
            </a:clrTo>
          </a:clrChange>
          <a:extLst>
            <a:ext uri="{28A0092B-C50C-407E-A947-70E740481C1C}">
              <a14:useLocalDpi xmlns:a14="http://schemas.microsoft.com/office/drawing/2010/main" val="0"/>
            </a:ext>
          </a:extLst>
        </a:blip>
        <a:srcRect/>
        <a:stretch>
          <a:fillRect/>
        </a:stretch>
      </xdr:blipFill>
      <xdr:spPr bwMode="auto">
        <a:xfrm>
          <a:off x="99060" y="99060"/>
          <a:ext cx="1005840" cy="9067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10.xml><?xml version="1.0" encoding="utf-8"?>
<xdr:wsDr xmlns:xdr="http://schemas.openxmlformats.org/drawingml/2006/spreadsheetDrawing" xmlns:a="http://schemas.openxmlformats.org/drawingml/2006/main">
  <xdr:twoCellAnchor>
    <xdr:from>
      <xdr:col>1</xdr:col>
      <xdr:colOff>60960</xdr:colOff>
      <xdr:row>0</xdr:row>
      <xdr:rowOff>99060</xdr:rowOff>
    </xdr:from>
    <xdr:to>
      <xdr:col>1</xdr:col>
      <xdr:colOff>1066800</xdr:colOff>
      <xdr:row>5</xdr:row>
      <xdr:rowOff>91440</xdr:rowOff>
    </xdr:to>
    <xdr:pic>
      <xdr:nvPicPr>
        <xdr:cNvPr id="26162" name="Picture 3" descr="Logo4">
          <a:extLst>
            <a:ext uri="{FF2B5EF4-FFF2-40B4-BE49-F238E27FC236}">
              <a16:creationId xmlns:a16="http://schemas.microsoft.com/office/drawing/2014/main" id="{2B173851-7142-9AFA-7C30-5D3023DB8995}"/>
            </a:ext>
          </a:extLst>
        </xdr:cNvPr>
        <xdr:cNvPicPr>
          <a:picLocks noChangeAspect="1" noChangeArrowheads="1"/>
        </xdr:cNvPicPr>
      </xdr:nvPicPr>
      <xdr:blipFill>
        <a:blip xmlns:r="http://schemas.openxmlformats.org/officeDocument/2006/relationships" r:embed="rId1">
          <a:clrChange>
            <a:clrFrom>
              <a:srgbClr val="F4FBFC"/>
            </a:clrFrom>
            <a:clrTo>
              <a:srgbClr val="F4FBFC">
                <a:alpha val="0"/>
              </a:srgbClr>
            </a:clrTo>
          </a:clrChange>
          <a:extLst>
            <a:ext uri="{28A0092B-C50C-407E-A947-70E740481C1C}">
              <a14:useLocalDpi xmlns:a14="http://schemas.microsoft.com/office/drawing/2010/main" val="0"/>
            </a:ext>
          </a:extLst>
        </a:blip>
        <a:srcRect/>
        <a:stretch>
          <a:fillRect/>
        </a:stretch>
      </xdr:blipFill>
      <xdr:spPr bwMode="auto">
        <a:xfrm>
          <a:off x="60960" y="99060"/>
          <a:ext cx="1005840" cy="9067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11.xml><?xml version="1.0" encoding="utf-8"?>
<xdr:wsDr xmlns:xdr="http://schemas.openxmlformats.org/drawingml/2006/spreadsheetDrawing" xmlns:a="http://schemas.openxmlformats.org/drawingml/2006/main">
  <xdr:twoCellAnchor>
    <xdr:from>
      <xdr:col>1</xdr:col>
      <xdr:colOff>99060</xdr:colOff>
      <xdr:row>0</xdr:row>
      <xdr:rowOff>99060</xdr:rowOff>
    </xdr:from>
    <xdr:to>
      <xdr:col>1</xdr:col>
      <xdr:colOff>1104900</xdr:colOff>
      <xdr:row>5</xdr:row>
      <xdr:rowOff>91440</xdr:rowOff>
    </xdr:to>
    <xdr:pic>
      <xdr:nvPicPr>
        <xdr:cNvPr id="31131" name="Picture 3" descr="Logo4">
          <a:extLst>
            <a:ext uri="{FF2B5EF4-FFF2-40B4-BE49-F238E27FC236}">
              <a16:creationId xmlns:a16="http://schemas.microsoft.com/office/drawing/2014/main" id="{7D953B30-72CB-E700-AB5F-5698CED4DB11}"/>
            </a:ext>
          </a:extLst>
        </xdr:cNvPr>
        <xdr:cNvPicPr>
          <a:picLocks noChangeAspect="1" noChangeArrowheads="1"/>
        </xdr:cNvPicPr>
      </xdr:nvPicPr>
      <xdr:blipFill>
        <a:blip xmlns:r="http://schemas.openxmlformats.org/officeDocument/2006/relationships" r:embed="rId1">
          <a:clrChange>
            <a:clrFrom>
              <a:srgbClr val="F4FBFC"/>
            </a:clrFrom>
            <a:clrTo>
              <a:srgbClr val="F4FBFC">
                <a:alpha val="0"/>
              </a:srgbClr>
            </a:clrTo>
          </a:clrChange>
          <a:extLst>
            <a:ext uri="{28A0092B-C50C-407E-A947-70E740481C1C}">
              <a14:useLocalDpi xmlns:a14="http://schemas.microsoft.com/office/drawing/2010/main" val="0"/>
            </a:ext>
          </a:extLst>
        </a:blip>
        <a:srcRect/>
        <a:stretch>
          <a:fillRect/>
        </a:stretch>
      </xdr:blipFill>
      <xdr:spPr bwMode="auto">
        <a:xfrm>
          <a:off x="99060" y="99060"/>
          <a:ext cx="1005840" cy="9067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12.xml><?xml version="1.0" encoding="utf-8"?>
<xdr:wsDr xmlns:xdr="http://schemas.openxmlformats.org/drawingml/2006/spreadsheetDrawing" xmlns:a="http://schemas.openxmlformats.org/drawingml/2006/main">
  <xdr:twoCellAnchor>
    <xdr:from>
      <xdr:col>1</xdr:col>
      <xdr:colOff>68580</xdr:colOff>
      <xdr:row>0</xdr:row>
      <xdr:rowOff>99060</xdr:rowOff>
    </xdr:from>
    <xdr:to>
      <xdr:col>1</xdr:col>
      <xdr:colOff>1097280</xdr:colOff>
      <xdr:row>5</xdr:row>
      <xdr:rowOff>91440</xdr:rowOff>
    </xdr:to>
    <xdr:pic>
      <xdr:nvPicPr>
        <xdr:cNvPr id="27185" name="Picture 3" descr="Logo4">
          <a:extLst>
            <a:ext uri="{FF2B5EF4-FFF2-40B4-BE49-F238E27FC236}">
              <a16:creationId xmlns:a16="http://schemas.microsoft.com/office/drawing/2014/main" id="{B31A6B47-04ED-C054-7684-79C19B3DF3AA}"/>
            </a:ext>
          </a:extLst>
        </xdr:cNvPr>
        <xdr:cNvPicPr>
          <a:picLocks noChangeAspect="1" noChangeArrowheads="1"/>
        </xdr:cNvPicPr>
      </xdr:nvPicPr>
      <xdr:blipFill>
        <a:blip xmlns:r="http://schemas.openxmlformats.org/officeDocument/2006/relationships" r:embed="rId1">
          <a:clrChange>
            <a:clrFrom>
              <a:srgbClr val="F4FBFC"/>
            </a:clrFrom>
            <a:clrTo>
              <a:srgbClr val="F4FBFC">
                <a:alpha val="0"/>
              </a:srgbClr>
            </a:clrTo>
          </a:clrChange>
          <a:extLst>
            <a:ext uri="{28A0092B-C50C-407E-A947-70E740481C1C}">
              <a14:useLocalDpi xmlns:a14="http://schemas.microsoft.com/office/drawing/2010/main" val="0"/>
            </a:ext>
          </a:extLst>
        </a:blip>
        <a:srcRect/>
        <a:stretch>
          <a:fillRect/>
        </a:stretch>
      </xdr:blipFill>
      <xdr:spPr bwMode="auto">
        <a:xfrm>
          <a:off x="68580" y="99060"/>
          <a:ext cx="1028700" cy="9067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18.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049622E-4F30-4246-B0F9-D538E0CE1FD8}">
  <sheetPr>
    <tabColor rgb="FFFFC000"/>
  </sheetPr>
  <dimension ref="A1:H63"/>
  <sheetViews>
    <sheetView view="pageBreakPreview" topLeftCell="A43" zoomScaleNormal="100" zoomScaleSheetLayoutView="100" workbookViewId="0">
      <selection activeCell="D60" sqref="D60"/>
    </sheetView>
  </sheetViews>
  <sheetFormatPr baseColWidth="10" defaultRowHeight="14.4"/>
  <cols>
    <col min="1" max="1" width="2.5546875" customWidth="1"/>
    <col min="2" max="2" width="61.5546875" customWidth="1"/>
    <col min="3" max="3" width="12.5546875" customWidth="1"/>
    <col min="4" max="4" width="15.5546875" customWidth="1"/>
    <col min="5" max="5" width="2.5546875" customWidth="1"/>
    <col min="7" max="7" width="11.88671875" bestFit="1" customWidth="1"/>
    <col min="8" max="8" width="14" bestFit="1" customWidth="1"/>
  </cols>
  <sheetData>
    <row r="1" spans="1:8" ht="9.9" customHeight="1" thickBot="1"/>
    <row r="2" spans="1:8" ht="20.100000000000001" customHeight="1" thickBot="1">
      <c r="A2" s="103"/>
      <c r="B2" s="120" t="s">
        <v>189</v>
      </c>
      <c r="C2" s="121" t="s">
        <v>12</v>
      </c>
      <c r="D2" s="122" t="s">
        <v>190</v>
      </c>
      <c r="E2" s="103"/>
    </row>
    <row r="3" spans="1:8" s="118" customFormat="1" ht="15" customHeight="1">
      <c r="B3" s="124" t="s">
        <v>359</v>
      </c>
      <c r="C3" s="125" t="s">
        <v>414</v>
      </c>
      <c r="D3" s="126">
        <v>58677</v>
      </c>
      <c r="F3" s="119"/>
      <c r="G3" s="119"/>
      <c r="H3" s="119"/>
    </row>
    <row r="4" spans="1:8" s="118" customFormat="1" ht="15" customHeight="1">
      <c r="B4" s="127" t="s">
        <v>360</v>
      </c>
      <c r="C4" s="123" t="s">
        <v>414</v>
      </c>
      <c r="D4" s="128">
        <v>54131</v>
      </c>
      <c r="H4" s="119"/>
    </row>
    <row r="5" spans="1:8" s="118" customFormat="1" ht="15" customHeight="1">
      <c r="B5" s="127" t="s">
        <v>361</v>
      </c>
      <c r="C5" s="123" t="s">
        <v>414</v>
      </c>
      <c r="D5" s="128">
        <v>69346</v>
      </c>
      <c r="H5" s="119"/>
    </row>
    <row r="6" spans="1:8" s="118" customFormat="1" ht="15" customHeight="1">
      <c r="B6" s="127" t="s">
        <v>362</v>
      </c>
      <c r="C6" s="123" t="s">
        <v>414</v>
      </c>
      <c r="D6" s="128">
        <v>320059</v>
      </c>
      <c r="H6" s="119"/>
    </row>
    <row r="7" spans="1:8" s="118" customFormat="1" ht="15" customHeight="1">
      <c r="B7" s="127" t="s">
        <v>363</v>
      </c>
      <c r="C7" s="123" t="s">
        <v>414</v>
      </c>
      <c r="D7" s="128">
        <v>80015</v>
      </c>
      <c r="H7" s="119"/>
    </row>
    <row r="8" spans="1:8" s="118" customFormat="1" ht="15" customHeight="1">
      <c r="B8" s="127" t="s">
        <v>364</v>
      </c>
      <c r="C8" s="123" t="s">
        <v>414</v>
      </c>
      <c r="D8" s="128">
        <v>586774</v>
      </c>
      <c r="H8" s="119"/>
    </row>
    <row r="9" spans="1:8" s="118" customFormat="1" ht="15" customHeight="1">
      <c r="B9" s="127" t="s">
        <v>365</v>
      </c>
      <c r="C9" s="123" t="s">
        <v>414</v>
      </c>
      <c r="D9" s="128">
        <v>320059</v>
      </c>
      <c r="H9" s="119"/>
    </row>
    <row r="10" spans="1:8" s="118" customFormat="1" ht="15" customHeight="1">
      <c r="B10" s="127" t="s">
        <v>366</v>
      </c>
      <c r="C10" s="123" t="s">
        <v>414</v>
      </c>
      <c r="D10" s="128">
        <v>213372</v>
      </c>
      <c r="H10" s="119"/>
    </row>
    <row r="11" spans="1:8" s="118" customFormat="1" ht="15" customHeight="1">
      <c r="B11" s="127" t="s">
        <v>367</v>
      </c>
      <c r="C11" s="123" t="s">
        <v>414</v>
      </c>
      <c r="D11" s="128">
        <v>320059</v>
      </c>
      <c r="H11" s="119"/>
    </row>
    <row r="12" spans="1:8" s="118" customFormat="1" ht="15" customHeight="1">
      <c r="B12" s="127" t="s">
        <v>368</v>
      </c>
      <c r="C12" s="123" t="s">
        <v>414</v>
      </c>
      <c r="D12" s="128">
        <v>106686</v>
      </c>
      <c r="H12" s="119"/>
    </row>
    <row r="13" spans="1:8" s="118" customFormat="1" ht="15" customHeight="1">
      <c r="B13" s="127" t="s">
        <v>369</v>
      </c>
      <c r="C13" s="123" t="s">
        <v>414</v>
      </c>
      <c r="D13" s="128">
        <v>96018</v>
      </c>
      <c r="H13" s="119"/>
    </row>
    <row r="14" spans="1:8" s="118" customFormat="1" ht="15" customHeight="1">
      <c r="B14" s="127" t="s">
        <v>370</v>
      </c>
      <c r="C14" s="123" t="s">
        <v>869</v>
      </c>
      <c r="D14" s="128">
        <v>2133725</v>
      </c>
      <c r="H14" s="119"/>
    </row>
    <row r="15" spans="1:8" s="118" customFormat="1" ht="15" customHeight="1">
      <c r="B15" s="127" t="s">
        <v>371</v>
      </c>
      <c r="C15" s="123" t="s">
        <v>414</v>
      </c>
      <c r="D15" s="128">
        <v>485912</v>
      </c>
      <c r="H15" s="119"/>
    </row>
    <row r="16" spans="1:8" s="118" customFormat="1" ht="15" customHeight="1">
      <c r="B16" s="127" t="s">
        <v>372</v>
      </c>
      <c r="C16" s="123" t="s">
        <v>414</v>
      </c>
      <c r="D16" s="128">
        <v>477235</v>
      </c>
      <c r="H16" s="119"/>
    </row>
    <row r="17" spans="2:8" s="118" customFormat="1" ht="15" customHeight="1">
      <c r="B17" s="127" t="s">
        <v>373</v>
      </c>
      <c r="C17" s="123" t="s">
        <v>414</v>
      </c>
      <c r="D17" s="128">
        <v>544482</v>
      </c>
      <c r="H17" s="119"/>
    </row>
    <row r="18" spans="2:8" s="118" customFormat="1" ht="15" customHeight="1">
      <c r="B18" s="127" t="s">
        <v>374</v>
      </c>
      <c r="C18" s="123" t="s">
        <v>414</v>
      </c>
      <c r="D18" s="128">
        <v>605221</v>
      </c>
      <c r="H18" s="119"/>
    </row>
    <row r="19" spans="2:8" s="118" customFormat="1" ht="15" customHeight="1">
      <c r="B19" s="127" t="s">
        <v>375</v>
      </c>
      <c r="C19" s="123" t="s">
        <v>414</v>
      </c>
      <c r="D19" s="128">
        <v>468558</v>
      </c>
      <c r="H19" s="119"/>
    </row>
    <row r="20" spans="2:8" s="118" customFormat="1" ht="15" customHeight="1">
      <c r="B20" s="127" t="s">
        <v>376</v>
      </c>
      <c r="C20" s="123" t="s">
        <v>414</v>
      </c>
      <c r="D20" s="128">
        <v>557498</v>
      </c>
      <c r="H20" s="119"/>
    </row>
    <row r="21" spans="2:8" s="118" customFormat="1" ht="15" customHeight="1">
      <c r="B21" s="127" t="s">
        <v>377</v>
      </c>
      <c r="C21" s="123" t="s">
        <v>414</v>
      </c>
      <c r="D21" s="128">
        <v>577021</v>
      </c>
      <c r="H21" s="119"/>
    </row>
    <row r="22" spans="2:8" s="118" customFormat="1" ht="15" customHeight="1">
      <c r="B22" s="127" t="s">
        <v>378</v>
      </c>
      <c r="C22" s="123" t="s">
        <v>414</v>
      </c>
      <c r="D22" s="128">
        <v>145340</v>
      </c>
      <c r="H22" s="119"/>
    </row>
    <row r="23" spans="2:8" s="118" customFormat="1" ht="15" customHeight="1">
      <c r="B23" s="127" t="s">
        <v>379</v>
      </c>
      <c r="C23" s="123" t="s">
        <v>414</v>
      </c>
      <c r="D23" s="128">
        <v>162694</v>
      </c>
      <c r="H23" s="119"/>
    </row>
    <row r="24" spans="2:8" s="118" customFormat="1" ht="15" customHeight="1">
      <c r="B24" s="127" t="s">
        <v>380</v>
      </c>
      <c r="C24" s="123" t="s">
        <v>414</v>
      </c>
      <c r="D24" s="128">
        <v>160817</v>
      </c>
      <c r="H24" s="119"/>
    </row>
    <row r="25" spans="2:8" s="118" customFormat="1" ht="15" customHeight="1">
      <c r="B25" s="127" t="s">
        <v>381</v>
      </c>
      <c r="C25" s="123" t="s">
        <v>414</v>
      </c>
      <c r="D25" s="128">
        <v>160029</v>
      </c>
      <c r="H25" s="119"/>
    </row>
    <row r="26" spans="2:8" s="118" customFormat="1" ht="15" customHeight="1">
      <c r="B26" s="127" t="s">
        <v>382</v>
      </c>
      <c r="C26" s="123" t="s">
        <v>414</v>
      </c>
      <c r="D26" s="128">
        <v>541310</v>
      </c>
      <c r="H26" s="119"/>
    </row>
    <row r="27" spans="2:8" s="118" customFormat="1" ht="15" customHeight="1">
      <c r="B27" s="127" t="s">
        <v>55</v>
      </c>
      <c r="C27" s="123" t="s">
        <v>414</v>
      </c>
      <c r="D27" s="128">
        <v>108262</v>
      </c>
      <c r="H27" s="119"/>
    </row>
    <row r="28" spans="2:8" s="118" customFormat="1" ht="15" customHeight="1">
      <c r="B28" s="127" t="s">
        <v>383</v>
      </c>
      <c r="C28" s="123" t="s">
        <v>414</v>
      </c>
      <c r="D28" s="128">
        <v>162393</v>
      </c>
      <c r="H28" s="119"/>
    </row>
    <row r="29" spans="2:8" s="118" customFormat="1" ht="15" customHeight="1">
      <c r="B29" s="127" t="s">
        <v>384</v>
      </c>
      <c r="C29" s="123" t="s">
        <v>414</v>
      </c>
      <c r="D29" s="128">
        <v>216524</v>
      </c>
      <c r="H29" s="119"/>
    </row>
    <row r="30" spans="2:8" s="118" customFormat="1" ht="15" customHeight="1">
      <c r="B30" s="127" t="s">
        <v>385</v>
      </c>
      <c r="C30" s="123" t="s">
        <v>414</v>
      </c>
      <c r="D30" s="128">
        <v>270655</v>
      </c>
      <c r="H30" s="119"/>
    </row>
    <row r="31" spans="2:8" s="118" customFormat="1" ht="15" customHeight="1">
      <c r="B31" s="127" t="s">
        <v>56</v>
      </c>
      <c r="C31" s="123" t="s">
        <v>414</v>
      </c>
      <c r="D31" s="128">
        <v>324786</v>
      </c>
      <c r="H31" s="119"/>
    </row>
    <row r="32" spans="2:8" s="118" customFormat="1" ht="15" customHeight="1">
      <c r="B32" s="127" t="s">
        <v>386</v>
      </c>
      <c r="C32" s="123" t="s">
        <v>414</v>
      </c>
      <c r="D32" s="128">
        <v>378917</v>
      </c>
      <c r="H32" s="119"/>
    </row>
    <row r="33" spans="2:8" s="118" customFormat="1" ht="15" customHeight="1">
      <c r="B33" s="127" t="s">
        <v>57</v>
      </c>
      <c r="C33" s="123" t="s">
        <v>414</v>
      </c>
      <c r="D33" s="128">
        <v>433048</v>
      </c>
      <c r="H33" s="119"/>
    </row>
    <row r="34" spans="2:8" s="118" customFormat="1" ht="15" customHeight="1">
      <c r="B34" s="127" t="s">
        <v>387</v>
      </c>
      <c r="C34" s="123" t="s">
        <v>414</v>
      </c>
      <c r="D34" s="128">
        <v>487179</v>
      </c>
      <c r="H34" s="119"/>
    </row>
    <row r="35" spans="2:8" s="118" customFormat="1" ht="15" customHeight="1">
      <c r="B35" s="127" t="s">
        <v>388</v>
      </c>
      <c r="C35" s="123" t="s">
        <v>414</v>
      </c>
      <c r="D35" s="128">
        <v>58677</v>
      </c>
      <c r="H35" s="119"/>
    </row>
    <row r="36" spans="2:8" s="118" customFormat="1" ht="15" customHeight="1">
      <c r="B36" s="127" t="s">
        <v>389</v>
      </c>
      <c r="C36" s="123" t="s">
        <v>414</v>
      </c>
      <c r="D36" s="128">
        <v>117355</v>
      </c>
      <c r="H36" s="119"/>
    </row>
    <row r="37" spans="2:8" s="118" customFormat="1" ht="15" customHeight="1">
      <c r="B37" s="127" t="s">
        <v>390</v>
      </c>
      <c r="C37" s="123" t="s">
        <v>414</v>
      </c>
      <c r="D37" s="128">
        <v>117355</v>
      </c>
      <c r="H37" s="119"/>
    </row>
    <row r="38" spans="2:8" s="118" customFormat="1" ht="15" customHeight="1">
      <c r="B38" s="160" t="s">
        <v>51</v>
      </c>
      <c r="C38" s="161" t="s">
        <v>414</v>
      </c>
      <c r="D38" s="162">
        <f>D59*2</f>
        <v>77332</v>
      </c>
      <c r="G38" s="288"/>
      <c r="H38" s="119"/>
    </row>
    <row r="39" spans="2:8" s="118" customFormat="1" ht="15" customHeight="1">
      <c r="B39" s="127" t="s">
        <v>391</v>
      </c>
      <c r="C39" s="123" t="s">
        <v>414</v>
      </c>
      <c r="D39" s="128">
        <v>266716</v>
      </c>
      <c r="H39" s="119"/>
    </row>
    <row r="40" spans="2:8" s="118" customFormat="1" ht="15" customHeight="1">
      <c r="B40" s="127" t="s">
        <v>392</v>
      </c>
      <c r="C40" s="123" t="s">
        <v>414</v>
      </c>
      <c r="D40" s="128">
        <v>213372</v>
      </c>
      <c r="H40" s="119"/>
    </row>
    <row r="41" spans="2:8" s="118" customFormat="1" ht="15" customHeight="1">
      <c r="B41" s="127" t="s">
        <v>393</v>
      </c>
      <c r="C41" s="123" t="s">
        <v>414</v>
      </c>
      <c r="D41" s="128">
        <v>320059</v>
      </c>
      <c r="H41" s="119"/>
    </row>
    <row r="42" spans="2:8" s="118" customFormat="1" ht="15" customHeight="1">
      <c r="B42" s="127" t="s">
        <v>394</v>
      </c>
      <c r="C42" s="123" t="s">
        <v>414</v>
      </c>
      <c r="D42" s="128">
        <v>282719</v>
      </c>
      <c r="H42" s="119"/>
    </row>
    <row r="43" spans="2:8" s="118" customFormat="1" ht="15" customHeight="1">
      <c r="B43" s="127" t="s">
        <v>395</v>
      </c>
      <c r="C43" s="123" t="s">
        <v>414</v>
      </c>
      <c r="D43" s="128">
        <v>117355</v>
      </c>
      <c r="H43" s="119"/>
    </row>
    <row r="44" spans="2:8" s="118" customFormat="1" ht="15" customHeight="1">
      <c r="B44" s="127" t="s">
        <v>396</v>
      </c>
      <c r="C44" s="123" t="s">
        <v>414</v>
      </c>
      <c r="D44" s="128">
        <v>128023</v>
      </c>
      <c r="H44" s="119"/>
    </row>
    <row r="45" spans="2:8" s="118" customFormat="1" ht="15" customHeight="1">
      <c r="B45" s="127" t="s">
        <v>397</v>
      </c>
      <c r="C45" s="123" t="s">
        <v>414</v>
      </c>
      <c r="D45" s="128">
        <v>133358</v>
      </c>
      <c r="H45" s="119"/>
    </row>
    <row r="46" spans="2:8" s="118" customFormat="1" ht="15" customHeight="1">
      <c r="B46" s="127" t="s">
        <v>398</v>
      </c>
      <c r="C46" s="123" t="s">
        <v>414</v>
      </c>
      <c r="D46" s="128">
        <v>54131</v>
      </c>
      <c r="H46" s="119"/>
    </row>
    <row r="47" spans="2:8" s="118" customFormat="1" ht="15" customHeight="1">
      <c r="B47" s="127" t="s">
        <v>399</v>
      </c>
      <c r="C47" s="123" t="s">
        <v>414</v>
      </c>
      <c r="D47" s="128">
        <v>108262</v>
      </c>
      <c r="H47" s="119"/>
    </row>
    <row r="48" spans="2:8" s="118" customFormat="1" ht="15" customHeight="1">
      <c r="B48" s="127" t="s">
        <v>400</v>
      </c>
      <c r="C48" s="123" t="s">
        <v>414</v>
      </c>
      <c r="D48" s="128">
        <v>106686</v>
      </c>
      <c r="H48" s="119"/>
    </row>
    <row r="49" spans="2:8" s="118" customFormat="1" ht="15" customHeight="1">
      <c r="B49" s="127" t="s">
        <v>401</v>
      </c>
      <c r="C49" s="123" t="s">
        <v>414</v>
      </c>
      <c r="D49" s="128">
        <v>213372</v>
      </c>
      <c r="H49" s="119"/>
    </row>
    <row r="50" spans="2:8" s="118" customFormat="1" ht="45" customHeight="1">
      <c r="B50" s="127" t="s">
        <v>402</v>
      </c>
      <c r="C50" s="123" t="s">
        <v>414</v>
      </c>
      <c r="D50" s="128">
        <v>800147</v>
      </c>
      <c r="H50" s="119"/>
    </row>
    <row r="51" spans="2:8" s="118" customFormat="1" ht="15" customHeight="1">
      <c r="B51" s="127" t="s">
        <v>403</v>
      </c>
      <c r="C51" s="123" t="s">
        <v>414</v>
      </c>
      <c r="D51" s="128">
        <v>80015</v>
      </c>
      <c r="H51" s="119"/>
    </row>
    <row r="52" spans="2:8" s="118" customFormat="1" ht="15" customHeight="1">
      <c r="B52" s="127" t="s">
        <v>404</v>
      </c>
      <c r="C52" s="123" t="s">
        <v>414</v>
      </c>
      <c r="D52" s="128">
        <v>160029</v>
      </c>
      <c r="H52" s="119"/>
    </row>
    <row r="53" spans="2:8" s="118" customFormat="1" ht="15" customHeight="1">
      <c r="B53" s="127" t="s">
        <v>405</v>
      </c>
      <c r="C53" s="123" t="s">
        <v>414</v>
      </c>
      <c r="D53" s="128">
        <v>106686</v>
      </c>
      <c r="H53" s="119"/>
    </row>
    <row r="54" spans="2:8" s="118" customFormat="1" ht="15" customHeight="1">
      <c r="B54" s="127" t="s">
        <v>406</v>
      </c>
      <c r="C54" s="123" t="s">
        <v>414</v>
      </c>
      <c r="D54" s="128">
        <v>213372</v>
      </c>
      <c r="H54" s="119"/>
    </row>
    <row r="55" spans="2:8" s="118" customFormat="1" ht="15" customHeight="1">
      <c r="B55" s="127" t="s">
        <v>407</v>
      </c>
      <c r="C55" s="123" t="s">
        <v>414</v>
      </c>
      <c r="D55" s="128">
        <v>133358</v>
      </c>
      <c r="H55" s="119"/>
    </row>
    <row r="56" spans="2:8" s="118" customFormat="1" ht="15" customHeight="1">
      <c r="B56" s="127" t="s">
        <v>408</v>
      </c>
      <c r="C56" s="123" t="s">
        <v>414</v>
      </c>
      <c r="D56" s="128">
        <v>160029</v>
      </c>
      <c r="H56" s="119"/>
    </row>
    <row r="57" spans="2:8" s="118" customFormat="1" ht="15" customHeight="1">
      <c r="B57" s="127" t="s">
        <v>408</v>
      </c>
      <c r="C57" s="123" t="s">
        <v>414</v>
      </c>
      <c r="D57" s="128">
        <v>160029</v>
      </c>
      <c r="H57" s="119"/>
    </row>
    <row r="58" spans="2:8" s="118" customFormat="1" ht="15" customHeight="1">
      <c r="B58" s="127" t="s">
        <v>409</v>
      </c>
      <c r="C58" s="123" t="s">
        <v>414</v>
      </c>
      <c r="D58" s="128">
        <v>160029</v>
      </c>
      <c r="H58" s="119"/>
    </row>
    <row r="59" spans="2:8" s="118" customFormat="1" ht="15" customHeight="1">
      <c r="B59" s="160" t="s">
        <v>410</v>
      </c>
      <c r="C59" s="161" t="s">
        <v>414</v>
      </c>
      <c r="D59" s="162">
        <v>38666</v>
      </c>
      <c r="G59" s="288"/>
      <c r="H59" s="119"/>
    </row>
    <row r="60" spans="2:8" s="118" customFormat="1" ht="15" customHeight="1">
      <c r="B60" s="127" t="s">
        <v>411</v>
      </c>
      <c r="C60" s="123" t="s">
        <v>869</v>
      </c>
      <c r="D60" s="128">
        <v>533431</v>
      </c>
      <c r="H60" s="119"/>
    </row>
    <row r="61" spans="2:8" s="118" customFormat="1" ht="15" customHeight="1">
      <c r="B61" s="127" t="s">
        <v>412</v>
      </c>
      <c r="C61" s="123" t="s">
        <v>869</v>
      </c>
      <c r="D61" s="128">
        <v>266716</v>
      </c>
      <c r="H61" s="119"/>
    </row>
    <row r="62" spans="2:8" s="118" customFormat="1" ht="15" customHeight="1" thickBot="1">
      <c r="B62" s="129" t="s">
        <v>413</v>
      </c>
      <c r="C62" s="130" t="s">
        <v>414</v>
      </c>
      <c r="D62" s="131">
        <v>54131</v>
      </c>
      <c r="H62" s="119"/>
    </row>
    <row r="63" spans="2:8" ht="9.9" customHeight="1"/>
  </sheetData>
  <pageMargins left="0.7" right="0.7" top="0.75" bottom="0.75" header="0.3" footer="0.3"/>
  <pageSetup scale="94" orientation="portrait" horizontalDpi="1200" verticalDpi="120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D22F2F3-3BBB-46DF-A633-D4C703D81AEC}">
  <sheetPr>
    <tabColor rgb="FFFFC000"/>
  </sheetPr>
  <dimension ref="B1:H155"/>
  <sheetViews>
    <sheetView view="pageBreakPreview" topLeftCell="A139" zoomScaleNormal="100" zoomScaleSheetLayoutView="100" workbookViewId="0">
      <selection activeCell="D60" sqref="D60"/>
    </sheetView>
  </sheetViews>
  <sheetFormatPr baseColWidth="10" defaultColWidth="11.44140625" defaultRowHeight="13.2"/>
  <cols>
    <col min="1" max="1" width="2.5546875" style="104" customWidth="1"/>
    <col min="2" max="2" width="61.5546875" style="141" customWidth="1"/>
    <col min="3" max="3" width="12.5546875" style="111" customWidth="1"/>
    <col min="4" max="4" width="15.5546875" style="140" customWidth="1"/>
    <col min="5" max="5" width="2.5546875" style="104" customWidth="1"/>
    <col min="6" max="6" width="11.88671875" style="104" bestFit="1" customWidth="1"/>
    <col min="7" max="8" width="14.5546875" style="104" bestFit="1" customWidth="1"/>
    <col min="9" max="16384" width="11.44140625" style="104"/>
  </cols>
  <sheetData>
    <row r="1" spans="2:8" ht="9.9" customHeight="1" thickBot="1"/>
    <row r="2" spans="2:8" s="111" customFormat="1" ht="20.100000000000001" customHeight="1" thickBot="1">
      <c r="B2" s="120" t="s">
        <v>153</v>
      </c>
      <c r="C2" s="134" t="s">
        <v>12</v>
      </c>
      <c r="D2" s="110" t="s">
        <v>29</v>
      </c>
    </row>
    <row r="3" spans="2:8" s="107" customFormat="1" ht="15" customHeight="1">
      <c r="B3" s="135" t="s">
        <v>642</v>
      </c>
      <c r="C3" s="114" t="s">
        <v>641</v>
      </c>
      <c r="D3" s="115">
        <v>86582</v>
      </c>
      <c r="F3" s="246"/>
      <c r="G3" s="246">
        <v>81681.253294027178</v>
      </c>
      <c r="H3" s="289">
        <f>ROUND(G3*106%,0)</f>
        <v>86582</v>
      </c>
    </row>
    <row r="4" spans="2:8" s="107" customFormat="1" ht="15" customHeight="1">
      <c r="B4" s="142" t="s">
        <v>697</v>
      </c>
      <c r="C4" s="143" t="s">
        <v>718</v>
      </c>
      <c r="D4" s="144">
        <v>3674</v>
      </c>
      <c r="F4" s="246"/>
      <c r="G4" s="289">
        <v>3466.1165761013417</v>
      </c>
      <c r="H4" s="289">
        <f t="shared" ref="H4:H67" si="0">ROUND(G4*106%,0)</f>
        <v>3674</v>
      </c>
    </row>
    <row r="5" spans="2:8" s="107" customFormat="1" ht="15" customHeight="1">
      <c r="B5" s="113" t="s">
        <v>282</v>
      </c>
      <c r="C5" s="108" t="s">
        <v>718</v>
      </c>
      <c r="D5" s="112">
        <v>95833</v>
      </c>
      <c r="F5" s="246"/>
      <c r="G5" s="289">
        <v>90408.452059559117</v>
      </c>
      <c r="H5" s="289">
        <f t="shared" si="0"/>
        <v>95833</v>
      </c>
    </row>
    <row r="6" spans="2:8" s="107" customFormat="1" ht="30" customHeight="1">
      <c r="B6" s="113" t="s">
        <v>720</v>
      </c>
      <c r="C6" s="108" t="s">
        <v>718</v>
      </c>
      <c r="D6" s="112">
        <v>73362</v>
      </c>
      <c r="F6" s="246"/>
      <c r="G6" s="289">
        <v>69209.094873828231</v>
      </c>
      <c r="H6" s="289">
        <f t="shared" si="0"/>
        <v>73362</v>
      </c>
    </row>
    <row r="7" spans="2:8" s="107" customFormat="1" ht="15" customHeight="1">
      <c r="B7" s="113" t="s">
        <v>154</v>
      </c>
      <c r="C7" s="108" t="s">
        <v>718</v>
      </c>
      <c r="D7" s="112">
        <v>22307</v>
      </c>
      <c r="F7" s="246"/>
      <c r="G7" s="289">
        <v>21044.502167597089</v>
      </c>
      <c r="H7" s="289">
        <f t="shared" si="0"/>
        <v>22307</v>
      </c>
    </row>
    <row r="8" spans="2:8" s="107" customFormat="1" ht="15" customHeight="1">
      <c r="B8" s="113" t="s">
        <v>643</v>
      </c>
      <c r="C8" s="108" t="s">
        <v>718</v>
      </c>
      <c r="D8" s="112">
        <v>86378</v>
      </c>
      <c r="F8" s="246"/>
      <c r="G8" s="289">
        <v>81488.248103452788</v>
      </c>
      <c r="H8" s="289">
        <f t="shared" si="0"/>
        <v>86378</v>
      </c>
    </row>
    <row r="9" spans="2:8" s="107" customFormat="1" ht="15" customHeight="1">
      <c r="B9" s="113" t="s">
        <v>155</v>
      </c>
      <c r="C9" s="108" t="s">
        <v>718</v>
      </c>
      <c r="D9" s="112">
        <v>69927</v>
      </c>
      <c r="F9" s="246"/>
      <c r="G9" s="289">
        <v>65968.411134875743</v>
      </c>
      <c r="H9" s="289">
        <f t="shared" si="0"/>
        <v>69927</v>
      </c>
    </row>
    <row r="10" spans="2:8" s="107" customFormat="1" ht="30" customHeight="1">
      <c r="B10" s="113" t="s">
        <v>283</v>
      </c>
      <c r="C10" s="108" t="s">
        <v>718</v>
      </c>
      <c r="D10" s="112">
        <v>201404</v>
      </c>
      <c r="F10" s="246"/>
      <c r="G10" s="289">
        <v>190003.37893787233</v>
      </c>
      <c r="H10" s="289">
        <f t="shared" si="0"/>
        <v>201404</v>
      </c>
    </row>
    <row r="11" spans="2:8" s="107" customFormat="1" ht="30" customHeight="1">
      <c r="B11" s="142" t="s">
        <v>284</v>
      </c>
      <c r="C11" s="143" t="s">
        <v>718</v>
      </c>
      <c r="D11" s="144">
        <v>176365</v>
      </c>
      <c r="F11" s="246"/>
      <c r="G11" s="289">
        <v>166382.00603178883</v>
      </c>
      <c r="H11" s="289">
        <f t="shared" si="0"/>
        <v>176365</v>
      </c>
    </row>
    <row r="12" spans="2:8" s="107" customFormat="1" ht="30" customHeight="1">
      <c r="B12" s="113" t="s">
        <v>285</v>
      </c>
      <c r="C12" s="108" t="s">
        <v>718</v>
      </c>
      <c r="D12" s="112">
        <v>131440</v>
      </c>
      <c r="F12" s="246"/>
      <c r="G12" s="289">
        <v>124000.11241817585</v>
      </c>
      <c r="H12" s="289">
        <f t="shared" si="0"/>
        <v>131440</v>
      </c>
    </row>
    <row r="13" spans="2:8" s="107" customFormat="1" ht="15" customHeight="1">
      <c r="B13" s="113" t="s">
        <v>644</v>
      </c>
      <c r="C13" s="108" t="s">
        <v>718</v>
      </c>
      <c r="D13" s="112">
        <v>55859</v>
      </c>
      <c r="F13" s="246"/>
      <c r="G13" s="289">
        <v>52697.093306984032</v>
      </c>
      <c r="H13" s="289">
        <f t="shared" si="0"/>
        <v>55859</v>
      </c>
    </row>
    <row r="14" spans="2:8" s="107" customFormat="1" ht="15" customHeight="1">
      <c r="B14" s="113" t="s">
        <v>156</v>
      </c>
      <c r="C14" s="108" t="s">
        <v>718</v>
      </c>
      <c r="D14" s="112">
        <v>79712</v>
      </c>
      <c r="F14" s="246"/>
      <c r="G14" s="289">
        <v>75200.319340809088</v>
      </c>
      <c r="H14" s="289">
        <f t="shared" si="0"/>
        <v>79712</v>
      </c>
    </row>
    <row r="15" spans="2:8" s="107" customFormat="1" ht="15" customHeight="1">
      <c r="B15" s="113" t="s">
        <v>645</v>
      </c>
      <c r="C15" s="108" t="s">
        <v>718</v>
      </c>
      <c r="D15" s="112">
        <v>200704</v>
      </c>
      <c r="F15" s="246"/>
      <c r="G15" s="289">
        <v>189343.64106946235</v>
      </c>
      <c r="H15" s="289">
        <f t="shared" si="0"/>
        <v>200704</v>
      </c>
    </row>
    <row r="16" spans="2:8" s="107" customFormat="1" ht="15" customHeight="1">
      <c r="B16" s="113" t="s">
        <v>646</v>
      </c>
      <c r="C16" s="108" t="s">
        <v>718</v>
      </c>
      <c r="D16" s="112">
        <v>77019</v>
      </c>
      <c r="F16" s="246"/>
      <c r="G16" s="289">
        <v>72659.257741454421</v>
      </c>
      <c r="H16" s="289">
        <f t="shared" si="0"/>
        <v>77019</v>
      </c>
    </row>
    <row r="17" spans="2:8" s="107" customFormat="1" ht="15" customHeight="1">
      <c r="B17" s="113" t="s">
        <v>158</v>
      </c>
      <c r="C17" s="108" t="s">
        <v>718</v>
      </c>
      <c r="D17" s="112">
        <v>205148</v>
      </c>
      <c r="F17" s="246"/>
      <c r="G17" s="289">
        <v>193535.99820093255</v>
      </c>
      <c r="H17" s="289">
        <f t="shared" si="0"/>
        <v>205148</v>
      </c>
    </row>
    <row r="18" spans="2:8" s="107" customFormat="1" ht="15" customHeight="1">
      <c r="B18" s="113" t="s">
        <v>157</v>
      </c>
      <c r="C18" s="108" t="s">
        <v>718</v>
      </c>
      <c r="D18" s="112">
        <v>55290</v>
      </c>
      <c r="F18" s="246"/>
      <c r="G18" s="289">
        <v>52159.956220008142</v>
      </c>
      <c r="H18" s="289">
        <f t="shared" si="0"/>
        <v>55290</v>
      </c>
    </row>
    <row r="19" spans="2:8" s="107" customFormat="1" ht="15" customHeight="1">
      <c r="B19" s="113" t="s">
        <v>647</v>
      </c>
      <c r="C19" s="108" t="s">
        <v>584</v>
      </c>
      <c r="D19" s="112">
        <v>46709</v>
      </c>
      <c r="F19" s="246"/>
      <c r="G19" s="289">
        <v>44065.530087365638</v>
      </c>
      <c r="H19" s="289">
        <f t="shared" si="0"/>
        <v>46709</v>
      </c>
    </row>
    <row r="20" spans="2:8" s="107" customFormat="1" ht="15" customHeight="1">
      <c r="B20" s="113" t="s">
        <v>648</v>
      </c>
      <c r="C20" s="108" t="s">
        <v>58</v>
      </c>
      <c r="D20" s="112">
        <v>55983</v>
      </c>
      <c r="F20" s="246"/>
      <c r="G20" s="289">
        <v>52814.058267489345</v>
      </c>
      <c r="H20" s="289">
        <f t="shared" si="0"/>
        <v>55983</v>
      </c>
    </row>
    <row r="21" spans="2:8" s="107" customFormat="1" ht="30" customHeight="1">
      <c r="B21" s="113" t="s">
        <v>286</v>
      </c>
      <c r="C21" s="108" t="s">
        <v>718</v>
      </c>
      <c r="D21" s="112">
        <v>189539</v>
      </c>
      <c r="F21" s="246"/>
      <c r="G21" s="289">
        <v>178810.37845861851</v>
      </c>
      <c r="H21" s="289">
        <f t="shared" si="0"/>
        <v>189539</v>
      </c>
    </row>
    <row r="22" spans="2:8" s="107" customFormat="1" ht="30" customHeight="1">
      <c r="B22" s="113" t="s">
        <v>287</v>
      </c>
      <c r="C22" s="108" t="s">
        <v>718</v>
      </c>
      <c r="D22" s="112">
        <v>202932</v>
      </c>
      <c r="F22" s="246"/>
      <c r="G22" s="289">
        <v>191445.54216106358</v>
      </c>
      <c r="H22" s="289">
        <f t="shared" si="0"/>
        <v>202932</v>
      </c>
    </row>
    <row r="23" spans="2:8" s="107" customFormat="1" ht="15" customHeight="1">
      <c r="B23" s="142" t="s">
        <v>837</v>
      </c>
      <c r="C23" s="143" t="s">
        <v>718</v>
      </c>
      <c r="D23" s="144">
        <v>80580</v>
      </c>
      <c r="F23" s="246"/>
      <c r="G23" s="289">
        <v>76018.727244596856</v>
      </c>
      <c r="H23" s="289">
        <f t="shared" si="0"/>
        <v>80580</v>
      </c>
    </row>
    <row r="24" spans="2:8" s="107" customFormat="1" ht="15" customHeight="1">
      <c r="B24" s="113" t="s">
        <v>288</v>
      </c>
      <c r="C24" s="108" t="s">
        <v>718</v>
      </c>
      <c r="D24" s="112">
        <v>107833</v>
      </c>
      <c r="F24" s="246"/>
      <c r="G24" s="289">
        <v>101729.16891155152</v>
      </c>
      <c r="H24" s="289">
        <f t="shared" si="0"/>
        <v>107833</v>
      </c>
    </row>
    <row r="25" spans="2:8" s="107" customFormat="1" ht="15" customHeight="1">
      <c r="B25" s="142" t="s">
        <v>289</v>
      </c>
      <c r="C25" s="143" t="s">
        <v>718</v>
      </c>
      <c r="D25" s="144">
        <v>1058</v>
      </c>
      <c r="F25" s="246"/>
      <c r="G25" s="289">
        <v>998.14723894533336</v>
      </c>
      <c r="H25" s="289">
        <f t="shared" si="0"/>
        <v>1058</v>
      </c>
    </row>
    <row r="26" spans="2:8" s="107" customFormat="1" ht="15" customHeight="1">
      <c r="B26" s="113" t="s">
        <v>649</v>
      </c>
      <c r="C26" s="108" t="s">
        <v>718</v>
      </c>
      <c r="D26" s="112">
        <v>132488</v>
      </c>
      <c r="F26" s="246"/>
      <c r="G26" s="289">
        <v>124988.63540907369</v>
      </c>
      <c r="H26" s="289">
        <f t="shared" si="0"/>
        <v>132488</v>
      </c>
    </row>
    <row r="27" spans="2:8" s="107" customFormat="1" ht="30" customHeight="1">
      <c r="B27" s="142" t="s">
        <v>650</v>
      </c>
      <c r="C27" s="143" t="s">
        <v>718</v>
      </c>
      <c r="D27" s="144">
        <v>27059</v>
      </c>
      <c r="F27" s="246"/>
      <c r="G27" s="289">
        <v>25526.974019490404</v>
      </c>
      <c r="H27" s="289">
        <f t="shared" si="0"/>
        <v>27059</v>
      </c>
    </row>
    <row r="28" spans="2:8" s="107" customFormat="1" ht="15" customHeight="1">
      <c r="B28" s="113" t="s">
        <v>159</v>
      </c>
      <c r="C28" s="108" t="s">
        <v>718</v>
      </c>
      <c r="D28" s="112">
        <v>19154</v>
      </c>
      <c r="F28" s="246"/>
      <c r="G28" s="289">
        <v>18069.569061668197</v>
      </c>
      <c r="H28" s="289">
        <f t="shared" si="0"/>
        <v>19154</v>
      </c>
    </row>
    <row r="29" spans="2:8" s="107" customFormat="1" ht="15" customHeight="1">
      <c r="B29" s="113" t="s">
        <v>161</v>
      </c>
      <c r="C29" s="108" t="s">
        <v>718</v>
      </c>
      <c r="D29" s="112">
        <v>27265</v>
      </c>
      <c r="F29" s="246"/>
      <c r="G29" s="289">
        <v>25721.713308812086</v>
      </c>
      <c r="H29" s="289">
        <f t="shared" si="0"/>
        <v>27265</v>
      </c>
    </row>
    <row r="30" spans="2:8" s="107" customFormat="1" ht="15" customHeight="1">
      <c r="B30" s="113" t="s">
        <v>836</v>
      </c>
      <c r="C30" s="108" t="s">
        <v>718</v>
      </c>
      <c r="D30" s="112">
        <v>15276</v>
      </c>
      <c r="F30" s="246"/>
      <c r="G30" s="289">
        <v>14411.57445917822</v>
      </c>
      <c r="H30" s="289">
        <f t="shared" si="0"/>
        <v>15276</v>
      </c>
    </row>
    <row r="31" spans="2:8" s="107" customFormat="1" ht="15" customHeight="1">
      <c r="B31" s="113" t="s">
        <v>291</v>
      </c>
      <c r="C31" s="108" t="s">
        <v>718</v>
      </c>
      <c r="D31" s="112">
        <v>162486</v>
      </c>
      <c r="F31" s="246"/>
      <c r="G31" s="289">
        <v>153288.78014524473</v>
      </c>
      <c r="H31" s="289">
        <f t="shared" si="0"/>
        <v>162486</v>
      </c>
    </row>
    <row r="32" spans="2:8" s="107" customFormat="1" ht="15" customHeight="1">
      <c r="B32" s="139" t="s">
        <v>651</v>
      </c>
      <c r="C32" s="108" t="s">
        <v>718</v>
      </c>
      <c r="D32" s="112">
        <v>103842</v>
      </c>
      <c r="F32" s="246"/>
      <c r="G32" s="290">
        <v>97964.440531165266</v>
      </c>
      <c r="H32" s="289">
        <f t="shared" si="0"/>
        <v>103842</v>
      </c>
    </row>
    <row r="33" spans="2:8" s="107" customFormat="1" ht="15" customHeight="1">
      <c r="B33" s="113" t="s">
        <v>652</v>
      </c>
      <c r="C33" s="108" t="s">
        <v>718</v>
      </c>
      <c r="D33" s="112">
        <v>123802</v>
      </c>
      <c r="F33" s="246"/>
      <c r="G33" s="289">
        <v>116793.89166389991</v>
      </c>
      <c r="H33" s="289">
        <f t="shared" si="0"/>
        <v>123802</v>
      </c>
    </row>
    <row r="34" spans="2:8" s="107" customFormat="1" ht="15" customHeight="1">
      <c r="B34" s="113" t="s">
        <v>160</v>
      </c>
      <c r="C34" s="108" t="s">
        <v>718</v>
      </c>
      <c r="D34" s="112">
        <v>73902</v>
      </c>
      <c r="F34" s="246"/>
      <c r="G34" s="289">
        <v>69718.573085784679</v>
      </c>
      <c r="H34" s="289">
        <f t="shared" si="0"/>
        <v>73902</v>
      </c>
    </row>
    <row r="35" spans="2:8" s="107" customFormat="1" ht="15" customHeight="1">
      <c r="B35" s="113" t="s">
        <v>162</v>
      </c>
      <c r="C35" s="108" t="s">
        <v>718</v>
      </c>
      <c r="D35" s="112">
        <v>68070</v>
      </c>
      <c r="F35" s="246"/>
      <c r="G35" s="289">
        <v>64217.103556293747</v>
      </c>
      <c r="H35" s="289">
        <f t="shared" si="0"/>
        <v>68070</v>
      </c>
    </row>
    <row r="36" spans="2:8" s="107" customFormat="1" ht="15" customHeight="1">
      <c r="B36" s="142" t="s">
        <v>292</v>
      </c>
      <c r="C36" s="143" t="s">
        <v>718</v>
      </c>
      <c r="D36" s="144">
        <v>100013</v>
      </c>
      <c r="F36" s="246"/>
      <c r="G36" s="289">
        <v>94351.792610917139</v>
      </c>
      <c r="H36" s="289">
        <f t="shared" si="0"/>
        <v>100013</v>
      </c>
    </row>
    <row r="37" spans="2:8" s="107" customFormat="1" ht="15" customHeight="1">
      <c r="B37" s="113" t="s">
        <v>698</v>
      </c>
      <c r="C37" s="108" t="s">
        <v>718</v>
      </c>
      <c r="D37" s="112">
        <v>111702</v>
      </c>
      <c r="F37" s="246"/>
      <c r="G37" s="289">
        <v>105378.92654499183</v>
      </c>
      <c r="H37" s="289">
        <f t="shared" si="0"/>
        <v>111702</v>
      </c>
    </row>
    <row r="38" spans="2:8" s="107" customFormat="1" ht="15" customHeight="1">
      <c r="B38" s="113" t="s">
        <v>699</v>
      </c>
      <c r="C38" s="108" t="s">
        <v>718</v>
      </c>
      <c r="D38" s="112">
        <v>79097</v>
      </c>
      <c r="F38" s="246"/>
      <c r="G38" s="289">
        <v>74619.656375275998</v>
      </c>
      <c r="H38" s="289">
        <f t="shared" si="0"/>
        <v>79097</v>
      </c>
    </row>
    <row r="39" spans="2:8" s="107" customFormat="1" ht="15" customHeight="1">
      <c r="B39" s="139" t="s">
        <v>163</v>
      </c>
      <c r="C39" s="108" t="s">
        <v>718</v>
      </c>
      <c r="D39" s="112">
        <v>9428</v>
      </c>
      <c r="F39" s="246"/>
      <c r="G39" s="290">
        <v>8894.5392946462907</v>
      </c>
      <c r="H39" s="289">
        <f t="shared" si="0"/>
        <v>9428</v>
      </c>
    </row>
    <row r="40" spans="2:8" s="107" customFormat="1" ht="45" customHeight="1">
      <c r="B40" s="265" t="s">
        <v>653</v>
      </c>
      <c r="C40" s="143" t="s">
        <v>718</v>
      </c>
      <c r="D40" s="144">
        <v>49225</v>
      </c>
      <c r="F40" s="246"/>
      <c r="G40" s="290">
        <v>46438.297403294928</v>
      </c>
      <c r="H40" s="289">
        <f t="shared" si="0"/>
        <v>49225</v>
      </c>
    </row>
    <row r="41" spans="2:8" s="107" customFormat="1" ht="15" customHeight="1">
      <c r="B41" s="113" t="s">
        <v>654</v>
      </c>
      <c r="C41" s="108" t="s">
        <v>718</v>
      </c>
      <c r="D41" s="112">
        <v>4288</v>
      </c>
      <c r="F41" s="246"/>
      <c r="G41" s="289">
        <v>4045.0454428871303</v>
      </c>
      <c r="H41" s="289">
        <f t="shared" si="0"/>
        <v>4288</v>
      </c>
    </row>
    <row r="42" spans="2:8" s="107" customFormat="1" ht="15" customHeight="1">
      <c r="B42" s="113" t="s">
        <v>655</v>
      </c>
      <c r="C42" s="108" t="s">
        <v>718</v>
      </c>
      <c r="D42" s="112">
        <v>5417</v>
      </c>
      <c r="F42" s="246"/>
      <c r="G42" s="289">
        <v>5110.3890082903017</v>
      </c>
      <c r="H42" s="289">
        <f t="shared" si="0"/>
        <v>5417</v>
      </c>
    </row>
    <row r="43" spans="2:8" s="107" customFormat="1" ht="15" customHeight="1">
      <c r="B43" s="113" t="s">
        <v>164</v>
      </c>
      <c r="C43" s="108" t="s">
        <v>718</v>
      </c>
      <c r="D43" s="112">
        <v>8080</v>
      </c>
      <c r="F43" s="246"/>
      <c r="G43" s="289">
        <v>7622.5778635024371</v>
      </c>
      <c r="H43" s="289">
        <f t="shared" si="0"/>
        <v>8080</v>
      </c>
    </row>
    <row r="44" spans="2:8" s="107" customFormat="1" ht="15" customHeight="1">
      <c r="B44" s="113" t="s">
        <v>165</v>
      </c>
      <c r="C44" s="108" t="s">
        <v>718</v>
      </c>
      <c r="D44" s="112">
        <v>6709</v>
      </c>
      <c r="F44" s="246"/>
      <c r="G44" s="289">
        <v>6329.2870177668055</v>
      </c>
      <c r="H44" s="289">
        <f t="shared" si="0"/>
        <v>6709</v>
      </c>
    </row>
    <row r="45" spans="2:8" s="107" customFormat="1" ht="15" customHeight="1">
      <c r="B45" s="113" t="s">
        <v>656</v>
      </c>
      <c r="C45" s="108" t="s">
        <v>718</v>
      </c>
      <c r="D45" s="112">
        <v>116355</v>
      </c>
      <c r="F45" s="246"/>
      <c r="G45" s="289">
        <v>109769.31775340356</v>
      </c>
      <c r="H45" s="289">
        <f t="shared" si="0"/>
        <v>116355</v>
      </c>
    </row>
    <row r="46" spans="2:8" s="107" customFormat="1" ht="15" customHeight="1">
      <c r="B46" s="113" t="s">
        <v>657</v>
      </c>
      <c r="C46" s="108" t="s">
        <v>718</v>
      </c>
      <c r="D46" s="112">
        <v>29022</v>
      </c>
      <c r="F46" s="246"/>
      <c r="G46" s="289">
        <v>27378.818071731061</v>
      </c>
      <c r="H46" s="289">
        <f t="shared" si="0"/>
        <v>29022</v>
      </c>
    </row>
    <row r="47" spans="2:8" s="107" customFormat="1" ht="30" customHeight="1">
      <c r="B47" s="113" t="s">
        <v>700</v>
      </c>
      <c r="C47" s="108" t="s">
        <v>718</v>
      </c>
      <c r="D47" s="112">
        <v>3887</v>
      </c>
      <c r="F47" s="246"/>
      <c r="G47" s="289">
        <v>3666.5783912891125</v>
      </c>
      <c r="H47" s="289">
        <f t="shared" si="0"/>
        <v>3887</v>
      </c>
    </row>
    <row r="48" spans="2:8" s="107" customFormat="1" ht="30" customHeight="1">
      <c r="B48" s="113" t="s">
        <v>658</v>
      </c>
      <c r="C48" s="108" t="s">
        <v>641</v>
      </c>
      <c r="D48" s="112">
        <v>171201</v>
      </c>
      <c r="F48" s="246"/>
      <c r="G48" s="289">
        <v>161510.489125939</v>
      </c>
      <c r="H48" s="289">
        <f t="shared" si="0"/>
        <v>171201</v>
      </c>
    </row>
    <row r="49" spans="2:8" s="107" customFormat="1" ht="15" customHeight="1">
      <c r="B49" s="113" t="s">
        <v>293</v>
      </c>
      <c r="C49" s="108" t="s">
        <v>718</v>
      </c>
      <c r="D49" s="112">
        <v>20017</v>
      </c>
      <c r="F49" s="246"/>
      <c r="G49" s="289">
        <v>18883.988538337198</v>
      </c>
      <c r="H49" s="289">
        <f t="shared" si="0"/>
        <v>20017</v>
      </c>
    </row>
    <row r="50" spans="2:8" s="107" customFormat="1" ht="15" customHeight="1">
      <c r="B50" s="113" t="s">
        <v>659</v>
      </c>
      <c r="C50" s="108" t="s">
        <v>718</v>
      </c>
      <c r="D50" s="112">
        <v>18116</v>
      </c>
      <c r="F50" s="246"/>
      <c r="G50" s="289">
        <v>17090.930433629983</v>
      </c>
      <c r="H50" s="289">
        <f t="shared" si="0"/>
        <v>18116</v>
      </c>
    </row>
    <row r="51" spans="2:8" s="107" customFormat="1" ht="30" customHeight="1">
      <c r="B51" s="113" t="s">
        <v>294</v>
      </c>
      <c r="C51" s="108" t="s">
        <v>718</v>
      </c>
      <c r="D51" s="112">
        <v>149503</v>
      </c>
      <c r="F51" s="246"/>
      <c r="G51" s="289">
        <v>141040.14705357261</v>
      </c>
      <c r="H51" s="289">
        <f t="shared" si="0"/>
        <v>149503</v>
      </c>
    </row>
    <row r="52" spans="2:8" s="107" customFormat="1" ht="15" customHeight="1">
      <c r="B52" s="113" t="s">
        <v>295</v>
      </c>
      <c r="C52" s="108" t="s">
        <v>718</v>
      </c>
      <c r="D52" s="112">
        <v>26089</v>
      </c>
      <c r="F52" s="246"/>
      <c r="G52" s="289">
        <v>24611.976815478061</v>
      </c>
      <c r="H52" s="289">
        <f t="shared" si="0"/>
        <v>26089</v>
      </c>
    </row>
    <row r="53" spans="2:8" s="107" customFormat="1" ht="15" customHeight="1">
      <c r="B53" s="113" t="s">
        <v>701</v>
      </c>
      <c r="C53" s="108" t="s">
        <v>718</v>
      </c>
      <c r="D53" s="112">
        <v>80538</v>
      </c>
      <c r="F53" s="246"/>
      <c r="G53" s="289">
        <v>75978.842973409002</v>
      </c>
      <c r="H53" s="289">
        <f t="shared" si="0"/>
        <v>80538</v>
      </c>
    </row>
    <row r="54" spans="2:8" s="107" customFormat="1" ht="30" customHeight="1">
      <c r="B54" s="113" t="s">
        <v>660</v>
      </c>
      <c r="C54" s="108" t="s">
        <v>718</v>
      </c>
      <c r="D54" s="112">
        <v>26526</v>
      </c>
      <c r="F54" s="246"/>
      <c r="G54" s="289">
        <v>25024.345497585771</v>
      </c>
      <c r="H54" s="289">
        <f t="shared" si="0"/>
        <v>26526</v>
      </c>
    </row>
    <row r="55" spans="2:8" s="107" customFormat="1" ht="15" customHeight="1">
      <c r="B55" s="139" t="s">
        <v>296</v>
      </c>
      <c r="C55" s="108" t="s">
        <v>718</v>
      </c>
      <c r="D55" s="112">
        <v>10737</v>
      </c>
      <c r="F55" s="246"/>
      <c r="G55" s="289">
        <v>10128.870782973756</v>
      </c>
      <c r="H55" s="289">
        <f t="shared" si="0"/>
        <v>10737</v>
      </c>
    </row>
    <row r="56" spans="2:8" s="107" customFormat="1" ht="15" customHeight="1">
      <c r="B56" s="113" t="s">
        <v>166</v>
      </c>
      <c r="C56" s="108" t="s">
        <v>718</v>
      </c>
      <c r="D56" s="112">
        <v>18938</v>
      </c>
      <c r="F56" s="246"/>
      <c r="G56" s="289">
        <v>17865.725753923198</v>
      </c>
      <c r="H56" s="289">
        <f t="shared" si="0"/>
        <v>18938</v>
      </c>
    </row>
    <row r="57" spans="2:8" s="107" customFormat="1" ht="15" customHeight="1">
      <c r="B57" s="113" t="s">
        <v>167</v>
      </c>
      <c r="C57" s="108" t="s">
        <v>718</v>
      </c>
      <c r="D57" s="112">
        <v>17897</v>
      </c>
      <c r="F57" s="246"/>
      <c r="G57" s="289">
        <v>16883.705633327751</v>
      </c>
      <c r="H57" s="289">
        <f t="shared" si="0"/>
        <v>17897</v>
      </c>
    </row>
    <row r="58" spans="2:8" s="107" customFormat="1" ht="15" customHeight="1">
      <c r="B58" s="113" t="s">
        <v>168</v>
      </c>
      <c r="C58" s="108" t="s">
        <v>718</v>
      </c>
      <c r="D58" s="112">
        <v>23145</v>
      </c>
      <c r="F58" s="246"/>
      <c r="G58" s="289">
        <v>21834.730966741266</v>
      </c>
      <c r="H58" s="289">
        <f t="shared" si="0"/>
        <v>23145</v>
      </c>
    </row>
    <row r="59" spans="2:8" s="107" customFormat="1" ht="15" customHeight="1">
      <c r="B59" s="113" t="s">
        <v>661</v>
      </c>
      <c r="C59" s="108" t="s">
        <v>718</v>
      </c>
      <c r="D59" s="112">
        <v>33881</v>
      </c>
      <c r="F59" s="246"/>
      <c r="G59" s="289">
        <v>31963.254929965562</v>
      </c>
      <c r="H59" s="289">
        <f t="shared" si="0"/>
        <v>33881</v>
      </c>
    </row>
    <row r="60" spans="2:8" s="107" customFormat="1" ht="15" customHeight="1">
      <c r="B60" s="113" t="s">
        <v>169</v>
      </c>
      <c r="C60" s="108" t="s">
        <v>718</v>
      </c>
      <c r="D60" s="112">
        <v>18204</v>
      </c>
      <c r="F60" s="246"/>
      <c r="G60" s="289">
        <v>17173.126714251961</v>
      </c>
      <c r="H60" s="289">
        <f t="shared" si="0"/>
        <v>18204</v>
      </c>
    </row>
    <row r="61" spans="2:8" s="107" customFormat="1" ht="45" customHeight="1">
      <c r="B61" s="113" t="s">
        <v>662</v>
      </c>
      <c r="C61" s="108" t="s">
        <v>718</v>
      </c>
      <c r="D61" s="112">
        <v>26939</v>
      </c>
      <c r="F61" s="246"/>
      <c r="G61" s="289">
        <v>25413.737371291776</v>
      </c>
      <c r="H61" s="289">
        <f t="shared" si="0"/>
        <v>26939</v>
      </c>
    </row>
    <row r="62" spans="2:8" s="107" customFormat="1" ht="15" customHeight="1">
      <c r="B62" s="113" t="s">
        <v>663</v>
      </c>
      <c r="C62" s="108" t="s">
        <v>718</v>
      </c>
      <c r="D62" s="112">
        <v>85458</v>
      </c>
      <c r="F62" s="246"/>
      <c r="G62" s="289">
        <v>80620.539772279284</v>
      </c>
      <c r="H62" s="289">
        <f t="shared" si="0"/>
        <v>85458</v>
      </c>
    </row>
    <row r="63" spans="2:8" s="107" customFormat="1" ht="15" customHeight="1">
      <c r="B63" s="113" t="s">
        <v>170</v>
      </c>
      <c r="C63" s="108" t="s">
        <v>718</v>
      </c>
      <c r="D63" s="112">
        <v>32276</v>
      </c>
      <c r="F63" s="246"/>
      <c r="G63" s="289">
        <v>30449.386723573487</v>
      </c>
      <c r="H63" s="289">
        <f t="shared" si="0"/>
        <v>32276</v>
      </c>
    </row>
    <row r="64" spans="2:8" s="107" customFormat="1" ht="30" customHeight="1">
      <c r="B64" s="113" t="s">
        <v>297</v>
      </c>
      <c r="C64" s="108" t="s">
        <v>718</v>
      </c>
      <c r="D64" s="112">
        <v>113315</v>
      </c>
      <c r="F64" s="246"/>
      <c r="G64" s="289">
        <v>106901.11842537092</v>
      </c>
      <c r="H64" s="289">
        <f t="shared" si="0"/>
        <v>113315</v>
      </c>
    </row>
    <row r="65" spans="2:8" s="107" customFormat="1" ht="30" customHeight="1">
      <c r="B65" s="113" t="s">
        <v>298</v>
      </c>
      <c r="C65" s="108" t="s">
        <v>718</v>
      </c>
      <c r="D65" s="112">
        <v>26305</v>
      </c>
      <c r="F65" s="246"/>
      <c r="G65" s="289">
        <v>24815.993533097793</v>
      </c>
      <c r="H65" s="289">
        <f t="shared" si="0"/>
        <v>26305</v>
      </c>
    </row>
    <row r="66" spans="2:8" s="107" customFormat="1" ht="15" customHeight="1">
      <c r="B66" s="113" t="s">
        <v>664</v>
      </c>
      <c r="C66" s="108" t="s">
        <v>582</v>
      </c>
      <c r="D66" s="112">
        <v>1680</v>
      </c>
      <c r="F66" s="246"/>
      <c r="G66" s="289">
        <v>1584.6194352818723</v>
      </c>
      <c r="H66" s="289">
        <f t="shared" si="0"/>
        <v>1680</v>
      </c>
    </row>
    <row r="67" spans="2:8" s="107" customFormat="1" ht="15" customHeight="1">
      <c r="B67" s="113" t="s">
        <v>702</v>
      </c>
      <c r="C67" s="108" t="s">
        <v>718</v>
      </c>
      <c r="D67" s="112">
        <v>4132</v>
      </c>
      <c r="F67" s="246"/>
      <c r="G67" s="289">
        <v>3897.8204592414409</v>
      </c>
      <c r="H67" s="289">
        <f t="shared" si="0"/>
        <v>4132</v>
      </c>
    </row>
    <row r="68" spans="2:8" s="107" customFormat="1" ht="15" customHeight="1">
      <c r="B68" s="113" t="s">
        <v>703</v>
      </c>
      <c r="C68" s="108" t="s">
        <v>718</v>
      </c>
      <c r="D68" s="112">
        <v>17333</v>
      </c>
      <c r="F68" s="246"/>
      <c r="G68" s="289">
        <v>16351.510727781668</v>
      </c>
      <c r="H68" s="289">
        <f t="shared" ref="H68:H131" si="1">ROUND(G68*106%,0)</f>
        <v>17333</v>
      </c>
    </row>
    <row r="69" spans="2:8" s="107" customFormat="1" ht="15" customHeight="1">
      <c r="B69" s="113" t="s">
        <v>704</v>
      </c>
      <c r="C69" s="108" t="s">
        <v>718</v>
      </c>
      <c r="D69" s="112">
        <v>9175</v>
      </c>
      <c r="F69" s="246"/>
      <c r="G69" s="289">
        <v>8655.2336675190236</v>
      </c>
      <c r="H69" s="289">
        <f t="shared" si="1"/>
        <v>9175</v>
      </c>
    </row>
    <row r="70" spans="2:8" s="107" customFormat="1" ht="15" customHeight="1">
      <c r="B70" s="113" t="s">
        <v>171</v>
      </c>
      <c r="C70" s="108" t="s">
        <v>718</v>
      </c>
      <c r="D70" s="112">
        <v>19947</v>
      </c>
      <c r="F70" s="246"/>
      <c r="G70" s="289">
        <v>18817.745966190381</v>
      </c>
      <c r="H70" s="289">
        <f t="shared" si="1"/>
        <v>19947</v>
      </c>
    </row>
    <row r="71" spans="2:8" s="107" customFormat="1" ht="30" customHeight="1">
      <c r="B71" s="113" t="s">
        <v>299</v>
      </c>
      <c r="C71" s="108" t="s">
        <v>718</v>
      </c>
      <c r="D71" s="112">
        <v>447514</v>
      </c>
      <c r="F71" s="246"/>
      <c r="G71" s="289">
        <v>422183.33419767744</v>
      </c>
      <c r="H71" s="289">
        <f t="shared" si="1"/>
        <v>447514</v>
      </c>
    </row>
    <row r="72" spans="2:8" s="107" customFormat="1" ht="15" customHeight="1">
      <c r="B72" s="113" t="s">
        <v>300</v>
      </c>
      <c r="C72" s="108" t="s">
        <v>718</v>
      </c>
      <c r="D72" s="112">
        <v>662547</v>
      </c>
      <c r="F72" s="246"/>
      <c r="G72" s="289">
        <v>625044.44841221056</v>
      </c>
      <c r="H72" s="289">
        <f t="shared" si="1"/>
        <v>662547</v>
      </c>
    </row>
    <row r="73" spans="2:8" s="107" customFormat="1" ht="30" customHeight="1">
      <c r="B73" s="113" t="s">
        <v>301</v>
      </c>
      <c r="C73" s="108" t="s">
        <v>718</v>
      </c>
      <c r="D73" s="112">
        <v>182351</v>
      </c>
      <c r="F73" s="246"/>
      <c r="G73" s="289">
        <v>172029.18530730557</v>
      </c>
      <c r="H73" s="289">
        <f t="shared" si="1"/>
        <v>182351</v>
      </c>
    </row>
    <row r="74" spans="2:8" s="107" customFormat="1" ht="15" customHeight="1">
      <c r="B74" s="113" t="s">
        <v>665</v>
      </c>
      <c r="C74" s="108" t="s">
        <v>718</v>
      </c>
      <c r="D74" s="112">
        <v>186336</v>
      </c>
      <c r="F74" s="246"/>
      <c r="G74" s="289">
        <v>175788.36457170045</v>
      </c>
      <c r="H74" s="289">
        <f t="shared" si="1"/>
        <v>186336</v>
      </c>
    </row>
    <row r="75" spans="2:8" s="107" customFormat="1" ht="15" customHeight="1">
      <c r="B75" s="113" t="s">
        <v>666</v>
      </c>
      <c r="C75" s="108" t="s">
        <v>718</v>
      </c>
      <c r="D75" s="112">
        <v>150170</v>
      </c>
      <c r="F75" s="246"/>
      <c r="G75" s="289">
        <v>141669.62489884219</v>
      </c>
      <c r="H75" s="289">
        <f t="shared" si="1"/>
        <v>150170</v>
      </c>
    </row>
    <row r="76" spans="2:8" s="107" customFormat="1" ht="15" customHeight="1">
      <c r="B76" s="113" t="s">
        <v>667</v>
      </c>
      <c r="C76" s="108" t="s">
        <v>718</v>
      </c>
      <c r="D76" s="112">
        <v>182273</v>
      </c>
      <c r="F76" s="246"/>
      <c r="G76" s="289">
        <v>171955.48611054532</v>
      </c>
      <c r="H76" s="289">
        <f t="shared" si="1"/>
        <v>182273</v>
      </c>
    </row>
    <row r="77" spans="2:8" s="107" customFormat="1" ht="15" customHeight="1">
      <c r="B77" s="113" t="s">
        <v>668</v>
      </c>
      <c r="C77" s="108" t="s">
        <v>718</v>
      </c>
      <c r="D77" s="112">
        <v>324004</v>
      </c>
      <c r="F77" s="246"/>
      <c r="G77" s="289">
        <v>305663.69025066274</v>
      </c>
      <c r="H77" s="289">
        <f t="shared" si="1"/>
        <v>324004</v>
      </c>
    </row>
    <row r="78" spans="2:8" s="107" customFormat="1" ht="15" customHeight="1">
      <c r="B78" s="113" t="s">
        <v>669</v>
      </c>
      <c r="C78" s="108" t="s">
        <v>718</v>
      </c>
      <c r="D78" s="112">
        <v>213219</v>
      </c>
      <c r="F78" s="246"/>
      <c r="G78" s="289">
        <v>201150.07898057328</v>
      </c>
      <c r="H78" s="289">
        <f t="shared" si="1"/>
        <v>213219</v>
      </c>
    </row>
    <row r="79" spans="2:8" s="107" customFormat="1" ht="15" customHeight="1">
      <c r="B79" s="113" t="s">
        <v>670</v>
      </c>
      <c r="C79" s="108" t="s">
        <v>718</v>
      </c>
      <c r="D79" s="112">
        <v>138050</v>
      </c>
      <c r="F79" s="246"/>
      <c r="G79" s="289">
        <v>130236.19162827534</v>
      </c>
      <c r="H79" s="289">
        <f t="shared" si="1"/>
        <v>138050</v>
      </c>
    </row>
    <row r="80" spans="2:8" s="107" customFormat="1" ht="15" customHeight="1">
      <c r="B80" s="113" t="s">
        <v>671</v>
      </c>
      <c r="C80" s="108" t="s">
        <v>718</v>
      </c>
      <c r="D80" s="112">
        <v>167905</v>
      </c>
      <c r="F80" s="246"/>
      <c r="G80" s="289">
        <v>158400.81654734496</v>
      </c>
      <c r="H80" s="289">
        <f t="shared" si="1"/>
        <v>167905</v>
      </c>
    </row>
    <row r="81" spans="2:8" s="107" customFormat="1" ht="15" customHeight="1">
      <c r="B81" s="113" t="s">
        <v>302</v>
      </c>
      <c r="C81" s="108" t="s">
        <v>718</v>
      </c>
      <c r="D81" s="112">
        <v>305710</v>
      </c>
      <c r="F81" s="246"/>
      <c r="G81" s="289">
        <v>288405.33258298109</v>
      </c>
      <c r="H81" s="289">
        <f t="shared" si="1"/>
        <v>305710</v>
      </c>
    </row>
    <row r="82" spans="2:8" s="107" customFormat="1" ht="30" customHeight="1">
      <c r="B82" s="113" t="s">
        <v>303</v>
      </c>
      <c r="C82" s="108" t="s">
        <v>718</v>
      </c>
      <c r="D82" s="112">
        <v>11864</v>
      </c>
      <c r="F82" s="246"/>
      <c r="G82" s="289">
        <v>11192.566954566992</v>
      </c>
      <c r="H82" s="289">
        <f t="shared" si="1"/>
        <v>11864</v>
      </c>
    </row>
    <row r="83" spans="2:8" s="107" customFormat="1" ht="15" customHeight="1">
      <c r="B83" s="113" t="s">
        <v>672</v>
      </c>
      <c r="C83" s="108" t="s">
        <v>718</v>
      </c>
      <c r="D83" s="112">
        <v>1662504</v>
      </c>
      <c r="F83" s="246"/>
      <c r="G83" s="289">
        <v>1568399.5426490111</v>
      </c>
      <c r="H83" s="289">
        <f t="shared" si="1"/>
        <v>1662504</v>
      </c>
    </row>
    <row r="84" spans="2:8" s="107" customFormat="1" ht="15" customHeight="1">
      <c r="B84" s="113" t="s">
        <v>673</v>
      </c>
      <c r="C84" s="108" t="s">
        <v>718</v>
      </c>
      <c r="D84" s="112">
        <v>21003</v>
      </c>
      <c r="F84" s="246"/>
      <c r="G84" s="289">
        <v>19813.812286638953</v>
      </c>
      <c r="H84" s="289">
        <f t="shared" si="1"/>
        <v>21003</v>
      </c>
    </row>
    <row r="85" spans="2:8" s="107" customFormat="1" ht="15" customHeight="1">
      <c r="B85" s="113" t="s">
        <v>172</v>
      </c>
      <c r="C85" s="108" t="s">
        <v>718</v>
      </c>
      <c r="D85" s="112">
        <v>27701</v>
      </c>
      <c r="F85" s="246"/>
      <c r="G85" s="289">
        <v>26133.041531671421</v>
      </c>
      <c r="H85" s="289">
        <f t="shared" si="1"/>
        <v>27701</v>
      </c>
    </row>
    <row r="86" spans="2:8" s="107" customFormat="1" ht="15" customHeight="1">
      <c r="B86" s="142" t="s">
        <v>674</v>
      </c>
      <c r="C86" s="143" t="s">
        <v>718</v>
      </c>
      <c r="D86" s="144">
        <v>11995</v>
      </c>
      <c r="F86" s="246"/>
      <c r="G86" s="289">
        <v>11316.034785374686</v>
      </c>
      <c r="H86" s="289">
        <f t="shared" si="1"/>
        <v>11995</v>
      </c>
    </row>
    <row r="87" spans="2:8" s="107" customFormat="1" ht="15" customHeight="1">
      <c r="B87" s="113" t="s">
        <v>173</v>
      </c>
      <c r="C87" s="108" t="s">
        <v>718</v>
      </c>
      <c r="D87" s="112">
        <v>79377</v>
      </c>
      <c r="F87" s="246"/>
      <c r="G87" s="289">
        <v>74883.759614489638</v>
      </c>
      <c r="H87" s="289">
        <f t="shared" si="1"/>
        <v>79377</v>
      </c>
    </row>
    <row r="88" spans="2:8" s="107" customFormat="1" ht="15" customHeight="1">
      <c r="B88" s="113" t="s">
        <v>705</v>
      </c>
      <c r="C88" s="108" t="s">
        <v>718</v>
      </c>
      <c r="D88" s="112">
        <v>14452</v>
      </c>
      <c r="F88" s="246"/>
      <c r="G88" s="289">
        <v>13633.831171014599</v>
      </c>
      <c r="H88" s="289">
        <f t="shared" si="1"/>
        <v>14452</v>
      </c>
    </row>
    <row r="89" spans="2:8" s="107" customFormat="1" ht="15" customHeight="1">
      <c r="B89" s="113" t="s">
        <v>706</v>
      </c>
      <c r="C89" s="108" t="s">
        <v>718</v>
      </c>
      <c r="D89" s="112">
        <v>17126</v>
      </c>
      <c r="F89" s="246"/>
      <c r="G89" s="289">
        <v>16156.424618710527</v>
      </c>
      <c r="H89" s="289">
        <f t="shared" si="1"/>
        <v>17126</v>
      </c>
    </row>
    <row r="90" spans="2:8" s="107" customFormat="1" ht="15" customHeight="1">
      <c r="B90" s="113" t="s">
        <v>707</v>
      </c>
      <c r="C90" s="108" t="s">
        <v>718</v>
      </c>
      <c r="D90" s="112">
        <v>36660</v>
      </c>
      <c r="F90" s="246"/>
      <c r="G90" s="289">
        <v>34584.865416132263</v>
      </c>
      <c r="H90" s="289">
        <f t="shared" si="1"/>
        <v>36660</v>
      </c>
    </row>
    <row r="91" spans="2:8" s="138" customFormat="1" ht="15" customHeight="1">
      <c r="B91" s="113" t="s">
        <v>174</v>
      </c>
      <c r="C91" s="108" t="s">
        <v>718</v>
      </c>
      <c r="D91" s="112">
        <v>114186</v>
      </c>
      <c r="F91" s="246"/>
      <c r="G91" s="291">
        <v>107722.82111677856</v>
      </c>
      <c r="H91" s="289">
        <f t="shared" si="1"/>
        <v>114186</v>
      </c>
    </row>
    <row r="92" spans="2:8" s="107" customFormat="1" ht="15" customHeight="1">
      <c r="B92" s="142" t="s">
        <v>304</v>
      </c>
      <c r="C92" s="143" t="s">
        <v>718</v>
      </c>
      <c r="D92" s="144">
        <v>221415</v>
      </c>
      <c r="F92" s="246"/>
      <c r="G92" s="289">
        <v>208882.25188490498</v>
      </c>
      <c r="H92" s="289">
        <f t="shared" si="1"/>
        <v>221415</v>
      </c>
    </row>
    <row r="93" spans="2:8" s="107" customFormat="1" ht="15" customHeight="1">
      <c r="B93" s="113" t="s">
        <v>305</v>
      </c>
      <c r="C93" s="108" t="s">
        <v>718</v>
      </c>
      <c r="D93" s="112">
        <v>139702</v>
      </c>
      <c r="F93" s="246"/>
      <c r="G93" s="289">
        <v>131794.45276259826</v>
      </c>
      <c r="H93" s="289">
        <f t="shared" si="1"/>
        <v>139702</v>
      </c>
    </row>
    <row r="94" spans="2:8" s="107" customFormat="1" ht="15" customHeight="1">
      <c r="B94" s="113" t="s">
        <v>306</v>
      </c>
      <c r="C94" s="108" t="s">
        <v>718</v>
      </c>
      <c r="D94" s="112">
        <v>10836</v>
      </c>
      <c r="F94" s="246"/>
      <c r="G94" s="289">
        <v>10222.512115327903</v>
      </c>
      <c r="H94" s="289">
        <f t="shared" si="1"/>
        <v>10836</v>
      </c>
    </row>
    <row r="95" spans="2:8" s="107" customFormat="1" ht="15" customHeight="1">
      <c r="B95" s="113" t="s">
        <v>675</v>
      </c>
      <c r="C95" s="108" t="s">
        <v>718</v>
      </c>
      <c r="D95" s="112">
        <v>19882</v>
      </c>
      <c r="F95" s="246"/>
      <c r="G95" s="289">
        <v>18756.705690285453</v>
      </c>
      <c r="H95" s="289">
        <f t="shared" si="1"/>
        <v>19882</v>
      </c>
    </row>
    <row r="96" spans="2:8" s="107" customFormat="1" ht="15" customHeight="1">
      <c r="B96" s="113" t="s">
        <v>175</v>
      </c>
      <c r="C96" s="108" t="s">
        <v>718</v>
      </c>
      <c r="D96" s="112">
        <v>307080</v>
      </c>
      <c r="F96" s="246"/>
      <c r="G96" s="289">
        <v>289697.92978921783</v>
      </c>
      <c r="H96" s="289">
        <f t="shared" si="1"/>
        <v>307080</v>
      </c>
    </row>
    <row r="97" spans="2:8" s="107" customFormat="1" ht="15" customHeight="1">
      <c r="B97" s="113" t="s">
        <v>708</v>
      </c>
      <c r="C97" s="108" t="s">
        <v>718</v>
      </c>
      <c r="D97" s="112">
        <v>267076</v>
      </c>
      <c r="F97" s="246"/>
      <c r="G97" s="289">
        <v>251958.13181718707</v>
      </c>
      <c r="H97" s="289">
        <f t="shared" si="1"/>
        <v>267076</v>
      </c>
    </row>
    <row r="98" spans="2:8" s="107" customFormat="1" ht="15" customHeight="1">
      <c r="B98" s="113" t="s">
        <v>176</v>
      </c>
      <c r="C98" s="108" t="s">
        <v>718</v>
      </c>
      <c r="D98" s="112">
        <v>686567</v>
      </c>
      <c r="F98" s="246"/>
      <c r="G98" s="289">
        <v>647704.61038266623</v>
      </c>
      <c r="H98" s="289">
        <f t="shared" si="1"/>
        <v>686567</v>
      </c>
    </row>
    <row r="99" spans="2:8" s="107" customFormat="1" ht="15" customHeight="1">
      <c r="B99" s="113" t="s">
        <v>676</v>
      </c>
      <c r="C99" s="108" t="s">
        <v>718</v>
      </c>
      <c r="D99" s="112">
        <v>496173</v>
      </c>
      <c r="F99" s="246"/>
      <c r="G99" s="289">
        <v>468087.26907199214</v>
      </c>
      <c r="H99" s="289">
        <f t="shared" si="1"/>
        <v>496173</v>
      </c>
    </row>
    <row r="100" spans="2:8" s="107" customFormat="1" ht="15" customHeight="1">
      <c r="B100" s="113" t="s">
        <v>177</v>
      </c>
      <c r="C100" s="108" t="s">
        <v>718</v>
      </c>
      <c r="D100" s="112">
        <v>652506</v>
      </c>
      <c r="F100" s="246"/>
      <c r="G100" s="289">
        <v>615571.41377546533</v>
      </c>
      <c r="H100" s="289">
        <f t="shared" si="1"/>
        <v>652506</v>
      </c>
    </row>
    <row r="101" spans="2:8" s="107" customFormat="1" ht="15" customHeight="1">
      <c r="B101" s="113" t="s">
        <v>178</v>
      </c>
      <c r="C101" s="108" t="s">
        <v>718</v>
      </c>
      <c r="D101" s="112">
        <v>431648</v>
      </c>
      <c r="F101" s="246"/>
      <c r="G101" s="289">
        <v>407215.46086036565</v>
      </c>
      <c r="H101" s="289">
        <f t="shared" si="1"/>
        <v>431648</v>
      </c>
    </row>
    <row r="102" spans="2:8" ht="15" customHeight="1">
      <c r="B102" s="113" t="s">
        <v>179</v>
      </c>
      <c r="C102" s="108" t="s">
        <v>718</v>
      </c>
      <c r="D102" s="137">
        <v>19710</v>
      </c>
      <c r="F102" s="246"/>
      <c r="G102" s="292">
        <v>18593.873817914067</v>
      </c>
      <c r="H102" s="289">
        <f t="shared" si="1"/>
        <v>19710</v>
      </c>
    </row>
    <row r="103" spans="2:8" ht="15" customHeight="1">
      <c r="B103" s="113" t="s">
        <v>180</v>
      </c>
      <c r="C103" s="108" t="s">
        <v>718</v>
      </c>
      <c r="D103" s="137">
        <v>560254</v>
      </c>
      <c r="F103" s="246"/>
      <c r="G103" s="292">
        <v>528541.33289539418</v>
      </c>
      <c r="H103" s="289">
        <f t="shared" si="1"/>
        <v>560254</v>
      </c>
    </row>
    <row r="104" spans="2:8" ht="15" customHeight="1">
      <c r="B104" s="113" t="s">
        <v>181</v>
      </c>
      <c r="C104" s="108" t="s">
        <v>718</v>
      </c>
      <c r="D104" s="137">
        <v>20077</v>
      </c>
      <c r="F104" s="246"/>
      <c r="G104" s="292">
        <v>18940.866977248606</v>
      </c>
      <c r="H104" s="289">
        <f t="shared" si="1"/>
        <v>20077</v>
      </c>
    </row>
    <row r="105" spans="2:8" ht="15" customHeight="1">
      <c r="B105" s="139" t="s">
        <v>677</v>
      </c>
      <c r="C105" s="108" t="s">
        <v>718</v>
      </c>
      <c r="D105" s="137">
        <v>918355</v>
      </c>
      <c r="F105" s="246"/>
      <c r="G105" s="293">
        <v>866373.07513807865</v>
      </c>
      <c r="H105" s="289">
        <f t="shared" si="1"/>
        <v>918355</v>
      </c>
    </row>
    <row r="106" spans="2:8" ht="15" customHeight="1">
      <c r="B106" s="139" t="s">
        <v>182</v>
      </c>
      <c r="C106" s="108" t="s">
        <v>718</v>
      </c>
      <c r="D106" s="137">
        <v>6610</v>
      </c>
      <c r="F106" s="246"/>
      <c r="G106" s="293">
        <v>6235.6456854126554</v>
      </c>
      <c r="H106" s="289">
        <f t="shared" si="1"/>
        <v>6610</v>
      </c>
    </row>
    <row r="107" spans="2:8" ht="15" customHeight="1">
      <c r="B107" s="139" t="s">
        <v>183</v>
      </c>
      <c r="C107" s="108" t="s">
        <v>718</v>
      </c>
      <c r="D107" s="137">
        <v>216030</v>
      </c>
      <c r="F107" s="246"/>
      <c r="G107" s="293">
        <v>203802.03619481769</v>
      </c>
      <c r="H107" s="289">
        <f t="shared" si="1"/>
        <v>216030</v>
      </c>
    </row>
    <row r="108" spans="2:8" ht="15" customHeight="1">
      <c r="B108" s="139" t="s">
        <v>308</v>
      </c>
      <c r="C108" s="108" t="s">
        <v>718</v>
      </c>
      <c r="D108" s="137">
        <v>665210</v>
      </c>
      <c r="F108" s="246"/>
      <c r="G108" s="293">
        <v>627556.98408717231</v>
      </c>
      <c r="H108" s="289">
        <f t="shared" si="1"/>
        <v>665210</v>
      </c>
    </row>
    <row r="109" spans="2:8" ht="15" customHeight="1">
      <c r="B109" s="265" t="s">
        <v>307</v>
      </c>
      <c r="C109" s="143" t="s">
        <v>718</v>
      </c>
      <c r="D109" s="145">
        <v>12005</v>
      </c>
      <c r="F109" s="246"/>
      <c r="G109" s="293">
        <v>11325.398918610099</v>
      </c>
      <c r="H109" s="289">
        <f t="shared" si="1"/>
        <v>12005</v>
      </c>
    </row>
    <row r="110" spans="2:8" ht="15" customHeight="1">
      <c r="B110" s="139" t="s">
        <v>678</v>
      </c>
      <c r="C110" s="108" t="s">
        <v>718</v>
      </c>
      <c r="D110" s="137">
        <v>124124</v>
      </c>
      <c r="F110" s="246"/>
      <c r="G110" s="292">
        <v>117098.48610886298</v>
      </c>
      <c r="H110" s="289">
        <f t="shared" si="1"/>
        <v>124124</v>
      </c>
    </row>
    <row r="111" spans="2:8" ht="30" customHeight="1">
      <c r="B111" s="113" t="s">
        <v>679</v>
      </c>
      <c r="C111" s="108" t="s">
        <v>718</v>
      </c>
      <c r="D111" s="137">
        <v>133914</v>
      </c>
      <c r="F111" s="246"/>
      <c r="G111" s="292">
        <v>126333.60239747881</v>
      </c>
      <c r="H111" s="289">
        <f t="shared" si="1"/>
        <v>133914</v>
      </c>
    </row>
    <row r="112" spans="2:8" ht="15" customHeight="1">
      <c r="B112" s="113" t="s">
        <v>680</v>
      </c>
      <c r="C112" s="108" t="s">
        <v>718</v>
      </c>
      <c r="D112" s="137">
        <v>131192</v>
      </c>
      <c r="F112" s="246"/>
      <c r="G112" s="292">
        <v>123765.57556260364</v>
      </c>
      <c r="H112" s="289">
        <f t="shared" si="1"/>
        <v>131192</v>
      </c>
    </row>
    <row r="113" spans="2:8" ht="15" customHeight="1">
      <c r="B113" s="142" t="s">
        <v>184</v>
      </c>
      <c r="C113" s="143" t="s">
        <v>718</v>
      </c>
      <c r="D113" s="145">
        <v>237502</v>
      </c>
      <c r="F113" s="246"/>
      <c r="G113" s="292">
        <v>224058.73730151681</v>
      </c>
      <c r="H113" s="289">
        <f t="shared" si="1"/>
        <v>237502</v>
      </c>
    </row>
    <row r="114" spans="2:8" ht="15" customHeight="1">
      <c r="B114" s="113" t="s">
        <v>709</v>
      </c>
      <c r="C114" s="108" t="s">
        <v>718</v>
      </c>
      <c r="D114" s="137">
        <v>311446</v>
      </c>
      <c r="F114" s="246"/>
      <c r="G114" s="292">
        <v>293816.67442886526</v>
      </c>
      <c r="H114" s="289">
        <f t="shared" si="1"/>
        <v>311446</v>
      </c>
    </row>
    <row r="115" spans="2:8" ht="15" customHeight="1">
      <c r="B115" s="113" t="s">
        <v>710</v>
      </c>
      <c r="C115" s="108" t="s">
        <v>718</v>
      </c>
      <c r="D115" s="137">
        <v>239769</v>
      </c>
      <c r="F115" s="246"/>
      <c r="G115" s="292">
        <v>226196.88105693652</v>
      </c>
      <c r="H115" s="289">
        <f t="shared" si="1"/>
        <v>239769</v>
      </c>
    </row>
    <row r="116" spans="2:8" ht="15" customHeight="1">
      <c r="B116" s="113" t="s">
        <v>711</v>
      </c>
      <c r="C116" s="108" t="s">
        <v>718</v>
      </c>
      <c r="D116" s="137">
        <v>225016</v>
      </c>
      <c r="F116" s="246"/>
      <c r="G116" s="292">
        <v>212279.17792098911</v>
      </c>
      <c r="H116" s="289">
        <f t="shared" si="1"/>
        <v>225016</v>
      </c>
    </row>
    <row r="117" spans="2:8" ht="15" customHeight="1">
      <c r="B117" s="113" t="s">
        <v>712</v>
      </c>
      <c r="C117" s="108" t="s">
        <v>718</v>
      </c>
      <c r="D117" s="137">
        <v>118917</v>
      </c>
      <c r="F117" s="246"/>
      <c r="G117" s="292">
        <v>112185.43753801532</v>
      </c>
      <c r="H117" s="289">
        <f t="shared" si="1"/>
        <v>118917</v>
      </c>
    </row>
    <row r="118" spans="2:8" ht="15" customHeight="1">
      <c r="B118" s="113" t="s">
        <v>185</v>
      </c>
      <c r="C118" s="108" t="s">
        <v>718</v>
      </c>
      <c r="D118" s="137">
        <v>136749</v>
      </c>
      <c r="F118" s="246"/>
      <c r="G118" s="292">
        <v>129008.79653493705</v>
      </c>
      <c r="H118" s="289">
        <f t="shared" si="1"/>
        <v>136749</v>
      </c>
    </row>
    <row r="119" spans="2:8" ht="30" customHeight="1">
      <c r="B119" s="113" t="s">
        <v>681</v>
      </c>
      <c r="C119" s="108" t="s">
        <v>718</v>
      </c>
      <c r="D119" s="137">
        <v>156919</v>
      </c>
      <c r="F119" s="246"/>
      <c r="G119" s="292">
        <v>148036.71526930007</v>
      </c>
      <c r="H119" s="289">
        <f t="shared" si="1"/>
        <v>156919</v>
      </c>
    </row>
    <row r="120" spans="2:8" ht="15" customHeight="1">
      <c r="B120" s="142" t="s">
        <v>682</v>
      </c>
      <c r="C120" s="143" t="s">
        <v>718</v>
      </c>
      <c r="D120" s="145">
        <v>242155</v>
      </c>
      <c r="F120" s="246"/>
      <c r="G120" s="292">
        <v>228448.2614605549</v>
      </c>
      <c r="H120" s="289">
        <f t="shared" si="1"/>
        <v>242155</v>
      </c>
    </row>
    <row r="121" spans="2:8" ht="15" customHeight="1">
      <c r="B121" s="113" t="s">
        <v>683</v>
      </c>
      <c r="C121" s="108" t="s">
        <v>718</v>
      </c>
      <c r="D121" s="137">
        <v>168357</v>
      </c>
      <c r="F121" s="246"/>
      <c r="G121" s="292">
        <v>158827.75165892995</v>
      </c>
      <c r="H121" s="289">
        <f t="shared" si="1"/>
        <v>168357</v>
      </c>
    </row>
    <row r="122" spans="2:8" ht="15" customHeight="1">
      <c r="B122" s="113" t="s">
        <v>684</v>
      </c>
      <c r="C122" s="108" t="s">
        <v>718</v>
      </c>
      <c r="D122" s="137">
        <v>142690</v>
      </c>
      <c r="F122" s="246"/>
      <c r="G122" s="292">
        <v>134613.05686645815</v>
      </c>
      <c r="H122" s="289">
        <f t="shared" si="1"/>
        <v>142690</v>
      </c>
    </row>
    <row r="123" spans="2:8" ht="15" customHeight="1">
      <c r="B123" s="113" t="s">
        <v>685</v>
      </c>
      <c r="C123" s="108" t="s">
        <v>718</v>
      </c>
      <c r="D123" s="137">
        <v>8135</v>
      </c>
      <c r="F123" s="246"/>
      <c r="G123" s="292">
        <v>7674.2540061719474</v>
      </c>
      <c r="H123" s="289">
        <f t="shared" si="1"/>
        <v>8135</v>
      </c>
    </row>
    <row r="124" spans="2:8" ht="15" customHeight="1">
      <c r="B124" s="113" t="s">
        <v>686</v>
      </c>
      <c r="C124" s="108" t="s">
        <v>718</v>
      </c>
      <c r="D124" s="137">
        <v>120972</v>
      </c>
      <c r="F124" s="246"/>
      <c r="G124" s="292">
        <v>114124.59346218249</v>
      </c>
      <c r="H124" s="289">
        <f t="shared" si="1"/>
        <v>120972</v>
      </c>
    </row>
    <row r="125" spans="2:8" ht="15" customHeight="1">
      <c r="B125" s="113" t="s">
        <v>713</v>
      </c>
      <c r="C125" s="108" t="s">
        <v>718</v>
      </c>
      <c r="D125" s="137">
        <v>8124</v>
      </c>
      <c r="F125" s="246"/>
      <c r="G125" s="292">
        <v>7664.0228235628838</v>
      </c>
      <c r="H125" s="289">
        <f t="shared" si="1"/>
        <v>8124</v>
      </c>
    </row>
    <row r="126" spans="2:8" ht="15" customHeight="1">
      <c r="B126" s="113" t="s">
        <v>687</v>
      </c>
      <c r="C126" s="108" t="s">
        <v>718</v>
      </c>
      <c r="D126" s="137">
        <v>5635</v>
      </c>
      <c r="F126" s="246"/>
      <c r="G126" s="292">
        <v>5316.0531197199698</v>
      </c>
      <c r="H126" s="289">
        <f t="shared" si="1"/>
        <v>5635</v>
      </c>
    </row>
    <row r="127" spans="2:8" ht="15" customHeight="1">
      <c r="B127" s="113" t="s">
        <v>714</v>
      </c>
      <c r="C127" s="108" t="s">
        <v>718</v>
      </c>
      <c r="D127" s="137">
        <v>5448</v>
      </c>
      <c r="F127" s="246"/>
      <c r="G127" s="292">
        <v>5139.5218672449255</v>
      </c>
      <c r="H127" s="289">
        <f t="shared" si="1"/>
        <v>5448</v>
      </c>
    </row>
    <row r="128" spans="2:8" ht="15" customHeight="1">
      <c r="B128" s="113" t="s">
        <v>688</v>
      </c>
      <c r="C128" s="108" t="s">
        <v>718</v>
      </c>
      <c r="D128" s="137">
        <v>8041</v>
      </c>
      <c r="F128" s="246"/>
      <c r="G128" s="292">
        <v>7586.1617898091563</v>
      </c>
      <c r="H128" s="289">
        <f t="shared" si="1"/>
        <v>8041</v>
      </c>
    </row>
    <row r="129" spans="2:8" ht="15" customHeight="1">
      <c r="B129" s="113" t="s">
        <v>689</v>
      </c>
      <c r="C129" s="108" t="s">
        <v>641</v>
      </c>
      <c r="D129" s="137">
        <v>317792</v>
      </c>
      <c r="F129" s="246"/>
      <c r="G129" s="292">
        <v>299803.65035391517</v>
      </c>
      <c r="H129" s="289">
        <f t="shared" si="1"/>
        <v>317792</v>
      </c>
    </row>
    <row r="130" spans="2:8" ht="15" customHeight="1">
      <c r="B130" s="113" t="s">
        <v>186</v>
      </c>
      <c r="C130" s="108" t="s">
        <v>718</v>
      </c>
      <c r="D130" s="137">
        <v>67196</v>
      </c>
      <c r="F130" s="246"/>
      <c r="G130" s="292">
        <v>63392.060626013554</v>
      </c>
      <c r="H130" s="289">
        <f t="shared" si="1"/>
        <v>67196</v>
      </c>
    </row>
    <row r="131" spans="2:8" ht="15" customHeight="1">
      <c r="B131" s="113" t="s">
        <v>690</v>
      </c>
      <c r="C131" s="108" t="s">
        <v>111</v>
      </c>
      <c r="D131" s="137">
        <v>1550</v>
      </c>
      <c r="F131" s="246"/>
      <c r="G131" s="292">
        <v>1462.7122933467492</v>
      </c>
      <c r="H131" s="289">
        <f t="shared" si="1"/>
        <v>1550</v>
      </c>
    </row>
    <row r="132" spans="2:8" ht="15" customHeight="1">
      <c r="B132" s="113" t="s">
        <v>691</v>
      </c>
      <c r="C132" s="108" t="s">
        <v>111</v>
      </c>
      <c r="D132" s="137">
        <v>1711</v>
      </c>
      <c r="F132" s="246"/>
      <c r="G132" s="292">
        <v>1614.0991139859564</v>
      </c>
      <c r="H132" s="289">
        <f t="shared" ref="H132:H150" si="2">ROUND(G132*106%,0)</f>
        <v>1711</v>
      </c>
    </row>
    <row r="133" spans="2:8" ht="15" customHeight="1">
      <c r="B133" s="113" t="s">
        <v>187</v>
      </c>
      <c r="C133" s="108" t="s">
        <v>719</v>
      </c>
      <c r="D133" s="137">
        <v>1602</v>
      </c>
      <c r="F133" s="246"/>
      <c r="G133" s="292">
        <v>1510.9202385216627</v>
      </c>
      <c r="H133" s="289">
        <f t="shared" si="2"/>
        <v>1602</v>
      </c>
    </row>
    <row r="134" spans="2:8" ht="15" customHeight="1">
      <c r="B134" s="113" t="s">
        <v>715</v>
      </c>
      <c r="C134" s="108" t="s">
        <v>719</v>
      </c>
      <c r="D134" s="137">
        <v>1613</v>
      </c>
      <c r="F134" s="246"/>
      <c r="G134" s="292">
        <v>1522.0184705043769</v>
      </c>
      <c r="H134" s="289">
        <f t="shared" si="2"/>
        <v>1613</v>
      </c>
    </row>
    <row r="135" spans="2:8" ht="15" customHeight="1">
      <c r="B135" s="113" t="s">
        <v>716</v>
      </c>
      <c r="C135" s="108" t="s">
        <v>111</v>
      </c>
      <c r="D135" s="137">
        <v>1941</v>
      </c>
      <c r="F135" s="246"/>
      <c r="G135" s="292">
        <v>1831.2082771477974</v>
      </c>
      <c r="H135" s="289">
        <f t="shared" si="2"/>
        <v>1941</v>
      </c>
    </row>
    <row r="136" spans="2:8" ht="15" customHeight="1">
      <c r="B136" s="113" t="s">
        <v>717</v>
      </c>
      <c r="C136" s="108" t="s">
        <v>111</v>
      </c>
      <c r="D136" s="137">
        <v>1606</v>
      </c>
      <c r="F136" s="246"/>
      <c r="G136" s="292">
        <v>1515.0820755151806</v>
      </c>
      <c r="H136" s="289">
        <f t="shared" si="2"/>
        <v>1606</v>
      </c>
    </row>
    <row r="137" spans="2:8" ht="15" customHeight="1">
      <c r="B137" s="113" t="s">
        <v>692</v>
      </c>
      <c r="C137" s="108" t="s">
        <v>718</v>
      </c>
      <c r="D137" s="137">
        <v>56999</v>
      </c>
      <c r="F137" s="246"/>
      <c r="G137" s="292">
        <v>53772.321235246804</v>
      </c>
      <c r="H137" s="289">
        <f t="shared" si="2"/>
        <v>56999</v>
      </c>
    </row>
    <row r="138" spans="2:8" ht="15" customHeight="1">
      <c r="B138" s="113" t="s">
        <v>693</v>
      </c>
      <c r="C138" s="108" t="s">
        <v>111</v>
      </c>
      <c r="D138" s="137">
        <v>1630</v>
      </c>
      <c r="F138" s="246"/>
      <c r="G138" s="292">
        <v>1537.6253592300684</v>
      </c>
      <c r="H138" s="289">
        <f t="shared" si="2"/>
        <v>1630</v>
      </c>
    </row>
    <row r="139" spans="2:8" ht="15" customHeight="1">
      <c r="B139" s="113" t="s">
        <v>694</v>
      </c>
      <c r="C139" s="108" t="s">
        <v>718</v>
      </c>
      <c r="D139" s="137">
        <v>43849</v>
      </c>
      <c r="F139" s="246"/>
      <c r="G139" s="292">
        <v>41367.35914150568</v>
      </c>
      <c r="H139" s="289">
        <f t="shared" si="2"/>
        <v>43849</v>
      </c>
    </row>
    <row r="140" spans="2:8" ht="15" customHeight="1">
      <c r="B140" s="113" t="s">
        <v>310</v>
      </c>
      <c r="C140" s="108" t="s">
        <v>718</v>
      </c>
      <c r="D140" s="137">
        <v>174223</v>
      </c>
      <c r="F140" s="246"/>
      <c r="G140" s="292">
        <v>164361.52087637337</v>
      </c>
      <c r="H140" s="289">
        <f t="shared" si="2"/>
        <v>174223</v>
      </c>
    </row>
    <row r="141" spans="2:8" ht="30" customHeight="1">
      <c r="B141" s="113" t="s">
        <v>309</v>
      </c>
      <c r="C141" s="108" t="s">
        <v>718</v>
      </c>
      <c r="D141" s="137">
        <v>233908</v>
      </c>
      <c r="F141" s="246"/>
      <c r="G141" s="292">
        <v>220668.3141357351</v>
      </c>
      <c r="H141" s="289">
        <f t="shared" si="2"/>
        <v>233908</v>
      </c>
    </row>
    <row r="142" spans="2:8" ht="15" customHeight="1">
      <c r="B142" s="113" t="s">
        <v>695</v>
      </c>
      <c r="C142" s="108" t="s">
        <v>718</v>
      </c>
      <c r="D142" s="137">
        <v>133199</v>
      </c>
      <c r="F142" s="246"/>
      <c r="G142" s="292">
        <v>125659.38480452895</v>
      </c>
      <c r="H142" s="289">
        <f t="shared" si="2"/>
        <v>133199</v>
      </c>
    </row>
    <row r="143" spans="2:8" ht="15" customHeight="1">
      <c r="B143" s="113" t="s">
        <v>696</v>
      </c>
      <c r="C143" s="108" t="s">
        <v>718</v>
      </c>
      <c r="D143" s="137">
        <v>132819</v>
      </c>
      <c r="F143" s="246"/>
      <c r="G143" s="292">
        <v>125300.59977371276</v>
      </c>
      <c r="H143" s="289">
        <f t="shared" si="2"/>
        <v>132819</v>
      </c>
    </row>
    <row r="144" spans="2:8" ht="15" customHeight="1">
      <c r="B144" s="113" t="s">
        <v>312</v>
      </c>
      <c r="C144" s="108" t="s">
        <v>718</v>
      </c>
      <c r="D144" s="137">
        <v>22516</v>
      </c>
      <c r="F144" s="246"/>
      <c r="G144" s="292">
        <v>21241.357057390476</v>
      </c>
      <c r="H144" s="289">
        <f t="shared" si="2"/>
        <v>22516</v>
      </c>
    </row>
    <row r="145" spans="2:8" ht="15" customHeight="1">
      <c r="B145" s="142" t="s">
        <v>311</v>
      </c>
      <c r="C145" s="143" t="s">
        <v>718</v>
      </c>
      <c r="D145" s="145">
        <v>11476</v>
      </c>
      <c r="F145" s="246"/>
      <c r="G145" s="292">
        <v>10826.672118886894</v>
      </c>
      <c r="H145" s="289">
        <f t="shared" si="2"/>
        <v>11476</v>
      </c>
    </row>
    <row r="146" spans="2:8" ht="15" customHeight="1">
      <c r="B146" s="113" t="s">
        <v>290</v>
      </c>
      <c r="C146" s="108" t="s">
        <v>718</v>
      </c>
      <c r="D146" s="137">
        <v>80772</v>
      </c>
      <c r="F146" s="246"/>
      <c r="G146" s="292">
        <v>76200.200678501715</v>
      </c>
      <c r="H146" s="289">
        <f t="shared" si="2"/>
        <v>80772</v>
      </c>
    </row>
    <row r="147" spans="2:8" ht="15" customHeight="1">
      <c r="B147" s="113" t="s">
        <v>313</v>
      </c>
      <c r="C147" s="108" t="s">
        <v>718</v>
      </c>
      <c r="D147" s="137">
        <v>144836</v>
      </c>
      <c r="F147" s="246"/>
      <c r="G147" s="292">
        <v>136637.9639736792</v>
      </c>
      <c r="H147" s="289">
        <f t="shared" si="2"/>
        <v>144836</v>
      </c>
    </row>
    <row r="148" spans="2:8" ht="15" customHeight="1">
      <c r="B148" s="113" t="s">
        <v>314</v>
      </c>
      <c r="C148" s="108" t="s">
        <v>718</v>
      </c>
      <c r="D148" s="137">
        <v>147506</v>
      </c>
      <c r="F148" s="246"/>
      <c r="G148" s="292">
        <v>139156.22217450693</v>
      </c>
      <c r="H148" s="289">
        <f t="shared" si="2"/>
        <v>147506</v>
      </c>
    </row>
    <row r="149" spans="2:8" ht="15" customHeight="1">
      <c r="B149" s="142" t="s">
        <v>358</v>
      </c>
      <c r="C149" s="143" t="s">
        <v>718</v>
      </c>
      <c r="D149" s="145">
        <v>144328</v>
      </c>
      <c r="F149" s="246"/>
      <c r="G149" s="292">
        <v>136158.6590799258</v>
      </c>
      <c r="H149" s="289">
        <f t="shared" si="2"/>
        <v>144328</v>
      </c>
    </row>
    <row r="150" spans="2:8" ht="15" customHeight="1" thickBot="1">
      <c r="B150" s="240" t="s">
        <v>188</v>
      </c>
      <c r="C150" s="241" t="s">
        <v>718</v>
      </c>
      <c r="D150" s="242">
        <v>87176</v>
      </c>
      <c r="F150" s="246"/>
      <c r="G150" s="294">
        <v>82241.509433962259</v>
      </c>
      <c r="H150" s="289">
        <f t="shared" si="2"/>
        <v>87176</v>
      </c>
    </row>
    <row r="151" spans="2:8" ht="9.9" customHeight="1"/>
    <row r="155" spans="2:8">
      <c r="G155" s="294"/>
    </row>
  </sheetData>
  <dataConsolidate/>
  <printOptions horizontalCentered="1"/>
  <pageMargins left="0.19685039370078741" right="0.19685039370078741" top="0.39370078740157483" bottom="0.39370078740157483" header="0" footer="0"/>
  <pageSetup scale="73" orientation="portrait" horizontalDpi="300" verticalDpi="300" r:id="rId1"/>
  <headerFooter alignWithMargins="0"/>
  <rowBreaks count="1" manualBreakCount="1">
    <brk id="60" max="4" man="1"/>
  </row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AD0DAF5-D50A-48CD-9CE6-361EF0BE124A}">
  <sheetPr>
    <tabColor rgb="FFFFC000"/>
  </sheetPr>
  <dimension ref="B1:O374"/>
  <sheetViews>
    <sheetView view="pageBreakPreview" topLeftCell="A118" zoomScaleNormal="100" zoomScaleSheetLayoutView="100" workbookViewId="0">
      <selection activeCell="D60" sqref="D60"/>
    </sheetView>
  </sheetViews>
  <sheetFormatPr baseColWidth="10" defaultColWidth="11.44140625" defaultRowHeight="13.2"/>
  <cols>
    <col min="1" max="1" width="2.5546875" style="104" customWidth="1"/>
    <col min="2" max="2" width="62.44140625" style="107" customWidth="1"/>
    <col min="3" max="3" width="12.5546875" style="111" customWidth="1"/>
    <col min="4" max="4" width="15.5546875" style="163" customWidth="1"/>
    <col min="5" max="5" width="2.5546875" style="104" customWidth="1"/>
    <col min="6" max="6" width="15.5546875" style="104" bestFit="1" customWidth="1"/>
    <col min="7" max="7" width="15.44140625" style="263" bestFit="1" customWidth="1"/>
    <col min="8" max="8" width="15.5546875" style="295" bestFit="1" customWidth="1"/>
    <col min="9" max="9" width="11.44140625" style="107"/>
    <col min="10" max="10" width="13.5546875" style="316" bestFit="1" customWidth="1"/>
    <col min="11" max="11" width="13.109375" style="104" bestFit="1" customWidth="1"/>
    <col min="12" max="12" width="13" style="104" bestFit="1" customWidth="1"/>
    <col min="13" max="13" width="12" style="104" bestFit="1" customWidth="1"/>
    <col min="14" max="14" width="13.109375" style="104" bestFit="1" customWidth="1"/>
    <col min="15" max="15" width="13" style="104" bestFit="1" customWidth="1"/>
    <col min="16" max="16384" width="11.44140625" style="104"/>
  </cols>
  <sheetData>
    <row r="1" spans="2:10" ht="9.9" customHeight="1" thickBot="1"/>
    <row r="2" spans="2:10" s="103" customFormat="1" ht="20.100000000000001" customHeight="1" thickBot="1">
      <c r="B2" s="133" t="s">
        <v>189</v>
      </c>
      <c r="C2" s="134" t="s">
        <v>12</v>
      </c>
      <c r="D2" s="164" t="s">
        <v>190</v>
      </c>
      <c r="G2" s="264"/>
      <c r="H2" s="296"/>
      <c r="I2" s="111"/>
      <c r="J2" s="317"/>
    </row>
    <row r="3" spans="2:10" ht="15" customHeight="1">
      <c r="B3" s="135" t="s">
        <v>415</v>
      </c>
      <c r="C3" s="114" t="s">
        <v>50</v>
      </c>
      <c r="D3" s="136">
        <v>5261</v>
      </c>
      <c r="F3" s="132"/>
      <c r="G3" s="263">
        <v>4962.8018630281713</v>
      </c>
      <c r="H3" s="295">
        <f>ROUND(G3*106%,0)</f>
        <v>5261</v>
      </c>
      <c r="I3" s="297"/>
      <c r="J3" s="316">
        <f>H3-D3</f>
        <v>0</v>
      </c>
    </row>
    <row r="4" spans="2:10" ht="15" customHeight="1">
      <c r="B4" s="113" t="s">
        <v>191</v>
      </c>
      <c r="C4" s="108" t="s">
        <v>50</v>
      </c>
      <c r="D4" s="137">
        <v>4004</v>
      </c>
      <c r="F4" s="132"/>
      <c r="G4" s="263">
        <v>3777.5266192886297</v>
      </c>
      <c r="H4" s="295">
        <f t="shared" ref="H4:H67" si="0">ROUND(G4*106%,0)</f>
        <v>4004</v>
      </c>
      <c r="I4" s="297"/>
      <c r="J4" s="316">
        <f t="shared" ref="J4:J67" si="1">H4-D4</f>
        <v>0</v>
      </c>
    </row>
    <row r="5" spans="2:10" ht="15" customHeight="1">
      <c r="B5" s="113" t="s">
        <v>192</v>
      </c>
      <c r="C5" s="108" t="s">
        <v>50</v>
      </c>
      <c r="D5" s="137">
        <v>4396</v>
      </c>
      <c r="F5" s="132"/>
      <c r="G5" s="263">
        <v>4146.9059501556749</v>
      </c>
      <c r="H5" s="295">
        <f t="shared" si="0"/>
        <v>4396</v>
      </c>
      <c r="I5" s="297"/>
      <c r="J5" s="316">
        <f t="shared" si="1"/>
        <v>0</v>
      </c>
    </row>
    <row r="6" spans="2:10" ht="15" customHeight="1">
      <c r="B6" s="142" t="s">
        <v>59</v>
      </c>
      <c r="C6" s="143" t="s">
        <v>50</v>
      </c>
      <c r="D6" s="145">
        <v>6102</v>
      </c>
      <c r="F6" s="132"/>
      <c r="G6" s="263">
        <v>4253.9086928274774</v>
      </c>
      <c r="H6" s="295">
        <v>6100</v>
      </c>
      <c r="I6" s="297"/>
      <c r="J6" s="316">
        <f t="shared" si="1"/>
        <v>-2</v>
      </c>
    </row>
    <row r="7" spans="2:10" ht="15" customHeight="1">
      <c r="B7" s="113" t="s">
        <v>416</v>
      </c>
      <c r="C7" s="108" t="s">
        <v>50</v>
      </c>
      <c r="D7" s="137">
        <v>3808</v>
      </c>
      <c r="F7" s="132"/>
      <c r="G7" s="263">
        <v>3592.47050610623</v>
      </c>
      <c r="H7" s="295">
        <f t="shared" si="0"/>
        <v>3808</v>
      </c>
      <c r="I7" s="297"/>
      <c r="J7" s="316">
        <f t="shared" si="1"/>
        <v>0</v>
      </c>
    </row>
    <row r="8" spans="2:10" ht="15" customHeight="1">
      <c r="B8" s="113" t="s">
        <v>417</v>
      </c>
      <c r="C8" s="108" t="s">
        <v>50</v>
      </c>
      <c r="D8" s="137">
        <v>12259</v>
      </c>
      <c r="F8" s="132"/>
      <c r="G8" s="263">
        <v>11565.090954527734</v>
      </c>
      <c r="H8" s="295">
        <f t="shared" si="0"/>
        <v>12259</v>
      </c>
      <c r="I8" s="297"/>
      <c r="J8" s="316">
        <f t="shared" si="1"/>
        <v>0</v>
      </c>
    </row>
    <row r="9" spans="2:10" ht="15" customHeight="1">
      <c r="B9" s="113" t="s">
        <v>418</v>
      </c>
      <c r="C9" s="108" t="s">
        <v>50</v>
      </c>
      <c r="D9" s="137">
        <v>6311</v>
      </c>
      <c r="F9" s="132"/>
      <c r="G9" s="263">
        <v>5953.676575988974</v>
      </c>
      <c r="H9" s="295">
        <f t="shared" si="0"/>
        <v>6311</v>
      </c>
      <c r="I9" s="297"/>
      <c r="J9" s="316">
        <f t="shared" si="1"/>
        <v>0</v>
      </c>
    </row>
    <row r="10" spans="2:10" ht="15" customHeight="1">
      <c r="B10" s="113" t="s">
        <v>315</v>
      </c>
      <c r="C10" s="108" t="s">
        <v>641</v>
      </c>
      <c r="D10" s="137">
        <v>1730</v>
      </c>
      <c r="F10" s="132"/>
      <c r="G10" s="263">
        <v>1632.5247212427455</v>
      </c>
      <c r="H10" s="295">
        <f t="shared" si="0"/>
        <v>1730</v>
      </c>
      <c r="I10" s="297"/>
      <c r="J10" s="316">
        <f t="shared" si="1"/>
        <v>0</v>
      </c>
    </row>
    <row r="11" spans="2:10" ht="15" customHeight="1">
      <c r="B11" s="113" t="s">
        <v>316</v>
      </c>
      <c r="C11" s="108" t="s">
        <v>582</v>
      </c>
      <c r="D11" s="137">
        <v>45933</v>
      </c>
      <c r="F11" s="132"/>
      <c r="G11" s="263">
        <v>43333.087588151924</v>
      </c>
      <c r="H11" s="295">
        <f t="shared" si="0"/>
        <v>45933</v>
      </c>
      <c r="I11" s="297"/>
      <c r="J11" s="316">
        <f t="shared" si="1"/>
        <v>0</v>
      </c>
    </row>
    <row r="12" spans="2:10" ht="15" customHeight="1">
      <c r="B12" s="113" t="s">
        <v>317</v>
      </c>
      <c r="C12" s="108" t="s">
        <v>641</v>
      </c>
      <c r="D12" s="137">
        <v>1399</v>
      </c>
      <c r="F12" s="132"/>
      <c r="G12" s="263">
        <v>1320.128015325924</v>
      </c>
      <c r="H12" s="295">
        <f t="shared" si="0"/>
        <v>1399</v>
      </c>
      <c r="I12" s="297"/>
      <c r="J12" s="316">
        <f t="shared" si="1"/>
        <v>0</v>
      </c>
    </row>
    <row r="13" spans="2:10" ht="15" customHeight="1">
      <c r="B13" s="113" t="s">
        <v>318</v>
      </c>
      <c r="C13" s="108" t="s">
        <v>582</v>
      </c>
      <c r="D13" s="137">
        <v>45903</v>
      </c>
      <c r="F13" s="132"/>
      <c r="G13" s="263">
        <v>43305.145947300116</v>
      </c>
      <c r="H13" s="295">
        <f t="shared" si="0"/>
        <v>45903</v>
      </c>
      <c r="I13" s="297"/>
      <c r="J13" s="316">
        <f t="shared" si="1"/>
        <v>0</v>
      </c>
    </row>
    <row r="14" spans="2:10" ht="15" customHeight="1">
      <c r="B14" s="113" t="s">
        <v>419</v>
      </c>
      <c r="C14" s="108" t="s">
        <v>583</v>
      </c>
      <c r="D14" s="137">
        <v>11790</v>
      </c>
      <c r="F14" s="132"/>
      <c r="G14" s="263">
        <v>11122.605297759917</v>
      </c>
      <c r="H14" s="295">
        <f t="shared" si="0"/>
        <v>11790</v>
      </c>
      <c r="I14" s="297"/>
      <c r="J14" s="316">
        <f t="shared" si="1"/>
        <v>0</v>
      </c>
    </row>
    <row r="15" spans="2:10" ht="15" customHeight="1">
      <c r="B15" s="113" t="s">
        <v>420</v>
      </c>
      <c r="C15" s="108" t="s">
        <v>15</v>
      </c>
      <c r="D15" s="137">
        <v>70253</v>
      </c>
      <c r="F15" s="132"/>
      <c r="G15" s="263">
        <v>66276.10630946896</v>
      </c>
      <c r="H15" s="295">
        <f t="shared" si="0"/>
        <v>70253</v>
      </c>
      <c r="I15" s="297"/>
      <c r="J15" s="316">
        <f t="shared" si="1"/>
        <v>0</v>
      </c>
    </row>
    <row r="16" spans="2:10" ht="15" customHeight="1">
      <c r="B16" s="113" t="s">
        <v>193</v>
      </c>
      <c r="C16" s="108" t="s">
        <v>15</v>
      </c>
      <c r="D16" s="137">
        <v>77525</v>
      </c>
      <c r="F16" s="132"/>
      <c r="G16" s="263">
        <v>73137.107511675</v>
      </c>
      <c r="H16" s="295">
        <f t="shared" si="0"/>
        <v>77525</v>
      </c>
      <c r="I16" s="297"/>
      <c r="J16" s="316">
        <f t="shared" si="1"/>
        <v>0</v>
      </c>
    </row>
    <row r="17" spans="2:10" ht="15" customHeight="1">
      <c r="B17" s="113" t="s">
        <v>194</v>
      </c>
      <c r="C17" s="108" t="s">
        <v>15</v>
      </c>
      <c r="D17" s="137">
        <v>76450</v>
      </c>
      <c r="F17" s="132"/>
      <c r="G17" s="263">
        <v>72122.963366660551</v>
      </c>
      <c r="H17" s="295">
        <f t="shared" si="0"/>
        <v>76450</v>
      </c>
      <c r="I17" s="297"/>
      <c r="J17" s="316">
        <f t="shared" si="1"/>
        <v>0</v>
      </c>
    </row>
    <row r="18" spans="2:10" ht="15" customHeight="1">
      <c r="B18" s="113" t="s">
        <v>319</v>
      </c>
      <c r="C18" s="108" t="s">
        <v>15</v>
      </c>
      <c r="D18" s="137">
        <v>55276</v>
      </c>
      <c r="F18" s="132"/>
      <c r="G18" s="263">
        <v>52146.797232181161</v>
      </c>
      <c r="H18" s="295">
        <f t="shared" si="0"/>
        <v>55276</v>
      </c>
      <c r="I18" s="297"/>
      <c r="J18" s="316">
        <f t="shared" si="1"/>
        <v>0</v>
      </c>
    </row>
    <row r="19" spans="2:10" ht="15" customHeight="1">
      <c r="B19" s="113" t="s">
        <v>320</v>
      </c>
      <c r="C19" s="108" t="s">
        <v>15</v>
      </c>
      <c r="D19" s="137">
        <v>56743</v>
      </c>
      <c r="F19" s="132"/>
      <c r="G19" s="263">
        <v>53530.870379685948</v>
      </c>
      <c r="H19" s="295">
        <f t="shared" si="0"/>
        <v>56743</v>
      </c>
      <c r="I19" s="297"/>
      <c r="J19" s="316">
        <f t="shared" si="1"/>
        <v>0</v>
      </c>
    </row>
    <row r="20" spans="2:10" ht="15" customHeight="1">
      <c r="B20" s="113" t="s">
        <v>195</v>
      </c>
      <c r="C20" s="108" t="s">
        <v>15</v>
      </c>
      <c r="D20" s="137">
        <v>84778</v>
      </c>
      <c r="F20" s="132"/>
      <c r="G20" s="263">
        <v>79979.419878688379</v>
      </c>
      <c r="H20" s="295">
        <f t="shared" si="0"/>
        <v>84778</v>
      </c>
      <c r="I20" s="297"/>
      <c r="J20" s="316">
        <f t="shared" si="1"/>
        <v>0</v>
      </c>
    </row>
    <row r="21" spans="2:10" ht="15" customHeight="1">
      <c r="B21" s="113" t="s">
        <v>421</v>
      </c>
      <c r="C21" s="108" t="s">
        <v>15</v>
      </c>
      <c r="D21" s="137">
        <v>24555</v>
      </c>
      <c r="F21" s="132"/>
      <c r="G21" s="263">
        <v>23165.360892947567</v>
      </c>
      <c r="H21" s="295">
        <f t="shared" si="0"/>
        <v>24555</v>
      </c>
      <c r="I21" s="297"/>
      <c r="J21" s="316">
        <f t="shared" si="1"/>
        <v>0</v>
      </c>
    </row>
    <row r="22" spans="2:10" ht="15" customHeight="1">
      <c r="B22" s="113" t="s">
        <v>422</v>
      </c>
      <c r="C22" s="108" t="s">
        <v>15</v>
      </c>
      <c r="D22" s="137">
        <v>76595</v>
      </c>
      <c r="F22" s="132"/>
      <c r="G22" s="263">
        <v>72259.831600865757</v>
      </c>
      <c r="H22" s="295">
        <f t="shared" si="0"/>
        <v>76595</v>
      </c>
      <c r="I22" s="297"/>
      <c r="J22" s="316">
        <f t="shared" si="1"/>
        <v>0</v>
      </c>
    </row>
    <row r="23" spans="2:10" ht="15" customHeight="1">
      <c r="B23" s="113" t="s">
        <v>321</v>
      </c>
      <c r="C23" s="108" t="s">
        <v>15</v>
      </c>
      <c r="D23" s="137">
        <v>62794</v>
      </c>
      <c r="F23" s="132"/>
      <c r="G23" s="263">
        <v>59239.57663555129</v>
      </c>
      <c r="H23" s="295">
        <f t="shared" si="0"/>
        <v>62794</v>
      </c>
      <c r="I23" s="297"/>
      <c r="J23" s="316">
        <f t="shared" si="1"/>
        <v>0</v>
      </c>
    </row>
    <row r="24" spans="2:10" ht="15" customHeight="1">
      <c r="B24" s="113" t="s">
        <v>322</v>
      </c>
      <c r="C24" s="108" t="s">
        <v>15</v>
      </c>
      <c r="D24" s="137">
        <v>70539</v>
      </c>
      <c r="F24" s="132"/>
      <c r="G24" s="263">
        <v>66545.811852641709</v>
      </c>
      <c r="H24" s="295">
        <f t="shared" si="0"/>
        <v>70539</v>
      </c>
      <c r="I24" s="297"/>
      <c r="J24" s="316">
        <f t="shared" si="1"/>
        <v>0</v>
      </c>
    </row>
    <row r="25" spans="2:10" ht="15" customHeight="1">
      <c r="B25" s="113" t="s">
        <v>323</v>
      </c>
      <c r="C25" s="108" t="s">
        <v>15</v>
      </c>
      <c r="D25" s="137">
        <v>71740</v>
      </c>
      <c r="F25" s="132"/>
      <c r="G25" s="263">
        <v>67679.234739915293</v>
      </c>
      <c r="H25" s="295">
        <f t="shared" si="0"/>
        <v>71740</v>
      </c>
      <c r="I25" s="297"/>
      <c r="J25" s="316">
        <f t="shared" si="1"/>
        <v>0</v>
      </c>
    </row>
    <row r="26" spans="2:10" ht="15" customHeight="1">
      <c r="B26" s="113" t="s">
        <v>324</v>
      </c>
      <c r="C26" s="108" t="s">
        <v>15</v>
      </c>
      <c r="D26" s="137">
        <v>69808</v>
      </c>
      <c r="F26" s="132"/>
      <c r="G26" s="263">
        <v>65856.523637005899</v>
      </c>
      <c r="H26" s="295">
        <f t="shared" si="0"/>
        <v>69808</v>
      </c>
      <c r="I26" s="297"/>
      <c r="J26" s="316">
        <f t="shared" si="1"/>
        <v>0</v>
      </c>
    </row>
    <row r="27" spans="2:10" ht="30" customHeight="1">
      <c r="B27" s="113" t="s">
        <v>423</v>
      </c>
      <c r="C27" s="108" t="s">
        <v>15</v>
      </c>
      <c r="D27" s="137">
        <v>91802</v>
      </c>
      <c r="F27" s="132"/>
      <c r="G27" s="263">
        <v>86605.711297739312</v>
      </c>
      <c r="H27" s="295">
        <f t="shared" si="0"/>
        <v>91802</v>
      </c>
      <c r="I27" s="297"/>
      <c r="J27" s="316">
        <f t="shared" si="1"/>
        <v>0</v>
      </c>
    </row>
    <row r="28" spans="2:10" ht="15" customHeight="1">
      <c r="B28" s="142" t="s">
        <v>49</v>
      </c>
      <c r="C28" s="143" t="s">
        <v>583</v>
      </c>
      <c r="D28" s="145">
        <v>60</v>
      </c>
      <c r="F28" s="132"/>
      <c r="G28" s="263">
        <v>56.616177201347739</v>
      </c>
      <c r="H28" s="295">
        <f t="shared" si="0"/>
        <v>60</v>
      </c>
      <c r="I28" s="297"/>
      <c r="J28" s="316">
        <f t="shared" si="1"/>
        <v>0</v>
      </c>
    </row>
    <row r="29" spans="2:10" ht="15" customHeight="1">
      <c r="B29" s="113" t="s">
        <v>325</v>
      </c>
      <c r="C29" s="108" t="s">
        <v>584</v>
      </c>
      <c r="D29" s="137">
        <v>565</v>
      </c>
      <c r="F29" s="132"/>
      <c r="G29" s="263">
        <v>533.18147461463411</v>
      </c>
      <c r="H29" s="295">
        <f t="shared" si="0"/>
        <v>565</v>
      </c>
      <c r="I29" s="297"/>
      <c r="J29" s="316">
        <f t="shared" si="1"/>
        <v>0</v>
      </c>
    </row>
    <row r="30" spans="2:10" ht="15" customHeight="1">
      <c r="B30" s="113" t="s">
        <v>424</v>
      </c>
      <c r="C30" s="108" t="s">
        <v>50</v>
      </c>
      <c r="D30" s="137">
        <v>6735</v>
      </c>
      <c r="F30" s="132"/>
      <c r="G30" s="263">
        <v>6353.4710700127334</v>
      </c>
      <c r="H30" s="295">
        <f t="shared" si="0"/>
        <v>6735</v>
      </c>
      <c r="I30" s="297"/>
      <c r="J30" s="316">
        <f t="shared" si="1"/>
        <v>0</v>
      </c>
    </row>
    <row r="31" spans="2:10" ht="15" customHeight="1">
      <c r="B31" s="113" t="s">
        <v>425</v>
      </c>
      <c r="C31" s="108" t="s">
        <v>50</v>
      </c>
      <c r="D31" s="137">
        <v>5379</v>
      </c>
      <c r="F31" s="132"/>
      <c r="G31" s="263">
        <v>5074.2935906237062</v>
      </c>
      <c r="H31" s="295">
        <f t="shared" si="0"/>
        <v>5379</v>
      </c>
      <c r="I31" s="297"/>
      <c r="J31" s="316">
        <f t="shared" si="1"/>
        <v>0</v>
      </c>
    </row>
    <row r="32" spans="2:10" ht="15" customHeight="1">
      <c r="B32" s="142" t="s">
        <v>196</v>
      </c>
      <c r="C32" s="143" t="s">
        <v>50</v>
      </c>
      <c r="D32" s="145">
        <v>7181</v>
      </c>
      <c r="F32" s="132"/>
      <c r="G32" s="263">
        <v>6774.7027573457372</v>
      </c>
      <c r="H32" s="295">
        <f t="shared" si="0"/>
        <v>7181</v>
      </c>
      <c r="I32" s="297"/>
      <c r="J32" s="316">
        <f t="shared" si="1"/>
        <v>0</v>
      </c>
    </row>
    <row r="33" spans="2:10" ht="15" customHeight="1">
      <c r="B33" s="113" t="s">
        <v>426</v>
      </c>
      <c r="C33" s="108" t="s">
        <v>50</v>
      </c>
      <c r="D33" s="137">
        <v>6006</v>
      </c>
      <c r="F33" s="132"/>
      <c r="G33" s="263">
        <v>5666.0150931212856</v>
      </c>
      <c r="H33" s="295">
        <f t="shared" si="0"/>
        <v>6006</v>
      </c>
      <c r="I33" s="297"/>
      <c r="J33" s="316">
        <f t="shared" si="1"/>
        <v>0</v>
      </c>
    </row>
    <row r="34" spans="2:10" ht="15" customHeight="1">
      <c r="B34" s="142" t="s">
        <v>427</v>
      </c>
      <c r="C34" s="143" t="s">
        <v>50</v>
      </c>
      <c r="D34" s="145">
        <v>5232</v>
      </c>
      <c r="F34" s="132"/>
      <c r="G34" s="263">
        <v>4935.8679534857838</v>
      </c>
      <c r="H34" s="295">
        <f t="shared" si="0"/>
        <v>5232</v>
      </c>
      <c r="I34" s="297"/>
      <c r="J34" s="316">
        <f t="shared" si="1"/>
        <v>0</v>
      </c>
    </row>
    <row r="35" spans="2:10" ht="15" customHeight="1">
      <c r="B35" s="113" t="s">
        <v>428</v>
      </c>
      <c r="C35" s="108" t="s">
        <v>50</v>
      </c>
      <c r="D35" s="137">
        <v>4766</v>
      </c>
      <c r="F35" s="132"/>
      <c r="G35" s="263">
        <v>4496.3138787089756</v>
      </c>
      <c r="H35" s="295">
        <f t="shared" si="0"/>
        <v>4766</v>
      </c>
      <c r="I35" s="297"/>
      <c r="J35" s="316">
        <f t="shared" si="1"/>
        <v>0</v>
      </c>
    </row>
    <row r="36" spans="2:10" ht="30" customHeight="1">
      <c r="B36" s="113" t="s">
        <v>429</v>
      </c>
      <c r="C36" s="108" t="s">
        <v>641</v>
      </c>
      <c r="D36" s="137">
        <v>564565</v>
      </c>
      <c r="F36" s="132"/>
      <c r="G36" s="263">
        <v>532608.80839507817</v>
      </c>
      <c r="H36" s="295">
        <f t="shared" si="0"/>
        <v>564565</v>
      </c>
      <c r="I36" s="297"/>
      <c r="J36" s="316">
        <f t="shared" si="1"/>
        <v>0</v>
      </c>
    </row>
    <row r="37" spans="2:10" ht="15" customHeight="1">
      <c r="B37" s="113" t="s">
        <v>326</v>
      </c>
      <c r="C37" s="108" t="s">
        <v>641</v>
      </c>
      <c r="D37" s="137">
        <v>34808</v>
      </c>
      <c r="F37" s="132"/>
      <c r="G37" s="263">
        <v>32837.382776781691</v>
      </c>
      <c r="H37" s="295">
        <f t="shared" si="0"/>
        <v>34808</v>
      </c>
      <c r="I37" s="297"/>
      <c r="J37" s="316">
        <f t="shared" si="1"/>
        <v>0</v>
      </c>
    </row>
    <row r="38" spans="2:10" ht="15" customHeight="1">
      <c r="B38" s="113" t="s">
        <v>430</v>
      </c>
      <c r="C38" s="108" t="s">
        <v>641</v>
      </c>
      <c r="D38" s="137">
        <v>1045</v>
      </c>
      <c r="F38" s="132"/>
      <c r="G38" s="263">
        <v>986.29411609985414</v>
      </c>
      <c r="H38" s="295">
        <f t="shared" si="0"/>
        <v>1045</v>
      </c>
      <c r="I38" s="297"/>
      <c r="J38" s="316">
        <f t="shared" si="1"/>
        <v>0</v>
      </c>
    </row>
    <row r="39" spans="2:10" ht="15" customHeight="1">
      <c r="B39" s="113" t="s">
        <v>431</v>
      </c>
      <c r="C39" s="108" t="s">
        <v>641</v>
      </c>
      <c r="D39" s="137">
        <v>18463</v>
      </c>
      <c r="F39" s="132"/>
      <c r="G39" s="263">
        <v>17418.177623450236</v>
      </c>
      <c r="H39" s="295">
        <f t="shared" si="0"/>
        <v>18463</v>
      </c>
      <c r="I39" s="297"/>
      <c r="J39" s="316">
        <f t="shared" si="1"/>
        <v>0</v>
      </c>
    </row>
    <row r="40" spans="2:10" ht="15" customHeight="1">
      <c r="B40" s="113" t="s">
        <v>197</v>
      </c>
      <c r="C40" s="108" t="s">
        <v>50</v>
      </c>
      <c r="D40" s="137">
        <v>6721</v>
      </c>
      <c r="F40" s="132"/>
      <c r="G40" s="263">
        <v>6340.2789510531957</v>
      </c>
      <c r="H40" s="295">
        <f t="shared" si="0"/>
        <v>6721</v>
      </c>
      <c r="I40" s="297"/>
      <c r="J40" s="316">
        <f t="shared" si="1"/>
        <v>0</v>
      </c>
    </row>
    <row r="41" spans="2:10" ht="15" customHeight="1">
      <c r="B41" s="113" t="s">
        <v>432</v>
      </c>
      <c r="C41" s="108" t="s">
        <v>584</v>
      </c>
      <c r="D41" s="137">
        <v>14013</v>
      </c>
      <c r="F41" s="132"/>
      <c r="G41" s="263">
        <v>13220.152212326355</v>
      </c>
      <c r="H41" s="295">
        <f t="shared" si="0"/>
        <v>14013</v>
      </c>
      <c r="I41" s="297"/>
      <c r="J41" s="316">
        <f t="shared" si="1"/>
        <v>0</v>
      </c>
    </row>
    <row r="42" spans="2:10" ht="15" customHeight="1">
      <c r="B42" s="142" t="s">
        <v>433</v>
      </c>
      <c r="C42" s="143" t="s">
        <v>50</v>
      </c>
      <c r="D42" s="145">
        <v>7977</v>
      </c>
      <c r="F42" s="132"/>
      <c r="G42" s="263">
        <v>7525.004523169423</v>
      </c>
      <c r="H42" s="295">
        <f t="shared" si="0"/>
        <v>7977</v>
      </c>
      <c r="I42" s="297"/>
      <c r="J42" s="316">
        <f t="shared" si="1"/>
        <v>0</v>
      </c>
    </row>
    <row r="43" spans="2:10" ht="15" customHeight="1">
      <c r="B43" s="113" t="s">
        <v>327</v>
      </c>
      <c r="C43" s="108" t="s">
        <v>641</v>
      </c>
      <c r="D43" s="137">
        <v>1177</v>
      </c>
      <c r="F43" s="132"/>
      <c r="G43" s="263">
        <v>1110.5199029688306</v>
      </c>
      <c r="H43" s="295">
        <f t="shared" si="0"/>
        <v>1177</v>
      </c>
      <c r="I43" s="297"/>
      <c r="J43" s="316">
        <f t="shared" si="1"/>
        <v>0</v>
      </c>
    </row>
    <row r="44" spans="2:10" ht="15" customHeight="1">
      <c r="B44" s="113" t="s">
        <v>328</v>
      </c>
      <c r="C44" s="108" t="s">
        <v>641</v>
      </c>
      <c r="D44" s="137">
        <v>22966</v>
      </c>
      <c r="F44" s="132"/>
      <c r="G44" s="263">
        <v>21666.406376170136</v>
      </c>
      <c r="H44" s="295">
        <f t="shared" si="0"/>
        <v>22966</v>
      </c>
      <c r="I44" s="297"/>
      <c r="J44" s="316">
        <f t="shared" si="1"/>
        <v>0</v>
      </c>
    </row>
    <row r="45" spans="2:10" ht="15" customHeight="1">
      <c r="B45" s="113" t="s">
        <v>329</v>
      </c>
      <c r="C45" s="108" t="s">
        <v>15</v>
      </c>
      <c r="D45" s="137">
        <v>46260</v>
      </c>
      <c r="F45" s="132"/>
      <c r="G45" s="263">
        <v>43641.544980768325</v>
      </c>
      <c r="H45" s="295">
        <f t="shared" si="0"/>
        <v>46260</v>
      </c>
      <c r="I45" s="297"/>
      <c r="J45" s="316">
        <f t="shared" si="1"/>
        <v>0</v>
      </c>
    </row>
    <row r="46" spans="2:10" ht="15" customHeight="1">
      <c r="B46" s="113" t="s">
        <v>330</v>
      </c>
      <c r="C46" s="108" t="s">
        <v>15</v>
      </c>
      <c r="D46" s="137">
        <v>47311</v>
      </c>
      <c r="F46" s="132"/>
      <c r="G46" s="263">
        <v>44632.786141478013</v>
      </c>
      <c r="H46" s="295">
        <f t="shared" si="0"/>
        <v>47311</v>
      </c>
      <c r="I46" s="297"/>
      <c r="J46" s="316">
        <f t="shared" si="1"/>
        <v>0</v>
      </c>
    </row>
    <row r="47" spans="2:10" ht="15" customHeight="1">
      <c r="B47" s="113" t="s">
        <v>331</v>
      </c>
      <c r="C47" s="108" t="s">
        <v>15</v>
      </c>
      <c r="D47" s="137">
        <v>66897</v>
      </c>
      <c r="F47" s="132"/>
      <c r="G47" s="263">
        <v>63110.73065467774</v>
      </c>
      <c r="H47" s="295">
        <f t="shared" si="0"/>
        <v>66897</v>
      </c>
      <c r="I47" s="297"/>
      <c r="J47" s="316">
        <f t="shared" si="1"/>
        <v>0</v>
      </c>
    </row>
    <row r="48" spans="2:10" ht="15" customHeight="1">
      <c r="B48" s="113" t="s">
        <v>332</v>
      </c>
      <c r="C48" s="108" t="s">
        <v>15</v>
      </c>
      <c r="D48" s="137">
        <v>67138</v>
      </c>
      <c r="F48" s="132"/>
      <c r="G48" s="263">
        <v>63337.928258980886</v>
      </c>
      <c r="H48" s="295">
        <f t="shared" si="0"/>
        <v>67138</v>
      </c>
      <c r="I48" s="297"/>
      <c r="J48" s="316">
        <f t="shared" si="1"/>
        <v>0</v>
      </c>
    </row>
    <row r="49" spans="2:10" ht="15" customHeight="1">
      <c r="B49" s="142" t="s">
        <v>198</v>
      </c>
      <c r="C49" s="143" t="s">
        <v>15</v>
      </c>
      <c r="D49" s="145">
        <v>61880</v>
      </c>
      <c r="F49" s="132"/>
      <c r="G49" s="263">
        <v>58377.508306320422</v>
      </c>
      <c r="H49" s="295">
        <f t="shared" si="0"/>
        <v>61880</v>
      </c>
      <c r="I49" s="297"/>
      <c r="J49" s="316">
        <f t="shared" si="1"/>
        <v>0</v>
      </c>
    </row>
    <row r="50" spans="2:10" ht="15" customHeight="1">
      <c r="B50" s="113" t="s">
        <v>434</v>
      </c>
      <c r="C50" s="108" t="s">
        <v>584</v>
      </c>
      <c r="D50" s="137">
        <v>4503</v>
      </c>
      <c r="F50" s="132"/>
      <c r="G50" s="263">
        <v>4248.0455288454614</v>
      </c>
      <c r="H50" s="295">
        <f t="shared" si="0"/>
        <v>4503</v>
      </c>
      <c r="I50" s="297"/>
      <c r="J50" s="316">
        <f t="shared" si="1"/>
        <v>0</v>
      </c>
    </row>
    <row r="51" spans="2:10" ht="15" customHeight="1">
      <c r="B51" s="113" t="s">
        <v>199</v>
      </c>
      <c r="C51" s="108" t="s">
        <v>50</v>
      </c>
      <c r="D51" s="137">
        <v>4569</v>
      </c>
      <c r="F51" s="132"/>
      <c r="G51" s="263">
        <v>4310.3416461543875</v>
      </c>
      <c r="H51" s="295">
        <f t="shared" si="0"/>
        <v>4569</v>
      </c>
      <c r="I51" s="297"/>
      <c r="J51" s="316">
        <f t="shared" si="1"/>
        <v>0</v>
      </c>
    </row>
    <row r="52" spans="2:10" ht="15" customHeight="1">
      <c r="B52" s="113" t="s">
        <v>435</v>
      </c>
      <c r="C52" s="108" t="s">
        <v>583</v>
      </c>
      <c r="D52" s="137">
        <v>3465</v>
      </c>
      <c r="F52" s="132"/>
      <c r="G52" s="263">
        <v>3268.8971438486892</v>
      </c>
      <c r="H52" s="295">
        <f t="shared" si="0"/>
        <v>3465</v>
      </c>
      <c r="I52" s="297"/>
      <c r="J52" s="316">
        <f t="shared" si="1"/>
        <v>0</v>
      </c>
    </row>
    <row r="53" spans="2:10" ht="15" customHeight="1">
      <c r="B53" s="113" t="s">
        <v>200</v>
      </c>
      <c r="C53" s="108" t="s">
        <v>585</v>
      </c>
      <c r="D53" s="137">
        <v>12719</v>
      </c>
      <c r="F53" s="132"/>
      <c r="G53" s="263">
        <v>11999.148313071399</v>
      </c>
      <c r="H53" s="295">
        <f t="shared" si="0"/>
        <v>12719</v>
      </c>
      <c r="I53" s="297"/>
      <c r="J53" s="316">
        <f t="shared" si="1"/>
        <v>0</v>
      </c>
    </row>
    <row r="54" spans="2:10" ht="15" customHeight="1">
      <c r="B54" s="113" t="s">
        <v>870</v>
      </c>
      <c r="C54" s="108" t="s">
        <v>50</v>
      </c>
      <c r="D54" s="137">
        <v>5435</v>
      </c>
      <c r="F54" s="132"/>
      <c r="G54" s="263">
        <v>5127.3369022735124</v>
      </c>
      <c r="H54" s="295">
        <f t="shared" si="0"/>
        <v>5435</v>
      </c>
      <c r="I54" s="297"/>
      <c r="J54" s="316">
        <f t="shared" si="1"/>
        <v>0</v>
      </c>
    </row>
    <row r="55" spans="2:10" ht="15" customHeight="1">
      <c r="B55" s="113" t="s">
        <v>436</v>
      </c>
      <c r="C55" s="108" t="s">
        <v>50</v>
      </c>
      <c r="D55" s="137">
        <v>5167</v>
      </c>
      <c r="F55" s="132"/>
      <c r="G55" s="263">
        <v>4874.6711794234834</v>
      </c>
      <c r="H55" s="295">
        <f t="shared" si="0"/>
        <v>5167</v>
      </c>
      <c r="I55" s="297"/>
      <c r="J55" s="316">
        <f t="shared" si="1"/>
        <v>0</v>
      </c>
    </row>
    <row r="56" spans="2:10" ht="15" customHeight="1">
      <c r="B56" s="113" t="s">
        <v>437</v>
      </c>
      <c r="C56" s="108" t="s">
        <v>15</v>
      </c>
      <c r="D56" s="137">
        <v>27572</v>
      </c>
      <c r="F56" s="132"/>
      <c r="G56" s="263">
        <v>26011.560558467747</v>
      </c>
      <c r="H56" s="295">
        <f t="shared" si="0"/>
        <v>27572</v>
      </c>
      <c r="I56" s="297"/>
      <c r="J56" s="316">
        <f t="shared" si="1"/>
        <v>0</v>
      </c>
    </row>
    <row r="57" spans="2:10" ht="15" customHeight="1">
      <c r="B57" s="113" t="s">
        <v>201</v>
      </c>
      <c r="C57" s="108" t="s">
        <v>50</v>
      </c>
      <c r="D57" s="137">
        <v>7579</v>
      </c>
      <c r="F57" s="132"/>
      <c r="G57" s="263">
        <v>7150.3116999436752</v>
      </c>
      <c r="H57" s="295">
        <f t="shared" si="0"/>
        <v>7579</v>
      </c>
      <c r="I57" s="297"/>
      <c r="J57" s="316">
        <f t="shared" si="1"/>
        <v>0</v>
      </c>
    </row>
    <row r="58" spans="2:10" ht="15" customHeight="1">
      <c r="B58" s="113" t="s">
        <v>202</v>
      </c>
      <c r="C58" s="108" t="s">
        <v>582</v>
      </c>
      <c r="D58" s="137">
        <v>130076</v>
      </c>
      <c r="F58" s="132"/>
      <c r="G58" s="263">
        <v>122713.45700936519</v>
      </c>
      <c r="H58" s="295">
        <f t="shared" si="0"/>
        <v>130076</v>
      </c>
      <c r="I58" s="297"/>
      <c r="J58" s="316">
        <f t="shared" si="1"/>
        <v>0</v>
      </c>
    </row>
    <row r="59" spans="2:10" ht="15" customHeight="1">
      <c r="B59" s="113" t="s">
        <v>438</v>
      </c>
      <c r="C59" s="108" t="s">
        <v>582</v>
      </c>
      <c r="D59" s="137">
        <v>6020</v>
      </c>
      <c r="F59" s="132"/>
      <c r="G59" s="263">
        <v>5678.9323762691674</v>
      </c>
      <c r="H59" s="295">
        <f t="shared" si="0"/>
        <v>6020</v>
      </c>
      <c r="I59" s="297"/>
      <c r="J59" s="316">
        <f t="shared" si="1"/>
        <v>0</v>
      </c>
    </row>
    <row r="60" spans="2:10" ht="15" customHeight="1">
      <c r="B60" s="113" t="s">
        <v>203</v>
      </c>
      <c r="C60" s="108" t="s">
        <v>15</v>
      </c>
      <c r="D60" s="137">
        <v>31453</v>
      </c>
      <c r="F60" s="132"/>
      <c r="G60" s="263">
        <v>29672.923241362671</v>
      </c>
      <c r="H60" s="295">
        <f t="shared" si="0"/>
        <v>31453</v>
      </c>
      <c r="I60" s="297"/>
      <c r="J60" s="316">
        <f t="shared" si="1"/>
        <v>0</v>
      </c>
    </row>
    <row r="61" spans="2:10" ht="15" customHeight="1">
      <c r="B61" s="113" t="s">
        <v>333</v>
      </c>
      <c r="C61" s="108" t="s">
        <v>641</v>
      </c>
      <c r="D61" s="137">
        <v>38901</v>
      </c>
      <c r="F61" s="132"/>
      <c r="G61" s="263">
        <v>36698.642706688493</v>
      </c>
      <c r="H61" s="295">
        <f t="shared" si="0"/>
        <v>38901</v>
      </c>
      <c r="I61" s="297"/>
      <c r="J61" s="316">
        <f t="shared" si="1"/>
        <v>0</v>
      </c>
    </row>
    <row r="62" spans="2:10" ht="15" customHeight="1">
      <c r="B62" s="113" t="s">
        <v>439</v>
      </c>
      <c r="C62" s="108" t="s">
        <v>641</v>
      </c>
      <c r="D62" s="137">
        <v>80673</v>
      </c>
      <c r="F62" s="132"/>
      <c r="G62" s="263">
        <v>76106.98329244084</v>
      </c>
      <c r="H62" s="295">
        <f t="shared" si="0"/>
        <v>80673</v>
      </c>
      <c r="I62" s="297"/>
      <c r="J62" s="316">
        <f t="shared" si="1"/>
        <v>0</v>
      </c>
    </row>
    <row r="63" spans="2:10" ht="15" customHeight="1">
      <c r="B63" s="113" t="s">
        <v>440</v>
      </c>
      <c r="C63" s="108" t="s">
        <v>641</v>
      </c>
      <c r="D63" s="137">
        <v>97936</v>
      </c>
      <c r="F63" s="132"/>
      <c r="G63" s="263">
        <v>92392.47092411526</v>
      </c>
      <c r="H63" s="295">
        <f t="shared" si="0"/>
        <v>97936</v>
      </c>
      <c r="I63" s="297"/>
      <c r="J63" s="316">
        <f t="shared" si="1"/>
        <v>0</v>
      </c>
    </row>
    <row r="64" spans="2:10" ht="15" customHeight="1">
      <c r="B64" s="113" t="s">
        <v>441</v>
      </c>
      <c r="C64" s="108" t="s">
        <v>584</v>
      </c>
      <c r="D64" s="137">
        <v>12931</v>
      </c>
      <c r="F64" s="132"/>
      <c r="G64" s="263">
        <v>12199.045560083279</v>
      </c>
      <c r="H64" s="295">
        <f t="shared" si="0"/>
        <v>12931</v>
      </c>
      <c r="I64" s="297"/>
      <c r="J64" s="316">
        <f t="shared" si="1"/>
        <v>0</v>
      </c>
    </row>
    <row r="65" spans="2:10" ht="15" customHeight="1">
      <c r="B65" s="113" t="s">
        <v>204</v>
      </c>
      <c r="C65" s="108" t="s">
        <v>50</v>
      </c>
      <c r="D65" s="137">
        <v>1387</v>
      </c>
      <c r="F65" s="132"/>
      <c r="G65" s="263">
        <v>1308.5849112363289</v>
      </c>
      <c r="H65" s="295">
        <f t="shared" si="0"/>
        <v>1387</v>
      </c>
      <c r="I65" s="297"/>
      <c r="J65" s="316">
        <f t="shared" si="1"/>
        <v>0</v>
      </c>
    </row>
    <row r="66" spans="2:10" ht="15" customHeight="1">
      <c r="B66" s="113" t="s">
        <v>442</v>
      </c>
      <c r="C66" s="108" t="s">
        <v>50</v>
      </c>
      <c r="D66" s="137">
        <v>12489</v>
      </c>
      <c r="F66" s="132"/>
      <c r="G66" s="263">
        <v>11782.028021862347</v>
      </c>
      <c r="H66" s="295">
        <f t="shared" si="0"/>
        <v>12489</v>
      </c>
      <c r="I66" s="297"/>
      <c r="J66" s="316">
        <f t="shared" si="1"/>
        <v>0</v>
      </c>
    </row>
    <row r="67" spans="2:10" ht="15" customHeight="1">
      <c r="B67" s="113" t="s">
        <v>443</v>
      </c>
      <c r="C67" s="108" t="s">
        <v>584</v>
      </c>
      <c r="D67" s="137">
        <v>55378</v>
      </c>
      <c r="F67" s="132"/>
      <c r="G67" s="263">
        <v>52243.356214009982</v>
      </c>
      <c r="H67" s="295">
        <f t="shared" si="0"/>
        <v>55378</v>
      </c>
      <c r="I67" s="297"/>
      <c r="J67" s="316">
        <f t="shared" si="1"/>
        <v>0</v>
      </c>
    </row>
    <row r="68" spans="2:10" ht="15" customHeight="1">
      <c r="B68" s="113" t="s">
        <v>334</v>
      </c>
      <c r="C68" s="108" t="s">
        <v>641</v>
      </c>
      <c r="D68" s="137">
        <v>16087</v>
      </c>
      <c r="F68" s="132"/>
      <c r="G68" s="263">
        <v>15176.433519701079</v>
      </c>
      <c r="H68" s="295">
        <f t="shared" ref="H68:H95" si="2">ROUND(G68*106%,0)</f>
        <v>16087</v>
      </c>
      <c r="I68" s="297"/>
      <c r="J68" s="316">
        <f t="shared" ref="J68:J131" si="3">H68-D68</f>
        <v>0</v>
      </c>
    </row>
    <row r="69" spans="2:10" ht="15" customHeight="1">
      <c r="B69" s="113" t="s">
        <v>444</v>
      </c>
      <c r="C69" s="108" t="s">
        <v>641</v>
      </c>
      <c r="D69" s="137">
        <v>23533304</v>
      </c>
      <c r="F69" s="132"/>
      <c r="G69" s="263">
        <v>22201229.903147485</v>
      </c>
      <c r="H69" s="295">
        <f t="shared" si="2"/>
        <v>23533304</v>
      </c>
      <c r="I69" s="297"/>
      <c r="J69" s="316">
        <f t="shared" si="3"/>
        <v>0</v>
      </c>
    </row>
    <row r="70" spans="2:10" ht="15" customHeight="1">
      <c r="B70" s="113" t="s">
        <v>335</v>
      </c>
      <c r="C70" s="108" t="s">
        <v>50</v>
      </c>
      <c r="D70" s="137">
        <v>2153</v>
      </c>
      <c r="F70" s="132"/>
      <c r="G70" s="263">
        <v>2031.5863197687499</v>
      </c>
      <c r="H70" s="295">
        <f t="shared" si="2"/>
        <v>2153</v>
      </c>
      <c r="I70" s="297"/>
      <c r="J70" s="316">
        <f t="shared" si="3"/>
        <v>0</v>
      </c>
    </row>
    <row r="71" spans="2:10" ht="15" customHeight="1">
      <c r="B71" s="113" t="s">
        <v>205</v>
      </c>
      <c r="C71" s="108" t="s">
        <v>50</v>
      </c>
      <c r="D71" s="137">
        <v>2170</v>
      </c>
      <c r="F71" s="132"/>
      <c r="G71" s="263">
        <v>2046.9771252215435</v>
      </c>
      <c r="H71" s="295">
        <f t="shared" si="2"/>
        <v>2170</v>
      </c>
      <c r="I71" s="297"/>
      <c r="J71" s="316">
        <f t="shared" si="3"/>
        <v>0</v>
      </c>
    </row>
    <row r="72" spans="2:10" ht="15" customHeight="1">
      <c r="B72" s="113" t="s">
        <v>206</v>
      </c>
      <c r="C72" s="108" t="s">
        <v>50</v>
      </c>
      <c r="D72" s="137">
        <v>2190</v>
      </c>
      <c r="F72" s="132"/>
      <c r="G72" s="263">
        <v>2065.6659604142214</v>
      </c>
      <c r="H72" s="295">
        <f t="shared" si="2"/>
        <v>2190</v>
      </c>
      <c r="I72" s="297"/>
      <c r="J72" s="316">
        <f t="shared" si="3"/>
        <v>0</v>
      </c>
    </row>
    <row r="73" spans="2:10" ht="15" customHeight="1">
      <c r="B73" s="113" t="s">
        <v>445</v>
      </c>
      <c r="C73" s="108" t="s">
        <v>50</v>
      </c>
      <c r="D73" s="137">
        <v>2847</v>
      </c>
      <c r="F73" s="132"/>
      <c r="G73" s="263">
        <v>2685.6039395752578</v>
      </c>
      <c r="H73" s="295">
        <f t="shared" si="2"/>
        <v>2847</v>
      </c>
      <c r="I73" s="297"/>
      <c r="J73" s="316">
        <f t="shared" si="3"/>
        <v>0</v>
      </c>
    </row>
    <row r="74" spans="2:10" ht="15" customHeight="1">
      <c r="B74" s="113" t="s">
        <v>446</v>
      </c>
      <c r="C74" s="108" t="s">
        <v>50</v>
      </c>
      <c r="D74" s="137">
        <v>2138</v>
      </c>
      <c r="F74" s="132"/>
      <c r="G74" s="263">
        <v>2016.7451859392704</v>
      </c>
      <c r="H74" s="295">
        <f t="shared" si="2"/>
        <v>2138</v>
      </c>
      <c r="I74" s="297"/>
      <c r="J74" s="316">
        <f t="shared" si="3"/>
        <v>0</v>
      </c>
    </row>
    <row r="75" spans="2:10" ht="15" customHeight="1">
      <c r="B75" s="113" t="s">
        <v>447</v>
      </c>
      <c r="C75" s="108" t="s">
        <v>50</v>
      </c>
      <c r="D75" s="137">
        <v>2819</v>
      </c>
      <c r="F75" s="132"/>
      <c r="G75" s="263">
        <v>2659.128089718964</v>
      </c>
      <c r="H75" s="295">
        <f t="shared" si="2"/>
        <v>2819</v>
      </c>
      <c r="I75" s="297"/>
      <c r="J75" s="316">
        <f t="shared" si="3"/>
        <v>0</v>
      </c>
    </row>
    <row r="76" spans="2:10" ht="15" customHeight="1">
      <c r="B76" s="113" t="s">
        <v>448</v>
      </c>
      <c r="C76" s="108" t="s">
        <v>50</v>
      </c>
      <c r="D76" s="137">
        <v>3085</v>
      </c>
      <c r="F76" s="132"/>
      <c r="G76" s="263">
        <v>2910.2364096362685</v>
      </c>
      <c r="H76" s="295">
        <f t="shared" si="2"/>
        <v>3085</v>
      </c>
      <c r="I76" s="297"/>
      <c r="J76" s="316">
        <f t="shared" si="3"/>
        <v>0</v>
      </c>
    </row>
    <row r="77" spans="2:10" ht="15" customHeight="1">
      <c r="B77" s="113" t="s">
        <v>449</v>
      </c>
      <c r="C77" s="108" t="s">
        <v>50</v>
      </c>
      <c r="D77" s="137">
        <v>3182</v>
      </c>
      <c r="F77" s="132"/>
      <c r="G77" s="263">
        <v>3002.1231826669341</v>
      </c>
      <c r="H77" s="295">
        <f t="shared" si="2"/>
        <v>3182</v>
      </c>
      <c r="I77" s="297"/>
      <c r="J77" s="316">
        <f t="shared" si="3"/>
        <v>0</v>
      </c>
    </row>
    <row r="78" spans="2:10" ht="15" customHeight="1">
      <c r="B78" s="113" t="s">
        <v>337</v>
      </c>
      <c r="C78" s="108" t="s">
        <v>50</v>
      </c>
      <c r="D78" s="137">
        <v>3502</v>
      </c>
      <c r="F78" s="132"/>
      <c r="G78" s="263">
        <v>3304.0761277407892</v>
      </c>
      <c r="H78" s="295">
        <f t="shared" si="2"/>
        <v>3502</v>
      </c>
      <c r="I78" s="297"/>
      <c r="J78" s="316">
        <f t="shared" si="3"/>
        <v>0</v>
      </c>
    </row>
    <row r="79" spans="2:10" ht="15" customHeight="1">
      <c r="B79" s="113" t="s">
        <v>338</v>
      </c>
      <c r="C79" s="108" t="s">
        <v>50</v>
      </c>
      <c r="D79" s="137">
        <v>3503</v>
      </c>
      <c r="F79" s="132"/>
      <c r="G79" s="263">
        <v>3305.1754709874167</v>
      </c>
      <c r="H79" s="295">
        <f t="shared" si="2"/>
        <v>3503</v>
      </c>
      <c r="I79" s="297"/>
      <c r="J79" s="316">
        <f t="shared" si="3"/>
        <v>0</v>
      </c>
    </row>
    <row r="80" spans="2:10" ht="15" customHeight="1">
      <c r="B80" s="113" t="s">
        <v>339</v>
      </c>
      <c r="C80" s="108" t="s">
        <v>50</v>
      </c>
      <c r="D80" s="137">
        <v>3008</v>
      </c>
      <c r="F80" s="132"/>
      <c r="G80" s="263">
        <v>2837.7713672960317</v>
      </c>
      <c r="H80" s="295">
        <f t="shared" si="2"/>
        <v>3008</v>
      </c>
      <c r="I80" s="297"/>
      <c r="J80" s="316">
        <f t="shared" si="3"/>
        <v>0</v>
      </c>
    </row>
    <row r="81" spans="2:15" ht="15" customHeight="1">
      <c r="B81" s="113" t="s">
        <v>340</v>
      </c>
      <c r="C81" s="108" t="s">
        <v>50</v>
      </c>
      <c r="D81" s="137">
        <v>2974</v>
      </c>
      <c r="F81" s="132"/>
      <c r="G81" s="263">
        <v>2805.7071892693784</v>
      </c>
      <c r="H81" s="295">
        <f t="shared" si="2"/>
        <v>2974</v>
      </c>
      <c r="I81" s="297"/>
      <c r="J81" s="316">
        <f t="shared" si="3"/>
        <v>0</v>
      </c>
    </row>
    <row r="82" spans="2:15" ht="15" customHeight="1">
      <c r="B82" s="113" t="s">
        <v>336</v>
      </c>
      <c r="C82" s="108" t="s">
        <v>50</v>
      </c>
      <c r="D82" s="137">
        <v>3219</v>
      </c>
      <c r="F82" s="132"/>
      <c r="G82" s="263">
        <v>3036.5692710612816</v>
      </c>
      <c r="H82" s="295">
        <f t="shared" si="2"/>
        <v>3219</v>
      </c>
      <c r="I82" s="297"/>
      <c r="J82" s="316">
        <f t="shared" si="3"/>
        <v>0</v>
      </c>
    </row>
    <row r="83" spans="2:15" ht="15" customHeight="1">
      <c r="B83" s="113" t="s">
        <v>450</v>
      </c>
      <c r="C83" s="108" t="s">
        <v>50</v>
      </c>
      <c r="D83" s="137">
        <v>2806</v>
      </c>
      <c r="F83" s="132"/>
      <c r="G83" s="263">
        <v>2647.0353140060538</v>
      </c>
      <c r="H83" s="295">
        <f t="shared" si="2"/>
        <v>2806</v>
      </c>
      <c r="I83" s="297"/>
      <c r="J83" s="316">
        <f t="shared" si="3"/>
        <v>0</v>
      </c>
    </row>
    <row r="84" spans="2:15" ht="15" customHeight="1">
      <c r="B84" s="142" t="s">
        <v>207</v>
      </c>
      <c r="C84" s="143" t="s">
        <v>50</v>
      </c>
      <c r="D84" s="145">
        <v>600</v>
      </c>
      <c r="F84" s="132"/>
      <c r="G84" s="263">
        <v>504.3237143906461</v>
      </c>
      <c r="H84" s="295">
        <v>600</v>
      </c>
      <c r="I84" s="297"/>
      <c r="J84" s="316">
        <f t="shared" si="3"/>
        <v>0</v>
      </c>
    </row>
    <row r="85" spans="2:15" ht="15" customHeight="1">
      <c r="B85" s="113" t="s">
        <v>451</v>
      </c>
      <c r="C85" s="108" t="s">
        <v>50</v>
      </c>
      <c r="D85" s="137">
        <v>866</v>
      </c>
      <c r="F85" s="132"/>
      <c r="G85" s="263">
        <v>817.17847999356286</v>
      </c>
      <c r="H85" s="295">
        <f t="shared" si="2"/>
        <v>866</v>
      </c>
      <c r="I85" s="297"/>
      <c r="J85" s="316">
        <f t="shared" si="3"/>
        <v>0</v>
      </c>
    </row>
    <row r="86" spans="2:15" ht="15" customHeight="1">
      <c r="B86" s="113" t="s">
        <v>452</v>
      </c>
      <c r="C86" s="108" t="s">
        <v>50</v>
      </c>
      <c r="D86" s="137">
        <v>1754</v>
      </c>
      <c r="F86" s="132"/>
      <c r="G86" s="263">
        <v>1654.5115861753079</v>
      </c>
      <c r="H86" s="295">
        <f t="shared" si="2"/>
        <v>1754</v>
      </c>
      <c r="I86" s="297"/>
      <c r="J86" s="316">
        <f t="shared" si="3"/>
        <v>0</v>
      </c>
    </row>
    <row r="87" spans="2:15" ht="15" customHeight="1">
      <c r="B87" s="113" t="s">
        <v>208</v>
      </c>
      <c r="C87" s="108" t="s">
        <v>582</v>
      </c>
      <c r="D87" s="137">
        <v>9974</v>
      </c>
      <c r="F87" s="132"/>
      <c r="G87" s="263">
        <v>9409.2788478900056</v>
      </c>
      <c r="H87" s="295">
        <f t="shared" si="2"/>
        <v>9974</v>
      </c>
      <c r="I87" s="297"/>
      <c r="J87" s="316">
        <f t="shared" si="3"/>
        <v>0</v>
      </c>
    </row>
    <row r="88" spans="2:15" ht="15" customHeight="1">
      <c r="B88" s="113" t="s">
        <v>341</v>
      </c>
      <c r="C88" s="108" t="s">
        <v>50</v>
      </c>
      <c r="D88" s="137">
        <v>17505</v>
      </c>
      <c r="F88" s="132"/>
      <c r="G88" s="263">
        <v>16513.784579224175</v>
      </c>
      <c r="H88" s="295">
        <f t="shared" si="2"/>
        <v>17505</v>
      </c>
      <c r="I88" s="297"/>
      <c r="J88" s="316">
        <f t="shared" si="3"/>
        <v>0</v>
      </c>
    </row>
    <row r="89" spans="2:15" ht="15" customHeight="1">
      <c r="B89" s="113" t="s">
        <v>343</v>
      </c>
      <c r="C89" s="108" t="s">
        <v>584</v>
      </c>
      <c r="D89" s="137">
        <v>37713</v>
      </c>
      <c r="F89" s="132"/>
      <c r="G89" s="263">
        <v>35578.045490625569</v>
      </c>
      <c r="H89" s="295">
        <f t="shared" si="2"/>
        <v>37713</v>
      </c>
      <c r="I89" s="297"/>
      <c r="J89" s="316">
        <f t="shared" si="3"/>
        <v>0</v>
      </c>
    </row>
    <row r="90" spans="2:15" ht="15" customHeight="1">
      <c r="B90" s="113" t="s">
        <v>453</v>
      </c>
      <c r="C90" s="108" t="s">
        <v>584</v>
      </c>
      <c r="D90" s="137">
        <v>1130</v>
      </c>
      <c r="F90" s="132"/>
      <c r="G90" s="263">
        <v>1065.630053731516</v>
      </c>
      <c r="H90" s="295">
        <f t="shared" si="2"/>
        <v>1130</v>
      </c>
      <c r="I90" s="297"/>
      <c r="J90" s="316">
        <f t="shared" si="3"/>
        <v>0</v>
      </c>
    </row>
    <row r="91" spans="2:15" ht="15" customHeight="1">
      <c r="B91" s="113" t="s">
        <v>342</v>
      </c>
      <c r="C91" s="108" t="s">
        <v>584</v>
      </c>
      <c r="D91" s="137">
        <v>1143</v>
      </c>
      <c r="F91" s="132"/>
      <c r="G91" s="263">
        <v>1077.9976652560822</v>
      </c>
      <c r="H91" s="295">
        <f t="shared" si="2"/>
        <v>1143</v>
      </c>
      <c r="I91" s="297"/>
      <c r="J91" s="316">
        <f t="shared" si="3"/>
        <v>0</v>
      </c>
    </row>
    <row r="92" spans="2:15" ht="15" customHeight="1">
      <c r="B92" s="113" t="s">
        <v>454</v>
      </c>
      <c r="C92" s="108" t="s">
        <v>50</v>
      </c>
      <c r="D92" s="137">
        <v>6408</v>
      </c>
      <c r="F92" s="132"/>
      <c r="G92" s="263">
        <v>6045.1052893335473</v>
      </c>
      <c r="H92" s="295">
        <f t="shared" si="2"/>
        <v>6408</v>
      </c>
      <c r="I92" s="297"/>
      <c r="J92" s="316">
        <f t="shared" si="3"/>
        <v>0</v>
      </c>
    </row>
    <row r="93" spans="2:15" ht="15" customHeight="1">
      <c r="B93" s="113" t="s">
        <v>455</v>
      </c>
      <c r="C93" s="108" t="s">
        <v>50</v>
      </c>
      <c r="D93" s="137">
        <v>4239</v>
      </c>
      <c r="F93" s="132"/>
      <c r="G93" s="263">
        <v>3998.7694476725364</v>
      </c>
      <c r="H93" s="295">
        <f t="shared" si="2"/>
        <v>4239</v>
      </c>
      <c r="I93" s="297"/>
      <c r="J93" s="316">
        <f t="shared" si="3"/>
        <v>0</v>
      </c>
    </row>
    <row r="94" spans="2:15" ht="15" customHeight="1">
      <c r="B94" s="113" t="s">
        <v>456</v>
      </c>
      <c r="C94" s="108" t="s">
        <v>50</v>
      </c>
      <c r="D94" s="137">
        <v>4248</v>
      </c>
      <c r="F94" s="132"/>
      <c r="G94" s="263">
        <v>4007.8390294572182</v>
      </c>
      <c r="H94" s="295">
        <f t="shared" si="2"/>
        <v>4248</v>
      </c>
      <c r="I94" s="297"/>
      <c r="J94" s="316">
        <f t="shared" si="3"/>
        <v>0</v>
      </c>
    </row>
    <row r="95" spans="2:15" ht="15" customHeight="1">
      <c r="B95" s="113" t="s">
        <v>457</v>
      </c>
      <c r="C95" s="108" t="s">
        <v>583</v>
      </c>
      <c r="D95" s="137">
        <v>3238</v>
      </c>
      <c r="F95" s="132"/>
      <c r="G95" s="263">
        <v>3054.3419868817691</v>
      </c>
      <c r="H95" s="295">
        <f t="shared" si="2"/>
        <v>3238</v>
      </c>
      <c r="I95" s="297"/>
      <c r="J95" s="316">
        <f t="shared" si="3"/>
        <v>0</v>
      </c>
    </row>
    <row r="96" spans="2:15" ht="15" customHeight="1">
      <c r="B96" s="113" t="s">
        <v>344</v>
      </c>
      <c r="C96" s="108" t="s">
        <v>15</v>
      </c>
      <c r="D96" s="137">
        <v>427686</v>
      </c>
      <c r="F96" s="132"/>
      <c r="G96" s="263">
        <v>371901.22427481035</v>
      </c>
      <c r="H96" s="295">
        <f>ROUND(G96*115%,0)</f>
        <v>427686</v>
      </c>
      <c r="I96" s="297"/>
      <c r="J96" s="316">
        <f t="shared" si="3"/>
        <v>0</v>
      </c>
      <c r="O96" s="294"/>
    </row>
    <row r="97" spans="2:15" ht="15" customHeight="1">
      <c r="B97" s="113" t="s">
        <v>345</v>
      </c>
      <c r="C97" s="108" t="s">
        <v>15</v>
      </c>
      <c r="D97" s="137">
        <v>539733</v>
      </c>
      <c r="F97" s="132"/>
      <c r="G97" s="263">
        <v>469333.08464146883</v>
      </c>
      <c r="H97" s="295">
        <f t="shared" ref="H97:H108" si="4">ROUND(G97*115%,0)</f>
        <v>539733</v>
      </c>
      <c r="I97" s="297"/>
      <c r="J97" s="316">
        <f t="shared" si="3"/>
        <v>0</v>
      </c>
      <c r="O97" s="294"/>
    </row>
    <row r="98" spans="2:15" ht="15" customHeight="1">
      <c r="B98" s="142" t="s">
        <v>875</v>
      </c>
      <c r="C98" s="143" t="s">
        <v>15</v>
      </c>
      <c r="D98" s="145">
        <v>600094</v>
      </c>
      <c r="F98" s="132"/>
      <c r="G98" s="263">
        <f>(G100+G97)/2</f>
        <v>521820.95311591635</v>
      </c>
      <c r="H98" s="295">
        <f t="shared" si="4"/>
        <v>600094</v>
      </c>
      <c r="I98" s="297"/>
      <c r="J98" s="316">
        <f t="shared" si="3"/>
        <v>0</v>
      </c>
      <c r="K98" s="294"/>
      <c r="L98" s="294"/>
      <c r="M98" s="294"/>
      <c r="N98" s="294"/>
      <c r="O98" s="294"/>
    </row>
    <row r="99" spans="2:15" ht="30" customHeight="1">
      <c r="B99" s="113" t="s">
        <v>346</v>
      </c>
      <c r="C99" s="108" t="s">
        <v>15</v>
      </c>
      <c r="D99" s="137">
        <v>673223</v>
      </c>
      <c r="F99" s="132"/>
      <c r="G99" s="263">
        <v>585411.45548580994</v>
      </c>
      <c r="H99" s="295">
        <f t="shared" si="4"/>
        <v>673223</v>
      </c>
      <c r="I99" s="297"/>
      <c r="J99" s="316">
        <f t="shared" si="3"/>
        <v>0</v>
      </c>
      <c r="O99" s="294"/>
    </row>
    <row r="100" spans="2:15" ht="15" customHeight="1">
      <c r="B100" s="113" t="s">
        <v>347</v>
      </c>
      <c r="C100" s="108" t="s">
        <v>15</v>
      </c>
      <c r="D100" s="137">
        <v>660455</v>
      </c>
      <c r="F100" s="132"/>
      <c r="G100" s="263">
        <v>574308.82159036386</v>
      </c>
      <c r="H100" s="295">
        <f t="shared" si="4"/>
        <v>660455</v>
      </c>
      <c r="I100" s="297"/>
      <c r="J100" s="316">
        <f t="shared" si="3"/>
        <v>0</v>
      </c>
      <c r="O100" s="294"/>
    </row>
    <row r="101" spans="2:15" ht="15" customHeight="1">
      <c r="B101" s="113" t="s">
        <v>348</v>
      </c>
      <c r="C101" s="108" t="s">
        <v>15</v>
      </c>
      <c r="D101" s="137">
        <v>683945</v>
      </c>
      <c r="F101" s="132"/>
      <c r="G101" s="263">
        <v>594734.43588883977</v>
      </c>
      <c r="H101" s="295">
        <f t="shared" si="4"/>
        <v>683945</v>
      </c>
      <c r="I101" s="297"/>
      <c r="J101" s="316">
        <f t="shared" si="3"/>
        <v>0</v>
      </c>
      <c r="O101" s="294"/>
    </row>
    <row r="102" spans="2:15" ht="15" customHeight="1">
      <c r="B102" s="113" t="s">
        <v>349</v>
      </c>
      <c r="C102" s="108" t="s">
        <v>15</v>
      </c>
      <c r="D102" s="137">
        <v>504504</v>
      </c>
      <c r="F102" s="132"/>
      <c r="G102" s="263">
        <v>438699.3354025532</v>
      </c>
      <c r="H102" s="295">
        <f t="shared" si="4"/>
        <v>504504</v>
      </c>
      <c r="I102" s="297"/>
      <c r="J102" s="316">
        <f t="shared" si="3"/>
        <v>0</v>
      </c>
      <c r="O102" s="294"/>
    </row>
    <row r="103" spans="2:15" ht="15" customHeight="1">
      <c r="B103" s="113" t="s">
        <v>350</v>
      </c>
      <c r="C103" s="108" t="s">
        <v>15</v>
      </c>
      <c r="D103" s="137">
        <v>560271</v>
      </c>
      <c r="F103" s="132"/>
      <c r="G103" s="263">
        <v>487192.46535456588</v>
      </c>
      <c r="H103" s="295">
        <f t="shared" si="4"/>
        <v>560271</v>
      </c>
      <c r="I103" s="297"/>
      <c r="J103" s="316">
        <f t="shared" si="3"/>
        <v>0</v>
      </c>
      <c r="O103" s="294"/>
    </row>
    <row r="104" spans="2:15" ht="15" customHeight="1">
      <c r="B104" s="113" t="s">
        <v>351</v>
      </c>
      <c r="C104" s="108" t="s">
        <v>15</v>
      </c>
      <c r="D104" s="137">
        <v>595325</v>
      </c>
      <c r="F104" s="132"/>
      <c r="G104" s="263">
        <v>517674.32200157241</v>
      </c>
      <c r="H104" s="295">
        <f t="shared" si="4"/>
        <v>595325</v>
      </c>
      <c r="I104" s="297"/>
      <c r="J104" s="316">
        <f t="shared" si="3"/>
        <v>0</v>
      </c>
      <c r="O104" s="294"/>
    </row>
    <row r="105" spans="2:15" ht="15" customHeight="1">
      <c r="B105" s="113" t="s">
        <v>351</v>
      </c>
      <c r="C105" s="108" t="s">
        <v>15</v>
      </c>
      <c r="D105" s="137">
        <v>595600</v>
      </c>
      <c r="F105" s="132"/>
      <c r="G105" s="263">
        <v>517913.42915771395</v>
      </c>
      <c r="H105" s="295">
        <f t="shared" si="4"/>
        <v>595600</v>
      </c>
      <c r="I105" s="297"/>
      <c r="J105" s="316">
        <f t="shared" si="3"/>
        <v>0</v>
      </c>
      <c r="O105" s="294"/>
    </row>
    <row r="106" spans="2:15" ht="15" customHeight="1">
      <c r="B106" s="113" t="s">
        <v>352</v>
      </c>
      <c r="C106" s="108" t="s">
        <v>15</v>
      </c>
      <c r="D106" s="137">
        <v>620394</v>
      </c>
      <c r="F106" s="132"/>
      <c r="G106" s="263">
        <v>539472.64956733794</v>
      </c>
      <c r="H106" s="295">
        <f t="shared" si="4"/>
        <v>620394</v>
      </c>
      <c r="I106" s="297"/>
      <c r="J106" s="316">
        <f t="shared" si="3"/>
        <v>0</v>
      </c>
      <c r="O106" s="294"/>
    </row>
    <row r="107" spans="2:15" ht="15" customHeight="1">
      <c r="B107" s="113" t="s">
        <v>353</v>
      </c>
      <c r="C107" s="108" t="s">
        <v>15</v>
      </c>
      <c r="D107" s="137">
        <v>694199</v>
      </c>
      <c r="F107" s="132"/>
      <c r="G107" s="263">
        <v>603651.02573836595</v>
      </c>
      <c r="H107" s="295">
        <f t="shared" si="4"/>
        <v>694199</v>
      </c>
      <c r="I107" s="297"/>
      <c r="J107" s="316">
        <f t="shared" si="3"/>
        <v>0</v>
      </c>
      <c r="O107" s="294"/>
    </row>
    <row r="108" spans="2:15" ht="15" customHeight="1">
      <c r="B108" s="113" t="s">
        <v>354</v>
      </c>
      <c r="C108" s="108" t="s">
        <v>15</v>
      </c>
      <c r="D108" s="137">
        <v>474898</v>
      </c>
      <c r="F108" s="132"/>
      <c r="G108" s="263">
        <v>412954.73202914163</v>
      </c>
      <c r="H108" s="295">
        <f t="shared" si="4"/>
        <v>474898</v>
      </c>
      <c r="I108" s="297"/>
      <c r="J108" s="316">
        <f t="shared" si="3"/>
        <v>0</v>
      </c>
      <c r="O108" s="294"/>
    </row>
    <row r="109" spans="2:15" ht="15" customHeight="1">
      <c r="B109" s="113" t="s">
        <v>209</v>
      </c>
      <c r="C109" s="108" t="s">
        <v>584</v>
      </c>
      <c r="D109" s="137">
        <v>1817</v>
      </c>
      <c r="F109" s="132"/>
      <c r="G109" s="263">
        <v>1714.4257931165396</v>
      </c>
      <c r="H109" s="295">
        <f t="shared" ref="H109:H172" si="5">ROUND(G109*106%,0)</f>
        <v>1817</v>
      </c>
      <c r="I109" s="297"/>
      <c r="J109" s="316">
        <f t="shared" si="3"/>
        <v>0</v>
      </c>
    </row>
    <row r="110" spans="2:15" ht="15" customHeight="1">
      <c r="B110" s="113" t="s">
        <v>210</v>
      </c>
      <c r="C110" s="108" t="s">
        <v>582</v>
      </c>
      <c r="D110" s="137">
        <v>1658</v>
      </c>
      <c r="F110" s="132"/>
      <c r="G110" s="263">
        <v>1564.3654399518027</v>
      </c>
      <c r="H110" s="295">
        <f t="shared" si="5"/>
        <v>1658</v>
      </c>
      <c r="I110" s="297"/>
      <c r="J110" s="316">
        <f t="shared" si="3"/>
        <v>0</v>
      </c>
    </row>
    <row r="111" spans="2:15" ht="15" customHeight="1">
      <c r="B111" s="113" t="s">
        <v>210</v>
      </c>
      <c r="C111" s="108" t="s">
        <v>641</v>
      </c>
      <c r="D111" s="137">
        <v>698</v>
      </c>
      <c r="F111" s="132"/>
      <c r="G111" s="263">
        <v>658.87305247911479</v>
      </c>
      <c r="H111" s="295">
        <f t="shared" si="5"/>
        <v>698</v>
      </c>
      <c r="I111" s="297"/>
      <c r="J111" s="316">
        <f t="shared" si="3"/>
        <v>0</v>
      </c>
    </row>
    <row r="112" spans="2:15" ht="15" customHeight="1">
      <c r="B112" s="113" t="s">
        <v>458</v>
      </c>
      <c r="C112" s="108" t="s">
        <v>584</v>
      </c>
      <c r="D112" s="137">
        <v>55070</v>
      </c>
      <c r="F112" s="132"/>
      <c r="G112" s="263">
        <v>51952.763149151295</v>
      </c>
      <c r="H112" s="295">
        <f t="shared" si="5"/>
        <v>55070</v>
      </c>
      <c r="I112" s="297"/>
      <c r="J112" s="316">
        <f t="shared" si="3"/>
        <v>0</v>
      </c>
    </row>
    <row r="113" spans="2:10" ht="30" customHeight="1">
      <c r="B113" s="113" t="s">
        <v>459</v>
      </c>
      <c r="C113" s="108" t="s">
        <v>641</v>
      </c>
      <c r="D113" s="137">
        <v>42376</v>
      </c>
      <c r="F113" s="132"/>
      <c r="G113" s="263">
        <v>39977.800387505718</v>
      </c>
      <c r="H113" s="295">
        <f t="shared" si="5"/>
        <v>42376</v>
      </c>
      <c r="I113" s="297"/>
      <c r="J113" s="316">
        <f t="shared" si="3"/>
        <v>0</v>
      </c>
    </row>
    <row r="114" spans="2:10" ht="15" customHeight="1">
      <c r="B114" s="113" t="s">
        <v>460</v>
      </c>
      <c r="C114" s="108" t="s">
        <v>641</v>
      </c>
      <c r="D114" s="137">
        <v>376983</v>
      </c>
      <c r="F114" s="132"/>
      <c r="G114" s="263">
        <v>355644.50279142265</v>
      </c>
      <c r="H114" s="295">
        <f t="shared" si="5"/>
        <v>376983</v>
      </c>
      <c r="I114" s="297"/>
      <c r="J114" s="316">
        <f t="shared" si="3"/>
        <v>0</v>
      </c>
    </row>
    <row r="115" spans="2:10" ht="15" customHeight="1">
      <c r="B115" s="113" t="s">
        <v>461</v>
      </c>
      <c r="C115" s="108" t="s">
        <v>641</v>
      </c>
      <c r="D115" s="137">
        <v>47392</v>
      </c>
      <c r="F115" s="132"/>
      <c r="G115" s="263">
        <v>44709.19049711866</v>
      </c>
      <c r="H115" s="295">
        <f t="shared" si="5"/>
        <v>47392</v>
      </c>
      <c r="I115" s="297"/>
      <c r="J115" s="316">
        <f t="shared" si="3"/>
        <v>0</v>
      </c>
    </row>
    <row r="116" spans="2:10" ht="30" customHeight="1">
      <c r="B116" s="113" t="s">
        <v>462</v>
      </c>
      <c r="C116" s="108" t="s">
        <v>641</v>
      </c>
      <c r="D116" s="137">
        <v>31504</v>
      </c>
      <c r="F116" s="132"/>
      <c r="G116" s="263">
        <v>29721.111120339869</v>
      </c>
      <c r="H116" s="295">
        <f t="shared" si="5"/>
        <v>31504</v>
      </c>
      <c r="I116" s="297"/>
      <c r="J116" s="316">
        <f t="shared" si="3"/>
        <v>0</v>
      </c>
    </row>
    <row r="117" spans="2:10" ht="15" customHeight="1">
      <c r="B117" s="113" t="s">
        <v>463</v>
      </c>
      <c r="C117" s="108" t="s">
        <v>15</v>
      </c>
      <c r="D117" s="137">
        <v>4433</v>
      </c>
      <c r="F117" s="132"/>
      <c r="G117" s="263">
        <v>4182.4513817966499</v>
      </c>
      <c r="H117" s="295">
        <f t="shared" si="5"/>
        <v>4433</v>
      </c>
      <c r="I117" s="297"/>
      <c r="J117" s="316">
        <f t="shared" si="3"/>
        <v>0</v>
      </c>
    </row>
    <row r="118" spans="2:10" ht="15" customHeight="1">
      <c r="B118" s="142" t="s">
        <v>464</v>
      </c>
      <c r="C118" s="143" t="s">
        <v>15</v>
      </c>
      <c r="D118" s="145">
        <v>6310</v>
      </c>
      <c r="F118" s="132"/>
      <c r="G118" s="263">
        <v>5952.9436804912239</v>
      </c>
      <c r="H118" s="295">
        <f t="shared" si="5"/>
        <v>6310</v>
      </c>
      <c r="I118" s="297"/>
      <c r="J118" s="316">
        <f t="shared" si="3"/>
        <v>0</v>
      </c>
    </row>
    <row r="119" spans="2:10" ht="15" customHeight="1">
      <c r="B119" s="113" t="s">
        <v>356</v>
      </c>
      <c r="C119" s="108" t="s">
        <v>585</v>
      </c>
      <c r="D119" s="137">
        <v>25643</v>
      </c>
      <c r="F119" s="132"/>
      <c r="G119" s="263">
        <v>24191.231365926029</v>
      </c>
      <c r="H119" s="295">
        <f t="shared" si="5"/>
        <v>25643</v>
      </c>
      <c r="I119" s="297"/>
      <c r="J119" s="316">
        <f t="shared" si="3"/>
        <v>0</v>
      </c>
    </row>
    <row r="120" spans="2:10" ht="15" customHeight="1">
      <c r="B120" s="113" t="s">
        <v>355</v>
      </c>
      <c r="C120" s="108" t="s">
        <v>585</v>
      </c>
      <c r="D120" s="137">
        <v>33606</v>
      </c>
      <c r="F120" s="132"/>
      <c r="G120" s="263">
        <v>31703.593441759233</v>
      </c>
      <c r="H120" s="295">
        <f t="shared" si="5"/>
        <v>33606</v>
      </c>
      <c r="I120" s="297"/>
      <c r="J120" s="316">
        <f t="shared" si="3"/>
        <v>0</v>
      </c>
    </row>
    <row r="121" spans="2:10" ht="15" customHeight="1">
      <c r="B121" s="113" t="s">
        <v>465</v>
      </c>
      <c r="C121" s="108" t="s">
        <v>15</v>
      </c>
      <c r="D121" s="137">
        <v>4789</v>
      </c>
      <c r="F121" s="132"/>
      <c r="G121" s="263">
        <v>4518.3923555787587</v>
      </c>
      <c r="H121" s="295">
        <f t="shared" si="5"/>
        <v>4789</v>
      </c>
      <c r="I121" s="297"/>
      <c r="J121" s="316">
        <f t="shared" si="3"/>
        <v>0</v>
      </c>
    </row>
    <row r="122" spans="2:10" ht="15" customHeight="1">
      <c r="B122" s="113" t="s">
        <v>357</v>
      </c>
      <c r="C122" s="108" t="s">
        <v>584</v>
      </c>
      <c r="D122" s="137">
        <v>15042</v>
      </c>
      <c r="F122" s="132"/>
      <c r="G122" s="263">
        <v>14190.872299098979</v>
      </c>
      <c r="H122" s="295">
        <f t="shared" si="5"/>
        <v>15042</v>
      </c>
      <c r="I122" s="297"/>
      <c r="J122" s="316">
        <f t="shared" si="3"/>
        <v>0</v>
      </c>
    </row>
    <row r="123" spans="2:10" ht="15" customHeight="1">
      <c r="B123" s="113" t="s">
        <v>466</v>
      </c>
      <c r="C123" s="108" t="s">
        <v>583</v>
      </c>
      <c r="D123" s="137">
        <v>1813</v>
      </c>
      <c r="F123" s="132"/>
      <c r="G123" s="263">
        <v>1710.2116440044651</v>
      </c>
      <c r="H123" s="295">
        <f t="shared" si="5"/>
        <v>1813</v>
      </c>
      <c r="I123" s="297"/>
      <c r="J123" s="316">
        <f t="shared" si="3"/>
        <v>0</v>
      </c>
    </row>
    <row r="124" spans="2:10" ht="15" customHeight="1">
      <c r="B124" s="113" t="s">
        <v>467</v>
      </c>
      <c r="C124" s="108" t="s">
        <v>583</v>
      </c>
      <c r="D124" s="137">
        <v>3477</v>
      </c>
      <c r="F124" s="132"/>
      <c r="G124" s="263">
        <v>3280.1654121266274</v>
      </c>
      <c r="H124" s="295">
        <f t="shared" si="5"/>
        <v>3477</v>
      </c>
      <c r="I124" s="297"/>
      <c r="J124" s="316">
        <f t="shared" si="3"/>
        <v>0</v>
      </c>
    </row>
    <row r="125" spans="2:10" ht="15" customHeight="1">
      <c r="B125" s="113" t="s">
        <v>468</v>
      </c>
      <c r="C125" s="108" t="s">
        <v>583</v>
      </c>
      <c r="D125" s="137">
        <v>3502</v>
      </c>
      <c r="F125" s="132"/>
      <c r="G125" s="263">
        <v>3304.0761277407892</v>
      </c>
      <c r="H125" s="295">
        <f t="shared" si="5"/>
        <v>3502</v>
      </c>
      <c r="I125" s="297"/>
      <c r="J125" s="316">
        <f t="shared" si="3"/>
        <v>0</v>
      </c>
    </row>
    <row r="126" spans="2:10" ht="15" customHeight="1">
      <c r="B126" s="113" t="s">
        <v>212</v>
      </c>
      <c r="C126" s="108" t="s">
        <v>583</v>
      </c>
      <c r="D126" s="137">
        <v>1818</v>
      </c>
      <c r="F126" s="132"/>
      <c r="G126" s="263">
        <v>1715.5251363631678</v>
      </c>
      <c r="H126" s="295">
        <f t="shared" si="5"/>
        <v>1818</v>
      </c>
      <c r="I126" s="297"/>
      <c r="J126" s="316">
        <f t="shared" si="3"/>
        <v>0</v>
      </c>
    </row>
    <row r="127" spans="2:10" ht="15" customHeight="1">
      <c r="B127" s="113" t="s">
        <v>213</v>
      </c>
      <c r="C127" s="108" t="s">
        <v>583</v>
      </c>
      <c r="D127" s="137">
        <v>1848</v>
      </c>
      <c r="F127" s="132"/>
      <c r="G127" s="263">
        <v>1743.5583891521849</v>
      </c>
      <c r="H127" s="295">
        <f t="shared" si="5"/>
        <v>1848</v>
      </c>
      <c r="I127" s="297"/>
      <c r="J127" s="316">
        <f t="shared" si="3"/>
        <v>0</v>
      </c>
    </row>
    <row r="128" spans="2:10" ht="15" customHeight="1">
      <c r="B128" s="113" t="s">
        <v>214</v>
      </c>
      <c r="C128" s="108" t="s">
        <v>583</v>
      </c>
      <c r="D128" s="137">
        <v>1862</v>
      </c>
      <c r="F128" s="132"/>
      <c r="G128" s="263">
        <v>1756.200836488408</v>
      </c>
      <c r="H128" s="295">
        <f t="shared" si="5"/>
        <v>1862</v>
      </c>
      <c r="I128" s="297"/>
      <c r="J128" s="316">
        <f t="shared" si="3"/>
        <v>0</v>
      </c>
    </row>
    <row r="129" spans="2:10" ht="15" customHeight="1">
      <c r="B129" s="113" t="s">
        <v>215</v>
      </c>
      <c r="C129" s="108" t="s">
        <v>583</v>
      </c>
      <c r="D129" s="137">
        <v>3891</v>
      </c>
      <c r="F129" s="132"/>
      <c r="G129" s="263">
        <v>3670.8903243657028</v>
      </c>
      <c r="H129" s="295">
        <f t="shared" si="5"/>
        <v>3891</v>
      </c>
      <c r="I129" s="297"/>
      <c r="J129" s="316">
        <f t="shared" si="3"/>
        <v>0</v>
      </c>
    </row>
    <row r="130" spans="2:10" ht="15" customHeight="1">
      <c r="B130" s="113" t="s">
        <v>211</v>
      </c>
      <c r="C130" s="108" t="s">
        <v>583</v>
      </c>
      <c r="D130" s="137">
        <v>2078</v>
      </c>
      <c r="F130" s="132"/>
      <c r="G130" s="263">
        <v>1960.495456486799</v>
      </c>
      <c r="H130" s="295">
        <f t="shared" si="5"/>
        <v>2078</v>
      </c>
      <c r="I130" s="297"/>
      <c r="J130" s="316">
        <f t="shared" si="3"/>
        <v>0</v>
      </c>
    </row>
    <row r="131" spans="2:10" ht="15" customHeight="1">
      <c r="B131" s="113" t="s">
        <v>216</v>
      </c>
      <c r="C131" s="108" t="s">
        <v>583</v>
      </c>
      <c r="D131" s="137">
        <v>1971</v>
      </c>
      <c r="F131" s="132"/>
      <c r="G131" s="263">
        <v>1858.9894300481365</v>
      </c>
      <c r="H131" s="295">
        <f t="shared" si="5"/>
        <v>1971</v>
      </c>
      <c r="I131" s="297"/>
      <c r="J131" s="316">
        <f t="shared" si="3"/>
        <v>0</v>
      </c>
    </row>
    <row r="132" spans="2:10" ht="15" customHeight="1">
      <c r="B132" s="113" t="s">
        <v>218</v>
      </c>
      <c r="C132" s="108" t="s">
        <v>583</v>
      </c>
      <c r="D132" s="137">
        <v>2587</v>
      </c>
      <c r="F132" s="132"/>
      <c r="G132" s="263">
        <v>2440.1755597655315</v>
      </c>
      <c r="H132" s="295">
        <f t="shared" si="5"/>
        <v>2587</v>
      </c>
      <c r="I132" s="297"/>
      <c r="J132" s="316">
        <f t="shared" ref="J132:J195" si="6">H132-D132</f>
        <v>0</v>
      </c>
    </row>
    <row r="133" spans="2:10" ht="15" customHeight="1">
      <c r="B133" s="113" t="s">
        <v>217</v>
      </c>
      <c r="C133" s="108" t="s">
        <v>583</v>
      </c>
      <c r="D133" s="137">
        <v>1928</v>
      </c>
      <c r="F133" s="132"/>
      <c r="G133" s="263">
        <v>1818.6801776717728</v>
      </c>
      <c r="H133" s="295">
        <f t="shared" si="5"/>
        <v>1928</v>
      </c>
      <c r="I133" s="297"/>
      <c r="J133" s="316">
        <f t="shared" si="6"/>
        <v>0</v>
      </c>
    </row>
    <row r="134" spans="2:10" ht="15" customHeight="1">
      <c r="B134" s="113" t="s">
        <v>219</v>
      </c>
      <c r="C134" s="108" t="s">
        <v>583</v>
      </c>
      <c r="D134" s="137">
        <v>2863</v>
      </c>
      <c r="F134" s="132"/>
      <c r="G134" s="263">
        <v>2701.2695808397075</v>
      </c>
      <c r="H134" s="295">
        <f t="shared" si="5"/>
        <v>2863</v>
      </c>
      <c r="I134" s="297"/>
      <c r="J134" s="316">
        <f t="shared" si="6"/>
        <v>0</v>
      </c>
    </row>
    <row r="135" spans="2:10" ht="15" customHeight="1">
      <c r="B135" s="113" t="s">
        <v>591</v>
      </c>
      <c r="C135" s="108" t="s">
        <v>50</v>
      </c>
      <c r="D135" s="137">
        <v>7919</v>
      </c>
      <c r="F135" s="132"/>
      <c r="G135" s="263">
        <v>7470.6786443985511</v>
      </c>
      <c r="H135" s="295">
        <f t="shared" si="5"/>
        <v>7919</v>
      </c>
      <c r="I135" s="297"/>
      <c r="J135" s="316">
        <f t="shared" si="6"/>
        <v>0</v>
      </c>
    </row>
    <row r="136" spans="2:10" ht="30" customHeight="1">
      <c r="B136" s="113" t="s">
        <v>469</v>
      </c>
      <c r="C136" s="108" t="s">
        <v>586</v>
      </c>
      <c r="D136" s="137">
        <v>273</v>
      </c>
      <c r="F136" s="132"/>
      <c r="G136" s="263">
        <v>257.24631971097807</v>
      </c>
      <c r="H136" s="295">
        <f t="shared" si="5"/>
        <v>273</v>
      </c>
      <c r="I136" s="297"/>
      <c r="J136" s="316">
        <f t="shared" si="6"/>
        <v>0</v>
      </c>
    </row>
    <row r="137" spans="2:10" ht="15" customHeight="1">
      <c r="B137" s="113" t="s">
        <v>220</v>
      </c>
      <c r="C137" s="108" t="s">
        <v>50</v>
      </c>
      <c r="D137" s="137">
        <v>6027</v>
      </c>
      <c r="F137" s="132"/>
      <c r="G137" s="263">
        <v>5685.4368238117158</v>
      </c>
      <c r="H137" s="295">
        <f t="shared" si="5"/>
        <v>6027</v>
      </c>
      <c r="I137" s="297"/>
      <c r="J137" s="316">
        <f t="shared" si="6"/>
        <v>0</v>
      </c>
    </row>
    <row r="138" spans="2:10" ht="15" customHeight="1">
      <c r="B138" s="113" t="s">
        <v>871</v>
      </c>
      <c r="C138" s="108" t="s">
        <v>587</v>
      </c>
      <c r="D138" s="137">
        <v>523</v>
      </c>
      <c r="F138" s="132"/>
      <c r="G138" s="263">
        <v>493.60511773602207</v>
      </c>
      <c r="H138" s="295">
        <f t="shared" si="5"/>
        <v>523</v>
      </c>
      <c r="I138" s="297"/>
      <c r="J138" s="316">
        <f t="shared" si="6"/>
        <v>0</v>
      </c>
    </row>
    <row r="139" spans="2:10" ht="15" customHeight="1">
      <c r="B139" s="113" t="s">
        <v>592</v>
      </c>
      <c r="C139" s="108" t="s">
        <v>584</v>
      </c>
      <c r="D139" s="137">
        <v>5207</v>
      </c>
      <c r="F139" s="132"/>
      <c r="G139" s="263">
        <v>4912.5985214321536</v>
      </c>
      <c r="H139" s="295">
        <f t="shared" si="5"/>
        <v>5207</v>
      </c>
      <c r="I139" s="297"/>
      <c r="J139" s="316">
        <f t="shared" si="6"/>
        <v>0</v>
      </c>
    </row>
    <row r="140" spans="2:10" ht="15" customHeight="1">
      <c r="B140" s="113" t="s">
        <v>593</v>
      </c>
      <c r="C140" s="108" t="s">
        <v>641</v>
      </c>
      <c r="D140" s="137">
        <v>3010</v>
      </c>
      <c r="F140" s="132"/>
      <c r="G140" s="263">
        <v>2839.7868299148504</v>
      </c>
      <c r="H140" s="295">
        <f t="shared" si="5"/>
        <v>3010</v>
      </c>
      <c r="I140" s="297"/>
      <c r="J140" s="316">
        <f t="shared" si="6"/>
        <v>0</v>
      </c>
    </row>
    <row r="141" spans="2:10" ht="15" customHeight="1">
      <c r="B141" s="113" t="s">
        <v>221</v>
      </c>
      <c r="C141" s="108" t="s">
        <v>588</v>
      </c>
      <c r="D141" s="137">
        <v>13957</v>
      </c>
      <c r="F141" s="132"/>
      <c r="G141" s="263">
        <v>13166.83406486489</v>
      </c>
      <c r="H141" s="295">
        <f t="shared" si="5"/>
        <v>13957</v>
      </c>
      <c r="I141" s="297"/>
      <c r="J141" s="316">
        <f t="shared" si="6"/>
        <v>0</v>
      </c>
    </row>
    <row r="142" spans="2:10" ht="15" customHeight="1">
      <c r="B142" s="113" t="s">
        <v>470</v>
      </c>
      <c r="C142" s="108" t="s">
        <v>583</v>
      </c>
      <c r="D142" s="137">
        <v>31203</v>
      </c>
      <c r="F142" s="132"/>
      <c r="G142" s="263">
        <v>29437.114114960943</v>
      </c>
      <c r="H142" s="295">
        <f t="shared" si="5"/>
        <v>31203</v>
      </c>
      <c r="I142" s="297"/>
      <c r="J142" s="316">
        <f t="shared" si="6"/>
        <v>0</v>
      </c>
    </row>
    <row r="143" spans="2:10" ht="15" customHeight="1">
      <c r="B143" s="113" t="s">
        <v>471</v>
      </c>
      <c r="C143" s="108" t="s">
        <v>582</v>
      </c>
      <c r="D143" s="137">
        <v>22603</v>
      </c>
      <c r="F143" s="132"/>
      <c r="G143" s="263">
        <v>21324.052566782699</v>
      </c>
      <c r="H143" s="295">
        <f t="shared" si="5"/>
        <v>22603</v>
      </c>
      <c r="I143" s="297"/>
      <c r="J143" s="316">
        <f t="shared" si="6"/>
        <v>0</v>
      </c>
    </row>
    <row r="144" spans="2:10" ht="30" customHeight="1">
      <c r="B144" s="113" t="s">
        <v>594</v>
      </c>
      <c r="C144" s="108" t="s">
        <v>582</v>
      </c>
      <c r="D144" s="137">
        <v>7541</v>
      </c>
      <c r="F144" s="132"/>
      <c r="G144" s="263">
        <v>7114.3998205538228</v>
      </c>
      <c r="H144" s="295">
        <f t="shared" si="5"/>
        <v>7541</v>
      </c>
      <c r="I144" s="297"/>
      <c r="J144" s="316">
        <f t="shared" si="6"/>
        <v>0</v>
      </c>
    </row>
    <row r="145" spans="2:10" ht="15" customHeight="1">
      <c r="B145" s="113" t="s">
        <v>222</v>
      </c>
      <c r="C145" s="108" t="s">
        <v>582</v>
      </c>
      <c r="D145" s="137">
        <v>27099</v>
      </c>
      <c r="F145" s="132"/>
      <c r="G145" s="263">
        <v>25565.227200336736</v>
      </c>
      <c r="H145" s="295">
        <f t="shared" si="5"/>
        <v>27099</v>
      </c>
      <c r="I145" s="297"/>
      <c r="J145" s="316">
        <f t="shared" si="6"/>
        <v>0</v>
      </c>
    </row>
    <row r="146" spans="2:10" ht="15" customHeight="1">
      <c r="B146" s="142" t="s">
        <v>866</v>
      </c>
      <c r="C146" s="143" t="s">
        <v>15</v>
      </c>
      <c r="D146" s="145">
        <v>5643</v>
      </c>
      <c r="F146" s="132"/>
      <c r="G146" s="145">
        <v>5324</v>
      </c>
      <c r="H146" s="295">
        <f t="shared" si="5"/>
        <v>5643</v>
      </c>
      <c r="I146" s="297"/>
      <c r="J146" s="316">
        <f t="shared" si="6"/>
        <v>0</v>
      </c>
    </row>
    <row r="147" spans="2:10" ht="15" customHeight="1">
      <c r="B147" s="142" t="s">
        <v>867</v>
      </c>
      <c r="C147" s="143" t="s">
        <v>15</v>
      </c>
      <c r="D147" s="145">
        <v>7357</v>
      </c>
      <c r="F147" s="132"/>
      <c r="G147" s="145">
        <v>6941</v>
      </c>
      <c r="H147" s="295">
        <f t="shared" si="5"/>
        <v>7357</v>
      </c>
      <c r="I147" s="297"/>
      <c r="J147" s="316">
        <f t="shared" si="6"/>
        <v>0</v>
      </c>
    </row>
    <row r="148" spans="2:10" ht="15" customHeight="1">
      <c r="B148" s="142" t="s">
        <v>60</v>
      </c>
      <c r="C148" s="143" t="s">
        <v>582</v>
      </c>
      <c r="D148" s="145">
        <v>20081</v>
      </c>
      <c r="F148" s="132"/>
      <c r="G148" s="263">
        <v>18944.615721393362</v>
      </c>
      <c r="H148" s="295">
        <f t="shared" si="5"/>
        <v>20081</v>
      </c>
      <c r="I148" s="297"/>
      <c r="J148" s="316">
        <f t="shared" si="6"/>
        <v>0</v>
      </c>
    </row>
    <row r="149" spans="2:10" ht="15" customHeight="1">
      <c r="B149" s="113" t="s">
        <v>223</v>
      </c>
      <c r="C149" s="108" t="s">
        <v>584</v>
      </c>
      <c r="D149" s="137">
        <v>32164</v>
      </c>
      <c r="F149" s="132"/>
      <c r="G149" s="263">
        <v>30343.705845680259</v>
      </c>
      <c r="H149" s="295">
        <f t="shared" si="5"/>
        <v>32164</v>
      </c>
      <c r="I149" s="297"/>
      <c r="J149" s="316">
        <f t="shared" si="6"/>
        <v>0</v>
      </c>
    </row>
    <row r="150" spans="2:10" ht="15" customHeight="1">
      <c r="B150" s="113" t="s">
        <v>472</v>
      </c>
      <c r="C150" s="108" t="s">
        <v>582</v>
      </c>
      <c r="D150" s="137">
        <v>10431</v>
      </c>
      <c r="F150" s="132"/>
      <c r="G150" s="263">
        <v>9840.5878483171018</v>
      </c>
      <c r="H150" s="295">
        <f t="shared" si="5"/>
        <v>10431</v>
      </c>
      <c r="I150" s="297"/>
      <c r="J150" s="316">
        <f t="shared" si="6"/>
        <v>0</v>
      </c>
    </row>
    <row r="151" spans="2:10" ht="15" customHeight="1">
      <c r="B151" s="113" t="s">
        <v>224</v>
      </c>
      <c r="C151" s="108" t="s">
        <v>587</v>
      </c>
      <c r="D151" s="137">
        <v>248880</v>
      </c>
      <c r="F151" s="132"/>
      <c r="G151" s="263">
        <v>234792.2338985989</v>
      </c>
      <c r="H151" s="295">
        <f t="shared" si="5"/>
        <v>248880</v>
      </c>
      <c r="I151" s="297"/>
      <c r="J151" s="316">
        <f t="shared" si="6"/>
        <v>0</v>
      </c>
    </row>
    <row r="152" spans="2:10" ht="15" customHeight="1">
      <c r="B152" s="113" t="s">
        <v>225</v>
      </c>
      <c r="C152" s="108" t="s">
        <v>641</v>
      </c>
      <c r="D152" s="137">
        <v>1048</v>
      </c>
      <c r="F152" s="132"/>
      <c r="G152" s="263">
        <v>988.30957871867224</v>
      </c>
      <c r="H152" s="295">
        <f t="shared" si="5"/>
        <v>1048</v>
      </c>
      <c r="I152" s="297"/>
      <c r="J152" s="316">
        <f t="shared" si="6"/>
        <v>0</v>
      </c>
    </row>
    <row r="153" spans="2:10" ht="15" customHeight="1">
      <c r="B153" s="113" t="s">
        <v>226</v>
      </c>
      <c r="C153" s="108" t="s">
        <v>50</v>
      </c>
      <c r="D153" s="137">
        <v>41125</v>
      </c>
      <c r="F153" s="132"/>
      <c r="G153" s="263">
        <v>38796.739292878236</v>
      </c>
      <c r="H153" s="295">
        <f t="shared" si="5"/>
        <v>41125</v>
      </c>
      <c r="I153" s="297"/>
      <c r="J153" s="316">
        <f t="shared" si="6"/>
        <v>0</v>
      </c>
    </row>
    <row r="154" spans="2:10" ht="15" customHeight="1">
      <c r="B154" s="113" t="s">
        <v>227</v>
      </c>
      <c r="C154" s="108" t="s">
        <v>50</v>
      </c>
      <c r="D154" s="137">
        <v>3884</v>
      </c>
      <c r="F154" s="132"/>
      <c r="G154" s="263">
        <v>3663.927817137057</v>
      </c>
      <c r="H154" s="295">
        <f t="shared" si="5"/>
        <v>3884</v>
      </c>
      <c r="I154" s="297"/>
      <c r="J154" s="316">
        <f t="shared" si="6"/>
        <v>0</v>
      </c>
    </row>
    <row r="155" spans="2:10" ht="15" customHeight="1">
      <c r="B155" s="113" t="s">
        <v>595</v>
      </c>
      <c r="C155" s="108" t="s">
        <v>584</v>
      </c>
      <c r="D155" s="137">
        <v>90789</v>
      </c>
      <c r="F155" s="132"/>
      <c r="G155" s="263">
        <v>85649.64912092172</v>
      </c>
      <c r="H155" s="295">
        <f t="shared" si="5"/>
        <v>90789</v>
      </c>
      <c r="I155" s="297"/>
      <c r="J155" s="316">
        <f t="shared" si="6"/>
        <v>0</v>
      </c>
    </row>
    <row r="156" spans="2:10" ht="15" customHeight="1">
      <c r="B156" s="113" t="s">
        <v>596</v>
      </c>
      <c r="C156" s="108" t="s">
        <v>584</v>
      </c>
      <c r="D156" s="137">
        <v>20281</v>
      </c>
      <c r="F156" s="132"/>
      <c r="G156" s="263">
        <v>19132.969864315652</v>
      </c>
      <c r="H156" s="295">
        <f t="shared" si="5"/>
        <v>20281</v>
      </c>
      <c r="I156" s="297"/>
      <c r="J156" s="316">
        <f t="shared" si="6"/>
        <v>0</v>
      </c>
    </row>
    <row r="157" spans="2:10" ht="15" customHeight="1">
      <c r="B157" s="113" t="s">
        <v>597</v>
      </c>
      <c r="C157" s="108" t="s">
        <v>584</v>
      </c>
      <c r="D157" s="137">
        <v>43826</v>
      </c>
      <c r="F157" s="132"/>
      <c r="G157" s="263">
        <v>41345.383386311085</v>
      </c>
      <c r="H157" s="295">
        <f t="shared" si="5"/>
        <v>43826</v>
      </c>
      <c r="I157" s="297"/>
      <c r="J157" s="316">
        <f t="shared" si="6"/>
        <v>0</v>
      </c>
    </row>
    <row r="158" spans="2:10" ht="15" customHeight="1">
      <c r="B158" s="113" t="s">
        <v>598</v>
      </c>
      <c r="C158" s="108" t="s">
        <v>584</v>
      </c>
      <c r="D158" s="137">
        <v>69383</v>
      </c>
      <c r="F158" s="132"/>
      <c r="G158" s="263">
        <v>65455.996247484378</v>
      </c>
      <c r="H158" s="295">
        <f t="shared" si="5"/>
        <v>69383</v>
      </c>
      <c r="I158" s="297"/>
      <c r="J158" s="316">
        <f t="shared" si="6"/>
        <v>0</v>
      </c>
    </row>
    <row r="159" spans="2:10" ht="15" customHeight="1">
      <c r="B159" s="113" t="s">
        <v>473</v>
      </c>
      <c r="C159" s="108" t="s">
        <v>582</v>
      </c>
      <c r="D159" s="137">
        <v>10184</v>
      </c>
      <c r="F159" s="132"/>
      <c r="G159" s="263">
        <v>9607.343856157504</v>
      </c>
      <c r="H159" s="295">
        <f t="shared" si="5"/>
        <v>10184</v>
      </c>
      <c r="I159" s="297"/>
      <c r="J159" s="316">
        <f t="shared" si="6"/>
        <v>0</v>
      </c>
    </row>
    <row r="160" spans="2:10" ht="15" customHeight="1">
      <c r="B160" s="113" t="s">
        <v>473</v>
      </c>
      <c r="C160" s="108" t="s">
        <v>582</v>
      </c>
      <c r="D160" s="137">
        <v>10297</v>
      </c>
      <c r="F160" s="132"/>
      <c r="G160" s="263">
        <v>9714.3465988293065</v>
      </c>
      <c r="H160" s="295">
        <f t="shared" si="5"/>
        <v>10297</v>
      </c>
      <c r="I160" s="297"/>
      <c r="J160" s="316">
        <f t="shared" si="6"/>
        <v>0</v>
      </c>
    </row>
    <row r="161" spans="2:10" ht="15" customHeight="1">
      <c r="B161" s="113" t="s">
        <v>474</v>
      </c>
      <c r="C161" s="108" t="s">
        <v>582</v>
      </c>
      <c r="D161" s="137">
        <v>11574</v>
      </c>
      <c r="F161" s="132"/>
      <c r="G161" s="263">
        <v>10918.493901635964</v>
      </c>
      <c r="H161" s="295">
        <f t="shared" si="5"/>
        <v>11574</v>
      </c>
      <c r="I161" s="297"/>
      <c r="J161" s="316">
        <f t="shared" si="6"/>
        <v>0</v>
      </c>
    </row>
    <row r="162" spans="2:10" ht="15" customHeight="1">
      <c r="B162" s="113" t="s">
        <v>474</v>
      </c>
      <c r="C162" s="108" t="s">
        <v>582</v>
      </c>
      <c r="D162" s="137">
        <v>11438</v>
      </c>
      <c r="F162" s="132"/>
      <c r="G162" s="263">
        <v>10790.603637278227</v>
      </c>
      <c r="H162" s="295">
        <f t="shared" si="5"/>
        <v>11438</v>
      </c>
      <c r="I162" s="297"/>
      <c r="J162" s="316">
        <f t="shared" si="6"/>
        <v>0</v>
      </c>
    </row>
    <row r="163" spans="2:10" ht="15" customHeight="1">
      <c r="B163" s="113" t="s">
        <v>475</v>
      </c>
      <c r="C163" s="108" t="s">
        <v>582</v>
      </c>
      <c r="D163" s="137">
        <v>11661</v>
      </c>
      <c r="F163" s="132"/>
      <c r="G163" s="263">
        <v>11000.944645133073</v>
      </c>
      <c r="H163" s="295">
        <f t="shared" si="5"/>
        <v>11661</v>
      </c>
      <c r="I163" s="297"/>
      <c r="J163" s="316">
        <f t="shared" si="6"/>
        <v>0</v>
      </c>
    </row>
    <row r="164" spans="2:10" ht="15" customHeight="1">
      <c r="B164" s="113" t="s">
        <v>475</v>
      </c>
      <c r="C164" s="108" t="s">
        <v>582</v>
      </c>
      <c r="D164" s="137">
        <v>11604</v>
      </c>
      <c r="F164" s="132"/>
      <c r="G164" s="263">
        <v>10947.626497671608</v>
      </c>
      <c r="H164" s="295">
        <f t="shared" si="5"/>
        <v>11604</v>
      </c>
      <c r="I164" s="297"/>
      <c r="J164" s="316">
        <f t="shared" si="6"/>
        <v>0</v>
      </c>
    </row>
    <row r="165" spans="2:10" ht="15" customHeight="1">
      <c r="B165" s="113" t="s">
        <v>476</v>
      </c>
      <c r="C165" s="108" t="s">
        <v>589</v>
      </c>
      <c r="D165" s="137">
        <v>17844</v>
      </c>
      <c r="F165" s="132"/>
      <c r="G165" s="263">
        <v>16834.243135616271</v>
      </c>
      <c r="H165" s="295">
        <f t="shared" si="5"/>
        <v>17844</v>
      </c>
      <c r="I165" s="297"/>
      <c r="J165" s="316">
        <f t="shared" si="6"/>
        <v>0</v>
      </c>
    </row>
    <row r="166" spans="2:10" ht="15" customHeight="1">
      <c r="B166" s="113" t="s">
        <v>477</v>
      </c>
      <c r="C166" s="108" t="s">
        <v>582</v>
      </c>
      <c r="D166" s="137">
        <v>10338</v>
      </c>
      <c r="F166" s="132"/>
      <c r="G166" s="263">
        <v>9753.0068363357314</v>
      </c>
      <c r="H166" s="295">
        <f t="shared" si="5"/>
        <v>10338</v>
      </c>
      <c r="I166" s="297"/>
      <c r="J166" s="316">
        <f t="shared" si="6"/>
        <v>0</v>
      </c>
    </row>
    <row r="167" spans="2:10" ht="15" customHeight="1">
      <c r="B167" s="113" t="s">
        <v>478</v>
      </c>
      <c r="C167" s="108" t="s">
        <v>582</v>
      </c>
      <c r="D167" s="137">
        <v>11517</v>
      </c>
      <c r="F167" s="132"/>
      <c r="G167" s="263">
        <v>10865.175754174499</v>
      </c>
      <c r="H167" s="295">
        <f t="shared" si="5"/>
        <v>11517</v>
      </c>
      <c r="I167" s="297"/>
      <c r="J167" s="316">
        <f t="shared" si="6"/>
        <v>0</v>
      </c>
    </row>
    <row r="168" spans="2:10" ht="15" customHeight="1">
      <c r="B168" s="113" t="s">
        <v>478</v>
      </c>
      <c r="C168" s="108" t="s">
        <v>582</v>
      </c>
      <c r="D168" s="137">
        <v>12239</v>
      </c>
      <c r="F168" s="132"/>
      <c r="G168" s="263">
        <v>11546.218895460617</v>
      </c>
      <c r="H168" s="295">
        <f t="shared" si="5"/>
        <v>12239</v>
      </c>
      <c r="I168" s="297"/>
      <c r="J168" s="316">
        <f t="shared" si="6"/>
        <v>0</v>
      </c>
    </row>
    <row r="169" spans="2:10" ht="15" customHeight="1">
      <c r="B169" s="113" t="s">
        <v>479</v>
      </c>
      <c r="C169" s="116" t="s">
        <v>582</v>
      </c>
      <c r="D169" s="137">
        <v>14806</v>
      </c>
      <c r="F169" s="132"/>
      <c r="G169" s="263">
        <v>13968.072067782346</v>
      </c>
      <c r="H169" s="295">
        <f t="shared" si="5"/>
        <v>14806</v>
      </c>
      <c r="I169" s="297"/>
      <c r="J169" s="316">
        <f t="shared" si="6"/>
        <v>0</v>
      </c>
    </row>
    <row r="170" spans="2:10" ht="15" customHeight="1">
      <c r="B170" s="113" t="s">
        <v>479</v>
      </c>
      <c r="C170" s="108" t="s">
        <v>582</v>
      </c>
      <c r="D170" s="137">
        <v>14839</v>
      </c>
      <c r="F170" s="132"/>
      <c r="G170" s="263">
        <v>13998.670454813495</v>
      </c>
      <c r="H170" s="295">
        <f t="shared" si="5"/>
        <v>14839</v>
      </c>
      <c r="I170" s="297"/>
      <c r="J170" s="316">
        <f t="shared" si="6"/>
        <v>0</v>
      </c>
    </row>
    <row r="171" spans="2:10" ht="15" customHeight="1">
      <c r="B171" s="113" t="s">
        <v>480</v>
      </c>
      <c r="C171" s="108" t="s">
        <v>582</v>
      </c>
      <c r="D171" s="137">
        <v>12458</v>
      </c>
      <c r="F171" s="132"/>
      <c r="G171" s="263">
        <v>11753.261873575579</v>
      </c>
      <c r="H171" s="295">
        <f t="shared" si="5"/>
        <v>12458</v>
      </c>
      <c r="I171" s="297"/>
      <c r="J171" s="316">
        <f t="shared" si="6"/>
        <v>0</v>
      </c>
    </row>
    <row r="172" spans="2:10" ht="15" customHeight="1">
      <c r="B172" s="113" t="s">
        <v>481</v>
      </c>
      <c r="C172" s="108" t="s">
        <v>589</v>
      </c>
      <c r="D172" s="137">
        <v>14942</v>
      </c>
      <c r="F172" s="132"/>
      <c r="G172" s="263">
        <v>14095.962332140085</v>
      </c>
      <c r="H172" s="295">
        <f t="shared" si="5"/>
        <v>14942</v>
      </c>
      <c r="I172" s="297"/>
      <c r="J172" s="316">
        <f t="shared" si="6"/>
        <v>0</v>
      </c>
    </row>
    <row r="173" spans="2:10" ht="15" customHeight="1">
      <c r="B173" s="113" t="s">
        <v>482</v>
      </c>
      <c r="C173" s="108" t="s">
        <v>589</v>
      </c>
      <c r="D173" s="137">
        <v>6115</v>
      </c>
      <c r="F173" s="132"/>
      <c r="G173" s="263">
        <v>5769.1701344298917</v>
      </c>
      <c r="H173" s="295">
        <f t="shared" ref="H173:H236" si="7">ROUND(G173*106%,0)</f>
        <v>6115</v>
      </c>
      <c r="I173" s="297"/>
      <c r="J173" s="316">
        <f t="shared" si="6"/>
        <v>0</v>
      </c>
    </row>
    <row r="174" spans="2:10" ht="15" customHeight="1">
      <c r="B174" s="113" t="s">
        <v>483</v>
      </c>
      <c r="C174" s="108" t="s">
        <v>582</v>
      </c>
      <c r="D174" s="137">
        <v>7260</v>
      </c>
      <c r="F174" s="132"/>
      <c r="G174" s="263">
        <v>6849.0916503675717</v>
      </c>
      <c r="H174" s="295">
        <f t="shared" si="7"/>
        <v>7260</v>
      </c>
      <c r="I174" s="297"/>
      <c r="J174" s="316">
        <f t="shared" si="6"/>
        <v>0</v>
      </c>
    </row>
    <row r="175" spans="2:10" ht="15" customHeight="1">
      <c r="B175" s="113" t="s">
        <v>484</v>
      </c>
      <c r="C175" s="108" t="s">
        <v>582</v>
      </c>
      <c r="D175" s="137">
        <v>6572</v>
      </c>
      <c r="F175" s="132"/>
      <c r="G175" s="263">
        <v>6200.1126871081115</v>
      </c>
      <c r="H175" s="295">
        <f t="shared" si="7"/>
        <v>6572</v>
      </c>
      <c r="I175" s="297"/>
      <c r="J175" s="316">
        <f t="shared" si="6"/>
        <v>0</v>
      </c>
    </row>
    <row r="176" spans="2:10" ht="30" customHeight="1">
      <c r="B176" s="113" t="s">
        <v>485</v>
      </c>
      <c r="C176" s="108" t="s">
        <v>582</v>
      </c>
      <c r="D176" s="137">
        <v>7530</v>
      </c>
      <c r="F176" s="132"/>
      <c r="G176" s="263">
        <v>7103.5896119619792</v>
      </c>
      <c r="H176" s="295">
        <f t="shared" si="7"/>
        <v>7530</v>
      </c>
      <c r="I176" s="297"/>
      <c r="J176" s="316">
        <f t="shared" si="6"/>
        <v>0</v>
      </c>
    </row>
    <row r="177" spans="2:10" ht="30" customHeight="1">
      <c r="B177" s="113" t="s">
        <v>486</v>
      </c>
      <c r="C177" s="108" t="s">
        <v>582</v>
      </c>
      <c r="D177" s="137">
        <v>6720</v>
      </c>
      <c r="F177" s="132"/>
      <c r="G177" s="263">
        <v>6339.5460555554419</v>
      </c>
      <c r="H177" s="295">
        <f t="shared" si="7"/>
        <v>6720</v>
      </c>
      <c r="I177" s="297"/>
      <c r="J177" s="316">
        <f t="shared" si="6"/>
        <v>0</v>
      </c>
    </row>
    <row r="178" spans="2:10" ht="15" customHeight="1">
      <c r="B178" s="113" t="s">
        <v>599</v>
      </c>
      <c r="C178" s="108" t="s">
        <v>582</v>
      </c>
      <c r="D178" s="137">
        <v>8776</v>
      </c>
      <c r="E178" s="106"/>
      <c r="F178" s="132"/>
      <c r="G178" s="263">
        <v>8278.7875426074315</v>
      </c>
      <c r="H178" s="295">
        <f t="shared" si="7"/>
        <v>8776</v>
      </c>
      <c r="I178" s="297"/>
      <c r="J178" s="316">
        <f t="shared" si="6"/>
        <v>0</v>
      </c>
    </row>
    <row r="179" spans="2:10" ht="30" customHeight="1">
      <c r="B179" s="113" t="s">
        <v>487</v>
      </c>
      <c r="C179" s="108" t="s">
        <v>582</v>
      </c>
      <c r="D179" s="137">
        <v>6922</v>
      </c>
      <c r="F179" s="132"/>
      <c r="G179" s="263">
        <v>6529.7324372221055</v>
      </c>
      <c r="H179" s="295">
        <f t="shared" si="7"/>
        <v>6922</v>
      </c>
      <c r="I179" s="297"/>
      <c r="J179" s="316">
        <f t="shared" si="6"/>
        <v>0</v>
      </c>
    </row>
    <row r="180" spans="2:10" ht="30" customHeight="1">
      <c r="B180" s="113" t="s">
        <v>488</v>
      </c>
      <c r="C180" s="108" t="s">
        <v>582</v>
      </c>
      <c r="D180" s="137">
        <v>8193</v>
      </c>
      <c r="E180" s="106"/>
      <c r="F180" s="132"/>
      <c r="G180" s="263">
        <v>7729.482367042252</v>
      </c>
      <c r="H180" s="295">
        <f t="shared" si="7"/>
        <v>8193</v>
      </c>
      <c r="I180" s="297"/>
      <c r="J180" s="316">
        <f t="shared" si="6"/>
        <v>0</v>
      </c>
    </row>
    <row r="181" spans="2:10" ht="15" customHeight="1">
      <c r="B181" s="113" t="s">
        <v>489</v>
      </c>
      <c r="C181" s="108" t="s">
        <v>582</v>
      </c>
      <c r="D181" s="137">
        <v>8233</v>
      </c>
      <c r="F181" s="132"/>
      <c r="G181" s="263">
        <v>7767.0432613020466</v>
      </c>
      <c r="H181" s="295">
        <f t="shared" si="7"/>
        <v>8233</v>
      </c>
      <c r="I181" s="297"/>
      <c r="J181" s="316">
        <f t="shared" si="6"/>
        <v>0</v>
      </c>
    </row>
    <row r="182" spans="2:10" ht="15" customHeight="1">
      <c r="B182" s="113" t="s">
        <v>489</v>
      </c>
      <c r="C182" s="108" t="s">
        <v>582</v>
      </c>
      <c r="D182" s="137">
        <v>7818</v>
      </c>
      <c r="F182" s="132"/>
      <c r="G182" s="263">
        <v>7375.3106177535628</v>
      </c>
      <c r="H182" s="295">
        <f t="shared" si="7"/>
        <v>7818</v>
      </c>
      <c r="I182" s="297"/>
      <c r="J182" s="316">
        <f t="shared" si="6"/>
        <v>0</v>
      </c>
    </row>
    <row r="183" spans="2:10" ht="15" customHeight="1">
      <c r="B183" s="113" t="s">
        <v>228</v>
      </c>
      <c r="C183" s="108" t="s">
        <v>50</v>
      </c>
      <c r="D183" s="137">
        <v>8481</v>
      </c>
      <c r="F183" s="132"/>
      <c r="G183" s="263">
        <v>8001.0201489593946</v>
      </c>
      <c r="H183" s="295">
        <f t="shared" si="7"/>
        <v>8481</v>
      </c>
      <c r="I183" s="297"/>
      <c r="J183" s="316">
        <f t="shared" si="6"/>
        <v>0</v>
      </c>
    </row>
    <row r="184" spans="2:10" ht="15" customHeight="1">
      <c r="B184" s="113" t="s">
        <v>490</v>
      </c>
      <c r="C184" s="108" t="s">
        <v>641</v>
      </c>
      <c r="D184" s="137">
        <v>6460</v>
      </c>
      <c r="F184" s="132"/>
      <c r="G184" s="263">
        <v>6094.3925115573738</v>
      </c>
      <c r="H184" s="295">
        <f t="shared" si="7"/>
        <v>6460</v>
      </c>
      <c r="I184" s="297"/>
      <c r="J184" s="316">
        <f t="shared" si="6"/>
        <v>0</v>
      </c>
    </row>
    <row r="185" spans="2:10" ht="15" customHeight="1">
      <c r="B185" s="113" t="s">
        <v>491</v>
      </c>
      <c r="C185" s="108" t="s">
        <v>15</v>
      </c>
      <c r="D185" s="137">
        <v>89797</v>
      </c>
      <c r="F185" s="132"/>
      <c r="G185" s="263">
        <v>84714.108018041225</v>
      </c>
      <c r="H185" s="295">
        <f t="shared" si="7"/>
        <v>89797</v>
      </c>
      <c r="I185" s="297"/>
      <c r="J185" s="316">
        <f t="shared" si="6"/>
        <v>0</v>
      </c>
    </row>
    <row r="186" spans="2:10" ht="15" customHeight="1">
      <c r="B186" s="113" t="s">
        <v>492</v>
      </c>
      <c r="C186" s="108" t="s">
        <v>584</v>
      </c>
      <c r="D186" s="137">
        <v>346</v>
      </c>
      <c r="F186" s="132"/>
      <c r="G186" s="263">
        <v>326.50494424854907</v>
      </c>
      <c r="H186" s="295">
        <f t="shared" si="7"/>
        <v>346</v>
      </c>
      <c r="I186" s="297"/>
      <c r="J186" s="316">
        <f t="shared" si="6"/>
        <v>0</v>
      </c>
    </row>
    <row r="187" spans="2:10" ht="15" customHeight="1">
      <c r="B187" s="113" t="s">
        <v>493</v>
      </c>
      <c r="C187" s="108" t="s">
        <v>50</v>
      </c>
      <c r="D187" s="137">
        <v>13357</v>
      </c>
      <c r="F187" s="132"/>
      <c r="G187" s="263">
        <v>12600.763904788631</v>
      </c>
      <c r="H187" s="295">
        <f t="shared" si="7"/>
        <v>13357</v>
      </c>
      <c r="I187" s="297"/>
      <c r="J187" s="316">
        <f t="shared" si="6"/>
        <v>0</v>
      </c>
    </row>
    <row r="188" spans="2:10" ht="15" customHeight="1">
      <c r="B188" s="113" t="s">
        <v>494</v>
      </c>
      <c r="C188" s="108" t="s">
        <v>50</v>
      </c>
      <c r="D188" s="137">
        <v>13331</v>
      </c>
      <c r="F188" s="132"/>
      <c r="G188" s="263">
        <v>12576.76157723725</v>
      </c>
      <c r="H188" s="295">
        <f t="shared" si="7"/>
        <v>13331</v>
      </c>
      <c r="I188" s="297"/>
      <c r="J188" s="316">
        <f t="shared" si="6"/>
        <v>0</v>
      </c>
    </row>
    <row r="189" spans="2:10" ht="15" customHeight="1">
      <c r="B189" s="113" t="s">
        <v>495</v>
      </c>
      <c r="C189" s="108" t="s">
        <v>50</v>
      </c>
      <c r="D189" s="137">
        <v>66244</v>
      </c>
      <c r="F189" s="132"/>
      <c r="G189" s="263">
        <v>62494.182317193809</v>
      </c>
      <c r="H189" s="295">
        <f t="shared" si="7"/>
        <v>66244</v>
      </c>
      <c r="I189" s="297"/>
      <c r="J189" s="316">
        <f t="shared" si="6"/>
        <v>0</v>
      </c>
    </row>
    <row r="190" spans="2:10" ht="15" customHeight="1">
      <c r="B190" s="113" t="s">
        <v>496</v>
      </c>
      <c r="C190" s="108" t="s">
        <v>584</v>
      </c>
      <c r="D190" s="137">
        <v>810504</v>
      </c>
      <c r="F190" s="132"/>
      <c r="G190" s="263">
        <v>764626.57477499917</v>
      </c>
      <c r="H190" s="295">
        <f t="shared" si="7"/>
        <v>810504</v>
      </c>
      <c r="I190" s="297"/>
      <c r="J190" s="316">
        <f t="shared" si="6"/>
        <v>0</v>
      </c>
    </row>
    <row r="191" spans="2:10" ht="15" customHeight="1">
      <c r="B191" s="113" t="s">
        <v>497</v>
      </c>
      <c r="C191" s="108" t="s">
        <v>641</v>
      </c>
      <c r="D191" s="137">
        <v>845806</v>
      </c>
      <c r="F191" s="132"/>
      <c r="G191" s="263">
        <v>797930.44553610007</v>
      </c>
      <c r="H191" s="295">
        <f t="shared" si="7"/>
        <v>845806</v>
      </c>
      <c r="I191" s="297"/>
      <c r="J191" s="316">
        <f t="shared" si="6"/>
        <v>0</v>
      </c>
    </row>
    <row r="192" spans="2:10" ht="15" customHeight="1">
      <c r="B192" s="113" t="s">
        <v>498</v>
      </c>
      <c r="C192" s="108" t="s">
        <v>641</v>
      </c>
      <c r="D192" s="137">
        <v>482204</v>
      </c>
      <c r="F192" s="132"/>
      <c r="G192" s="263">
        <v>454909.88446958241</v>
      </c>
      <c r="H192" s="295">
        <f t="shared" si="7"/>
        <v>482204</v>
      </c>
      <c r="I192" s="297"/>
      <c r="J192" s="316">
        <f t="shared" si="6"/>
        <v>0</v>
      </c>
    </row>
    <row r="193" spans="2:10" ht="15" customHeight="1">
      <c r="B193" s="113" t="s">
        <v>499</v>
      </c>
      <c r="C193" s="108" t="s">
        <v>582</v>
      </c>
      <c r="D193" s="137">
        <v>3180</v>
      </c>
      <c r="F193" s="132"/>
      <c r="G193" s="263">
        <v>3000.2909439225541</v>
      </c>
      <c r="H193" s="295">
        <f t="shared" si="7"/>
        <v>3180</v>
      </c>
      <c r="I193" s="297"/>
      <c r="J193" s="316">
        <f t="shared" si="6"/>
        <v>0</v>
      </c>
    </row>
    <row r="194" spans="2:10" ht="15" customHeight="1">
      <c r="B194" s="113" t="s">
        <v>500</v>
      </c>
      <c r="C194" s="108" t="s">
        <v>641</v>
      </c>
      <c r="D194" s="137">
        <v>1501</v>
      </c>
      <c r="F194" s="132"/>
      <c r="G194" s="263">
        <v>1416.5037732803214</v>
      </c>
      <c r="H194" s="295">
        <f t="shared" si="7"/>
        <v>1501</v>
      </c>
      <c r="I194" s="297"/>
      <c r="J194" s="316">
        <f t="shared" si="6"/>
        <v>0</v>
      </c>
    </row>
    <row r="195" spans="2:10" ht="15" customHeight="1">
      <c r="B195" s="113" t="s">
        <v>600</v>
      </c>
      <c r="C195" s="108" t="s">
        <v>583</v>
      </c>
      <c r="D195" s="137">
        <v>1368</v>
      </c>
      <c r="F195" s="132"/>
      <c r="G195" s="263">
        <v>1290.8121954158407</v>
      </c>
      <c r="H195" s="295">
        <f t="shared" si="7"/>
        <v>1368</v>
      </c>
      <c r="I195" s="297"/>
      <c r="J195" s="316">
        <f t="shared" si="6"/>
        <v>0</v>
      </c>
    </row>
    <row r="196" spans="2:10" ht="15" customHeight="1">
      <c r="B196" s="113" t="s">
        <v>229</v>
      </c>
      <c r="C196" s="108" t="s">
        <v>641</v>
      </c>
      <c r="D196" s="137">
        <v>33661</v>
      </c>
      <c r="F196" s="132"/>
      <c r="G196" s="263">
        <v>31755.629022099631</v>
      </c>
      <c r="H196" s="295">
        <f t="shared" si="7"/>
        <v>33661</v>
      </c>
      <c r="I196" s="297"/>
      <c r="J196" s="316">
        <f t="shared" ref="J196:J259" si="8">H196-D196</f>
        <v>0</v>
      </c>
    </row>
    <row r="197" spans="2:10" ht="15" customHeight="1">
      <c r="B197" s="113" t="s">
        <v>230</v>
      </c>
      <c r="C197" s="108" t="s">
        <v>584</v>
      </c>
      <c r="D197" s="137">
        <v>2578</v>
      </c>
      <c r="F197" s="132"/>
      <c r="G197" s="263">
        <v>2432.1137092902582</v>
      </c>
      <c r="H197" s="295">
        <f t="shared" si="7"/>
        <v>2578</v>
      </c>
      <c r="I197" s="297"/>
      <c r="J197" s="316">
        <f t="shared" si="8"/>
        <v>0</v>
      </c>
    </row>
    <row r="198" spans="2:10" ht="15" customHeight="1">
      <c r="B198" s="113" t="s">
        <v>501</v>
      </c>
      <c r="C198" s="108" t="s">
        <v>641</v>
      </c>
      <c r="D198" s="137">
        <v>28547</v>
      </c>
      <c r="F198" s="132"/>
      <c r="G198" s="263">
        <v>26931.344408146597</v>
      </c>
      <c r="H198" s="295">
        <f t="shared" si="7"/>
        <v>28547</v>
      </c>
      <c r="I198" s="297"/>
      <c r="J198" s="316">
        <f t="shared" si="8"/>
        <v>0</v>
      </c>
    </row>
    <row r="199" spans="2:10" ht="30" customHeight="1">
      <c r="B199" s="113" t="s">
        <v>502</v>
      </c>
      <c r="C199" s="108" t="s">
        <v>641</v>
      </c>
      <c r="D199" s="137">
        <v>154238</v>
      </c>
      <c r="F199" s="132"/>
      <c r="G199" s="263">
        <v>145507.78955657579</v>
      </c>
      <c r="H199" s="295">
        <f t="shared" si="7"/>
        <v>154238</v>
      </c>
      <c r="I199" s="297"/>
      <c r="J199" s="316">
        <f t="shared" si="8"/>
        <v>0</v>
      </c>
    </row>
    <row r="200" spans="2:10" ht="30" customHeight="1">
      <c r="B200" s="113" t="s">
        <v>503</v>
      </c>
      <c r="C200" s="108" t="s">
        <v>641</v>
      </c>
      <c r="D200" s="137">
        <v>166859</v>
      </c>
      <c r="F200" s="132"/>
      <c r="G200" s="263">
        <v>157414.22658918149</v>
      </c>
      <c r="H200" s="295">
        <f t="shared" si="7"/>
        <v>166859</v>
      </c>
      <c r="I200" s="297"/>
      <c r="J200" s="316">
        <f t="shared" si="8"/>
        <v>0</v>
      </c>
    </row>
    <row r="201" spans="2:10" ht="30" customHeight="1">
      <c r="B201" s="113" t="s">
        <v>504</v>
      </c>
      <c r="C201" s="108" t="s">
        <v>641</v>
      </c>
      <c r="D201" s="137">
        <v>166408</v>
      </c>
      <c r="F201" s="132"/>
      <c r="G201" s="263">
        <v>156989.14720048534</v>
      </c>
      <c r="H201" s="295">
        <f t="shared" si="7"/>
        <v>166408</v>
      </c>
      <c r="I201" s="297"/>
      <c r="J201" s="316">
        <f t="shared" si="8"/>
        <v>0</v>
      </c>
    </row>
    <row r="202" spans="2:10" ht="15" customHeight="1">
      <c r="B202" s="113" t="s">
        <v>505</v>
      </c>
      <c r="C202" s="108" t="s">
        <v>582</v>
      </c>
      <c r="D202" s="137">
        <v>9273</v>
      </c>
      <c r="F202" s="132"/>
      <c r="G202" s="263">
        <v>8748.5735566665116</v>
      </c>
      <c r="H202" s="295">
        <f t="shared" si="7"/>
        <v>9273</v>
      </c>
      <c r="I202" s="297"/>
      <c r="J202" s="316">
        <f t="shared" si="8"/>
        <v>0</v>
      </c>
    </row>
    <row r="203" spans="2:10" ht="15" customHeight="1">
      <c r="B203" s="113" t="s">
        <v>232</v>
      </c>
      <c r="C203" s="108" t="s">
        <v>582</v>
      </c>
      <c r="D203" s="137">
        <v>18984</v>
      </c>
      <c r="F203" s="132"/>
      <c r="G203" s="263">
        <v>17909.125995006907</v>
      </c>
      <c r="H203" s="295">
        <f t="shared" si="7"/>
        <v>18984</v>
      </c>
      <c r="I203" s="297"/>
      <c r="J203" s="316">
        <f t="shared" si="8"/>
        <v>0</v>
      </c>
    </row>
    <row r="204" spans="2:10" ht="15" customHeight="1">
      <c r="B204" s="113" t="s">
        <v>506</v>
      </c>
      <c r="C204" s="108" t="s">
        <v>641</v>
      </c>
      <c r="D204" s="137">
        <v>125411</v>
      </c>
      <c r="F204" s="132"/>
      <c r="G204" s="263">
        <v>118312.60276927505</v>
      </c>
      <c r="H204" s="295">
        <f t="shared" si="7"/>
        <v>125411</v>
      </c>
      <c r="I204" s="297"/>
      <c r="J204" s="316">
        <f t="shared" si="8"/>
        <v>0</v>
      </c>
    </row>
    <row r="205" spans="2:10" ht="15" customHeight="1">
      <c r="B205" s="113" t="s">
        <v>231</v>
      </c>
      <c r="C205" s="108" t="s">
        <v>641</v>
      </c>
      <c r="D205" s="137">
        <v>114713</v>
      </c>
      <c r="F205" s="132"/>
      <c r="G205" s="263">
        <v>108219.62403388295</v>
      </c>
      <c r="H205" s="295">
        <f t="shared" si="7"/>
        <v>114713</v>
      </c>
      <c r="I205" s="297"/>
      <c r="J205" s="316">
        <f t="shared" si="8"/>
        <v>0</v>
      </c>
    </row>
    <row r="206" spans="2:10" ht="15" customHeight="1">
      <c r="B206" s="113" t="s">
        <v>507</v>
      </c>
      <c r="C206" s="108" t="s">
        <v>584</v>
      </c>
      <c r="D206" s="137">
        <v>113111</v>
      </c>
      <c r="F206" s="132"/>
      <c r="G206" s="263">
        <v>106708.48512945538</v>
      </c>
      <c r="H206" s="295">
        <f t="shared" si="7"/>
        <v>113111</v>
      </c>
      <c r="I206" s="297"/>
      <c r="J206" s="316">
        <f t="shared" si="8"/>
        <v>0</v>
      </c>
    </row>
    <row r="207" spans="2:10" ht="15" customHeight="1">
      <c r="B207" s="113" t="s">
        <v>508</v>
      </c>
      <c r="C207" s="108" t="s">
        <v>584</v>
      </c>
      <c r="D207" s="137">
        <v>114070</v>
      </c>
      <c r="F207" s="132"/>
      <c r="G207" s="263">
        <v>107613.6110691792</v>
      </c>
      <c r="H207" s="295">
        <f t="shared" si="7"/>
        <v>114070</v>
      </c>
      <c r="I207" s="297"/>
      <c r="J207" s="316">
        <f t="shared" si="8"/>
        <v>0</v>
      </c>
    </row>
    <row r="208" spans="2:10" ht="15" customHeight="1">
      <c r="B208" s="113" t="s">
        <v>509</v>
      </c>
      <c r="C208" s="108" t="s">
        <v>584</v>
      </c>
      <c r="D208" s="137">
        <v>5874</v>
      </c>
      <c r="F208" s="132"/>
      <c r="G208" s="263">
        <v>5541.0564107545579</v>
      </c>
      <c r="H208" s="295">
        <f t="shared" si="7"/>
        <v>5874</v>
      </c>
      <c r="I208" s="297"/>
      <c r="J208" s="316">
        <f t="shared" si="8"/>
        <v>0</v>
      </c>
    </row>
    <row r="209" spans="2:10" ht="15" customHeight="1">
      <c r="B209" s="113" t="s">
        <v>510</v>
      </c>
      <c r="C209" s="108" t="s">
        <v>582</v>
      </c>
      <c r="D209" s="137">
        <v>13156</v>
      </c>
      <c r="F209" s="132"/>
      <c r="G209" s="263">
        <v>12411.035582808065</v>
      </c>
      <c r="H209" s="295">
        <f t="shared" si="7"/>
        <v>13156</v>
      </c>
      <c r="I209" s="297"/>
      <c r="J209" s="316">
        <f t="shared" si="8"/>
        <v>0</v>
      </c>
    </row>
    <row r="210" spans="2:10" ht="15" customHeight="1">
      <c r="B210" s="113" t="s">
        <v>511</v>
      </c>
      <c r="C210" s="108" t="s">
        <v>582</v>
      </c>
      <c r="D210" s="137">
        <v>14387</v>
      </c>
      <c r="F210" s="132"/>
      <c r="G210" s="263">
        <v>13572.583334807883</v>
      </c>
      <c r="H210" s="295">
        <f t="shared" si="7"/>
        <v>14387</v>
      </c>
      <c r="I210" s="297"/>
      <c r="J210" s="316">
        <f t="shared" si="8"/>
        <v>0</v>
      </c>
    </row>
    <row r="211" spans="2:10" s="105" customFormat="1" ht="15" customHeight="1">
      <c r="B211" s="113" t="s">
        <v>512</v>
      </c>
      <c r="C211" s="108" t="s">
        <v>582</v>
      </c>
      <c r="D211" s="137">
        <v>6359</v>
      </c>
      <c r="F211" s="132"/>
      <c r="G211" s="263">
        <v>5999.1160968496042</v>
      </c>
      <c r="H211" s="295">
        <f t="shared" si="7"/>
        <v>6359</v>
      </c>
      <c r="I211" s="297"/>
      <c r="J211" s="318">
        <f t="shared" si="8"/>
        <v>0</v>
      </c>
    </row>
    <row r="212" spans="2:10" s="105" customFormat="1" ht="15" customHeight="1">
      <c r="B212" s="113" t="s">
        <v>513</v>
      </c>
      <c r="C212" s="108" t="s">
        <v>15</v>
      </c>
      <c r="D212" s="137">
        <v>30546</v>
      </c>
      <c r="F212" s="132"/>
      <c r="G212" s="263">
        <v>28816.901299988251</v>
      </c>
      <c r="H212" s="295">
        <f t="shared" si="7"/>
        <v>30546</v>
      </c>
      <c r="I212" s="297"/>
      <c r="J212" s="318">
        <f t="shared" si="8"/>
        <v>0</v>
      </c>
    </row>
    <row r="213" spans="2:10" s="105" customFormat="1" ht="15" customHeight="1">
      <c r="B213" s="113" t="s">
        <v>514</v>
      </c>
      <c r="C213" s="108" t="s">
        <v>15</v>
      </c>
      <c r="D213" s="137">
        <v>53661</v>
      </c>
      <c r="F213" s="132"/>
      <c r="G213" s="263">
        <v>50623.840387852353</v>
      </c>
      <c r="H213" s="295">
        <f t="shared" si="7"/>
        <v>53661</v>
      </c>
      <c r="I213" s="297"/>
      <c r="J213" s="318">
        <f t="shared" si="8"/>
        <v>0</v>
      </c>
    </row>
    <row r="214" spans="2:10" s="105" customFormat="1" ht="15" customHeight="1">
      <c r="B214" s="142" t="s">
        <v>233</v>
      </c>
      <c r="C214" s="143" t="s">
        <v>15</v>
      </c>
      <c r="D214" s="145">
        <v>35616</v>
      </c>
      <c r="F214" s="132"/>
      <c r="G214" s="263">
        <v>33599.777318318287</v>
      </c>
      <c r="H214" s="295">
        <f t="shared" si="7"/>
        <v>35616</v>
      </c>
      <c r="I214" s="297"/>
      <c r="J214" s="318">
        <f t="shared" si="8"/>
        <v>0</v>
      </c>
    </row>
    <row r="215" spans="2:10" s="105" customFormat="1" ht="15" customHeight="1">
      <c r="B215" s="142" t="s">
        <v>890</v>
      </c>
      <c r="C215" s="143" t="s">
        <v>15</v>
      </c>
      <c r="D215" s="145">
        <v>25210</v>
      </c>
      <c r="F215" s="132"/>
      <c r="G215" s="263">
        <v>23783.008573678122</v>
      </c>
      <c r="H215" s="295">
        <f t="shared" si="7"/>
        <v>25210</v>
      </c>
      <c r="I215" s="297"/>
      <c r="J215" s="318">
        <f t="shared" si="8"/>
        <v>0</v>
      </c>
    </row>
    <row r="216" spans="2:10" s="105" customFormat="1" ht="15" customHeight="1">
      <c r="B216" s="113" t="s">
        <v>515</v>
      </c>
      <c r="C216" s="108" t="s">
        <v>15</v>
      </c>
      <c r="D216" s="137">
        <v>68462</v>
      </c>
      <c r="F216" s="132"/>
      <c r="G216" s="263">
        <v>64586.782187150435</v>
      </c>
      <c r="H216" s="295">
        <f t="shared" si="7"/>
        <v>68462</v>
      </c>
      <c r="I216" s="297"/>
      <c r="J216" s="318">
        <f t="shared" si="8"/>
        <v>0</v>
      </c>
    </row>
    <row r="217" spans="2:10" ht="15" customHeight="1">
      <c r="B217" s="113" t="s">
        <v>235</v>
      </c>
      <c r="C217" s="108" t="s">
        <v>15</v>
      </c>
      <c r="D217" s="137">
        <v>50501</v>
      </c>
      <c r="F217" s="132"/>
      <c r="G217" s="263">
        <v>47642.055055248027</v>
      </c>
      <c r="H217" s="295">
        <f t="shared" si="7"/>
        <v>50501</v>
      </c>
      <c r="I217" s="297"/>
      <c r="J217" s="316">
        <f t="shared" si="8"/>
        <v>0</v>
      </c>
    </row>
    <row r="218" spans="2:10" ht="15" customHeight="1">
      <c r="B218" s="113" t="s">
        <v>236</v>
      </c>
      <c r="C218" s="108" t="s">
        <v>15</v>
      </c>
      <c r="D218" s="137">
        <v>50583</v>
      </c>
      <c r="F218" s="132"/>
      <c r="G218" s="263">
        <v>47719.92520188418</v>
      </c>
      <c r="H218" s="295">
        <f t="shared" si="7"/>
        <v>50583</v>
      </c>
      <c r="I218" s="297"/>
      <c r="J218" s="316">
        <f t="shared" si="8"/>
        <v>0</v>
      </c>
    </row>
    <row r="219" spans="2:10" ht="15" customHeight="1">
      <c r="B219" s="113" t="s">
        <v>237</v>
      </c>
      <c r="C219" s="108" t="s">
        <v>15</v>
      </c>
      <c r="D219" s="137">
        <v>65776</v>
      </c>
      <c r="F219" s="132"/>
      <c r="G219" s="263">
        <v>62053.162451421515</v>
      </c>
      <c r="H219" s="295">
        <f t="shared" si="7"/>
        <v>65776</v>
      </c>
      <c r="I219" s="297"/>
      <c r="J219" s="316">
        <f t="shared" si="8"/>
        <v>0</v>
      </c>
    </row>
    <row r="220" spans="2:10" ht="15" customHeight="1">
      <c r="B220" s="113" t="s">
        <v>516</v>
      </c>
      <c r="C220" s="108" t="s">
        <v>15</v>
      </c>
      <c r="D220" s="137">
        <v>58266</v>
      </c>
      <c r="F220" s="132"/>
      <c r="G220" s="263">
        <v>54967.895226903333</v>
      </c>
      <c r="H220" s="295">
        <f t="shared" si="7"/>
        <v>58266</v>
      </c>
      <c r="I220" s="297"/>
      <c r="J220" s="316">
        <f t="shared" si="8"/>
        <v>0</v>
      </c>
    </row>
    <row r="221" spans="2:10" ht="15" customHeight="1">
      <c r="B221" s="113" t="s">
        <v>517</v>
      </c>
      <c r="C221" s="108" t="s">
        <v>15</v>
      </c>
      <c r="D221" s="137">
        <v>9340</v>
      </c>
      <c r="F221" s="132"/>
      <c r="G221" s="263">
        <v>8811.0528978498769</v>
      </c>
      <c r="H221" s="295">
        <f t="shared" si="7"/>
        <v>9340</v>
      </c>
      <c r="I221" s="297"/>
      <c r="J221" s="316">
        <f t="shared" si="8"/>
        <v>0</v>
      </c>
    </row>
    <row r="222" spans="2:10" ht="15" customHeight="1">
      <c r="B222" s="113" t="s">
        <v>234</v>
      </c>
      <c r="C222" s="108" t="s">
        <v>15</v>
      </c>
      <c r="D222" s="137">
        <v>26394</v>
      </c>
      <c r="F222" s="132"/>
      <c r="G222" s="263">
        <v>24899.758088377846</v>
      </c>
      <c r="H222" s="295">
        <f t="shared" si="7"/>
        <v>26394</v>
      </c>
      <c r="I222" s="297"/>
      <c r="J222" s="316">
        <f t="shared" si="8"/>
        <v>0</v>
      </c>
    </row>
    <row r="223" spans="2:10" ht="15" customHeight="1">
      <c r="B223" s="142" t="s">
        <v>518</v>
      </c>
      <c r="C223" s="143" t="s">
        <v>15</v>
      </c>
      <c r="D223" s="145">
        <v>25763</v>
      </c>
      <c r="F223" s="132"/>
      <c r="G223" s="263">
        <v>24304.372108391508</v>
      </c>
      <c r="H223" s="295">
        <f t="shared" si="7"/>
        <v>25763</v>
      </c>
      <c r="I223" s="297"/>
      <c r="J223" s="316">
        <f t="shared" si="8"/>
        <v>0</v>
      </c>
    </row>
    <row r="224" spans="2:10" ht="15" customHeight="1">
      <c r="B224" s="113" t="s">
        <v>519</v>
      </c>
      <c r="C224" s="108" t="s">
        <v>15</v>
      </c>
      <c r="D224" s="137">
        <v>5964</v>
      </c>
      <c r="F224" s="132"/>
      <c r="G224" s="263">
        <v>5626.4387362426742</v>
      </c>
      <c r="H224" s="295">
        <f t="shared" si="7"/>
        <v>5964</v>
      </c>
      <c r="I224" s="297"/>
      <c r="J224" s="316">
        <f t="shared" si="8"/>
        <v>0</v>
      </c>
    </row>
    <row r="225" spans="2:10" ht="15" customHeight="1">
      <c r="B225" s="113" t="s">
        <v>832</v>
      </c>
      <c r="C225" s="108" t="s">
        <v>15</v>
      </c>
      <c r="D225" s="137">
        <v>50138</v>
      </c>
      <c r="F225" s="132"/>
      <c r="G225" s="263">
        <v>47299.884469735029</v>
      </c>
      <c r="H225" s="295">
        <f t="shared" si="7"/>
        <v>50138</v>
      </c>
      <c r="I225" s="297"/>
      <c r="J225" s="316">
        <f t="shared" si="8"/>
        <v>0</v>
      </c>
    </row>
    <row r="226" spans="2:10" ht="15" customHeight="1">
      <c r="B226" s="113" t="s">
        <v>833</v>
      </c>
      <c r="C226" s="108" t="s">
        <v>15</v>
      </c>
      <c r="D226" s="137">
        <v>42650</v>
      </c>
      <c r="F226" s="132"/>
      <c r="G226" s="263">
        <v>40235.687990777224</v>
      </c>
      <c r="H226" s="295">
        <f t="shared" si="7"/>
        <v>42650</v>
      </c>
      <c r="I226" s="297"/>
      <c r="J226" s="316">
        <f t="shared" si="8"/>
        <v>0</v>
      </c>
    </row>
    <row r="227" spans="2:10" ht="15" customHeight="1">
      <c r="B227" s="142" t="s">
        <v>834</v>
      </c>
      <c r="C227" s="143" t="s">
        <v>15</v>
      </c>
      <c r="D227" s="145">
        <v>46878</v>
      </c>
      <c r="F227" s="132"/>
      <c r="G227" s="263">
        <v>44224.19690148122</v>
      </c>
      <c r="H227" s="295">
        <f t="shared" si="7"/>
        <v>46878</v>
      </c>
      <c r="I227" s="297"/>
      <c r="J227" s="316">
        <f t="shared" si="8"/>
        <v>0</v>
      </c>
    </row>
    <row r="228" spans="2:10" ht="15" customHeight="1">
      <c r="B228" s="113" t="s">
        <v>601</v>
      </c>
      <c r="C228" s="108" t="s">
        <v>15</v>
      </c>
      <c r="D228" s="137">
        <v>48574</v>
      </c>
      <c r="F228" s="132"/>
      <c r="G228" s="263">
        <v>45824.657444697325</v>
      </c>
      <c r="H228" s="295">
        <f t="shared" si="7"/>
        <v>48574</v>
      </c>
      <c r="I228" s="297"/>
      <c r="J228" s="316">
        <f t="shared" si="8"/>
        <v>0</v>
      </c>
    </row>
    <row r="229" spans="2:10" ht="15" customHeight="1">
      <c r="B229" s="113" t="s">
        <v>602</v>
      </c>
      <c r="C229" s="108" t="s">
        <v>15</v>
      </c>
      <c r="D229" s="137">
        <v>49439</v>
      </c>
      <c r="F229" s="132"/>
      <c r="G229" s="263">
        <v>46640.370133695382</v>
      </c>
      <c r="H229" s="295">
        <f t="shared" si="7"/>
        <v>49439</v>
      </c>
      <c r="I229" s="297"/>
      <c r="J229" s="316">
        <f t="shared" si="8"/>
        <v>0</v>
      </c>
    </row>
    <row r="230" spans="2:10" ht="15" customHeight="1">
      <c r="B230" s="113" t="s">
        <v>520</v>
      </c>
      <c r="C230" s="108" t="s">
        <v>15</v>
      </c>
      <c r="D230" s="137">
        <v>55745</v>
      </c>
      <c r="F230" s="132"/>
      <c r="G230" s="263">
        <v>52589.832560572286</v>
      </c>
      <c r="H230" s="295">
        <f t="shared" si="7"/>
        <v>55745</v>
      </c>
      <c r="I230" s="297"/>
      <c r="J230" s="316">
        <f t="shared" si="8"/>
        <v>0</v>
      </c>
    </row>
    <row r="231" spans="2:10" ht="15" customHeight="1">
      <c r="B231" s="113" t="s">
        <v>521</v>
      </c>
      <c r="C231" s="108" t="s">
        <v>15</v>
      </c>
      <c r="D231" s="137">
        <v>64349</v>
      </c>
      <c r="F231" s="132"/>
      <c r="G231" s="263">
        <v>60706.466974302071</v>
      </c>
      <c r="H231" s="295">
        <f t="shared" si="7"/>
        <v>64349</v>
      </c>
      <c r="I231" s="297"/>
      <c r="J231" s="316">
        <f t="shared" si="8"/>
        <v>0</v>
      </c>
    </row>
    <row r="232" spans="2:10" ht="15" customHeight="1">
      <c r="B232" s="113" t="s">
        <v>522</v>
      </c>
      <c r="C232" s="108" t="s">
        <v>15</v>
      </c>
      <c r="D232" s="137">
        <v>60311</v>
      </c>
      <c r="F232" s="132"/>
      <c r="G232" s="263">
        <v>56896.876176986778</v>
      </c>
      <c r="H232" s="295">
        <f t="shared" si="7"/>
        <v>60311</v>
      </c>
      <c r="I232" s="297"/>
      <c r="J232" s="316">
        <f t="shared" si="8"/>
        <v>0</v>
      </c>
    </row>
    <row r="233" spans="2:10" ht="15" customHeight="1">
      <c r="B233" s="113" t="s">
        <v>238</v>
      </c>
      <c r="C233" s="108" t="s">
        <v>15</v>
      </c>
      <c r="D233" s="137">
        <v>58419</v>
      </c>
      <c r="F233" s="132"/>
      <c r="G233" s="263">
        <v>55112.642087709362</v>
      </c>
      <c r="H233" s="295">
        <f t="shared" si="7"/>
        <v>58419</v>
      </c>
      <c r="I233" s="297"/>
      <c r="J233" s="316">
        <f t="shared" si="8"/>
        <v>0</v>
      </c>
    </row>
    <row r="234" spans="2:10" ht="15" customHeight="1">
      <c r="B234" s="142" t="s">
        <v>523</v>
      </c>
      <c r="C234" s="143" t="s">
        <v>15</v>
      </c>
      <c r="D234" s="145">
        <v>40363</v>
      </c>
      <c r="F234" s="132"/>
      <c r="G234" s="263">
        <v>38078.31848120677</v>
      </c>
      <c r="H234" s="295">
        <f t="shared" si="7"/>
        <v>40363</v>
      </c>
      <c r="I234" s="297"/>
      <c r="J234" s="316">
        <f t="shared" si="8"/>
        <v>0</v>
      </c>
    </row>
    <row r="235" spans="2:10" ht="15" customHeight="1">
      <c r="B235" s="113" t="s">
        <v>603</v>
      </c>
      <c r="C235" s="108" t="s">
        <v>15</v>
      </c>
      <c r="D235" s="137">
        <v>25210</v>
      </c>
      <c r="F235" s="132"/>
      <c r="G235" s="263">
        <v>23783.008573678122</v>
      </c>
      <c r="H235" s="295">
        <f t="shared" si="7"/>
        <v>25210</v>
      </c>
      <c r="I235" s="297"/>
      <c r="J235" s="316">
        <f t="shared" si="8"/>
        <v>0</v>
      </c>
    </row>
    <row r="236" spans="2:10" ht="15" customHeight="1">
      <c r="B236" s="113" t="s">
        <v>239</v>
      </c>
      <c r="C236" s="108" t="s">
        <v>584</v>
      </c>
      <c r="D236" s="137">
        <v>967</v>
      </c>
      <c r="F236" s="132"/>
      <c r="G236" s="263">
        <v>912.63811857577059</v>
      </c>
      <c r="H236" s="295">
        <f t="shared" si="7"/>
        <v>967</v>
      </c>
      <c r="I236" s="297"/>
      <c r="J236" s="316">
        <f t="shared" si="8"/>
        <v>0</v>
      </c>
    </row>
    <row r="237" spans="2:10" ht="15" customHeight="1">
      <c r="B237" s="113" t="s">
        <v>240</v>
      </c>
      <c r="C237" s="108" t="s">
        <v>15</v>
      </c>
      <c r="D237" s="137">
        <v>567598</v>
      </c>
      <c r="F237" s="132"/>
      <c r="G237" s="263">
        <v>535469.57435861614</v>
      </c>
      <c r="H237" s="295">
        <f t="shared" ref="H237:H300" si="9">ROUND(G237*106%,0)</f>
        <v>567598</v>
      </c>
      <c r="I237" s="297"/>
      <c r="J237" s="316">
        <f t="shared" si="8"/>
        <v>0</v>
      </c>
    </row>
    <row r="238" spans="2:10" ht="15" customHeight="1">
      <c r="B238" s="113" t="s">
        <v>241</v>
      </c>
      <c r="C238" s="108" t="s">
        <v>15</v>
      </c>
      <c r="D238" s="137">
        <v>515091</v>
      </c>
      <c r="F238" s="132"/>
      <c r="G238" s="263">
        <v>485934.45023267443</v>
      </c>
      <c r="H238" s="295">
        <f t="shared" si="9"/>
        <v>515091</v>
      </c>
      <c r="I238" s="297"/>
      <c r="J238" s="316">
        <f t="shared" si="8"/>
        <v>0</v>
      </c>
    </row>
    <row r="239" spans="2:10" ht="15" customHeight="1">
      <c r="B239" s="113" t="s">
        <v>242</v>
      </c>
      <c r="C239" s="108" t="s">
        <v>15</v>
      </c>
      <c r="D239" s="137">
        <v>509701</v>
      </c>
      <c r="F239" s="132"/>
      <c r="G239" s="263">
        <v>480850.44577670546</v>
      </c>
      <c r="H239" s="295">
        <f t="shared" si="9"/>
        <v>509701</v>
      </c>
      <c r="I239" s="297"/>
      <c r="J239" s="316">
        <f t="shared" si="8"/>
        <v>0</v>
      </c>
    </row>
    <row r="240" spans="2:10" ht="15" customHeight="1">
      <c r="B240" s="113" t="s">
        <v>524</v>
      </c>
      <c r="C240" s="108" t="s">
        <v>52</v>
      </c>
      <c r="D240" s="137">
        <v>439019</v>
      </c>
      <c r="F240" s="132"/>
      <c r="G240" s="263">
        <v>414168.59019729361</v>
      </c>
      <c r="H240" s="295">
        <f t="shared" si="9"/>
        <v>439019</v>
      </c>
      <c r="I240" s="297"/>
      <c r="J240" s="316">
        <f t="shared" si="8"/>
        <v>0</v>
      </c>
    </row>
    <row r="241" spans="2:10" ht="15" customHeight="1">
      <c r="B241" s="113" t="s">
        <v>525</v>
      </c>
      <c r="C241" s="108" t="s">
        <v>15</v>
      </c>
      <c r="D241" s="137">
        <v>426327</v>
      </c>
      <c r="F241" s="132"/>
      <c r="G241" s="263">
        <v>402195.00161470624</v>
      </c>
      <c r="H241" s="295">
        <f t="shared" si="9"/>
        <v>426327</v>
      </c>
      <c r="I241" s="297"/>
      <c r="J241" s="316">
        <f t="shared" si="8"/>
        <v>0</v>
      </c>
    </row>
    <row r="242" spans="2:10" ht="15" customHeight="1">
      <c r="B242" s="113" t="s">
        <v>526</v>
      </c>
      <c r="C242" s="108" t="s">
        <v>15</v>
      </c>
      <c r="D242" s="137">
        <v>294774</v>
      </c>
      <c r="F242" s="132"/>
      <c r="G242" s="263">
        <v>278089.13477154932</v>
      </c>
      <c r="H242" s="295">
        <f t="shared" si="9"/>
        <v>294774</v>
      </c>
      <c r="I242" s="297"/>
      <c r="J242" s="316">
        <f t="shared" si="8"/>
        <v>0</v>
      </c>
    </row>
    <row r="243" spans="2:10" ht="15" customHeight="1">
      <c r="B243" s="113" t="s">
        <v>527</v>
      </c>
      <c r="C243" s="108" t="s">
        <v>15</v>
      </c>
      <c r="D243" s="137">
        <v>522826</v>
      </c>
      <c r="F243" s="132"/>
      <c r="G243" s="263">
        <v>493231.89070379181</v>
      </c>
      <c r="H243" s="295">
        <f t="shared" si="9"/>
        <v>522826</v>
      </c>
      <c r="I243" s="297"/>
      <c r="J243" s="316">
        <f t="shared" si="8"/>
        <v>0</v>
      </c>
    </row>
    <row r="244" spans="2:10" ht="15" customHeight="1">
      <c r="B244" s="113" t="s">
        <v>528</v>
      </c>
      <c r="C244" s="108" t="s">
        <v>15</v>
      </c>
      <c r="D244" s="137">
        <v>509435</v>
      </c>
      <c r="F244" s="132"/>
      <c r="G244" s="263">
        <v>480598.60456129047</v>
      </c>
      <c r="H244" s="295">
        <f t="shared" si="9"/>
        <v>509435</v>
      </c>
      <c r="I244" s="297"/>
      <c r="J244" s="316">
        <f t="shared" si="8"/>
        <v>0</v>
      </c>
    </row>
    <row r="245" spans="2:10" ht="15" customHeight="1">
      <c r="B245" s="113" t="s">
        <v>529</v>
      </c>
      <c r="C245" s="108" t="s">
        <v>15</v>
      </c>
      <c r="D245" s="137">
        <v>480873</v>
      </c>
      <c r="F245" s="132"/>
      <c r="G245" s="263">
        <v>453654.06803418434</v>
      </c>
      <c r="H245" s="295">
        <f t="shared" si="9"/>
        <v>480873</v>
      </c>
      <c r="I245" s="297"/>
      <c r="J245" s="316">
        <f t="shared" si="8"/>
        <v>0</v>
      </c>
    </row>
    <row r="246" spans="2:10" ht="15" customHeight="1">
      <c r="B246" s="113" t="s">
        <v>530</v>
      </c>
      <c r="C246" s="108" t="s">
        <v>15</v>
      </c>
      <c r="D246" s="137">
        <v>493172</v>
      </c>
      <c r="F246" s="132"/>
      <c r="G246" s="263">
        <v>465256.90310684626</v>
      </c>
      <c r="H246" s="295">
        <f t="shared" si="9"/>
        <v>493172</v>
      </c>
      <c r="I246" s="297"/>
      <c r="J246" s="316">
        <f t="shared" si="8"/>
        <v>0</v>
      </c>
    </row>
    <row r="247" spans="2:10" ht="15" customHeight="1">
      <c r="B247" s="113" t="s">
        <v>531</v>
      </c>
      <c r="C247" s="108" t="s">
        <v>15</v>
      </c>
      <c r="D247" s="137">
        <v>418576</v>
      </c>
      <c r="F247" s="132"/>
      <c r="G247" s="263">
        <v>394883.17806944548</v>
      </c>
      <c r="H247" s="295">
        <f t="shared" si="9"/>
        <v>418576</v>
      </c>
      <c r="I247" s="297"/>
      <c r="J247" s="316">
        <f t="shared" si="8"/>
        <v>0</v>
      </c>
    </row>
    <row r="248" spans="2:10" ht="15" customHeight="1">
      <c r="B248" s="113" t="s">
        <v>532</v>
      </c>
      <c r="C248" s="108" t="s">
        <v>15</v>
      </c>
      <c r="D248" s="137">
        <v>422230</v>
      </c>
      <c r="F248" s="132"/>
      <c r="G248" s="263">
        <v>398330.16881924786</v>
      </c>
      <c r="H248" s="295">
        <f t="shared" si="9"/>
        <v>422230</v>
      </c>
      <c r="I248" s="297"/>
      <c r="J248" s="316">
        <f t="shared" si="8"/>
        <v>0</v>
      </c>
    </row>
    <row r="249" spans="2:10" ht="15" customHeight="1">
      <c r="B249" s="113" t="s">
        <v>533</v>
      </c>
      <c r="C249" s="108" t="s">
        <v>15</v>
      </c>
      <c r="D249" s="137">
        <v>418691</v>
      </c>
      <c r="F249" s="132"/>
      <c r="G249" s="263">
        <v>394991.64660311281</v>
      </c>
      <c r="H249" s="295">
        <f t="shared" si="9"/>
        <v>418691</v>
      </c>
      <c r="I249" s="297"/>
      <c r="J249" s="316">
        <f t="shared" si="8"/>
        <v>0</v>
      </c>
    </row>
    <row r="250" spans="2:10" ht="15" customHeight="1">
      <c r="B250" s="113" t="s">
        <v>534</v>
      </c>
      <c r="C250" s="108" t="s">
        <v>15</v>
      </c>
      <c r="D250" s="137">
        <v>313970</v>
      </c>
      <c r="F250" s="132"/>
      <c r="G250" s="263">
        <v>296198.06640163087</v>
      </c>
      <c r="H250" s="295">
        <f t="shared" si="9"/>
        <v>313970</v>
      </c>
      <c r="I250" s="297"/>
      <c r="J250" s="316">
        <f t="shared" si="8"/>
        <v>0</v>
      </c>
    </row>
    <row r="251" spans="2:10" ht="15" customHeight="1">
      <c r="B251" s="113" t="s">
        <v>245</v>
      </c>
      <c r="C251" s="108" t="s">
        <v>15</v>
      </c>
      <c r="D251" s="137">
        <v>425377</v>
      </c>
      <c r="F251" s="132"/>
      <c r="G251" s="263">
        <v>401299.12848064158</v>
      </c>
      <c r="H251" s="295">
        <f t="shared" si="9"/>
        <v>425377</v>
      </c>
      <c r="I251" s="297"/>
      <c r="J251" s="316">
        <f t="shared" si="8"/>
        <v>0</v>
      </c>
    </row>
    <row r="252" spans="2:10" ht="15" customHeight="1">
      <c r="B252" s="113" t="s">
        <v>246</v>
      </c>
      <c r="C252" s="108" t="s">
        <v>15</v>
      </c>
      <c r="D252" s="137">
        <v>422220</v>
      </c>
      <c r="F252" s="132"/>
      <c r="G252" s="263">
        <v>398321.09923746315</v>
      </c>
      <c r="H252" s="295">
        <f t="shared" si="9"/>
        <v>422220</v>
      </c>
      <c r="I252" s="297"/>
      <c r="J252" s="316">
        <f t="shared" si="8"/>
        <v>0</v>
      </c>
    </row>
    <row r="253" spans="2:10" ht="15" customHeight="1">
      <c r="B253" s="113" t="s">
        <v>243</v>
      </c>
      <c r="C253" s="108" t="s">
        <v>15</v>
      </c>
      <c r="D253" s="137">
        <v>445118</v>
      </c>
      <c r="F253" s="132"/>
      <c r="G253" s="263">
        <v>419922.18630239618</v>
      </c>
      <c r="H253" s="295">
        <f t="shared" si="9"/>
        <v>445118</v>
      </c>
      <c r="I253" s="297"/>
      <c r="J253" s="316">
        <f t="shared" si="8"/>
        <v>0</v>
      </c>
    </row>
    <row r="254" spans="2:10" ht="15" customHeight="1">
      <c r="B254" s="113" t="s">
        <v>244</v>
      </c>
      <c r="C254" s="108" t="s">
        <v>15</v>
      </c>
      <c r="D254" s="137">
        <v>257522</v>
      </c>
      <c r="F254" s="132"/>
      <c r="G254" s="263">
        <v>242944.96341559297</v>
      </c>
      <c r="H254" s="295">
        <f t="shared" si="9"/>
        <v>257522</v>
      </c>
      <c r="I254" s="297"/>
      <c r="J254" s="316">
        <f t="shared" si="8"/>
        <v>0</v>
      </c>
    </row>
    <row r="255" spans="2:10" ht="15" customHeight="1">
      <c r="B255" s="113" t="s">
        <v>535</v>
      </c>
      <c r="C255" s="108" t="s">
        <v>582</v>
      </c>
      <c r="D255" s="137">
        <v>18806</v>
      </c>
      <c r="F255" s="132"/>
      <c r="G255" s="263">
        <v>17741.201314084465</v>
      </c>
      <c r="H255" s="295">
        <f t="shared" si="9"/>
        <v>18806</v>
      </c>
      <c r="I255" s="297"/>
      <c r="J255" s="316">
        <f t="shared" si="8"/>
        <v>0</v>
      </c>
    </row>
    <row r="256" spans="2:10" ht="15" customHeight="1">
      <c r="B256" s="113" t="s">
        <v>604</v>
      </c>
      <c r="C256" s="108" t="s">
        <v>15</v>
      </c>
      <c r="D256" s="137">
        <v>488970</v>
      </c>
      <c r="F256" s="132"/>
      <c r="G256" s="263">
        <v>461292.39652369363</v>
      </c>
      <c r="H256" s="295">
        <f t="shared" si="9"/>
        <v>488970</v>
      </c>
      <c r="I256" s="297"/>
      <c r="J256" s="316">
        <f t="shared" si="8"/>
        <v>0</v>
      </c>
    </row>
    <row r="257" spans="2:10" ht="15" customHeight="1">
      <c r="B257" s="113" t="s">
        <v>536</v>
      </c>
      <c r="C257" s="108" t="s">
        <v>15</v>
      </c>
      <c r="D257" s="137">
        <v>407527</v>
      </c>
      <c r="F257" s="132"/>
      <c r="G257" s="263">
        <v>384459.8466884782</v>
      </c>
      <c r="H257" s="295">
        <f t="shared" si="9"/>
        <v>407527</v>
      </c>
      <c r="I257" s="297"/>
      <c r="J257" s="316">
        <f t="shared" si="8"/>
        <v>0</v>
      </c>
    </row>
    <row r="258" spans="2:10" ht="15" customHeight="1">
      <c r="B258" s="113" t="s">
        <v>537</v>
      </c>
      <c r="C258" s="108" t="s">
        <v>15</v>
      </c>
      <c r="D258" s="137">
        <v>462022</v>
      </c>
      <c r="F258" s="132"/>
      <c r="G258" s="263">
        <v>435869.99233348132</v>
      </c>
      <c r="H258" s="295">
        <f t="shared" si="9"/>
        <v>462022</v>
      </c>
      <c r="I258" s="297"/>
      <c r="J258" s="316">
        <f t="shared" si="8"/>
        <v>0</v>
      </c>
    </row>
    <row r="259" spans="2:10" ht="15" customHeight="1">
      <c r="B259" s="142" t="s">
        <v>538</v>
      </c>
      <c r="C259" s="143" t="s">
        <v>15</v>
      </c>
      <c r="D259" s="145">
        <v>421906</v>
      </c>
      <c r="F259" s="132"/>
      <c r="G259" s="263">
        <v>398024.36817281082</v>
      </c>
      <c r="H259" s="295">
        <f t="shared" si="9"/>
        <v>421906</v>
      </c>
      <c r="I259" s="297"/>
      <c r="J259" s="316">
        <f t="shared" si="8"/>
        <v>0</v>
      </c>
    </row>
    <row r="260" spans="2:10" ht="15" customHeight="1">
      <c r="B260" s="142" t="s">
        <v>539</v>
      </c>
      <c r="C260" s="143" t="s">
        <v>15</v>
      </c>
      <c r="D260" s="145">
        <v>510209</v>
      </c>
      <c r="F260" s="132"/>
      <c r="G260" s="263">
        <v>481328.93492480036</v>
      </c>
      <c r="H260" s="295">
        <f t="shared" si="9"/>
        <v>510209</v>
      </c>
      <c r="I260" s="297"/>
      <c r="J260" s="316">
        <f t="shared" ref="J260:J323" si="10">H260-D260</f>
        <v>0</v>
      </c>
    </row>
    <row r="261" spans="2:10" ht="15" customHeight="1">
      <c r="B261" s="113" t="s">
        <v>540</v>
      </c>
      <c r="C261" s="108" t="s">
        <v>15</v>
      </c>
      <c r="D261" s="137">
        <v>618515</v>
      </c>
      <c r="F261" s="132"/>
      <c r="G261" s="263">
        <v>583504.46140065917</v>
      </c>
      <c r="H261" s="295">
        <f t="shared" si="9"/>
        <v>618515</v>
      </c>
      <c r="I261" s="297"/>
      <c r="J261" s="316">
        <f t="shared" si="10"/>
        <v>0</v>
      </c>
    </row>
    <row r="262" spans="2:10" ht="15" customHeight="1">
      <c r="B262" s="113" t="s">
        <v>541</v>
      </c>
      <c r="C262" s="108" t="s">
        <v>50</v>
      </c>
      <c r="D262" s="137">
        <v>2845</v>
      </c>
      <c r="F262" s="132"/>
      <c r="G262" s="263">
        <v>2684.2297605169724</v>
      </c>
      <c r="H262" s="295">
        <f t="shared" si="9"/>
        <v>2845</v>
      </c>
      <c r="I262" s="297"/>
      <c r="J262" s="316">
        <f t="shared" si="10"/>
        <v>0</v>
      </c>
    </row>
    <row r="263" spans="2:10" ht="30" customHeight="1">
      <c r="B263" s="113" t="s">
        <v>605</v>
      </c>
      <c r="C263" s="108" t="s">
        <v>50</v>
      </c>
      <c r="D263" s="137">
        <v>2923</v>
      </c>
      <c r="F263" s="132"/>
      <c r="G263" s="263">
        <v>2757.7025341666176</v>
      </c>
      <c r="H263" s="295">
        <f t="shared" si="9"/>
        <v>2923</v>
      </c>
      <c r="I263" s="297"/>
      <c r="J263" s="316">
        <f t="shared" si="10"/>
        <v>0</v>
      </c>
    </row>
    <row r="264" spans="2:10" ht="15" customHeight="1">
      <c r="B264" s="113" t="s">
        <v>247</v>
      </c>
      <c r="C264" s="108" t="s">
        <v>582</v>
      </c>
      <c r="D264" s="137">
        <v>69529</v>
      </c>
      <c r="F264" s="132"/>
      <c r="G264" s="263">
        <v>65593.780601061764</v>
      </c>
      <c r="H264" s="295">
        <f t="shared" si="9"/>
        <v>69529</v>
      </c>
      <c r="I264" s="297"/>
      <c r="J264" s="316">
        <f t="shared" si="10"/>
        <v>0</v>
      </c>
    </row>
    <row r="265" spans="2:10" ht="15" customHeight="1">
      <c r="B265" s="113" t="s">
        <v>248</v>
      </c>
      <c r="C265" s="108" t="s">
        <v>50</v>
      </c>
      <c r="D265" s="137">
        <v>16235</v>
      </c>
      <c r="F265" s="132"/>
      <c r="G265" s="263">
        <v>15316.050112022849</v>
      </c>
      <c r="H265" s="295">
        <f t="shared" si="9"/>
        <v>16235</v>
      </c>
      <c r="I265" s="297"/>
      <c r="J265" s="316">
        <f t="shared" si="10"/>
        <v>0</v>
      </c>
    </row>
    <row r="266" spans="2:10" ht="15" customHeight="1">
      <c r="B266" s="113" t="s">
        <v>606</v>
      </c>
      <c r="C266" s="108" t="s">
        <v>584</v>
      </c>
      <c r="D266" s="137">
        <v>7082</v>
      </c>
      <c r="F266" s="132"/>
      <c r="G266" s="263">
        <v>6681.4418052567844</v>
      </c>
      <c r="H266" s="295">
        <f t="shared" si="9"/>
        <v>7082</v>
      </c>
      <c r="I266" s="297"/>
      <c r="J266" s="316">
        <f t="shared" si="10"/>
        <v>0</v>
      </c>
    </row>
    <row r="267" spans="2:10" ht="15" customHeight="1">
      <c r="B267" s="113" t="s">
        <v>607</v>
      </c>
      <c r="C267" s="108" t="s">
        <v>641</v>
      </c>
      <c r="D267" s="137">
        <v>36409</v>
      </c>
      <c r="F267" s="132"/>
      <c r="G267" s="263">
        <v>34347.697173774279</v>
      </c>
      <c r="H267" s="295">
        <f t="shared" si="9"/>
        <v>36409</v>
      </c>
      <c r="I267" s="297"/>
      <c r="J267" s="316">
        <f t="shared" si="10"/>
        <v>0</v>
      </c>
    </row>
    <row r="268" spans="2:10" ht="15" customHeight="1">
      <c r="B268" s="113" t="s">
        <v>608</v>
      </c>
      <c r="C268" s="108" t="s">
        <v>641</v>
      </c>
      <c r="D268" s="137">
        <v>51242</v>
      </c>
      <c r="F268" s="132"/>
      <c r="G268" s="263">
        <v>48341.970255601263</v>
      </c>
      <c r="H268" s="295">
        <f t="shared" si="9"/>
        <v>51242</v>
      </c>
      <c r="I268" s="297"/>
      <c r="J268" s="316">
        <f t="shared" si="10"/>
        <v>0</v>
      </c>
    </row>
    <row r="269" spans="2:10" ht="15" customHeight="1">
      <c r="B269" s="113" t="s">
        <v>609</v>
      </c>
      <c r="C269" s="108" t="s">
        <v>641</v>
      </c>
      <c r="D269" s="137">
        <v>55197</v>
      </c>
      <c r="F269" s="132"/>
      <c r="G269" s="263">
        <v>52072.958010782633</v>
      </c>
      <c r="H269" s="295">
        <f t="shared" si="9"/>
        <v>55197</v>
      </c>
      <c r="I269" s="297"/>
      <c r="J269" s="316">
        <f t="shared" si="10"/>
        <v>0</v>
      </c>
    </row>
    <row r="270" spans="2:10" ht="15" customHeight="1">
      <c r="B270" s="113" t="s">
        <v>249</v>
      </c>
      <c r="C270" s="108" t="s">
        <v>50</v>
      </c>
      <c r="D270" s="137">
        <v>56332</v>
      </c>
      <c r="F270" s="132"/>
      <c r="G270" s="263">
        <v>53143.535109123972</v>
      </c>
      <c r="H270" s="295">
        <f t="shared" si="9"/>
        <v>56332</v>
      </c>
      <c r="I270" s="297"/>
      <c r="J270" s="316">
        <f t="shared" si="10"/>
        <v>0</v>
      </c>
    </row>
    <row r="271" spans="2:10" ht="15" customHeight="1">
      <c r="B271" s="113" t="s">
        <v>542</v>
      </c>
      <c r="C271" s="108" t="s">
        <v>584</v>
      </c>
      <c r="D271" s="137">
        <v>272006</v>
      </c>
      <c r="F271" s="132"/>
      <c r="G271" s="263">
        <v>256609.79997118042</v>
      </c>
      <c r="H271" s="295">
        <f t="shared" si="9"/>
        <v>272006</v>
      </c>
      <c r="I271" s="297"/>
      <c r="J271" s="316">
        <f t="shared" si="10"/>
        <v>0</v>
      </c>
    </row>
    <row r="272" spans="2:10" ht="15" customHeight="1">
      <c r="B272" s="113" t="s">
        <v>543</v>
      </c>
      <c r="C272" s="108" t="s">
        <v>15</v>
      </c>
      <c r="D272" s="137">
        <v>49714</v>
      </c>
      <c r="F272" s="132"/>
      <c r="G272" s="263">
        <v>46900.364811522923</v>
      </c>
      <c r="H272" s="295">
        <f t="shared" si="9"/>
        <v>49714</v>
      </c>
      <c r="I272" s="297"/>
      <c r="J272" s="316">
        <f t="shared" si="10"/>
        <v>0</v>
      </c>
    </row>
    <row r="273" spans="2:10" ht="15" customHeight="1">
      <c r="B273" s="142" t="s">
        <v>250</v>
      </c>
      <c r="C273" s="143" t="s">
        <v>15</v>
      </c>
      <c r="D273" s="145">
        <v>49714</v>
      </c>
      <c r="F273" s="132"/>
      <c r="G273" s="263">
        <v>46900.364811522923</v>
      </c>
      <c r="H273" s="295">
        <f t="shared" si="9"/>
        <v>49714</v>
      </c>
      <c r="I273" s="297"/>
      <c r="J273" s="316">
        <f t="shared" si="10"/>
        <v>0</v>
      </c>
    </row>
    <row r="274" spans="2:10" ht="15" customHeight="1">
      <c r="B274" s="142" t="s">
        <v>251</v>
      </c>
      <c r="C274" s="143" t="s">
        <v>15</v>
      </c>
      <c r="D274" s="145">
        <v>49714</v>
      </c>
      <c r="F274" s="132"/>
      <c r="G274" s="263">
        <v>46900.364811522923</v>
      </c>
      <c r="H274" s="295">
        <f t="shared" si="9"/>
        <v>49714</v>
      </c>
      <c r="I274" s="297"/>
      <c r="J274" s="316">
        <f t="shared" si="10"/>
        <v>0</v>
      </c>
    </row>
    <row r="275" spans="2:10" ht="15" customHeight="1">
      <c r="B275" s="113" t="s">
        <v>610</v>
      </c>
      <c r="C275" s="108" t="s">
        <v>584</v>
      </c>
      <c r="D275" s="137">
        <v>75354</v>
      </c>
      <c r="F275" s="132"/>
      <c r="G275" s="263">
        <v>71088.481371583519</v>
      </c>
      <c r="H275" s="295">
        <f t="shared" si="9"/>
        <v>75354</v>
      </c>
      <c r="I275" s="297"/>
      <c r="J275" s="316">
        <f t="shared" si="10"/>
        <v>0</v>
      </c>
    </row>
    <row r="276" spans="2:10" ht="15" customHeight="1">
      <c r="B276" s="113" t="s">
        <v>253</v>
      </c>
      <c r="C276" s="108" t="s">
        <v>584</v>
      </c>
      <c r="D276" s="137">
        <v>72640</v>
      </c>
      <c r="F276" s="132"/>
      <c r="G276" s="263">
        <v>68527.927726312206</v>
      </c>
      <c r="H276" s="295">
        <f t="shared" si="9"/>
        <v>72640</v>
      </c>
      <c r="I276" s="297"/>
      <c r="J276" s="316">
        <f t="shared" si="10"/>
        <v>0</v>
      </c>
    </row>
    <row r="277" spans="2:10" ht="15" customHeight="1">
      <c r="B277" s="113" t="s">
        <v>611</v>
      </c>
      <c r="C277" s="108" t="s">
        <v>585</v>
      </c>
      <c r="D277" s="137">
        <v>89466</v>
      </c>
      <c r="F277" s="132"/>
      <c r="G277" s="263">
        <v>84402.077759873267</v>
      </c>
      <c r="H277" s="295">
        <f t="shared" si="9"/>
        <v>89466</v>
      </c>
      <c r="I277" s="297"/>
      <c r="J277" s="316">
        <f t="shared" si="10"/>
        <v>0</v>
      </c>
    </row>
    <row r="278" spans="2:10" ht="15" customHeight="1">
      <c r="B278" s="113" t="s">
        <v>544</v>
      </c>
      <c r="C278" s="108" t="s">
        <v>585</v>
      </c>
      <c r="D278" s="137">
        <v>80922</v>
      </c>
      <c r="F278" s="132"/>
      <c r="G278" s="263">
        <v>76341.14340397263</v>
      </c>
      <c r="H278" s="295">
        <f t="shared" si="9"/>
        <v>80922</v>
      </c>
      <c r="I278" s="297"/>
      <c r="J278" s="316">
        <f t="shared" si="10"/>
        <v>0</v>
      </c>
    </row>
    <row r="279" spans="2:10" ht="15" customHeight="1">
      <c r="B279" s="113" t="s">
        <v>252</v>
      </c>
      <c r="C279" s="108" t="s">
        <v>585</v>
      </c>
      <c r="D279" s="137">
        <v>60794</v>
      </c>
      <c r="F279" s="132"/>
      <c r="G279" s="263">
        <v>57352.370728839705</v>
      </c>
      <c r="H279" s="295">
        <f t="shared" si="9"/>
        <v>60794</v>
      </c>
      <c r="I279" s="297"/>
      <c r="J279" s="316">
        <f t="shared" si="10"/>
        <v>0</v>
      </c>
    </row>
    <row r="280" spans="2:10" ht="15" customHeight="1">
      <c r="B280" s="113" t="s">
        <v>545</v>
      </c>
      <c r="C280" s="108" t="s">
        <v>590</v>
      </c>
      <c r="D280" s="137">
        <v>49656</v>
      </c>
      <c r="F280" s="132"/>
      <c r="G280" s="263">
        <v>46845.031201442653</v>
      </c>
      <c r="H280" s="295">
        <f t="shared" si="9"/>
        <v>49656</v>
      </c>
      <c r="I280" s="297"/>
      <c r="J280" s="316">
        <f t="shared" si="10"/>
        <v>0</v>
      </c>
    </row>
    <row r="281" spans="2:10" ht="15" customHeight="1">
      <c r="B281" s="113" t="s">
        <v>546</v>
      </c>
      <c r="C281" s="108" t="s">
        <v>590</v>
      </c>
      <c r="D281" s="137">
        <v>92509</v>
      </c>
      <c r="F281" s="132"/>
      <c r="G281" s="263">
        <v>87272.462976819268</v>
      </c>
      <c r="H281" s="295">
        <f t="shared" si="9"/>
        <v>92509</v>
      </c>
      <c r="I281" s="297"/>
      <c r="J281" s="316">
        <f t="shared" si="10"/>
        <v>0</v>
      </c>
    </row>
    <row r="282" spans="2:10" ht="15" customHeight="1">
      <c r="B282" s="113" t="s">
        <v>612</v>
      </c>
      <c r="C282" s="108" t="s">
        <v>641</v>
      </c>
      <c r="D282" s="137">
        <v>69625</v>
      </c>
      <c r="F282" s="132"/>
      <c r="G282" s="263">
        <v>65683.926747285295</v>
      </c>
      <c r="H282" s="295">
        <f t="shared" si="9"/>
        <v>69625</v>
      </c>
      <c r="I282" s="297"/>
      <c r="J282" s="316">
        <f t="shared" si="10"/>
        <v>0</v>
      </c>
    </row>
    <row r="283" spans="2:10" ht="15" customHeight="1">
      <c r="B283" s="113" t="s">
        <v>613</v>
      </c>
      <c r="C283" s="108" t="s">
        <v>50</v>
      </c>
      <c r="D283" s="137">
        <v>7836</v>
      </c>
      <c r="F283" s="132"/>
      <c r="G283" s="263">
        <v>7392.5336619507352</v>
      </c>
      <c r="H283" s="295">
        <f t="shared" si="9"/>
        <v>7836</v>
      </c>
      <c r="I283" s="297"/>
      <c r="J283" s="316">
        <f t="shared" si="10"/>
        <v>0</v>
      </c>
    </row>
    <row r="284" spans="2:10" ht="15" customHeight="1">
      <c r="B284" s="113" t="s">
        <v>614</v>
      </c>
      <c r="C284" s="108" t="s">
        <v>584</v>
      </c>
      <c r="D284" s="137">
        <v>5519</v>
      </c>
      <c r="F284" s="132"/>
      <c r="G284" s="263">
        <v>5207.03928765405</v>
      </c>
      <c r="H284" s="295">
        <f t="shared" si="9"/>
        <v>5519</v>
      </c>
      <c r="I284" s="297"/>
      <c r="J284" s="316">
        <f t="shared" si="10"/>
        <v>0</v>
      </c>
    </row>
    <row r="285" spans="2:10" ht="15" customHeight="1">
      <c r="B285" s="113" t="s">
        <v>547</v>
      </c>
      <c r="C285" s="108" t="s">
        <v>641</v>
      </c>
      <c r="D285" s="137">
        <v>12134</v>
      </c>
      <c r="F285" s="132"/>
      <c r="G285" s="263">
        <v>11447.094779389648</v>
      </c>
      <c r="H285" s="295">
        <f t="shared" si="9"/>
        <v>12134</v>
      </c>
      <c r="I285" s="297"/>
      <c r="J285" s="316">
        <f t="shared" si="10"/>
        <v>0</v>
      </c>
    </row>
    <row r="286" spans="2:10" ht="15" customHeight="1">
      <c r="B286" s="113" t="s">
        <v>255</v>
      </c>
      <c r="C286" s="108" t="s">
        <v>641</v>
      </c>
      <c r="D286" s="137">
        <v>112100</v>
      </c>
      <c r="F286" s="132"/>
      <c r="G286" s="263">
        <v>105754.25519138221</v>
      </c>
      <c r="H286" s="295">
        <f t="shared" si="9"/>
        <v>112100</v>
      </c>
      <c r="I286" s="297"/>
      <c r="J286" s="316">
        <f t="shared" si="10"/>
        <v>0</v>
      </c>
    </row>
    <row r="287" spans="2:10" ht="15" customHeight="1">
      <c r="B287" s="113" t="s">
        <v>254</v>
      </c>
      <c r="C287" s="108" t="s">
        <v>641</v>
      </c>
      <c r="D287" s="137">
        <v>102434</v>
      </c>
      <c r="F287" s="132"/>
      <c r="G287" s="263">
        <v>96635.935856099764</v>
      </c>
      <c r="H287" s="295">
        <f t="shared" si="9"/>
        <v>102434</v>
      </c>
      <c r="I287" s="297"/>
      <c r="J287" s="316">
        <f t="shared" si="10"/>
        <v>0</v>
      </c>
    </row>
    <row r="288" spans="2:10" ht="15" customHeight="1">
      <c r="B288" s="113" t="s">
        <v>548</v>
      </c>
      <c r="C288" s="108" t="s">
        <v>641</v>
      </c>
      <c r="D288" s="137">
        <v>41430</v>
      </c>
      <c r="F288" s="132"/>
      <c r="G288" s="263">
        <v>39084.492387683145</v>
      </c>
      <c r="H288" s="295">
        <f t="shared" si="9"/>
        <v>41430</v>
      </c>
      <c r="I288" s="297"/>
      <c r="J288" s="316">
        <f t="shared" si="10"/>
        <v>0</v>
      </c>
    </row>
    <row r="289" spans="2:10" ht="15" customHeight="1">
      <c r="B289" s="113" t="s">
        <v>256</v>
      </c>
      <c r="C289" s="108" t="s">
        <v>641</v>
      </c>
      <c r="D289" s="137">
        <v>38254</v>
      </c>
      <c r="F289" s="132"/>
      <c r="G289" s="263">
        <v>36088.507204809903</v>
      </c>
      <c r="H289" s="295">
        <f t="shared" si="9"/>
        <v>38254</v>
      </c>
      <c r="I289" s="297"/>
      <c r="J289" s="316">
        <f t="shared" si="10"/>
        <v>0</v>
      </c>
    </row>
    <row r="290" spans="2:10" ht="15" customHeight="1">
      <c r="B290" s="113" t="s">
        <v>257</v>
      </c>
      <c r="C290" s="108" t="s">
        <v>641</v>
      </c>
      <c r="D290" s="137">
        <v>184413</v>
      </c>
      <c r="F290" s="132"/>
      <c r="G290" s="263">
        <v>173974.55003251298</v>
      </c>
      <c r="H290" s="295">
        <f t="shared" si="9"/>
        <v>184413</v>
      </c>
      <c r="I290" s="297"/>
      <c r="J290" s="316">
        <f t="shared" si="10"/>
        <v>0</v>
      </c>
    </row>
    <row r="291" spans="2:10" ht="15" customHeight="1">
      <c r="B291" s="113" t="s">
        <v>549</v>
      </c>
      <c r="C291" s="108" t="s">
        <v>588</v>
      </c>
      <c r="D291" s="137">
        <v>3478</v>
      </c>
      <c r="F291" s="132"/>
      <c r="G291" s="263">
        <v>3280.989919561599</v>
      </c>
      <c r="H291" s="295">
        <f t="shared" si="9"/>
        <v>3478</v>
      </c>
      <c r="I291" s="297"/>
      <c r="J291" s="316">
        <f t="shared" si="10"/>
        <v>0</v>
      </c>
    </row>
    <row r="292" spans="2:10" ht="15" customHeight="1">
      <c r="B292" s="113" t="s">
        <v>550</v>
      </c>
      <c r="C292" s="108" t="s">
        <v>583</v>
      </c>
      <c r="D292" s="137">
        <v>98908</v>
      </c>
      <c r="F292" s="132"/>
      <c r="G292" s="263">
        <v>93309.872863426412</v>
      </c>
      <c r="H292" s="295">
        <f t="shared" si="9"/>
        <v>98908</v>
      </c>
      <c r="I292" s="297"/>
      <c r="J292" s="316">
        <f t="shared" si="10"/>
        <v>0</v>
      </c>
    </row>
    <row r="293" spans="2:10" ht="15" customHeight="1">
      <c r="B293" s="113" t="s">
        <v>615</v>
      </c>
      <c r="C293" s="108" t="s">
        <v>50</v>
      </c>
      <c r="D293" s="137">
        <v>4414</v>
      </c>
      <c r="F293" s="132"/>
      <c r="G293" s="263">
        <v>4163.9457704784099</v>
      </c>
      <c r="H293" s="295">
        <f t="shared" si="9"/>
        <v>4414</v>
      </c>
      <c r="I293" s="297"/>
      <c r="J293" s="316">
        <f t="shared" si="10"/>
        <v>0</v>
      </c>
    </row>
    <row r="294" spans="2:10" ht="15" customHeight="1">
      <c r="B294" s="113" t="s">
        <v>551</v>
      </c>
      <c r="C294" s="108" t="s">
        <v>50</v>
      </c>
      <c r="D294" s="137">
        <v>10185</v>
      </c>
      <c r="F294" s="132"/>
      <c r="G294" s="263">
        <v>9608.8096471530062</v>
      </c>
      <c r="H294" s="295">
        <f t="shared" si="9"/>
        <v>10185</v>
      </c>
      <c r="I294" s="297"/>
      <c r="J294" s="316">
        <f t="shared" si="10"/>
        <v>0</v>
      </c>
    </row>
    <row r="295" spans="2:10" ht="15" customHeight="1">
      <c r="B295" s="113" t="s">
        <v>552</v>
      </c>
      <c r="C295" s="108" t="s">
        <v>641</v>
      </c>
      <c r="D295" s="137">
        <v>2873</v>
      </c>
      <c r="F295" s="132"/>
      <c r="G295" s="263">
        <v>2710.0643268127333</v>
      </c>
      <c r="H295" s="295">
        <f t="shared" si="9"/>
        <v>2873</v>
      </c>
      <c r="I295" s="297"/>
      <c r="J295" s="316">
        <f t="shared" si="10"/>
        <v>0</v>
      </c>
    </row>
    <row r="296" spans="2:10" ht="15" customHeight="1">
      <c r="B296" s="113" t="s">
        <v>553</v>
      </c>
      <c r="C296" s="108" t="s">
        <v>641</v>
      </c>
      <c r="D296" s="137">
        <v>50101</v>
      </c>
      <c r="F296" s="132"/>
      <c r="G296" s="263">
        <v>47264.797097780152</v>
      </c>
      <c r="H296" s="295">
        <f t="shared" si="9"/>
        <v>50101</v>
      </c>
      <c r="I296" s="297"/>
      <c r="J296" s="316">
        <f t="shared" si="10"/>
        <v>0</v>
      </c>
    </row>
    <row r="297" spans="2:10" ht="15" customHeight="1">
      <c r="B297" s="113" t="s">
        <v>258</v>
      </c>
      <c r="C297" s="108" t="s">
        <v>641</v>
      </c>
      <c r="D297" s="137">
        <v>70554</v>
      </c>
      <c r="F297" s="132"/>
      <c r="G297" s="263">
        <v>66560.103314847889</v>
      </c>
      <c r="H297" s="295">
        <f t="shared" si="9"/>
        <v>70554</v>
      </c>
      <c r="I297" s="297"/>
      <c r="J297" s="316">
        <f t="shared" si="10"/>
        <v>0</v>
      </c>
    </row>
    <row r="298" spans="2:10" ht="15" customHeight="1">
      <c r="B298" s="113" t="s">
        <v>554</v>
      </c>
      <c r="C298" s="108" t="s">
        <v>641</v>
      </c>
      <c r="D298" s="137">
        <v>67172</v>
      </c>
      <c r="F298" s="132"/>
      <c r="G298" s="263">
        <v>63370.175660881985</v>
      </c>
      <c r="H298" s="295">
        <f t="shared" si="9"/>
        <v>67172</v>
      </c>
      <c r="I298" s="297"/>
      <c r="J298" s="316">
        <f t="shared" si="10"/>
        <v>0</v>
      </c>
    </row>
    <row r="299" spans="2:10" ht="15" customHeight="1">
      <c r="B299" s="142" t="s">
        <v>259</v>
      </c>
      <c r="C299" s="143" t="s">
        <v>584</v>
      </c>
      <c r="D299" s="145">
        <v>4762</v>
      </c>
      <c r="F299" s="132"/>
      <c r="G299" s="263">
        <v>4492.2829534713392</v>
      </c>
      <c r="H299" s="295">
        <f t="shared" si="9"/>
        <v>4762</v>
      </c>
      <c r="I299" s="297"/>
      <c r="J299" s="316">
        <f t="shared" si="10"/>
        <v>0</v>
      </c>
    </row>
    <row r="300" spans="2:10" ht="15" customHeight="1">
      <c r="B300" s="113" t="s">
        <v>555</v>
      </c>
      <c r="C300" s="108" t="s">
        <v>50</v>
      </c>
      <c r="D300" s="137">
        <v>46843</v>
      </c>
      <c r="F300" s="132"/>
      <c r="G300" s="263">
        <v>44191.949499580143</v>
      </c>
      <c r="H300" s="295">
        <f t="shared" si="9"/>
        <v>46843</v>
      </c>
      <c r="I300" s="297"/>
      <c r="J300" s="316">
        <f t="shared" si="10"/>
        <v>0</v>
      </c>
    </row>
    <row r="301" spans="2:10" ht="15" customHeight="1">
      <c r="B301" s="113" t="s">
        <v>260</v>
      </c>
      <c r="C301" s="108" t="s">
        <v>50</v>
      </c>
      <c r="D301" s="137">
        <v>37890</v>
      </c>
      <c r="F301" s="132"/>
      <c r="G301" s="263">
        <v>35745.512111861914</v>
      </c>
      <c r="H301" s="295">
        <f t="shared" ref="H301:H364" si="11">ROUND(G301*106%,0)</f>
        <v>37890</v>
      </c>
      <c r="I301" s="297"/>
      <c r="J301" s="316">
        <f t="shared" si="10"/>
        <v>0</v>
      </c>
    </row>
    <row r="302" spans="2:10" ht="30" customHeight="1">
      <c r="B302" s="113" t="s">
        <v>616</v>
      </c>
      <c r="C302" s="108" t="s">
        <v>641</v>
      </c>
      <c r="D302" s="137">
        <v>402705</v>
      </c>
      <c r="F302" s="132"/>
      <c r="G302" s="263">
        <v>379909.93982649618</v>
      </c>
      <c r="H302" s="295">
        <f t="shared" si="11"/>
        <v>402705</v>
      </c>
      <c r="I302" s="297"/>
      <c r="J302" s="316">
        <f t="shared" si="10"/>
        <v>0</v>
      </c>
    </row>
    <row r="303" spans="2:10" ht="30" customHeight="1">
      <c r="B303" s="113" t="s">
        <v>617</v>
      </c>
      <c r="C303" s="108" t="s">
        <v>641</v>
      </c>
      <c r="D303" s="137">
        <v>299206</v>
      </c>
      <c r="F303" s="132"/>
      <c r="G303" s="263">
        <v>282270.12036235048</v>
      </c>
      <c r="H303" s="295">
        <f t="shared" si="11"/>
        <v>299206</v>
      </c>
      <c r="I303" s="297"/>
      <c r="J303" s="316">
        <f t="shared" si="10"/>
        <v>0</v>
      </c>
    </row>
    <row r="304" spans="2:10" ht="30" customHeight="1">
      <c r="B304" s="113" t="s">
        <v>261</v>
      </c>
      <c r="C304" s="108" t="s">
        <v>641</v>
      </c>
      <c r="D304" s="137">
        <v>268263</v>
      </c>
      <c r="F304" s="132"/>
      <c r="G304" s="263">
        <v>253077.97656751313</v>
      </c>
      <c r="H304" s="295">
        <f t="shared" si="11"/>
        <v>268263</v>
      </c>
      <c r="I304" s="297"/>
      <c r="J304" s="316">
        <f t="shared" si="10"/>
        <v>0</v>
      </c>
    </row>
    <row r="305" spans="2:10" ht="30" customHeight="1">
      <c r="B305" s="113" t="s">
        <v>264</v>
      </c>
      <c r="C305" s="108" t="s">
        <v>641</v>
      </c>
      <c r="D305" s="137">
        <v>360426</v>
      </c>
      <c r="F305" s="132"/>
      <c r="G305" s="263">
        <v>340024.30104783282</v>
      </c>
      <c r="H305" s="295">
        <f t="shared" si="11"/>
        <v>360426</v>
      </c>
      <c r="I305" s="297"/>
      <c r="J305" s="316">
        <f t="shared" si="10"/>
        <v>0</v>
      </c>
    </row>
    <row r="306" spans="2:10" ht="30" customHeight="1">
      <c r="B306" s="113" t="s">
        <v>263</v>
      </c>
      <c r="C306" s="108" t="s">
        <v>641</v>
      </c>
      <c r="D306" s="137">
        <v>293486</v>
      </c>
      <c r="F306" s="132"/>
      <c r="G306" s="263">
        <v>276873.2611407786</v>
      </c>
      <c r="H306" s="295">
        <f t="shared" si="11"/>
        <v>293486</v>
      </c>
      <c r="I306" s="297"/>
      <c r="J306" s="316">
        <f t="shared" si="10"/>
        <v>0</v>
      </c>
    </row>
    <row r="307" spans="2:10" ht="30" customHeight="1">
      <c r="B307" s="113" t="s">
        <v>262</v>
      </c>
      <c r="C307" s="108" t="s">
        <v>582</v>
      </c>
      <c r="D307" s="137">
        <v>429483</v>
      </c>
      <c r="F307" s="132"/>
      <c r="G307" s="263">
        <v>405172.48118626128</v>
      </c>
      <c r="H307" s="295">
        <f t="shared" si="11"/>
        <v>429483</v>
      </c>
      <c r="I307" s="297"/>
      <c r="J307" s="316">
        <f t="shared" si="10"/>
        <v>0</v>
      </c>
    </row>
    <row r="308" spans="2:10" ht="15" customHeight="1">
      <c r="B308" s="113" t="s">
        <v>556</v>
      </c>
      <c r="C308" s="108" t="s">
        <v>641</v>
      </c>
      <c r="D308" s="137">
        <v>186355</v>
      </c>
      <c r="F308" s="132"/>
      <c r="G308" s="263">
        <v>175806.78877689314</v>
      </c>
      <c r="H308" s="295">
        <f t="shared" si="11"/>
        <v>186355</v>
      </c>
      <c r="I308" s="297"/>
      <c r="J308" s="316">
        <f t="shared" si="10"/>
        <v>0</v>
      </c>
    </row>
    <row r="309" spans="2:10" ht="15" customHeight="1">
      <c r="B309" s="113" t="s">
        <v>281</v>
      </c>
      <c r="C309" s="108" t="s">
        <v>50</v>
      </c>
      <c r="D309" s="137">
        <v>23623</v>
      </c>
      <c r="F309" s="132"/>
      <c r="G309" s="263">
        <v>22285.519847896197</v>
      </c>
      <c r="H309" s="295">
        <f t="shared" si="11"/>
        <v>23623</v>
      </c>
      <c r="I309" s="297"/>
      <c r="J309" s="316">
        <f t="shared" si="10"/>
        <v>0</v>
      </c>
    </row>
    <row r="310" spans="2:10" ht="15" customHeight="1">
      <c r="B310" s="113" t="s">
        <v>280</v>
      </c>
      <c r="C310" s="108" t="s">
        <v>50</v>
      </c>
      <c r="D310" s="137">
        <v>6728</v>
      </c>
      <c r="F310" s="132"/>
      <c r="G310" s="263">
        <v>6346.8750105329636</v>
      </c>
      <c r="H310" s="295">
        <f t="shared" si="11"/>
        <v>6728</v>
      </c>
      <c r="I310" s="297"/>
      <c r="J310" s="316">
        <f t="shared" si="10"/>
        <v>0</v>
      </c>
    </row>
    <row r="311" spans="2:10" ht="15" customHeight="1">
      <c r="B311" s="113" t="s">
        <v>279</v>
      </c>
      <c r="C311" s="108" t="s">
        <v>50</v>
      </c>
      <c r="D311" s="137">
        <v>15557</v>
      </c>
      <c r="F311" s="132"/>
      <c r="G311" s="263">
        <v>14676.232342485288</v>
      </c>
      <c r="H311" s="295">
        <f t="shared" si="11"/>
        <v>15557</v>
      </c>
      <c r="I311" s="297"/>
      <c r="J311" s="316">
        <f t="shared" si="10"/>
        <v>0</v>
      </c>
    </row>
    <row r="312" spans="2:10" ht="15" customHeight="1">
      <c r="B312" s="113" t="s">
        <v>557</v>
      </c>
      <c r="C312" s="108" t="s">
        <v>50</v>
      </c>
      <c r="D312" s="137">
        <v>88168</v>
      </c>
      <c r="F312" s="132"/>
      <c r="G312" s="263">
        <v>83177.042935380668</v>
      </c>
      <c r="H312" s="295">
        <f t="shared" si="11"/>
        <v>88168</v>
      </c>
      <c r="I312" s="297"/>
      <c r="J312" s="316">
        <f t="shared" si="10"/>
        <v>0</v>
      </c>
    </row>
    <row r="313" spans="2:10" ht="15" customHeight="1">
      <c r="B313" s="113" t="s">
        <v>558</v>
      </c>
      <c r="C313" s="108" t="s">
        <v>50</v>
      </c>
      <c r="D313" s="137">
        <v>14340</v>
      </c>
      <c r="F313" s="132"/>
      <c r="G313" s="263">
        <v>13528.059933319444</v>
      </c>
      <c r="H313" s="295">
        <f t="shared" si="11"/>
        <v>14340</v>
      </c>
      <c r="I313" s="297"/>
      <c r="J313" s="316">
        <f t="shared" si="10"/>
        <v>0</v>
      </c>
    </row>
    <row r="314" spans="2:10" ht="15" customHeight="1">
      <c r="B314" s="113" t="s">
        <v>265</v>
      </c>
      <c r="C314" s="108" t="s">
        <v>50</v>
      </c>
      <c r="D314" s="137">
        <v>12509</v>
      </c>
      <c r="F314" s="132"/>
      <c r="G314" s="263">
        <v>11800.533633180588</v>
      </c>
      <c r="H314" s="295">
        <f t="shared" si="11"/>
        <v>12509</v>
      </c>
      <c r="I314" s="297"/>
      <c r="J314" s="316">
        <f t="shared" si="10"/>
        <v>0</v>
      </c>
    </row>
    <row r="315" spans="2:10" ht="15" customHeight="1">
      <c r="B315" s="113" t="s">
        <v>267</v>
      </c>
      <c r="C315" s="108" t="s">
        <v>50</v>
      </c>
      <c r="D315" s="137">
        <v>10622</v>
      </c>
      <c r="F315" s="132"/>
      <c r="G315" s="263">
        <v>10020.330469140798</v>
      </c>
      <c r="H315" s="295">
        <f t="shared" si="11"/>
        <v>10622</v>
      </c>
      <c r="I315" s="297"/>
      <c r="J315" s="316">
        <f t="shared" si="10"/>
        <v>0</v>
      </c>
    </row>
    <row r="316" spans="2:10" ht="15" customHeight="1">
      <c r="B316" s="113" t="s">
        <v>618</v>
      </c>
      <c r="C316" s="108" t="s">
        <v>50</v>
      </c>
      <c r="D316" s="137">
        <v>10495</v>
      </c>
      <c r="F316" s="132"/>
      <c r="G316" s="263">
        <v>9900.5020552583319</v>
      </c>
      <c r="H316" s="295">
        <f t="shared" si="11"/>
        <v>10495</v>
      </c>
      <c r="I316" s="297"/>
      <c r="J316" s="316">
        <f t="shared" si="10"/>
        <v>0</v>
      </c>
    </row>
    <row r="317" spans="2:10" ht="15" customHeight="1">
      <c r="B317" s="113" t="s">
        <v>266</v>
      </c>
      <c r="C317" s="108" t="s">
        <v>641</v>
      </c>
      <c r="D317" s="137">
        <v>50460</v>
      </c>
      <c r="F317" s="132"/>
      <c r="G317" s="263">
        <v>47603.761265490481</v>
      </c>
      <c r="H317" s="295">
        <f t="shared" si="11"/>
        <v>50460</v>
      </c>
      <c r="I317" s="297"/>
      <c r="J317" s="316">
        <f t="shared" si="10"/>
        <v>0</v>
      </c>
    </row>
    <row r="318" spans="2:10" ht="15" customHeight="1">
      <c r="B318" s="113" t="s">
        <v>268</v>
      </c>
      <c r="C318" s="108" t="s">
        <v>50</v>
      </c>
      <c r="D318" s="137">
        <v>25820</v>
      </c>
      <c r="F318" s="132"/>
      <c r="G318" s="263">
        <v>24358.697987162377</v>
      </c>
      <c r="H318" s="295">
        <f t="shared" si="11"/>
        <v>25820</v>
      </c>
      <c r="I318" s="297"/>
      <c r="J318" s="316">
        <f t="shared" si="10"/>
        <v>0</v>
      </c>
    </row>
    <row r="319" spans="2:10" ht="15" customHeight="1">
      <c r="B319" s="113" t="s">
        <v>619</v>
      </c>
      <c r="C319" s="108" t="s">
        <v>585</v>
      </c>
      <c r="D319" s="137">
        <v>70423</v>
      </c>
      <c r="F319" s="132"/>
      <c r="G319" s="263">
        <v>66436.793647351107</v>
      </c>
      <c r="H319" s="295">
        <f t="shared" si="11"/>
        <v>70423</v>
      </c>
      <c r="I319" s="297"/>
      <c r="J319" s="316">
        <f t="shared" si="10"/>
        <v>0</v>
      </c>
    </row>
    <row r="320" spans="2:10" ht="15" customHeight="1">
      <c r="B320" s="113" t="s">
        <v>620</v>
      </c>
      <c r="C320" s="108" t="s">
        <v>641</v>
      </c>
      <c r="D320" s="137">
        <v>13348</v>
      </c>
      <c r="F320" s="132"/>
      <c r="G320" s="263">
        <v>12592.060770752829</v>
      </c>
      <c r="H320" s="295">
        <f t="shared" si="11"/>
        <v>13348</v>
      </c>
      <c r="I320" s="297"/>
      <c r="J320" s="316">
        <f t="shared" si="10"/>
        <v>0</v>
      </c>
    </row>
    <row r="321" spans="2:10" ht="30" customHeight="1">
      <c r="B321" s="113" t="s">
        <v>621</v>
      </c>
      <c r="C321" s="108" t="s">
        <v>641</v>
      </c>
      <c r="D321" s="137">
        <v>120844</v>
      </c>
      <c r="F321" s="132"/>
      <c r="G321" s="263">
        <v>114003.91013795398</v>
      </c>
      <c r="H321" s="295">
        <f t="shared" si="11"/>
        <v>120844</v>
      </c>
      <c r="I321" s="297"/>
      <c r="J321" s="316">
        <f t="shared" si="10"/>
        <v>0</v>
      </c>
    </row>
    <row r="322" spans="2:10" ht="30" customHeight="1">
      <c r="B322" s="113" t="s">
        <v>622</v>
      </c>
      <c r="C322" s="108" t="s">
        <v>641</v>
      </c>
      <c r="D322" s="137">
        <v>204607</v>
      </c>
      <c r="F322" s="132"/>
      <c r="G322" s="263">
        <v>193025.61882495487</v>
      </c>
      <c r="H322" s="295">
        <f t="shared" si="11"/>
        <v>204607</v>
      </c>
      <c r="I322" s="297"/>
      <c r="J322" s="316">
        <f t="shared" si="10"/>
        <v>0</v>
      </c>
    </row>
    <row r="323" spans="2:10" ht="30" customHeight="1">
      <c r="B323" s="113" t="s">
        <v>623</v>
      </c>
      <c r="C323" s="108" t="s">
        <v>641</v>
      </c>
      <c r="D323" s="137">
        <v>182327</v>
      </c>
      <c r="F323" s="132"/>
      <c r="G323" s="263">
        <v>172006.90884492308</v>
      </c>
      <c r="H323" s="295">
        <f t="shared" si="11"/>
        <v>182327</v>
      </c>
      <c r="I323" s="297"/>
      <c r="J323" s="316">
        <f t="shared" si="10"/>
        <v>0</v>
      </c>
    </row>
    <row r="324" spans="2:10" ht="30" customHeight="1">
      <c r="B324" s="113" t="s">
        <v>624</v>
      </c>
      <c r="C324" s="108" t="s">
        <v>641</v>
      </c>
      <c r="D324" s="137">
        <v>223095</v>
      </c>
      <c r="F324" s="132"/>
      <c r="G324" s="263">
        <v>210467.24910433314</v>
      </c>
      <c r="H324" s="295">
        <f t="shared" si="11"/>
        <v>223095</v>
      </c>
      <c r="I324" s="297"/>
      <c r="J324" s="316">
        <f t="shared" ref="J324:J373" si="12">H324-D324</f>
        <v>0</v>
      </c>
    </row>
    <row r="325" spans="2:10" ht="30" customHeight="1">
      <c r="B325" s="113" t="s">
        <v>625</v>
      </c>
      <c r="C325" s="108" t="s">
        <v>641</v>
      </c>
      <c r="D325" s="137">
        <v>340379</v>
      </c>
      <c r="F325" s="132"/>
      <c r="G325" s="263">
        <v>321112.6656238382</v>
      </c>
      <c r="H325" s="295">
        <f t="shared" si="11"/>
        <v>340379</v>
      </c>
      <c r="I325" s="297"/>
      <c r="J325" s="316">
        <f t="shared" si="12"/>
        <v>0</v>
      </c>
    </row>
    <row r="326" spans="2:10" ht="15" customHeight="1">
      <c r="B326" s="113" t="s">
        <v>559</v>
      </c>
      <c r="C326" s="108" t="s">
        <v>641</v>
      </c>
      <c r="D326" s="137">
        <v>21000</v>
      </c>
      <c r="F326" s="132"/>
      <c r="G326" s="263">
        <v>19810.898199736319</v>
      </c>
      <c r="H326" s="295">
        <f t="shared" si="11"/>
        <v>21000</v>
      </c>
      <c r="I326" s="297"/>
      <c r="J326" s="316">
        <f t="shared" si="12"/>
        <v>0</v>
      </c>
    </row>
    <row r="327" spans="2:10" ht="15" customHeight="1">
      <c r="B327" s="113" t="s">
        <v>626</v>
      </c>
      <c r="C327" s="108" t="s">
        <v>641</v>
      </c>
      <c r="D327" s="137">
        <v>26010</v>
      </c>
      <c r="F327" s="132"/>
      <c r="G327" s="263">
        <v>24537.524488613883</v>
      </c>
      <c r="H327" s="295">
        <f t="shared" si="11"/>
        <v>26010</v>
      </c>
      <c r="I327" s="297"/>
      <c r="J327" s="316">
        <f t="shared" si="12"/>
        <v>0</v>
      </c>
    </row>
    <row r="328" spans="2:10" ht="15" customHeight="1">
      <c r="B328" s="113" t="s">
        <v>269</v>
      </c>
      <c r="C328" s="108" t="s">
        <v>641</v>
      </c>
      <c r="D328" s="137">
        <v>20947</v>
      </c>
      <c r="F328" s="132"/>
      <c r="G328" s="263">
        <v>19761.244529763619</v>
      </c>
      <c r="H328" s="295">
        <f t="shared" si="11"/>
        <v>20947</v>
      </c>
      <c r="I328" s="297"/>
      <c r="J328" s="316">
        <f t="shared" si="12"/>
        <v>0</v>
      </c>
    </row>
    <row r="329" spans="2:10" ht="15" customHeight="1">
      <c r="B329" s="113" t="s">
        <v>270</v>
      </c>
      <c r="C329" s="108" t="s">
        <v>641</v>
      </c>
      <c r="D329" s="137">
        <v>76911</v>
      </c>
      <c r="F329" s="132"/>
      <c r="G329" s="263">
        <v>72557.20394907867</v>
      </c>
      <c r="H329" s="295">
        <f t="shared" si="11"/>
        <v>76911</v>
      </c>
      <c r="I329" s="297"/>
      <c r="J329" s="316">
        <f t="shared" si="12"/>
        <v>0</v>
      </c>
    </row>
    <row r="330" spans="2:10" ht="15" customHeight="1">
      <c r="B330" s="113" t="s">
        <v>271</v>
      </c>
      <c r="C330" s="108" t="s">
        <v>641</v>
      </c>
      <c r="D330" s="137">
        <v>7402</v>
      </c>
      <c r="F330" s="132"/>
      <c r="G330" s="263">
        <v>6982.5702428956702</v>
      </c>
      <c r="H330" s="295">
        <f t="shared" si="11"/>
        <v>7402</v>
      </c>
      <c r="I330" s="297"/>
      <c r="J330" s="316">
        <f t="shared" si="12"/>
        <v>0</v>
      </c>
    </row>
    <row r="331" spans="2:10" ht="15" customHeight="1">
      <c r="B331" s="113" t="s">
        <v>627</v>
      </c>
      <c r="C331" s="108" t="s">
        <v>641</v>
      </c>
      <c r="D331" s="137">
        <v>54467</v>
      </c>
      <c r="F331" s="132"/>
      <c r="G331" s="263">
        <v>51383.669795146809</v>
      </c>
      <c r="H331" s="295">
        <f t="shared" si="11"/>
        <v>54467</v>
      </c>
      <c r="I331" s="297"/>
      <c r="J331" s="316">
        <f t="shared" si="12"/>
        <v>0</v>
      </c>
    </row>
    <row r="332" spans="2:10" ht="15" customHeight="1">
      <c r="B332" s="113" t="s">
        <v>628</v>
      </c>
      <c r="C332" s="108" t="s">
        <v>641</v>
      </c>
      <c r="D332" s="137">
        <v>2294</v>
      </c>
      <c r="F332" s="132"/>
      <c r="G332" s="263">
        <v>2164.0571809874377</v>
      </c>
      <c r="H332" s="295">
        <f t="shared" si="11"/>
        <v>2294</v>
      </c>
      <c r="I332" s="297"/>
      <c r="J332" s="316">
        <f t="shared" si="12"/>
        <v>0</v>
      </c>
    </row>
    <row r="333" spans="2:10" ht="15" customHeight="1">
      <c r="B333" s="113" t="s">
        <v>272</v>
      </c>
      <c r="C333" s="108" t="s">
        <v>15</v>
      </c>
      <c r="D333" s="137">
        <v>52529</v>
      </c>
      <c r="F333" s="132"/>
      <c r="G333" s="263">
        <v>49555.828423753133</v>
      </c>
      <c r="H333" s="295">
        <f t="shared" si="11"/>
        <v>52529</v>
      </c>
      <c r="I333" s="297"/>
      <c r="J333" s="316">
        <f t="shared" si="12"/>
        <v>0</v>
      </c>
    </row>
    <row r="334" spans="2:10" ht="15" customHeight="1">
      <c r="B334" s="113" t="s">
        <v>629</v>
      </c>
      <c r="C334" s="108" t="s">
        <v>15</v>
      </c>
      <c r="D334" s="137">
        <v>18523</v>
      </c>
      <c r="F334" s="132"/>
      <c r="G334" s="263">
        <v>17474.427352902705</v>
      </c>
      <c r="H334" s="295">
        <f t="shared" si="11"/>
        <v>18523</v>
      </c>
      <c r="I334" s="297"/>
      <c r="J334" s="316">
        <f t="shared" si="12"/>
        <v>0</v>
      </c>
    </row>
    <row r="335" spans="2:10" ht="15" customHeight="1">
      <c r="B335" s="113" t="s">
        <v>560</v>
      </c>
      <c r="C335" s="108" t="s">
        <v>641</v>
      </c>
      <c r="D335" s="137">
        <v>792</v>
      </c>
      <c r="F335" s="132"/>
      <c r="G335" s="263">
        <v>747.18695995823975</v>
      </c>
      <c r="H335" s="295">
        <f t="shared" si="11"/>
        <v>792</v>
      </c>
      <c r="I335" s="297"/>
      <c r="J335" s="316">
        <f t="shared" si="12"/>
        <v>0</v>
      </c>
    </row>
    <row r="336" spans="2:10" ht="15" customHeight="1">
      <c r="B336" s="113" t="s">
        <v>273</v>
      </c>
      <c r="C336" s="108" t="s">
        <v>641</v>
      </c>
      <c r="D336" s="137">
        <v>4687</v>
      </c>
      <c r="F336" s="132"/>
      <c r="G336" s="263">
        <v>4421.5585379382637</v>
      </c>
      <c r="H336" s="295">
        <f t="shared" si="11"/>
        <v>4687</v>
      </c>
      <c r="I336" s="297"/>
      <c r="J336" s="316">
        <f t="shared" si="12"/>
        <v>0</v>
      </c>
    </row>
    <row r="337" spans="2:10" ht="15" customHeight="1">
      <c r="B337" s="113" t="s">
        <v>561</v>
      </c>
      <c r="C337" s="108" t="s">
        <v>50</v>
      </c>
      <c r="D337" s="137">
        <v>6859</v>
      </c>
      <c r="F337" s="132"/>
      <c r="G337" s="263">
        <v>6470.7343496530639</v>
      </c>
      <c r="H337" s="295">
        <f t="shared" si="11"/>
        <v>6859</v>
      </c>
      <c r="I337" s="297"/>
      <c r="J337" s="316">
        <f t="shared" si="12"/>
        <v>0</v>
      </c>
    </row>
    <row r="338" spans="2:10" ht="15" customHeight="1">
      <c r="B338" s="113" t="s">
        <v>562</v>
      </c>
      <c r="C338" s="108" t="s">
        <v>641</v>
      </c>
      <c r="D338" s="137">
        <v>286879</v>
      </c>
      <c r="F338" s="132"/>
      <c r="G338" s="263">
        <v>270640.35138014617</v>
      </c>
      <c r="H338" s="295">
        <f t="shared" si="11"/>
        <v>286879</v>
      </c>
      <c r="I338" s="297"/>
      <c r="J338" s="316">
        <f t="shared" si="12"/>
        <v>0</v>
      </c>
    </row>
    <row r="339" spans="2:10" ht="15" customHeight="1">
      <c r="B339" s="113" t="s">
        <v>563</v>
      </c>
      <c r="C339" s="108" t="s">
        <v>641</v>
      </c>
      <c r="D339" s="137">
        <v>53907</v>
      </c>
      <c r="F339" s="132"/>
      <c r="G339" s="263">
        <v>50855.618589016442</v>
      </c>
      <c r="H339" s="295">
        <f t="shared" si="11"/>
        <v>53907</v>
      </c>
      <c r="I339" s="297"/>
      <c r="J339" s="316">
        <f t="shared" si="12"/>
        <v>0</v>
      </c>
    </row>
    <row r="340" spans="2:10" ht="15" customHeight="1">
      <c r="B340" s="113" t="s">
        <v>630</v>
      </c>
      <c r="C340" s="108" t="s">
        <v>584</v>
      </c>
      <c r="D340" s="137">
        <v>93519</v>
      </c>
      <c r="F340" s="132"/>
      <c r="G340" s="263">
        <v>88225.776795520258</v>
      </c>
      <c r="H340" s="295">
        <f t="shared" si="11"/>
        <v>93519</v>
      </c>
      <c r="I340" s="297"/>
      <c r="J340" s="316">
        <f t="shared" si="12"/>
        <v>0</v>
      </c>
    </row>
    <row r="341" spans="2:10" ht="30" customHeight="1">
      <c r="B341" s="113" t="s">
        <v>564</v>
      </c>
      <c r="C341" s="108" t="s">
        <v>641</v>
      </c>
      <c r="D341" s="137">
        <v>1718300</v>
      </c>
      <c r="F341" s="132"/>
      <c r="G341" s="263">
        <v>1621038.0501064775</v>
      </c>
      <c r="H341" s="295">
        <f t="shared" si="11"/>
        <v>1718300</v>
      </c>
      <c r="I341" s="297"/>
      <c r="J341" s="316">
        <f t="shared" si="12"/>
        <v>0</v>
      </c>
    </row>
    <row r="342" spans="2:10" ht="30" customHeight="1">
      <c r="B342" s="113" t="s">
        <v>565</v>
      </c>
      <c r="C342" s="108" t="s">
        <v>641</v>
      </c>
      <c r="D342" s="137">
        <v>1709283</v>
      </c>
      <c r="F342" s="132"/>
      <c r="G342" s="263">
        <v>1612531.3320640691</v>
      </c>
      <c r="H342" s="295">
        <f t="shared" si="11"/>
        <v>1709283</v>
      </c>
      <c r="I342" s="297"/>
      <c r="J342" s="316">
        <f t="shared" si="12"/>
        <v>0</v>
      </c>
    </row>
    <row r="343" spans="2:10" ht="30" customHeight="1">
      <c r="B343" s="113" t="s">
        <v>566</v>
      </c>
      <c r="C343" s="108" t="s">
        <v>641</v>
      </c>
      <c r="D343" s="137">
        <v>1078372</v>
      </c>
      <c r="F343" s="132"/>
      <c r="G343" s="263">
        <v>1017332.2404296544</v>
      </c>
      <c r="H343" s="295">
        <f t="shared" si="11"/>
        <v>1078372</v>
      </c>
      <c r="I343" s="297"/>
      <c r="J343" s="316">
        <f t="shared" si="12"/>
        <v>0</v>
      </c>
    </row>
    <row r="344" spans="2:10" ht="30" customHeight="1">
      <c r="B344" s="113" t="s">
        <v>567</v>
      </c>
      <c r="C344" s="108" t="s">
        <v>641</v>
      </c>
      <c r="D344" s="137">
        <v>1049364</v>
      </c>
      <c r="F344" s="132"/>
      <c r="G344" s="263">
        <v>989966.47221521533</v>
      </c>
      <c r="H344" s="295">
        <f t="shared" si="11"/>
        <v>1049364</v>
      </c>
      <c r="I344" s="297"/>
      <c r="J344" s="316">
        <f t="shared" si="12"/>
        <v>0</v>
      </c>
    </row>
    <row r="345" spans="2:10" ht="15" customHeight="1">
      <c r="B345" s="142" t="s">
        <v>631</v>
      </c>
      <c r="C345" s="143" t="s">
        <v>15</v>
      </c>
      <c r="D345" s="145">
        <v>78845</v>
      </c>
      <c r="F345" s="132"/>
      <c r="G345" s="263">
        <v>74382.113738481334</v>
      </c>
      <c r="H345" s="295">
        <f t="shared" si="11"/>
        <v>78845</v>
      </c>
      <c r="I345" s="297"/>
      <c r="J345" s="316">
        <f t="shared" si="12"/>
        <v>0</v>
      </c>
    </row>
    <row r="346" spans="2:10" ht="15" customHeight="1">
      <c r="B346" s="113" t="s">
        <v>632</v>
      </c>
      <c r="C346" s="108" t="s">
        <v>50</v>
      </c>
      <c r="D346" s="137">
        <v>83226</v>
      </c>
      <c r="F346" s="132"/>
      <c r="G346" s="263">
        <v>78515.461121928602</v>
      </c>
      <c r="H346" s="295">
        <f t="shared" si="11"/>
        <v>83226</v>
      </c>
      <c r="I346" s="297"/>
      <c r="J346" s="316">
        <f t="shared" si="12"/>
        <v>0</v>
      </c>
    </row>
    <row r="347" spans="2:10" ht="15" customHeight="1">
      <c r="B347" s="113" t="s">
        <v>633</v>
      </c>
      <c r="C347" s="108" t="s">
        <v>584</v>
      </c>
      <c r="D347" s="137">
        <v>55185</v>
      </c>
      <c r="F347" s="132"/>
      <c r="G347" s="263">
        <v>52061.048458944155</v>
      </c>
      <c r="H347" s="295">
        <f t="shared" si="11"/>
        <v>55185</v>
      </c>
      <c r="I347" s="297"/>
      <c r="J347" s="316">
        <f t="shared" si="12"/>
        <v>0</v>
      </c>
    </row>
    <row r="348" spans="2:10" ht="15" customHeight="1">
      <c r="B348" s="113" t="s">
        <v>634</v>
      </c>
      <c r="C348" s="108" t="s">
        <v>641</v>
      </c>
      <c r="D348" s="137">
        <v>100488</v>
      </c>
      <c r="F348" s="132"/>
      <c r="G348" s="263">
        <v>94800.215858105264</v>
      </c>
      <c r="H348" s="295">
        <f t="shared" si="11"/>
        <v>100488</v>
      </c>
      <c r="I348" s="297"/>
      <c r="J348" s="316">
        <f t="shared" si="12"/>
        <v>0</v>
      </c>
    </row>
    <row r="349" spans="2:10" ht="15" customHeight="1">
      <c r="B349" s="113" t="s">
        <v>568</v>
      </c>
      <c r="C349" s="108" t="s">
        <v>584</v>
      </c>
      <c r="D349" s="137">
        <v>15270</v>
      </c>
      <c r="F349" s="132"/>
      <c r="G349" s="263">
        <v>14405.427456065898</v>
      </c>
      <c r="H349" s="295">
        <f t="shared" si="11"/>
        <v>15270</v>
      </c>
      <c r="I349" s="297"/>
      <c r="J349" s="316">
        <f t="shared" si="12"/>
        <v>0</v>
      </c>
    </row>
    <row r="350" spans="2:10" ht="15" customHeight="1">
      <c r="B350" s="113" t="s">
        <v>635</v>
      </c>
      <c r="C350" s="108" t="s">
        <v>584</v>
      </c>
      <c r="D350" s="137">
        <v>45921</v>
      </c>
      <c r="F350" s="132"/>
      <c r="G350" s="263">
        <v>43321.81931987399</v>
      </c>
      <c r="H350" s="295">
        <f t="shared" si="11"/>
        <v>45921</v>
      </c>
      <c r="I350" s="297"/>
      <c r="J350" s="316">
        <f t="shared" si="12"/>
        <v>0</v>
      </c>
    </row>
    <row r="351" spans="2:10" ht="15" customHeight="1">
      <c r="B351" s="113" t="s">
        <v>636</v>
      </c>
      <c r="C351" s="108" t="s">
        <v>584</v>
      </c>
      <c r="D351" s="137">
        <v>24011</v>
      </c>
      <c r="F351" s="132"/>
      <c r="G351" s="263">
        <v>22651.967596772236</v>
      </c>
      <c r="H351" s="295">
        <f t="shared" si="11"/>
        <v>24011</v>
      </c>
      <c r="I351" s="297"/>
      <c r="J351" s="316">
        <f t="shared" si="12"/>
        <v>0</v>
      </c>
    </row>
    <row r="352" spans="2:10" ht="15" customHeight="1">
      <c r="B352" s="113" t="s">
        <v>569</v>
      </c>
      <c r="C352" s="108" t="s">
        <v>584</v>
      </c>
      <c r="D352" s="137">
        <v>156118</v>
      </c>
      <c r="F352" s="132"/>
      <c r="G352" s="263">
        <v>147280.66376563805</v>
      </c>
      <c r="H352" s="295">
        <f t="shared" si="11"/>
        <v>156118</v>
      </c>
      <c r="I352" s="297"/>
      <c r="J352" s="316">
        <f t="shared" si="12"/>
        <v>0</v>
      </c>
    </row>
    <row r="353" spans="2:10" ht="15" customHeight="1">
      <c r="B353" s="113" t="s">
        <v>570</v>
      </c>
      <c r="C353" s="108" t="s">
        <v>584</v>
      </c>
      <c r="D353" s="137">
        <v>455143</v>
      </c>
      <c r="F353" s="132"/>
      <c r="G353" s="263">
        <v>429380.38592476113</v>
      </c>
      <c r="H353" s="295">
        <f t="shared" si="11"/>
        <v>455143</v>
      </c>
      <c r="I353" s="297"/>
      <c r="J353" s="316">
        <f t="shared" si="12"/>
        <v>0</v>
      </c>
    </row>
    <row r="354" spans="2:10" ht="15" customHeight="1">
      <c r="B354" s="113" t="s">
        <v>571</v>
      </c>
      <c r="C354" s="108" t="s">
        <v>584</v>
      </c>
      <c r="D354" s="137">
        <v>1205924</v>
      </c>
      <c r="F354" s="132"/>
      <c r="G354" s="263">
        <v>1137664.1535190744</v>
      </c>
      <c r="H354" s="295">
        <f t="shared" si="11"/>
        <v>1205924</v>
      </c>
      <c r="I354" s="297"/>
      <c r="J354" s="316">
        <f t="shared" si="12"/>
        <v>0</v>
      </c>
    </row>
    <row r="355" spans="2:10" ht="15" customHeight="1">
      <c r="B355" s="113" t="s">
        <v>637</v>
      </c>
      <c r="C355" s="108" t="s">
        <v>584</v>
      </c>
      <c r="D355" s="137">
        <v>6518</v>
      </c>
      <c r="F355" s="132"/>
      <c r="G355" s="263">
        <v>6149.3596738887791</v>
      </c>
      <c r="H355" s="295">
        <f t="shared" si="11"/>
        <v>6518</v>
      </c>
      <c r="I355" s="297"/>
      <c r="J355" s="316">
        <f t="shared" si="12"/>
        <v>0</v>
      </c>
    </row>
    <row r="356" spans="2:10" ht="15" customHeight="1">
      <c r="B356" s="113" t="s">
        <v>572</v>
      </c>
      <c r="C356" s="108" t="s">
        <v>584</v>
      </c>
      <c r="D356" s="137">
        <v>7396</v>
      </c>
      <c r="F356" s="132"/>
      <c r="G356" s="263">
        <v>6976.9819147253093</v>
      </c>
      <c r="H356" s="295">
        <f t="shared" si="11"/>
        <v>7396</v>
      </c>
      <c r="I356" s="297"/>
      <c r="J356" s="316">
        <f t="shared" si="12"/>
        <v>0</v>
      </c>
    </row>
    <row r="357" spans="2:10" ht="15" customHeight="1">
      <c r="B357" s="113" t="s">
        <v>573</v>
      </c>
      <c r="C357" s="108" t="s">
        <v>584</v>
      </c>
      <c r="D357" s="137">
        <v>41259</v>
      </c>
      <c r="F357" s="132"/>
      <c r="G357" s="263">
        <v>38923.163766240476</v>
      </c>
      <c r="H357" s="295">
        <f t="shared" si="11"/>
        <v>41259</v>
      </c>
      <c r="I357" s="297"/>
      <c r="J357" s="316">
        <f t="shared" si="12"/>
        <v>0</v>
      </c>
    </row>
    <row r="358" spans="2:10" ht="15" customHeight="1">
      <c r="B358" s="142" t="s">
        <v>638</v>
      </c>
      <c r="C358" s="143" t="s">
        <v>584</v>
      </c>
      <c r="D358" s="145">
        <v>464773</v>
      </c>
      <c r="F358" s="132"/>
      <c r="G358" s="263">
        <v>438464.80884327256</v>
      </c>
      <c r="H358" s="295">
        <f t="shared" si="11"/>
        <v>464773</v>
      </c>
      <c r="I358" s="297"/>
      <c r="J358" s="316">
        <f t="shared" si="12"/>
        <v>0</v>
      </c>
    </row>
    <row r="359" spans="2:10" ht="15" customHeight="1">
      <c r="B359" s="113" t="s">
        <v>274</v>
      </c>
      <c r="C359" s="108" t="s">
        <v>584</v>
      </c>
      <c r="D359" s="137">
        <v>468373</v>
      </c>
      <c r="F359" s="132"/>
      <c r="G359" s="263">
        <v>441861.596251479</v>
      </c>
      <c r="H359" s="295">
        <f t="shared" si="11"/>
        <v>468373</v>
      </c>
      <c r="I359" s="297"/>
      <c r="J359" s="316">
        <f t="shared" si="12"/>
        <v>0</v>
      </c>
    </row>
    <row r="360" spans="2:10" ht="15" customHeight="1">
      <c r="B360" s="113" t="s">
        <v>574</v>
      </c>
      <c r="C360" s="108" t="s">
        <v>584</v>
      </c>
      <c r="D360" s="137">
        <v>164733</v>
      </c>
      <c r="F360" s="132"/>
      <c r="G360" s="263">
        <v>155408.10838795966</v>
      </c>
      <c r="H360" s="295">
        <f t="shared" si="11"/>
        <v>164733</v>
      </c>
      <c r="I360" s="297"/>
      <c r="J360" s="316">
        <f t="shared" si="12"/>
        <v>0</v>
      </c>
    </row>
    <row r="361" spans="2:10" ht="15" customHeight="1">
      <c r="B361" s="113" t="s">
        <v>575</v>
      </c>
      <c r="C361" s="108" t="s">
        <v>584</v>
      </c>
      <c r="D361" s="137">
        <v>214107</v>
      </c>
      <c r="F361" s="132"/>
      <c r="G361" s="263">
        <v>201987.46497146718</v>
      </c>
      <c r="H361" s="295">
        <f t="shared" si="11"/>
        <v>214107</v>
      </c>
      <c r="I361" s="297"/>
      <c r="J361" s="316">
        <f t="shared" si="12"/>
        <v>0</v>
      </c>
    </row>
    <row r="362" spans="2:10" ht="15" customHeight="1">
      <c r="B362" s="113" t="s">
        <v>275</v>
      </c>
      <c r="C362" s="108" t="s">
        <v>584</v>
      </c>
      <c r="D362" s="137">
        <v>206882</v>
      </c>
      <c r="F362" s="132"/>
      <c r="G362" s="263">
        <v>195171.90329012176</v>
      </c>
      <c r="H362" s="295">
        <f t="shared" si="11"/>
        <v>206882</v>
      </c>
      <c r="I362" s="297"/>
      <c r="J362" s="316">
        <f t="shared" si="12"/>
        <v>0</v>
      </c>
    </row>
    <row r="363" spans="2:10" ht="15" customHeight="1">
      <c r="B363" s="113" t="s">
        <v>276</v>
      </c>
      <c r="C363" s="108" t="s">
        <v>584</v>
      </c>
      <c r="D363" s="137">
        <v>243191</v>
      </c>
      <c r="F363" s="132"/>
      <c r="G363" s="263">
        <v>229425.05694468599</v>
      </c>
      <c r="H363" s="295">
        <f t="shared" si="11"/>
        <v>243191</v>
      </c>
      <c r="I363" s="297"/>
      <c r="J363" s="316">
        <f t="shared" si="12"/>
        <v>0</v>
      </c>
    </row>
    <row r="364" spans="2:10" ht="15" customHeight="1">
      <c r="B364" s="113" t="s">
        <v>277</v>
      </c>
      <c r="C364" s="108" t="s">
        <v>584</v>
      </c>
      <c r="D364" s="137">
        <v>207549</v>
      </c>
      <c r="F364" s="132"/>
      <c r="G364" s="263">
        <v>195800.63601525585</v>
      </c>
      <c r="H364" s="295">
        <f t="shared" si="11"/>
        <v>207549</v>
      </c>
      <c r="I364" s="297"/>
      <c r="J364" s="316">
        <f t="shared" si="12"/>
        <v>0</v>
      </c>
    </row>
    <row r="365" spans="2:10" ht="30" customHeight="1">
      <c r="B365" s="113" t="s">
        <v>639</v>
      </c>
      <c r="C365" s="108" t="s">
        <v>584</v>
      </c>
      <c r="D365" s="137">
        <v>160488</v>
      </c>
      <c r="F365" s="132"/>
      <c r="G365" s="263">
        <v>151403.93383599119</v>
      </c>
      <c r="H365" s="295">
        <f t="shared" ref="H365:H373" si="13">ROUND(G365*106%,0)</f>
        <v>160488</v>
      </c>
      <c r="I365" s="297"/>
      <c r="J365" s="316">
        <f t="shared" si="12"/>
        <v>0</v>
      </c>
    </row>
    <row r="366" spans="2:10" ht="15" customHeight="1">
      <c r="B366" s="113" t="s">
        <v>576</v>
      </c>
      <c r="C366" s="108" t="s">
        <v>584</v>
      </c>
      <c r="D366" s="137">
        <v>67276</v>
      </c>
      <c r="F366" s="132"/>
      <c r="G366" s="263">
        <v>63468.383657580758</v>
      </c>
      <c r="H366" s="295">
        <f t="shared" si="13"/>
        <v>67276</v>
      </c>
      <c r="I366" s="297"/>
      <c r="J366" s="316">
        <f t="shared" si="12"/>
        <v>0</v>
      </c>
    </row>
    <row r="367" spans="2:10" ht="15" customHeight="1">
      <c r="B367" s="113" t="s">
        <v>577</v>
      </c>
      <c r="C367" s="108" t="s">
        <v>584</v>
      </c>
      <c r="D367" s="137">
        <v>69508</v>
      </c>
      <c r="F367" s="132"/>
      <c r="G367" s="263">
        <v>65573.62597487359</v>
      </c>
      <c r="H367" s="295">
        <f t="shared" si="13"/>
        <v>69508</v>
      </c>
      <c r="I367" s="297"/>
      <c r="J367" s="316">
        <f t="shared" si="12"/>
        <v>0</v>
      </c>
    </row>
    <row r="368" spans="2:10" ht="15" customHeight="1">
      <c r="B368" s="113" t="s">
        <v>278</v>
      </c>
      <c r="C368" s="108" t="s">
        <v>641</v>
      </c>
      <c r="D368" s="137">
        <v>50617</v>
      </c>
      <c r="F368" s="132"/>
      <c r="G368" s="263">
        <v>47751.439708287522</v>
      </c>
      <c r="H368" s="295">
        <f t="shared" si="13"/>
        <v>50617</v>
      </c>
      <c r="I368" s="297"/>
      <c r="J368" s="316">
        <f t="shared" si="12"/>
        <v>0</v>
      </c>
    </row>
    <row r="369" spans="2:10" ht="15" customHeight="1">
      <c r="B369" s="113" t="s">
        <v>578</v>
      </c>
      <c r="C369" s="108" t="s">
        <v>641</v>
      </c>
      <c r="D369" s="137">
        <v>3416</v>
      </c>
      <c r="F369" s="132"/>
      <c r="G369" s="263">
        <v>3222.3582797414324</v>
      </c>
      <c r="H369" s="295">
        <f t="shared" si="13"/>
        <v>3416</v>
      </c>
      <c r="I369" s="297"/>
      <c r="J369" s="316">
        <f t="shared" si="12"/>
        <v>0</v>
      </c>
    </row>
    <row r="370" spans="2:10" ht="15" customHeight="1">
      <c r="B370" s="113" t="s">
        <v>640</v>
      </c>
      <c r="C370" s="108" t="s">
        <v>641</v>
      </c>
      <c r="D370" s="137">
        <v>1557</v>
      </c>
      <c r="F370" s="132"/>
      <c r="G370" s="263">
        <v>1468.997413306814</v>
      </c>
      <c r="H370" s="295">
        <f t="shared" si="13"/>
        <v>1557</v>
      </c>
      <c r="I370" s="297"/>
      <c r="J370" s="316">
        <f t="shared" si="12"/>
        <v>0</v>
      </c>
    </row>
    <row r="371" spans="2:10" ht="15" customHeight="1">
      <c r="B371" s="113" t="s">
        <v>579</v>
      </c>
      <c r="C371" s="108" t="s">
        <v>641</v>
      </c>
      <c r="D371" s="137">
        <v>45542</v>
      </c>
      <c r="F371" s="132"/>
      <c r="G371" s="263">
        <v>42963.799869222101</v>
      </c>
      <c r="H371" s="295">
        <f t="shared" si="13"/>
        <v>45542</v>
      </c>
      <c r="I371" s="297"/>
      <c r="J371" s="316">
        <f t="shared" si="12"/>
        <v>0</v>
      </c>
    </row>
    <row r="372" spans="2:10" ht="15" customHeight="1">
      <c r="B372" s="113" t="s">
        <v>580</v>
      </c>
      <c r="C372" s="108" t="s">
        <v>641</v>
      </c>
      <c r="D372" s="137">
        <v>40342</v>
      </c>
      <c r="F372" s="132"/>
      <c r="G372" s="263">
        <v>38058.896750516345</v>
      </c>
      <c r="H372" s="295">
        <f t="shared" si="13"/>
        <v>40342</v>
      </c>
      <c r="I372" s="297"/>
      <c r="J372" s="316">
        <f t="shared" si="12"/>
        <v>0</v>
      </c>
    </row>
    <row r="373" spans="2:10" ht="15" customHeight="1" thickBot="1">
      <c r="B373" s="117" t="s">
        <v>581</v>
      </c>
      <c r="C373" s="109" t="s">
        <v>50</v>
      </c>
      <c r="D373" s="165">
        <v>4961</v>
      </c>
      <c r="F373" s="132"/>
      <c r="G373" s="263">
        <v>4680.4538725191851</v>
      </c>
      <c r="H373" s="295">
        <f t="shared" si="13"/>
        <v>4961</v>
      </c>
      <c r="I373" s="297"/>
      <c r="J373" s="316">
        <f t="shared" si="12"/>
        <v>0</v>
      </c>
    </row>
    <row r="374" spans="2:10" ht="9.9" customHeight="1"/>
  </sheetData>
  <autoFilter ref="B2:D2" xr:uid="{57A489FE-0369-4E2C-B5E5-46F9C31A24BC}"/>
  <printOptions horizontalCentered="1"/>
  <pageMargins left="0.19685039370078741" right="0.19685039370078741" top="0.39370078740157483" bottom="0.39370078740157483" header="0" footer="0"/>
  <pageSetup scale="79" orientation="portrait" horizontalDpi="300" verticalDpi="300" r:id="rId1"/>
  <headerFooter alignWithMargins="0"/>
  <rowBreaks count="3" manualBreakCount="3">
    <brk id="59" max="4" man="1"/>
    <brk id="117" max="4" man="1"/>
    <brk id="175" max="4" man="1"/>
  </row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B242B9F-D2E1-4298-8897-1045703298EA}">
  <sheetPr>
    <tabColor rgb="FFFFC000"/>
  </sheetPr>
  <dimension ref="A1:I115"/>
  <sheetViews>
    <sheetView view="pageBreakPreview" topLeftCell="A103" zoomScaleNormal="100" zoomScaleSheetLayoutView="100" workbookViewId="0">
      <selection activeCell="D60" sqref="D60"/>
    </sheetView>
  </sheetViews>
  <sheetFormatPr baseColWidth="10" defaultRowHeight="14.4"/>
  <cols>
    <col min="1" max="1" width="2.5546875" customWidth="1"/>
    <col min="2" max="2" width="65.5546875" customWidth="1"/>
    <col min="3" max="3" width="12.5546875" customWidth="1"/>
    <col min="4" max="4" width="15.5546875" customWidth="1"/>
    <col min="5" max="5" width="2.5546875" customWidth="1"/>
    <col min="6" max="6" width="11.88671875" bestFit="1" customWidth="1"/>
    <col min="8" max="8" width="14.5546875" bestFit="1" customWidth="1"/>
    <col min="9" max="9" width="11.5546875" bestFit="1" customWidth="1"/>
  </cols>
  <sheetData>
    <row r="1" spans="1:8" ht="15" thickBot="1">
      <c r="A1" s="104"/>
      <c r="B1" s="141"/>
      <c r="C1" s="111"/>
      <c r="D1" s="140"/>
      <c r="E1" s="104"/>
    </row>
    <row r="2" spans="1:8" ht="20.100000000000001" customHeight="1" thickBot="1">
      <c r="A2" s="111"/>
      <c r="B2" s="120" t="s">
        <v>153</v>
      </c>
      <c r="C2" s="134" t="s">
        <v>12</v>
      </c>
      <c r="D2" s="110" t="s">
        <v>29</v>
      </c>
      <c r="E2" s="111"/>
    </row>
    <row r="3" spans="1:8" ht="15" customHeight="1">
      <c r="B3" s="149" t="s">
        <v>723</v>
      </c>
      <c r="C3" s="147" t="s">
        <v>111</v>
      </c>
      <c r="D3" s="150">
        <v>1600</v>
      </c>
      <c r="F3" s="148"/>
      <c r="G3" s="148">
        <v>1246.3831674075907</v>
      </c>
      <c r="H3" s="148">
        <f>ROUND(G3*106%,0)</f>
        <v>1321</v>
      </c>
    </row>
    <row r="4" spans="1:8" ht="15" customHeight="1">
      <c r="B4" s="151" t="s">
        <v>724</v>
      </c>
      <c r="C4" s="146" t="s">
        <v>111</v>
      </c>
      <c r="D4" s="152">
        <v>1600</v>
      </c>
      <c r="G4">
        <v>1246.3831674075907</v>
      </c>
      <c r="H4" s="148">
        <f t="shared" ref="H4:H67" si="0">ROUND(G4*106%,0)</f>
        <v>1321</v>
      </c>
    </row>
    <row r="5" spans="1:8" ht="15" customHeight="1">
      <c r="B5" s="151" t="s">
        <v>725</v>
      </c>
      <c r="C5" s="146" t="s">
        <v>111</v>
      </c>
      <c r="D5" s="152">
        <v>1600</v>
      </c>
      <c r="G5">
        <v>1246.3831674075907</v>
      </c>
      <c r="H5" s="148">
        <f t="shared" si="0"/>
        <v>1321</v>
      </c>
    </row>
    <row r="6" spans="1:8" ht="15" customHeight="1">
      <c r="B6" s="151" t="s">
        <v>726</v>
      </c>
      <c r="C6" s="146" t="s">
        <v>829</v>
      </c>
      <c r="D6" s="152">
        <v>1600</v>
      </c>
      <c r="G6">
        <v>1246.3831674075907</v>
      </c>
      <c r="H6" s="148">
        <f t="shared" si="0"/>
        <v>1321</v>
      </c>
    </row>
    <row r="7" spans="1:8" ht="15" customHeight="1">
      <c r="B7" s="151" t="s">
        <v>727</v>
      </c>
      <c r="C7" s="146" t="s">
        <v>111</v>
      </c>
      <c r="D7" s="152">
        <v>1600</v>
      </c>
      <c r="G7">
        <v>1246.3831674075907</v>
      </c>
      <c r="H7" s="148">
        <f t="shared" si="0"/>
        <v>1321</v>
      </c>
    </row>
    <row r="8" spans="1:8" ht="15" customHeight="1">
      <c r="B8" s="151" t="s">
        <v>728</v>
      </c>
      <c r="C8" s="146" t="s">
        <v>111</v>
      </c>
      <c r="D8" s="152">
        <v>1600</v>
      </c>
      <c r="G8">
        <v>1246.3831674075907</v>
      </c>
      <c r="H8" s="148">
        <f t="shared" si="0"/>
        <v>1321</v>
      </c>
    </row>
    <row r="9" spans="1:8" ht="15" customHeight="1">
      <c r="B9" s="151" t="s">
        <v>729</v>
      </c>
      <c r="C9" s="146" t="s">
        <v>111</v>
      </c>
      <c r="D9" s="152">
        <v>1600</v>
      </c>
      <c r="G9">
        <v>1246.3831674075907</v>
      </c>
      <c r="H9" s="148">
        <f t="shared" si="0"/>
        <v>1321</v>
      </c>
    </row>
    <row r="10" spans="1:8" ht="15" customHeight="1">
      <c r="B10" s="151" t="s">
        <v>730</v>
      </c>
      <c r="C10" s="146" t="s">
        <v>111</v>
      </c>
      <c r="D10" s="152">
        <v>1600</v>
      </c>
      <c r="G10">
        <v>1246.3831674075907</v>
      </c>
      <c r="H10" s="148">
        <f t="shared" si="0"/>
        <v>1321</v>
      </c>
    </row>
    <row r="11" spans="1:8" ht="15" customHeight="1">
      <c r="B11" s="151" t="s">
        <v>731</v>
      </c>
      <c r="C11" s="146" t="s">
        <v>111</v>
      </c>
      <c r="D11" s="152">
        <v>1600</v>
      </c>
      <c r="G11">
        <v>1246.3831674075907</v>
      </c>
      <c r="H11" s="148">
        <f t="shared" si="0"/>
        <v>1321</v>
      </c>
    </row>
    <row r="12" spans="1:8" ht="15" customHeight="1">
      <c r="B12" s="151" t="s">
        <v>732</v>
      </c>
      <c r="C12" s="146" t="s">
        <v>111</v>
      </c>
      <c r="D12" s="152">
        <v>1600</v>
      </c>
      <c r="G12">
        <v>1246.3831674075907</v>
      </c>
      <c r="H12" s="148">
        <f t="shared" si="0"/>
        <v>1321</v>
      </c>
    </row>
    <row r="13" spans="1:8" ht="15" customHeight="1">
      <c r="B13" s="151" t="s">
        <v>733</v>
      </c>
      <c r="C13" s="146" t="s">
        <v>111</v>
      </c>
      <c r="D13" s="152">
        <v>1600</v>
      </c>
      <c r="G13">
        <v>1246.3831674075907</v>
      </c>
      <c r="H13" s="148">
        <f t="shared" si="0"/>
        <v>1321</v>
      </c>
    </row>
    <row r="14" spans="1:8" ht="15" customHeight="1">
      <c r="B14" s="151" t="s">
        <v>734</v>
      </c>
      <c r="C14" s="146" t="s">
        <v>111</v>
      </c>
      <c r="D14" s="152">
        <v>1600</v>
      </c>
      <c r="G14">
        <v>1246.3831674075907</v>
      </c>
      <c r="H14" s="148">
        <f t="shared" si="0"/>
        <v>1321</v>
      </c>
    </row>
    <row r="15" spans="1:8" ht="15" customHeight="1">
      <c r="B15" s="156" t="s">
        <v>735</v>
      </c>
      <c r="C15" s="157" t="s">
        <v>111</v>
      </c>
      <c r="D15" s="158">
        <v>1600</v>
      </c>
      <c r="G15">
        <v>1246.3831674075907</v>
      </c>
      <c r="H15" s="148">
        <f t="shared" si="0"/>
        <v>1321</v>
      </c>
    </row>
    <row r="16" spans="1:8" ht="15" customHeight="1">
      <c r="B16" s="151" t="s">
        <v>736</v>
      </c>
      <c r="C16" s="146" t="s">
        <v>111</v>
      </c>
      <c r="D16" s="152">
        <v>1600</v>
      </c>
      <c r="G16">
        <v>1246.3831674075907</v>
      </c>
      <c r="H16" s="148">
        <f t="shared" si="0"/>
        <v>1321</v>
      </c>
    </row>
    <row r="17" spans="2:8">
      <c r="B17" s="151" t="s">
        <v>737</v>
      </c>
      <c r="C17" s="146" t="s">
        <v>111</v>
      </c>
      <c r="D17" s="152">
        <v>1600</v>
      </c>
      <c r="G17">
        <v>1246.3831674075907</v>
      </c>
      <c r="H17" s="148">
        <f t="shared" si="0"/>
        <v>1321</v>
      </c>
    </row>
    <row r="18" spans="2:8" ht="15" customHeight="1">
      <c r="B18" s="151" t="s">
        <v>738</v>
      </c>
      <c r="C18" s="146" t="s">
        <v>111</v>
      </c>
      <c r="D18" s="152">
        <v>1600</v>
      </c>
      <c r="G18">
        <v>1246.3831674075907</v>
      </c>
      <c r="H18" s="148">
        <f t="shared" si="0"/>
        <v>1321</v>
      </c>
    </row>
    <row r="19" spans="2:8" ht="15" customHeight="1">
      <c r="B19" s="151" t="s">
        <v>739</v>
      </c>
      <c r="C19" s="146" t="s">
        <v>111</v>
      </c>
      <c r="D19" s="152">
        <v>1600</v>
      </c>
      <c r="G19">
        <v>1246.3831674075907</v>
      </c>
      <c r="H19" s="148">
        <f t="shared" si="0"/>
        <v>1321</v>
      </c>
    </row>
    <row r="20" spans="2:8" ht="15" customHeight="1">
      <c r="B20" s="156" t="s">
        <v>740</v>
      </c>
      <c r="C20" s="157" t="s">
        <v>111</v>
      </c>
      <c r="D20" s="158">
        <v>1600</v>
      </c>
      <c r="G20">
        <v>1246.3831674075907</v>
      </c>
      <c r="H20" s="148">
        <f t="shared" si="0"/>
        <v>1321</v>
      </c>
    </row>
    <row r="21" spans="2:8" ht="15" customHeight="1">
      <c r="B21" s="151" t="s">
        <v>741</v>
      </c>
      <c r="C21" s="146" t="s">
        <v>111</v>
      </c>
      <c r="D21" s="152">
        <v>1600</v>
      </c>
      <c r="G21">
        <v>1246.3831674075907</v>
      </c>
      <c r="H21" s="148">
        <f t="shared" si="0"/>
        <v>1321</v>
      </c>
    </row>
    <row r="22" spans="2:8" ht="15" customHeight="1">
      <c r="B22" s="156" t="s">
        <v>742</v>
      </c>
      <c r="C22" s="157" t="s">
        <v>111</v>
      </c>
      <c r="D22" s="158">
        <v>1600</v>
      </c>
      <c r="G22">
        <v>1246.3831674075907</v>
      </c>
      <c r="H22" s="148">
        <f t="shared" si="0"/>
        <v>1321</v>
      </c>
    </row>
    <row r="23" spans="2:8" ht="15" customHeight="1">
      <c r="B23" s="151" t="s">
        <v>742</v>
      </c>
      <c r="C23" s="146" t="s">
        <v>111</v>
      </c>
      <c r="D23" s="152">
        <v>1600</v>
      </c>
      <c r="G23">
        <v>1246.3831674075907</v>
      </c>
      <c r="H23" s="148">
        <f t="shared" si="0"/>
        <v>1321</v>
      </c>
    </row>
    <row r="24" spans="2:8" ht="15" customHeight="1">
      <c r="B24" s="151" t="s">
        <v>743</v>
      </c>
      <c r="C24" s="146" t="s">
        <v>111</v>
      </c>
      <c r="D24" s="152">
        <v>1600</v>
      </c>
      <c r="G24">
        <v>1246.3831674075907</v>
      </c>
      <c r="H24" s="148">
        <f t="shared" si="0"/>
        <v>1321</v>
      </c>
    </row>
    <row r="25" spans="2:8" ht="15" customHeight="1">
      <c r="B25" s="151" t="s">
        <v>744</v>
      </c>
      <c r="C25" s="146" t="s">
        <v>111</v>
      </c>
      <c r="D25" s="152">
        <v>1600</v>
      </c>
      <c r="G25">
        <v>1246.3831674075907</v>
      </c>
      <c r="H25" s="148">
        <f t="shared" si="0"/>
        <v>1321</v>
      </c>
    </row>
    <row r="26" spans="2:8" ht="15" customHeight="1">
      <c r="B26" s="151" t="s">
        <v>745</v>
      </c>
      <c r="C26" s="146" t="s">
        <v>111</v>
      </c>
      <c r="D26" s="152">
        <v>1600</v>
      </c>
      <c r="G26">
        <v>1246.3831674075907</v>
      </c>
      <c r="H26" s="148">
        <f t="shared" si="0"/>
        <v>1321</v>
      </c>
    </row>
    <row r="27" spans="2:8" ht="15" customHeight="1">
      <c r="B27" s="151" t="s">
        <v>746</v>
      </c>
      <c r="C27" s="146" t="s">
        <v>111</v>
      </c>
      <c r="D27" s="152">
        <v>1600</v>
      </c>
      <c r="G27">
        <v>1246.3831674075907</v>
      </c>
      <c r="H27" s="148">
        <f t="shared" si="0"/>
        <v>1321</v>
      </c>
    </row>
    <row r="28" spans="2:8" ht="15" customHeight="1">
      <c r="B28" s="151" t="s">
        <v>747</v>
      </c>
      <c r="C28" s="146" t="s">
        <v>111</v>
      </c>
      <c r="D28" s="152">
        <v>1600</v>
      </c>
      <c r="G28">
        <v>1246.3831674075907</v>
      </c>
      <c r="H28" s="148">
        <f t="shared" si="0"/>
        <v>1321</v>
      </c>
    </row>
    <row r="29" spans="2:8" ht="15" customHeight="1">
      <c r="B29" s="156" t="s">
        <v>748</v>
      </c>
      <c r="C29" s="157" t="s">
        <v>111</v>
      </c>
      <c r="D29" s="158">
        <v>1600</v>
      </c>
      <c r="G29">
        <v>1246.3831674075907</v>
      </c>
      <c r="H29" s="148">
        <f t="shared" si="0"/>
        <v>1321</v>
      </c>
    </row>
    <row r="30" spans="2:8" ht="15" customHeight="1">
      <c r="B30" s="151" t="s">
        <v>748</v>
      </c>
      <c r="C30" s="146" t="s">
        <v>111</v>
      </c>
      <c r="D30" s="152">
        <v>1600</v>
      </c>
      <c r="G30">
        <v>1246.3831674075907</v>
      </c>
      <c r="H30" s="148">
        <f t="shared" si="0"/>
        <v>1321</v>
      </c>
    </row>
    <row r="31" spans="2:8" ht="15" customHeight="1">
      <c r="B31" s="151" t="s">
        <v>749</v>
      </c>
      <c r="C31" s="146" t="s">
        <v>111</v>
      </c>
      <c r="D31" s="152">
        <v>1600</v>
      </c>
      <c r="G31">
        <v>1246.3831674075907</v>
      </c>
      <c r="H31" s="148">
        <f t="shared" si="0"/>
        <v>1321</v>
      </c>
    </row>
    <row r="32" spans="2:8" ht="15" customHeight="1">
      <c r="B32" s="156" t="s">
        <v>750</v>
      </c>
      <c r="C32" s="157" t="s">
        <v>111</v>
      </c>
      <c r="D32" s="158">
        <v>1600</v>
      </c>
      <c r="G32">
        <v>1246.3831674075907</v>
      </c>
      <c r="H32" s="148">
        <f t="shared" si="0"/>
        <v>1321</v>
      </c>
    </row>
    <row r="33" spans="2:8" ht="15" customHeight="1">
      <c r="B33" s="151" t="s">
        <v>751</v>
      </c>
      <c r="C33" s="146" t="s">
        <v>111</v>
      </c>
      <c r="D33" s="152">
        <v>1600</v>
      </c>
      <c r="G33">
        <v>1246.3831674075907</v>
      </c>
      <c r="H33" s="148">
        <f t="shared" si="0"/>
        <v>1321</v>
      </c>
    </row>
    <row r="34" spans="2:8" ht="15" customHeight="1">
      <c r="B34" s="151" t="s">
        <v>752</v>
      </c>
      <c r="C34" s="146" t="s">
        <v>111</v>
      </c>
      <c r="D34" s="167">
        <v>1600</v>
      </c>
      <c r="G34">
        <v>1246.3831674075907</v>
      </c>
      <c r="H34" s="148">
        <f t="shared" si="0"/>
        <v>1321</v>
      </c>
    </row>
    <row r="35" spans="2:8" ht="15" customHeight="1">
      <c r="B35" s="156" t="s">
        <v>753</v>
      </c>
      <c r="C35" s="157" t="s">
        <v>111</v>
      </c>
      <c r="D35" s="158">
        <v>1600</v>
      </c>
      <c r="G35">
        <v>1246.3831674075907</v>
      </c>
      <c r="H35" s="148">
        <f t="shared" si="0"/>
        <v>1321</v>
      </c>
    </row>
    <row r="36" spans="2:8" ht="15" customHeight="1">
      <c r="B36" s="151" t="s">
        <v>754</v>
      </c>
      <c r="C36" s="146" t="s">
        <v>829</v>
      </c>
      <c r="D36" s="152">
        <v>1600</v>
      </c>
      <c r="G36">
        <v>1246.3831674075907</v>
      </c>
      <c r="H36" s="148">
        <f t="shared" si="0"/>
        <v>1321</v>
      </c>
    </row>
    <row r="37" spans="2:8" ht="15" customHeight="1">
      <c r="B37" s="151" t="s">
        <v>755</v>
      </c>
      <c r="C37" s="146" t="s">
        <v>111</v>
      </c>
      <c r="D37" s="152">
        <v>1600</v>
      </c>
      <c r="G37">
        <v>1246.3831674075907</v>
      </c>
      <c r="H37" s="148">
        <f t="shared" si="0"/>
        <v>1321</v>
      </c>
    </row>
    <row r="38" spans="2:8" ht="15" customHeight="1">
      <c r="B38" s="151" t="s">
        <v>756</v>
      </c>
      <c r="C38" s="146" t="s">
        <v>111</v>
      </c>
      <c r="D38" s="152">
        <v>1600</v>
      </c>
      <c r="G38">
        <v>1246.3831674075907</v>
      </c>
      <c r="H38" s="148">
        <f t="shared" si="0"/>
        <v>1321</v>
      </c>
    </row>
    <row r="39" spans="2:8" ht="15" customHeight="1">
      <c r="B39" s="151" t="s">
        <v>756</v>
      </c>
      <c r="C39" s="146" t="s">
        <v>111</v>
      </c>
      <c r="D39" s="152">
        <v>1600</v>
      </c>
      <c r="G39">
        <v>1246.3831674075907</v>
      </c>
      <c r="H39" s="148">
        <f t="shared" si="0"/>
        <v>1321</v>
      </c>
    </row>
    <row r="40" spans="2:8" ht="15" customHeight="1">
      <c r="B40" s="151" t="s">
        <v>757</v>
      </c>
      <c r="C40" s="146" t="s">
        <v>111</v>
      </c>
      <c r="D40" s="152">
        <v>1600</v>
      </c>
      <c r="G40">
        <v>1246.3831674075907</v>
      </c>
      <c r="H40" s="148">
        <f t="shared" si="0"/>
        <v>1321</v>
      </c>
    </row>
    <row r="41" spans="2:8" ht="15" customHeight="1">
      <c r="B41" s="151" t="s">
        <v>757</v>
      </c>
      <c r="C41" s="146" t="s">
        <v>111</v>
      </c>
      <c r="D41" s="152">
        <v>1600</v>
      </c>
      <c r="G41">
        <v>1246.3831674075907</v>
      </c>
      <c r="H41" s="148">
        <f t="shared" si="0"/>
        <v>1321</v>
      </c>
    </row>
    <row r="42" spans="2:8" ht="15" customHeight="1">
      <c r="B42" s="151" t="s">
        <v>758</v>
      </c>
      <c r="C42" s="146" t="s">
        <v>111</v>
      </c>
      <c r="D42" s="152">
        <v>1600</v>
      </c>
      <c r="G42">
        <v>1246.3831674075907</v>
      </c>
      <c r="H42" s="148">
        <f t="shared" si="0"/>
        <v>1321</v>
      </c>
    </row>
    <row r="43" spans="2:8" ht="15" customHeight="1">
      <c r="B43" s="151" t="s">
        <v>759</v>
      </c>
      <c r="C43" s="146" t="s">
        <v>111</v>
      </c>
      <c r="D43" s="152">
        <v>1600</v>
      </c>
      <c r="G43">
        <v>1246.3831674075907</v>
      </c>
      <c r="H43" s="148">
        <f t="shared" si="0"/>
        <v>1321</v>
      </c>
    </row>
    <row r="44" spans="2:8" ht="15" customHeight="1">
      <c r="B44" s="156" t="s">
        <v>760</v>
      </c>
      <c r="C44" s="157" t="s">
        <v>111</v>
      </c>
      <c r="D44" s="158">
        <v>1600</v>
      </c>
      <c r="G44">
        <v>1246.3831674075907</v>
      </c>
      <c r="H44" s="148">
        <f t="shared" si="0"/>
        <v>1321</v>
      </c>
    </row>
    <row r="45" spans="2:8" ht="15" customHeight="1">
      <c r="B45" s="151" t="s">
        <v>761</v>
      </c>
      <c r="C45" s="146" t="s">
        <v>829</v>
      </c>
      <c r="D45" s="152">
        <v>1600</v>
      </c>
      <c r="G45">
        <v>1246.3831674075907</v>
      </c>
      <c r="H45" s="148">
        <f t="shared" si="0"/>
        <v>1321</v>
      </c>
    </row>
    <row r="46" spans="2:8" ht="15" customHeight="1">
      <c r="B46" s="156" t="s">
        <v>762</v>
      </c>
      <c r="C46" s="157" t="s">
        <v>111</v>
      </c>
      <c r="D46" s="158">
        <v>1600</v>
      </c>
      <c r="G46">
        <v>1246.3831674075907</v>
      </c>
      <c r="H46" s="148">
        <f t="shared" si="0"/>
        <v>1321</v>
      </c>
    </row>
    <row r="47" spans="2:8" ht="15" customHeight="1">
      <c r="B47" s="151" t="s">
        <v>763</v>
      </c>
      <c r="C47" s="146" t="s">
        <v>111</v>
      </c>
      <c r="D47" s="152">
        <v>1600</v>
      </c>
      <c r="G47">
        <v>1246.3831674075907</v>
      </c>
      <c r="H47" s="148">
        <f t="shared" si="0"/>
        <v>1321</v>
      </c>
    </row>
    <row r="48" spans="2:8" ht="15" customHeight="1">
      <c r="B48" s="151" t="s">
        <v>764</v>
      </c>
      <c r="C48" s="146" t="s">
        <v>830</v>
      </c>
      <c r="D48" s="152">
        <v>1600</v>
      </c>
      <c r="G48">
        <v>1246.3831674075907</v>
      </c>
      <c r="H48" s="148">
        <f t="shared" si="0"/>
        <v>1321</v>
      </c>
    </row>
    <row r="49" spans="2:8" ht="15" customHeight="1">
      <c r="B49" s="151" t="s">
        <v>764</v>
      </c>
      <c r="C49" s="146" t="s">
        <v>830</v>
      </c>
      <c r="D49" s="152">
        <v>1600</v>
      </c>
      <c r="G49">
        <v>1246.3831674075907</v>
      </c>
      <c r="H49" s="148">
        <f t="shared" si="0"/>
        <v>1321</v>
      </c>
    </row>
    <row r="50" spans="2:8" ht="15" customHeight="1">
      <c r="B50" s="151" t="s">
        <v>765</v>
      </c>
      <c r="C50" s="146" t="s">
        <v>111</v>
      </c>
      <c r="D50" s="152">
        <v>1600</v>
      </c>
      <c r="G50">
        <v>1246.3831674075907</v>
      </c>
      <c r="H50" s="148">
        <f t="shared" si="0"/>
        <v>1321</v>
      </c>
    </row>
    <row r="51" spans="2:8" ht="15" customHeight="1">
      <c r="B51" s="151" t="s">
        <v>766</v>
      </c>
      <c r="C51" s="146" t="s">
        <v>111</v>
      </c>
      <c r="D51" s="152">
        <v>1600</v>
      </c>
      <c r="G51">
        <v>1246.3831674075907</v>
      </c>
      <c r="H51" s="148">
        <f t="shared" si="0"/>
        <v>1321</v>
      </c>
    </row>
    <row r="52" spans="2:8" ht="15" customHeight="1">
      <c r="B52" s="151" t="s">
        <v>767</v>
      </c>
      <c r="C52" s="146" t="s">
        <v>111</v>
      </c>
      <c r="D52" s="152">
        <v>1600</v>
      </c>
      <c r="G52">
        <v>1246.3831674075907</v>
      </c>
      <c r="H52" s="148">
        <f t="shared" si="0"/>
        <v>1321</v>
      </c>
    </row>
    <row r="53" spans="2:8" ht="15" customHeight="1">
      <c r="B53" s="151" t="s">
        <v>768</v>
      </c>
      <c r="C53" s="146" t="s">
        <v>111</v>
      </c>
      <c r="D53" s="152">
        <v>1600</v>
      </c>
      <c r="G53">
        <v>1246.3831674075907</v>
      </c>
      <c r="H53" s="148">
        <f t="shared" si="0"/>
        <v>1321</v>
      </c>
    </row>
    <row r="54" spans="2:8" ht="15" customHeight="1">
      <c r="B54" s="151" t="s">
        <v>769</v>
      </c>
      <c r="C54" s="146" t="s">
        <v>111</v>
      </c>
      <c r="D54" s="152">
        <v>1600</v>
      </c>
      <c r="G54">
        <v>1246.3831674075907</v>
      </c>
      <c r="H54" s="148">
        <f t="shared" si="0"/>
        <v>1321</v>
      </c>
    </row>
    <row r="55" spans="2:8" ht="15" customHeight="1">
      <c r="B55" s="151" t="s">
        <v>770</v>
      </c>
      <c r="C55" s="146" t="s">
        <v>111</v>
      </c>
      <c r="D55" s="152">
        <v>1600</v>
      </c>
      <c r="G55">
        <v>1246.3831674075907</v>
      </c>
      <c r="H55" s="148">
        <f t="shared" si="0"/>
        <v>1321</v>
      </c>
    </row>
    <row r="56" spans="2:8" ht="15" customHeight="1">
      <c r="B56" s="151" t="s">
        <v>771</v>
      </c>
      <c r="C56" s="146" t="s">
        <v>111</v>
      </c>
      <c r="D56" s="152">
        <v>1600</v>
      </c>
      <c r="G56">
        <v>1246.3831674075907</v>
      </c>
      <c r="H56" s="148">
        <f t="shared" si="0"/>
        <v>1321</v>
      </c>
    </row>
    <row r="57" spans="2:8" ht="15" customHeight="1">
      <c r="B57" s="151" t="s">
        <v>772</v>
      </c>
      <c r="C57" s="146" t="s">
        <v>111</v>
      </c>
      <c r="D57" s="152">
        <v>1600</v>
      </c>
      <c r="G57">
        <v>1246.3831674075907</v>
      </c>
      <c r="H57" s="148">
        <f t="shared" si="0"/>
        <v>1321</v>
      </c>
    </row>
    <row r="58" spans="2:8" ht="15" customHeight="1">
      <c r="B58" s="151" t="s">
        <v>773</v>
      </c>
      <c r="C58" s="146" t="s">
        <v>111</v>
      </c>
      <c r="D58" s="152">
        <v>1600</v>
      </c>
      <c r="G58">
        <v>1246.3831674075907</v>
      </c>
      <c r="H58" s="148">
        <f t="shared" si="0"/>
        <v>1321</v>
      </c>
    </row>
    <row r="59" spans="2:8" ht="15" customHeight="1">
      <c r="B59" s="151" t="s">
        <v>774</v>
      </c>
      <c r="C59" s="146" t="s">
        <v>111</v>
      </c>
      <c r="D59" s="152">
        <v>1600</v>
      </c>
      <c r="G59">
        <v>1246.3831674075907</v>
      </c>
      <c r="H59" s="148">
        <f t="shared" si="0"/>
        <v>1321</v>
      </c>
    </row>
    <row r="60" spans="2:8" ht="15" customHeight="1">
      <c r="B60" s="151" t="s">
        <v>775</v>
      </c>
      <c r="C60" s="146" t="s">
        <v>111</v>
      </c>
      <c r="D60" s="152">
        <v>1600</v>
      </c>
      <c r="G60">
        <v>1246.3831674075907</v>
      </c>
      <c r="H60" s="148">
        <f t="shared" si="0"/>
        <v>1321</v>
      </c>
    </row>
    <row r="61" spans="2:8" ht="15" customHeight="1">
      <c r="B61" s="151" t="s">
        <v>776</v>
      </c>
      <c r="C61" s="146" t="s">
        <v>111</v>
      </c>
      <c r="D61" s="152">
        <v>1600</v>
      </c>
      <c r="G61">
        <v>1246.3831674075907</v>
      </c>
      <c r="H61" s="148">
        <f t="shared" si="0"/>
        <v>1321</v>
      </c>
    </row>
    <row r="62" spans="2:8" ht="15" customHeight="1">
      <c r="B62" s="151" t="s">
        <v>777</v>
      </c>
      <c r="C62" s="146" t="s">
        <v>111</v>
      </c>
      <c r="D62" s="152">
        <v>1600</v>
      </c>
      <c r="G62">
        <v>1246.3831674075907</v>
      </c>
      <c r="H62" s="148">
        <f t="shared" si="0"/>
        <v>1321</v>
      </c>
    </row>
    <row r="63" spans="2:8" ht="15" customHeight="1">
      <c r="B63" s="151" t="s">
        <v>778</v>
      </c>
      <c r="C63" s="146" t="s">
        <v>111</v>
      </c>
      <c r="D63" s="152">
        <v>1600</v>
      </c>
      <c r="G63">
        <v>1246.3831674075907</v>
      </c>
      <c r="H63" s="148">
        <f t="shared" si="0"/>
        <v>1321</v>
      </c>
    </row>
    <row r="64" spans="2:8" ht="15" customHeight="1">
      <c r="B64" s="151" t="s">
        <v>779</v>
      </c>
      <c r="C64" s="146" t="s">
        <v>111</v>
      </c>
      <c r="D64" s="152">
        <v>1600</v>
      </c>
      <c r="G64">
        <v>1246.3831674075907</v>
      </c>
      <c r="H64" s="148">
        <f t="shared" si="0"/>
        <v>1321</v>
      </c>
    </row>
    <row r="65" spans="2:8" ht="15" customHeight="1">
      <c r="B65" s="151" t="s">
        <v>780</v>
      </c>
      <c r="C65" s="146" t="s">
        <v>111</v>
      </c>
      <c r="D65" s="152">
        <v>1600</v>
      </c>
      <c r="G65">
        <v>1246.3831674075907</v>
      </c>
      <c r="H65" s="148">
        <f t="shared" si="0"/>
        <v>1321</v>
      </c>
    </row>
    <row r="66" spans="2:8" ht="15" customHeight="1">
      <c r="B66" s="151" t="s">
        <v>781</v>
      </c>
      <c r="C66" s="146" t="s">
        <v>111</v>
      </c>
      <c r="D66" s="152">
        <v>1600</v>
      </c>
      <c r="G66">
        <v>1246.3831674075907</v>
      </c>
      <c r="H66" s="148">
        <f t="shared" si="0"/>
        <v>1321</v>
      </c>
    </row>
    <row r="67" spans="2:8" ht="15" customHeight="1">
      <c r="B67" s="151" t="s">
        <v>782</v>
      </c>
      <c r="C67" s="146" t="s">
        <v>111</v>
      </c>
      <c r="D67" s="152">
        <v>1600</v>
      </c>
      <c r="G67">
        <v>1246.3831674075907</v>
      </c>
      <c r="H67" s="148">
        <f t="shared" si="0"/>
        <v>1321</v>
      </c>
    </row>
    <row r="68" spans="2:8" ht="15" customHeight="1">
      <c r="B68" s="151" t="s">
        <v>783</v>
      </c>
      <c r="C68" s="146" t="s">
        <v>111</v>
      </c>
      <c r="D68" s="152">
        <v>1600</v>
      </c>
      <c r="G68">
        <v>1246.3831674075907</v>
      </c>
      <c r="H68" s="148">
        <f t="shared" ref="H68:H114" si="1">ROUND(G68*106%,0)</f>
        <v>1321</v>
      </c>
    </row>
    <row r="69" spans="2:8" ht="15" customHeight="1">
      <c r="B69" s="151" t="s">
        <v>784</v>
      </c>
      <c r="C69" s="146" t="s">
        <v>111</v>
      </c>
      <c r="D69" s="152">
        <v>1600</v>
      </c>
      <c r="G69">
        <v>1246.3831674075907</v>
      </c>
      <c r="H69" s="148">
        <f t="shared" si="1"/>
        <v>1321</v>
      </c>
    </row>
    <row r="70" spans="2:8" ht="15" customHeight="1">
      <c r="B70" s="151" t="s">
        <v>785</v>
      </c>
      <c r="C70" s="146" t="s">
        <v>111</v>
      </c>
      <c r="D70" s="152">
        <v>1600</v>
      </c>
      <c r="G70">
        <v>1246.3831674075907</v>
      </c>
      <c r="H70" s="148">
        <f t="shared" si="1"/>
        <v>1321</v>
      </c>
    </row>
    <row r="71" spans="2:8" ht="15" customHeight="1">
      <c r="B71" s="151" t="s">
        <v>786</v>
      </c>
      <c r="C71" s="146" t="s">
        <v>111</v>
      </c>
      <c r="D71" s="152">
        <v>1600</v>
      </c>
      <c r="G71">
        <v>1246.3831674075907</v>
      </c>
      <c r="H71" s="148">
        <f t="shared" si="1"/>
        <v>1321</v>
      </c>
    </row>
    <row r="72" spans="2:8" ht="15" customHeight="1">
      <c r="B72" s="151" t="s">
        <v>787</v>
      </c>
      <c r="C72" s="146" t="s">
        <v>111</v>
      </c>
      <c r="D72" s="152">
        <v>1600</v>
      </c>
      <c r="G72">
        <v>1246.3831674075907</v>
      </c>
      <c r="H72" s="148">
        <f t="shared" si="1"/>
        <v>1321</v>
      </c>
    </row>
    <row r="73" spans="2:8" ht="15" customHeight="1">
      <c r="B73" s="151" t="s">
        <v>788</v>
      </c>
      <c r="C73" s="146" t="s">
        <v>111</v>
      </c>
      <c r="D73" s="152">
        <v>1600</v>
      </c>
      <c r="G73">
        <v>1246.3831674075907</v>
      </c>
      <c r="H73" s="148">
        <f t="shared" si="1"/>
        <v>1321</v>
      </c>
    </row>
    <row r="74" spans="2:8" ht="15" customHeight="1">
      <c r="B74" s="151" t="s">
        <v>789</v>
      </c>
      <c r="C74" s="146" t="s">
        <v>111</v>
      </c>
      <c r="D74" s="152">
        <v>1600</v>
      </c>
      <c r="G74">
        <v>1246.3831674075907</v>
      </c>
      <c r="H74" s="148">
        <f t="shared" si="1"/>
        <v>1321</v>
      </c>
    </row>
    <row r="75" spans="2:8" ht="15" customHeight="1">
      <c r="B75" s="151" t="s">
        <v>790</v>
      </c>
      <c r="C75" s="146" t="s">
        <v>111</v>
      </c>
      <c r="D75" s="152">
        <v>1600</v>
      </c>
      <c r="G75">
        <v>1246.3831674075907</v>
      </c>
      <c r="H75" s="148">
        <f t="shared" si="1"/>
        <v>1321</v>
      </c>
    </row>
    <row r="76" spans="2:8" ht="15" customHeight="1">
      <c r="B76" s="151" t="s">
        <v>791</v>
      </c>
      <c r="C76" s="146" t="s">
        <v>111</v>
      </c>
      <c r="D76" s="152">
        <v>1600</v>
      </c>
      <c r="G76">
        <v>1246.3831674075907</v>
      </c>
      <c r="H76" s="148">
        <f t="shared" si="1"/>
        <v>1321</v>
      </c>
    </row>
    <row r="77" spans="2:8" ht="15" customHeight="1">
      <c r="B77" s="151" t="s">
        <v>792</v>
      </c>
      <c r="C77" s="146" t="s">
        <v>111</v>
      </c>
      <c r="D77" s="152">
        <v>1600</v>
      </c>
      <c r="G77">
        <v>1246.3831674075907</v>
      </c>
      <c r="H77" s="148">
        <f t="shared" si="1"/>
        <v>1321</v>
      </c>
    </row>
    <row r="78" spans="2:8" ht="15" customHeight="1">
      <c r="B78" s="151" t="s">
        <v>793</v>
      </c>
      <c r="C78" s="146" t="s">
        <v>111</v>
      </c>
      <c r="D78" s="152">
        <v>1600</v>
      </c>
      <c r="G78">
        <v>1246.3831674075907</v>
      </c>
      <c r="H78" s="148">
        <f t="shared" si="1"/>
        <v>1321</v>
      </c>
    </row>
    <row r="79" spans="2:8" ht="15" customHeight="1">
      <c r="B79" s="151" t="s">
        <v>794</v>
      </c>
      <c r="C79" s="146" t="s">
        <v>111</v>
      </c>
      <c r="D79" s="152">
        <v>1600</v>
      </c>
      <c r="G79">
        <v>1246.3831674075907</v>
      </c>
      <c r="H79" s="148">
        <f t="shared" si="1"/>
        <v>1321</v>
      </c>
    </row>
    <row r="80" spans="2:8" ht="15" customHeight="1">
      <c r="B80" s="151" t="s">
        <v>795</v>
      </c>
      <c r="C80" s="146" t="s">
        <v>111</v>
      </c>
      <c r="D80" s="152">
        <v>1600</v>
      </c>
      <c r="G80">
        <v>1246.3831674075907</v>
      </c>
      <c r="H80" s="148">
        <f t="shared" si="1"/>
        <v>1321</v>
      </c>
    </row>
    <row r="81" spans="2:8" ht="15" customHeight="1">
      <c r="B81" s="151" t="s">
        <v>796</v>
      </c>
      <c r="C81" s="146" t="s">
        <v>111</v>
      </c>
      <c r="D81" s="152">
        <v>1600</v>
      </c>
      <c r="G81">
        <v>1246.3831674075907</v>
      </c>
      <c r="H81" s="148">
        <f t="shared" si="1"/>
        <v>1321</v>
      </c>
    </row>
    <row r="82" spans="2:8" ht="15" customHeight="1">
      <c r="B82" s="156" t="s">
        <v>797</v>
      </c>
      <c r="C82" s="157" t="s">
        <v>111</v>
      </c>
      <c r="D82" s="158">
        <v>1600</v>
      </c>
      <c r="G82">
        <v>1246.3831674075907</v>
      </c>
      <c r="H82" s="148">
        <f t="shared" si="1"/>
        <v>1321</v>
      </c>
    </row>
    <row r="83" spans="2:8" ht="15" customHeight="1">
      <c r="B83" s="151" t="s">
        <v>798</v>
      </c>
      <c r="C83" s="146" t="s">
        <v>830</v>
      </c>
      <c r="D83" s="152">
        <v>1600</v>
      </c>
      <c r="G83">
        <v>1246.3831674075907</v>
      </c>
      <c r="H83" s="148">
        <f t="shared" si="1"/>
        <v>1321</v>
      </c>
    </row>
    <row r="84" spans="2:8" ht="15" customHeight="1">
      <c r="B84" s="151" t="s">
        <v>799</v>
      </c>
      <c r="C84" s="146" t="s">
        <v>111</v>
      </c>
      <c r="D84" s="152">
        <v>1600</v>
      </c>
      <c r="G84">
        <v>1246.3831674075907</v>
      </c>
      <c r="H84" s="148">
        <f t="shared" si="1"/>
        <v>1321</v>
      </c>
    </row>
    <row r="85" spans="2:8" ht="15" customHeight="1">
      <c r="B85" s="151" t="s">
        <v>799</v>
      </c>
      <c r="C85" s="146" t="s">
        <v>111</v>
      </c>
      <c r="D85" s="152">
        <v>1600</v>
      </c>
      <c r="G85">
        <v>1246.3831674075907</v>
      </c>
      <c r="H85" s="148">
        <f t="shared" si="1"/>
        <v>1321</v>
      </c>
    </row>
    <row r="86" spans="2:8" ht="15" customHeight="1">
      <c r="B86" s="151" t="s">
        <v>800</v>
      </c>
      <c r="C86" s="146" t="s">
        <v>111</v>
      </c>
      <c r="D86" s="152">
        <v>1600</v>
      </c>
      <c r="G86">
        <v>1246.3831674075907</v>
      </c>
      <c r="H86" s="148">
        <f t="shared" si="1"/>
        <v>1321</v>
      </c>
    </row>
    <row r="87" spans="2:8" ht="15" customHeight="1">
      <c r="B87" s="151" t="s">
        <v>801</v>
      </c>
      <c r="C87" s="146" t="s">
        <v>111</v>
      </c>
      <c r="D87" s="152">
        <v>1600</v>
      </c>
      <c r="G87">
        <v>1246.3831674075907</v>
      </c>
      <c r="H87" s="148">
        <f t="shared" si="1"/>
        <v>1321</v>
      </c>
    </row>
    <row r="88" spans="2:8" ht="15" customHeight="1">
      <c r="B88" s="151" t="s">
        <v>802</v>
      </c>
      <c r="C88" s="146" t="s">
        <v>111</v>
      </c>
      <c r="D88" s="152">
        <v>1600</v>
      </c>
      <c r="G88">
        <v>1246.3831674075907</v>
      </c>
      <c r="H88" s="148">
        <f t="shared" si="1"/>
        <v>1321</v>
      </c>
    </row>
    <row r="89" spans="2:8" ht="15" customHeight="1">
      <c r="B89" s="151" t="s">
        <v>803</v>
      </c>
      <c r="C89" s="146" t="s">
        <v>111</v>
      </c>
      <c r="D89" s="152">
        <v>1600</v>
      </c>
      <c r="G89">
        <v>1246.3831674075907</v>
      </c>
      <c r="H89" s="148">
        <f t="shared" si="1"/>
        <v>1321</v>
      </c>
    </row>
    <row r="90" spans="2:8" ht="15" customHeight="1">
      <c r="B90" s="151" t="s">
        <v>804</v>
      </c>
      <c r="C90" s="146" t="s">
        <v>722</v>
      </c>
      <c r="D90" s="152">
        <v>106</v>
      </c>
      <c r="G90">
        <v>99.802329790226608</v>
      </c>
      <c r="H90" s="148">
        <f t="shared" si="1"/>
        <v>106</v>
      </c>
    </row>
    <row r="91" spans="2:8" ht="15" customHeight="1">
      <c r="B91" s="151" t="s">
        <v>805</v>
      </c>
      <c r="C91" s="146" t="s">
        <v>641</v>
      </c>
      <c r="D91" s="152">
        <v>435926</v>
      </c>
      <c r="G91">
        <v>411250.57676192623</v>
      </c>
      <c r="H91" s="148">
        <f t="shared" si="1"/>
        <v>435926</v>
      </c>
    </row>
    <row r="92" spans="2:8" ht="15" customHeight="1">
      <c r="B92" s="156" t="s">
        <v>806</v>
      </c>
      <c r="C92" s="157" t="s">
        <v>843</v>
      </c>
      <c r="D92" s="158">
        <v>1</v>
      </c>
      <c r="G92">
        <v>0.86435884659058915</v>
      </c>
      <c r="H92" s="148">
        <f t="shared" si="1"/>
        <v>1</v>
      </c>
    </row>
    <row r="93" spans="2:8" ht="15" customHeight="1">
      <c r="B93" s="151" t="s">
        <v>807</v>
      </c>
      <c r="C93" s="146" t="s">
        <v>111</v>
      </c>
      <c r="D93" s="152">
        <v>1600</v>
      </c>
      <c r="G93">
        <v>1246.3831674075907</v>
      </c>
      <c r="H93" s="148">
        <f t="shared" si="1"/>
        <v>1321</v>
      </c>
    </row>
    <row r="94" spans="2:8" ht="15" customHeight="1">
      <c r="B94" s="151" t="s">
        <v>808</v>
      </c>
      <c r="C94" s="146" t="s">
        <v>111</v>
      </c>
      <c r="D94" s="152">
        <v>1600</v>
      </c>
      <c r="G94">
        <v>1246.3831674075907</v>
      </c>
      <c r="H94" s="148">
        <f t="shared" si="1"/>
        <v>1321</v>
      </c>
    </row>
    <row r="95" spans="2:8" ht="15" customHeight="1">
      <c r="B95" s="151" t="s">
        <v>809</v>
      </c>
      <c r="C95" s="146" t="s">
        <v>641</v>
      </c>
      <c r="D95" s="152">
        <v>27939</v>
      </c>
      <c r="G95">
        <v>26357.940906737873</v>
      </c>
      <c r="H95" s="148">
        <f t="shared" si="1"/>
        <v>27939</v>
      </c>
    </row>
    <row r="96" spans="2:8" ht="15" customHeight="1">
      <c r="B96" s="151" t="s">
        <v>810</v>
      </c>
      <c r="C96" s="146" t="s">
        <v>111</v>
      </c>
      <c r="D96" s="152">
        <v>1600</v>
      </c>
      <c r="G96">
        <v>1246.3831674075907</v>
      </c>
      <c r="H96" s="148">
        <f t="shared" si="1"/>
        <v>1321</v>
      </c>
    </row>
    <row r="97" spans="2:8" ht="15" customHeight="1">
      <c r="B97" s="151" t="s">
        <v>811</v>
      </c>
      <c r="C97" s="146" t="s">
        <v>830</v>
      </c>
      <c r="D97" s="152">
        <v>1600</v>
      </c>
      <c r="G97">
        <v>1246.3831674075907</v>
      </c>
      <c r="H97" s="148">
        <f t="shared" si="1"/>
        <v>1321</v>
      </c>
    </row>
    <row r="98" spans="2:8" ht="15" customHeight="1">
      <c r="B98" s="151" t="s">
        <v>812</v>
      </c>
      <c r="C98" s="146" t="s">
        <v>111</v>
      </c>
      <c r="D98" s="152">
        <v>5071</v>
      </c>
      <c r="G98">
        <v>4784.286998620988</v>
      </c>
      <c r="H98" s="148">
        <f t="shared" si="1"/>
        <v>5071</v>
      </c>
    </row>
    <row r="99" spans="2:8" ht="15" customHeight="1">
      <c r="B99" s="151" t="s">
        <v>813</v>
      </c>
      <c r="C99" s="146" t="s">
        <v>831</v>
      </c>
      <c r="D99" s="152">
        <v>155175</v>
      </c>
      <c r="G99">
        <v>146391.86396184019</v>
      </c>
      <c r="H99" s="148">
        <f t="shared" si="1"/>
        <v>155175</v>
      </c>
    </row>
    <row r="100" spans="2:8" ht="15" customHeight="1">
      <c r="B100" s="151" t="s">
        <v>814</v>
      </c>
      <c r="C100" s="146" t="s">
        <v>719</v>
      </c>
      <c r="D100" s="152">
        <v>1</v>
      </c>
      <c r="G100">
        <v>0.87733954989513485</v>
      </c>
      <c r="H100" s="148">
        <f t="shared" si="1"/>
        <v>1</v>
      </c>
    </row>
    <row r="101" spans="2:8" ht="15" customHeight="1">
      <c r="B101" s="151" t="s">
        <v>815</v>
      </c>
      <c r="C101" s="146" t="s">
        <v>719</v>
      </c>
      <c r="D101" s="152">
        <v>1</v>
      </c>
      <c r="G101">
        <v>0.87733954989513485</v>
      </c>
      <c r="H101" s="148">
        <f t="shared" si="1"/>
        <v>1</v>
      </c>
    </row>
    <row r="102" spans="2:8" ht="15" customHeight="1">
      <c r="B102" s="151" t="s">
        <v>816</v>
      </c>
      <c r="C102" s="146" t="s">
        <v>111</v>
      </c>
      <c r="D102" s="152">
        <v>1600</v>
      </c>
      <c r="G102">
        <v>1246.3831674075907</v>
      </c>
      <c r="H102" s="148">
        <f t="shared" si="1"/>
        <v>1321</v>
      </c>
    </row>
    <row r="103" spans="2:8" ht="15" customHeight="1">
      <c r="B103" s="151" t="s">
        <v>817</v>
      </c>
      <c r="C103" s="146" t="s">
        <v>641</v>
      </c>
      <c r="D103" s="152">
        <v>156468</v>
      </c>
      <c r="G103">
        <v>147611.77235367725</v>
      </c>
      <c r="H103" s="148">
        <f t="shared" si="1"/>
        <v>156468</v>
      </c>
    </row>
    <row r="104" spans="2:8" ht="15" customHeight="1">
      <c r="B104" s="151" t="s">
        <v>818</v>
      </c>
      <c r="C104" s="146" t="s">
        <v>111</v>
      </c>
      <c r="D104" s="152">
        <v>1600</v>
      </c>
      <c r="G104">
        <v>1246.3831674075907</v>
      </c>
      <c r="H104" s="148">
        <f t="shared" si="1"/>
        <v>1321</v>
      </c>
    </row>
    <row r="105" spans="2:8" ht="15" customHeight="1">
      <c r="B105" s="151" t="s">
        <v>819</v>
      </c>
      <c r="C105" s="146" t="s">
        <v>111</v>
      </c>
      <c r="D105" s="152">
        <v>1600</v>
      </c>
      <c r="G105">
        <v>1245.8995423262525</v>
      </c>
      <c r="H105" s="148">
        <f t="shared" si="1"/>
        <v>1321</v>
      </c>
    </row>
    <row r="106" spans="2:8" ht="15" customHeight="1">
      <c r="B106" s="151" t="s">
        <v>820</v>
      </c>
      <c r="C106" s="146" t="s">
        <v>111</v>
      </c>
      <c r="D106" s="152">
        <v>1600</v>
      </c>
      <c r="G106">
        <v>1246.3831674075907</v>
      </c>
      <c r="H106" s="148">
        <f t="shared" si="1"/>
        <v>1321</v>
      </c>
    </row>
    <row r="107" spans="2:8" ht="15" customHeight="1">
      <c r="B107" s="151" t="s">
        <v>821</v>
      </c>
      <c r="C107" s="146" t="s">
        <v>111</v>
      </c>
      <c r="D107" s="152">
        <v>1600</v>
      </c>
      <c r="G107">
        <v>1246.3831674075907</v>
      </c>
      <c r="H107" s="148">
        <f t="shared" si="1"/>
        <v>1321</v>
      </c>
    </row>
    <row r="108" spans="2:8" ht="15" customHeight="1">
      <c r="B108" s="151" t="s">
        <v>822</v>
      </c>
      <c r="C108" s="146" t="s">
        <v>830</v>
      </c>
      <c r="D108" s="152">
        <v>1600</v>
      </c>
      <c r="G108">
        <v>1246.3831674075907</v>
      </c>
      <c r="H108" s="148">
        <f t="shared" si="1"/>
        <v>1321</v>
      </c>
    </row>
    <row r="109" spans="2:8" ht="15" customHeight="1">
      <c r="B109" s="151" t="s">
        <v>823</v>
      </c>
      <c r="C109" s="146" t="s">
        <v>719</v>
      </c>
      <c r="D109" s="152">
        <v>501</v>
      </c>
      <c r="G109">
        <v>472.67798921833645</v>
      </c>
      <c r="H109" s="148">
        <f t="shared" si="1"/>
        <v>501</v>
      </c>
    </row>
    <row r="110" spans="2:8" ht="15" customHeight="1">
      <c r="B110" s="151" t="s">
        <v>824</v>
      </c>
      <c r="C110" s="146" t="s">
        <v>830</v>
      </c>
      <c r="D110" s="152">
        <v>1600</v>
      </c>
      <c r="G110">
        <v>1246.3831674075907</v>
      </c>
      <c r="H110" s="148">
        <f t="shared" si="1"/>
        <v>1321</v>
      </c>
    </row>
    <row r="111" spans="2:8" ht="15" customHeight="1">
      <c r="B111" s="151" t="s">
        <v>825</v>
      </c>
      <c r="C111" s="146" t="s">
        <v>641</v>
      </c>
      <c r="D111" s="152">
        <v>953394</v>
      </c>
      <c r="G111">
        <v>899428.08068049164</v>
      </c>
      <c r="H111" s="148">
        <f t="shared" si="1"/>
        <v>953394</v>
      </c>
    </row>
    <row r="112" spans="2:8" ht="15" customHeight="1">
      <c r="B112" s="151" t="s">
        <v>826</v>
      </c>
      <c r="C112" s="146" t="s">
        <v>641</v>
      </c>
      <c r="D112" s="152">
        <v>1600</v>
      </c>
      <c r="G112">
        <v>1246.3831674075907</v>
      </c>
      <c r="H112" s="148">
        <f t="shared" si="1"/>
        <v>1321</v>
      </c>
    </row>
    <row r="113" spans="2:9" ht="15" customHeight="1">
      <c r="B113" s="151" t="s">
        <v>827</v>
      </c>
      <c r="C113" s="146" t="s">
        <v>111</v>
      </c>
      <c r="D113" s="152">
        <v>1086</v>
      </c>
      <c r="G113">
        <v>1024.9631008512063</v>
      </c>
      <c r="H113" s="148">
        <f t="shared" si="1"/>
        <v>1086</v>
      </c>
    </row>
    <row r="114" spans="2:9" ht="15" customHeight="1" thickBot="1">
      <c r="B114" s="153" t="s">
        <v>828</v>
      </c>
      <c r="C114" s="154" t="s">
        <v>641</v>
      </c>
      <c r="D114" s="155">
        <v>715534</v>
      </c>
      <c r="G114">
        <v>675031.96698116825</v>
      </c>
      <c r="H114" s="148">
        <f t="shared" si="1"/>
        <v>715534</v>
      </c>
      <c r="I114" s="315"/>
    </row>
    <row r="115" spans="2:9" ht="9.9" customHeight="1"/>
  </sheetData>
  <pageMargins left="0.7" right="0.7" top="0.75" bottom="0.75" header="0.3" footer="0.3"/>
  <pageSetup scale="90" orientation="portrait" horizontalDpi="1200" verticalDpi="1200"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DEC5535-3CA1-4518-8438-2490BF0CD4B7}">
  <sheetPr>
    <tabColor rgb="FFFFC000"/>
  </sheetPr>
  <dimension ref="A1:E15"/>
  <sheetViews>
    <sheetView view="pageBreakPreview" zoomScaleNormal="100" zoomScaleSheetLayoutView="100" workbookViewId="0">
      <selection activeCell="D60" sqref="D60"/>
    </sheetView>
  </sheetViews>
  <sheetFormatPr baseColWidth="10" defaultRowHeight="14.4"/>
  <cols>
    <col min="1" max="1" width="2.5546875" customWidth="1"/>
    <col min="2" max="2" width="61.5546875" customWidth="1"/>
    <col min="3" max="3" width="12.5546875" customWidth="1"/>
    <col min="4" max="4" width="15.5546875" customWidth="1"/>
    <col min="5" max="5" width="2.5546875" customWidth="1"/>
  </cols>
  <sheetData>
    <row r="1" spans="1:5" ht="9.9" customHeight="1" thickBot="1"/>
    <row r="2" spans="1:5" ht="20.100000000000001" customHeight="1" thickBot="1">
      <c r="A2" s="111"/>
      <c r="B2" s="120" t="s">
        <v>25</v>
      </c>
      <c r="C2" s="134" t="s">
        <v>12</v>
      </c>
      <c r="D2" s="110" t="s">
        <v>721</v>
      </c>
      <c r="E2" s="111"/>
    </row>
    <row r="3" spans="1:5">
      <c r="B3" s="247" t="s">
        <v>513</v>
      </c>
      <c r="C3" s="248" t="s">
        <v>722</v>
      </c>
      <c r="D3" s="262">
        <v>108</v>
      </c>
    </row>
    <row r="4" spans="1:5">
      <c r="B4" s="159" t="s">
        <v>233</v>
      </c>
      <c r="C4" s="157" t="s">
        <v>722</v>
      </c>
      <c r="D4" s="166">
        <v>108</v>
      </c>
    </row>
    <row r="5" spans="1:5">
      <c r="B5" s="159" t="s">
        <v>752</v>
      </c>
      <c r="C5" s="157" t="s">
        <v>722</v>
      </c>
      <c r="D5" s="166">
        <v>108</v>
      </c>
    </row>
    <row r="6" spans="1:5">
      <c r="B6" s="159" t="s">
        <v>881</v>
      </c>
      <c r="C6" s="157" t="s">
        <v>722</v>
      </c>
      <c r="D6" s="166">
        <v>108</v>
      </c>
    </row>
    <row r="7" spans="1:5">
      <c r="B7" s="159" t="s">
        <v>113</v>
      </c>
      <c r="C7" s="157" t="s">
        <v>722</v>
      </c>
      <c r="D7" s="166">
        <v>108</v>
      </c>
    </row>
    <row r="8" spans="1:5">
      <c r="B8" s="159" t="s">
        <v>108</v>
      </c>
      <c r="C8" s="157" t="s">
        <v>722</v>
      </c>
      <c r="D8" s="166">
        <v>108</v>
      </c>
    </row>
    <row r="9" spans="1:5">
      <c r="B9" s="159" t="s">
        <v>109</v>
      </c>
      <c r="C9" s="157" t="s">
        <v>722</v>
      </c>
      <c r="D9" s="166">
        <v>108</v>
      </c>
    </row>
    <row r="10" spans="1:5">
      <c r="B10" s="159" t="s">
        <v>114</v>
      </c>
      <c r="C10" s="157" t="s">
        <v>722</v>
      </c>
      <c r="D10" s="166">
        <v>108</v>
      </c>
    </row>
    <row r="11" spans="1:5">
      <c r="B11" s="159" t="s">
        <v>880</v>
      </c>
      <c r="C11" s="157" t="s">
        <v>722</v>
      </c>
      <c r="D11" s="166">
        <v>95</v>
      </c>
    </row>
    <row r="12" spans="1:5">
      <c r="B12" s="159" t="s">
        <v>875</v>
      </c>
      <c r="C12" s="157" t="s">
        <v>722</v>
      </c>
      <c r="D12" s="166">
        <v>95</v>
      </c>
    </row>
    <row r="13" spans="1:5">
      <c r="B13" s="159" t="s">
        <v>59</v>
      </c>
      <c r="C13" s="157" t="s">
        <v>722</v>
      </c>
      <c r="D13" s="166">
        <v>0</v>
      </c>
    </row>
    <row r="14" spans="1:5">
      <c r="B14" s="159" t="s">
        <v>103</v>
      </c>
      <c r="C14" s="157" t="s">
        <v>722</v>
      </c>
      <c r="D14" s="166">
        <v>108</v>
      </c>
    </row>
    <row r="15" spans="1:5" ht="15" thickBot="1">
      <c r="B15" s="243" t="s">
        <v>835</v>
      </c>
      <c r="C15" s="244" t="s">
        <v>722</v>
      </c>
      <c r="D15" s="245">
        <v>25</v>
      </c>
    </row>
  </sheetData>
  <pageMargins left="0.7" right="0.7" top="0.75" bottom="0.75" header="0.3" footer="0.3"/>
  <pageSetup scale="94" orientation="portrait" horizontalDpi="1200" verticalDpi="1200"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B9C13CD-C259-4E81-A8B7-762900B6A613}">
  <sheetPr>
    <tabColor rgb="FF0070C0"/>
    <pageSetUpPr fitToPage="1"/>
  </sheetPr>
  <dimension ref="A1:T43"/>
  <sheetViews>
    <sheetView tabSelected="1" view="pageBreakPreview" zoomScale="70" zoomScaleNormal="70" zoomScaleSheetLayoutView="70" workbookViewId="0">
      <selection activeCell="F54" sqref="F54"/>
    </sheetView>
  </sheetViews>
  <sheetFormatPr baseColWidth="10" defaultColWidth="11.44140625" defaultRowHeight="15.6"/>
  <cols>
    <col min="1" max="2" width="12.5546875" style="1" customWidth="1"/>
    <col min="3" max="3" width="20.5546875" style="5" customWidth="1"/>
    <col min="4" max="4" width="74.77734375" style="5" customWidth="1"/>
    <col min="5" max="5" width="12.88671875" style="6" customWidth="1"/>
    <col min="6" max="6" width="13.33203125" style="1" customWidth="1"/>
    <col min="7" max="7" width="19.5546875" style="1" customWidth="1"/>
    <col min="8" max="8" width="14.5546875" style="7" customWidth="1"/>
    <col min="9" max="9" width="14.5546875" style="1" customWidth="1"/>
    <col min="10" max="10" width="22.44140625" style="1" hidden="1" customWidth="1"/>
    <col min="11" max="11" width="22" style="1" hidden="1" customWidth="1"/>
    <col min="12" max="12" width="24.5546875" style="353" hidden="1" customWidth="1"/>
    <col min="13" max="13" width="11.21875" style="1" hidden="1" customWidth="1"/>
    <col min="14" max="14" width="20.6640625" style="1" hidden="1" customWidth="1"/>
    <col min="15" max="15" width="18.33203125" style="353" hidden="1" customWidth="1"/>
    <col min="16" max="16" width="24.33203125" style="1" hidden="1" customWidth="1"/>
    <col min="17" max="17" width="5.77734375" style="1" customWidth="1"/>
    <col min="18" max="19" width="37.77734375" style="1" customWidth="1"/>
    <col min="20" max="16384" width="11.44140625" style="1"/>
  </cols>
  <sheetData>
    <row r="1" spans="1:17" ht="17.100000000000001" customHeight="1">
      <c r="A1" s="395"/>
      <c r="B1" s="396"/>
      <c r="C1" s="347"/>
      <c r="D1" s="347"/>
      <c r="E1" s="347"/>
      <c r="F1" s="347"/>
      <c r="G1" s="347"/>
      <c r="H1" s="347"/>
      <c r="I1" s="348"/>
    </row>
    <row r="2" spans="1:17" ht="24.6" hidden="1" customHeight="1">
      <c r="A2" s="397"/>
      <c r="B2" s="398"/>
      <c r="C2" s="349"/>
      <c r="D2" s="349"/>
      <c r="E2" s="349"/>
      <c r="F2" s="349"/>
      <c r="G2" s="349"/>
      <c r="H2" s="349"/>
      <c r="I2" s="350"/>
    </row>
    <row r="3" spans="1:17" ht="68.099999999999994" customHeight="1" thickBot="1">
      <c r="A3" s="399"/>
      <c r="B3" s="400"/>
      <c r="C3" s="422" t="s">
        <v>909</v>
      </c>
      <c r="D3" s="423"/>
      <c r="E3" s="423"/>
      <c r="F3" s="423"/>
      <c r="G3" s="423"/>
      <c r="H3" s="423"/>
      <c r="I3" s="424"/>
    </row>
    <row r="4" spans="1:17" s="2" customFormat="1" ht="32.1" customHeight="1">
      <c r="A4" s="401" t="s">
        <v>87</v>
      </c>
      <c r="B4" s="402"/>
      <c r="C4" s="402" t="s">
        <v>88</v>
      </c>
      <c r="D4" s="402"/>
      <c r="E4" s="334"/>
      <c r="F4" s="402"/>
      <c r="G4" s="402"/>
      <c r="H4" s="402"/>
      <c r="I4" s="441"/>
      <c r="L4" s="354"/>
      <c r="O4" s="354"/>
    </row>
    <row r="5" spans="1:17" s="2" customFormat="1" ht="35.1" customHeight="1" thickBot="1">
      <c r="A5" s="445" t="s">
        <v>895</v>
      </c>
      <c r="B5" s="403"/>
      <c r="C5" s="403" t="s">
        <v>910</v>
      </c>
      <c r="D5" s="403"/>
      <c r="E5" s="335"/>
      <c r="F5" s="403"/>
      <c r="G5" s="403"/>
      <c r="H5" s="403"/>
      <c r="I5" s="431"/>
      <c r="L5" s="354"/>
      <c r="O5" s="354"/>
    </row>
    <row r="6" spans="1:17" s="2" customFormat="1" ht="35.1" customHeight="1" thickBot="1">
      <c r="A6" s="438" t="s">
        <v>908</v>
      </c>
      <c r="B6" s="439"/>
      <c r="C6" s="439"/>
      <c r="D6" s="439"/>
      <c r="E6" s="439"/>
      <c r="F6" s="439"/>
      <c r="G6" s="439"/>
      <c r="H6" s="439"/>
      <c r="I6" s="440"/>
      <c r="L6" s="354"/>
      <c r="O6" s="354"/>
    </row>
    <row r="7" spans="1:17" s="2" customFormat="1" ht="20.25" customHeight="1">
      <c r="A7" s="442" t="s">
        <v>89</v>
      </c>
      <c r="B7" s="404" t="s">
        <v>90</v>
      </c>
      <c r="C7" s="407" t="s">
        <v>91</v>
      </c>
      <c r="D7" s="407"/>
      <c r="E7" s="407" t="s">
        <v>92</v>
      </c>
      <c r="F7" s="428" t="s">
        <v>13</v>
      </c>
      <c r="G7" s="410" t="s">
        <v>93</v>
      </c>
      <c r="H7" s="407" t="s">
        <v>86</v>
      </c>
      <c r="I7" s="425"/>
      <c r="L7" s="354"/>
      <c r="O7" s="354"/>
      <c r="P7" s="2">
        <f>+N11*4</f>
        <v>508</v>
      </c>
    </row>
    <row r="8" spans="1:17" s="2" customFormat="1" ht="15" customHeight="1">
      <c r="A8" s="443"/>
      <c r="B8" s="405"/>
      <c r="C8" s="408"/>
      <c r="D8" s="408"/>
      <c r="E8" s="408"/>
      <c r="F8" s="429"/>
      <c r="G8" s="411"/>
      <c r="H8" s="408"/>
      <c r="I8" s="426"/>
      <c r="L8" s="354"/>
      <c r="O8" s="354"/>
    </row>
    <row r="9" spans="1:17" ht="10.5" customHeight="1" thickBot="1">
      <c r="A9" s="444"/>
      <c r="B9" s="406"/>
      <c r="C9" s="409"/>
      <c r="D9" s="409"/>
      <c r="E9" s="409"/>
      <c r="F9" s="430"/>
      <c r="G9" s="412"/>
      <c r="H9" s="409"/>
      <c r="I9" s="427"/>
    </row>
    <row r="10" spans="1:17" ht="33" customHeight="1" thickBot="1">
      <c r="A10" s="413" t="s">
        <v>892</v>
      </c>
      <c r="B10" s="414"/>
      <c r="C10" s="414"/>
      <c r="D10" s="414"/>
      <c r="E10" s="414"/>
      <c r="F10" s="414"/>
      <c r="G10" s="414"/>
      <c r="H10" s="414"/>
      <c r="I10" s="415"/>
      <c r="L10" s="353" t="s">
        <v>906</v>
      </c>
      <c r="M10" s="1" t="s">
        <v>904</v>
      </c>
      <c r="N10" s="352" t="s">
        <v>905</v>
      </c>
      <c r="P10" s="340" t="s">
        <v>906</v>
      </c>
    </row>
    <row r="11" spans="1:17" ht="28.5" customHeight="1">
      <c r="A11" s="358">
        <v>1.1000000000000001</v>
      </c>
      <c r="B11" s="329"/>
      <c r="C11" s="418" t="s">
        <v>911</v>
      </c>
      <c r="D11" s="419"/>
      <c r="E11" s="330" t="s">
        <v>582</v>
      </c>
      <c r="F11" s="362">
        <v>25.200000000000003</v>
      </c>
      <c r="G11" s="343">
        <v>41734.51</v>
      </c>
      <c r="H11" s="420">
        <f>+F11*G11</f>
        <v>1051709.6520000002</v>
      </c>
      <c r="I11" s="421"/>
      <c r="J11" s="336">
        <f>+G11*5.5%</f>
        <v>2295.3980500000002</v>
      </c>
      <c r="K11" s="336"/>
      <c r="M11" s="351">
        <f>4*3.5</f>
        <v>14</v>
      </c>
      <c r="N11" s="351">
        <v>127</v>
      </c>
      <c r="O11" s="353">
        <f>+M11*N11</f>
        <v>1778</v>
      </c>
      <c r="P11" s="341" t="s">
        <v>589</v>
      </c>
      <c r="Q11" s="336"/>
    </row>
    <row r="12" spans="1:17" ht="24.9" customHeight="1">
      <c r="A12" s="359">
        <v>1.2</v>
      </c>
      <c r="B12" s="332"/>
      <c r="C12" s="416" t="s">
        <v>901</v>
      </c>
      <c r="D12" s="417"/>
      <c r="E12" s="333" t="s">
        <v>15</v>
      </c>
      <c r="F12" s="363">
        <v>89.600000000000023</v>
      </c>
      <c r="G12" s="344">
        <v>36091.56</v>
      </c>
      <c r="H12" s="368">
        <f t="shared" ref="H12:H21" si="0">+F12*G12</f>
        <v>3233803.7760000005</v>
      </c>
      <c r="I12" s="369"/>
      <c r="J12" s="336">
        <f>+G12*5.5%</f>
        <v>1985.0357999999999</v>
      </c>
      <c r="K12" s="339">
        <f>+G12+J12</f>
        <v>38076.595799999996</v>
      </c>
      <c r="L12" s="355">
        <v>0.6</v>
      </c>
      <c r="M12" s="339"/>
      <c r="N12" s="339"/>
      <c r="O12" s="355">
        <f>+L12*O11</f>
        <v>1066.8</v>
      </c>
      <c r="P12" s="341" t="s">
        <v>52</v>
      </c>
      <c r="Q12" s="336"/>
    </row>
    <row r="13" spans="1:17" ht="24.9" customHeight="1">
      <c r="A13" s="360">
        <v>1.3</v>
      </c>
      <c r="B13" s="331"/>
      <c r="C13" s="416" t="s">
        <v>912</v>
      </c>
      <c r="D13" s="417"/>
      <c r="E13" s="313" t="s">
        <v>641</v>
      </c>
      <c r="F13" s="363">
        <v>3</v>
      </c>
      <c r="G13" s="345">
        <v>2707438.5</v>
      </c>
      <c r="H13" s="368">
        <f t="shared" si="0"/>
        <v>8122315.5</v>
      </c>
      <c r="I13" s="369"/>
      <c r="J13" s="337">
        <f>+G13*5.5%</f>
        <v>148909.11749999999</v>
      </c>
      <c r="K13" s="339">
        <f>+G13+J13</f>
        <v>2856347.6175000002</v>
      </c>
      <c r="L13" s="353">
        <v>0.2</v>
      </c>
      <c r="M13" s="336"/>
      <c r="N13" s="336"/>
      <c r="O13" s="353">
        <f>+O11*L13</f>
        <v>355.6</v>
      </c>
      <c r="P13" s="341" t="s">
        <v>52</v>
      </c>
      <c r="Q13" s="336"/>
    </row>
    <row r="14" spans="1:17" ht="24.9" customHeight="1">
      <c r="A14" s="361">
        <v>1.4</v>
      </c>
      <c r="B14" s="168"/>
      <c r="C14" s="416" t="s">
        <v>913</v>
      </c>
      <c r="D14" s="417"/>
      <c r="E14" s="3" t="s">
        <v>903</v>
      </c>
      <c r="F14" s="363">
        <v>3</v>
      </c>
      <c r="G14" s="346">
        <v>134633.46</v>
      </c>
      <c r="H14" s="368">
        <f t="shared" si="0"/>
        <v>403900.38</v>
      </c>
      <c r="I14" s="369"/>
      <c r="J14" s="338"/>
      <c r="K14" s="336"/>
      <c r="L14" s="353">
        <v>0.1</v>
      </c>
      <c r="M14" s="336"/>
      <c r="N14" s="336"/>
      <c r="O14" s="357">
        <f>+O11*L14</f>
        <v>177.8</v>
      </c>
      <c r="P14" s="341" t="s">
        <v>52</v>
      </c>
      <c r="Q14" s="336"/>
    </row>
    <row r="15" spans="1:17" ht="30.9" customHeight="1">
      <c r="A15" s="361">
        <v>1.5</v>
      </c>
      <c r="B15" s="168"/>
      <c r="C15" s="377" t="s">
        <v>914</v>
      </c>
      <c r="D15" s="378"/>
      <c r="E15" s="3" t="s">
        <v>903</v>
      </c>
      <c r="F15" s="363">
        <v>141</v>
      </c>
      <c r="G15" s="346">
        <v>107479.96</v>
      </c>
      <c r="H15" s="368">
        <f t="shared" si="0"/>
        <v>15154674.360000001</v>
      </c>
      <c r="I15" s="369"/>
      <c r="J15" s="338"/>
      <c r="K15" s="336"/>
      <c r="L15" s="353">
        <v>0.2</v>
      </c>
      <c r="M15" s="336"/>
      <c r="N15" s="336"/>
      <c r="O15" s="357">
        <f>+O11*L15</f>
        <v>355.6</v>
      </c>
      <c r="P15" s="341" t="s">
        <v>52</v>
      </c>
      <c r="Q15" s="336"/>
    </row>
    <row r="16" spans="1:17" ht="30.9" customHeight="1">
      <c r="A16" s="361">
        <v>1.6</v>
      </c>
      <c r="B16" s="168"/>
      <c r="C16" s="377" t="s">
        <v>915</v>
      </c>
      <c r="D16" s="378"/>
      <c r="E16" s="3" t="s">
        <v>15</v>
      </c>
      <c r="F16" s="363">
        <v>28</v>
      </c>
      <c r="G16" s="346">
        <v>86897.96</v>
      </c>
      <c r="H16" s="368">
        <f t="shared" si="0"/>
        <v>2433142.8800000004</v>
      </c>
      <c r="I16" s="369"/>
      <c r="J16" s="338"/>
      <c r="K16" s="336"/>
      <c r="M16" s="336"/>
      <c r="N16" s="336"/>
      <c r="O16" s="357">
        <v>5000</v>
      </c>
      <c r="P16" s="341" t="s">
        <v>53</v>
      </c>
      <c r="Q16" s="336"/>
    </row>
    <row r="17" spans="1:20" ht="30.9" customHeight="1">
      <c r="A17" s="361">
        <v>1.7</v>
      </c>
      <c r="B17" s="168"/>
      <c r="C17" s="377" t="s">
        <v>916</v>
      </c>
      <c r="D17" s="378"/>
      <c r="E17" s="3" t="s">
        <v>15</v>
      </c>
      <c r="F17" s="363">
        <v>16.8</v>
      </c>
      <c r="G17" s="346">
        <v>97463.56</v>
      </c>
      <c r="H17" s="368">
        <f t="shared" si="0"/>
        <v>1637387.808</v>
      </c>
      <c r="I17" s="369"/>
      <c r="J17" s="338"/>
      <c r="K17" s="336"/>
      <c r="M17" s="336"/>
      <c r="N17" s="336"/>
      <c r="O17" s="357">
        <f>P7*1*2.5</f>
        <v>1270</v>
      </c>
      <c r="P17" s="341" t="s">
        <v>52</v>
      </c>
      <c r="Q17" s="336"/>
    </row>
    <row r="18" spans="1:20" ht="30.9" customHeight="1">
      <c r="A18" s="361">
        <v>1.8</v>
      </c>
      <c r="B18" s="168"/>
      <c r="C18" s="377" t="s">
        <v>917</v>
      </c>
      <c r="D18" s="378"/>
      <c r="E18" s="3" t="s">
        <v>15</v>
      </c>
      <c r="F18" s="363">
        <v>39.199999999999996</v>
      </c>
      <c r="G18" s="346">
        <v>133829.69</v>
      </c>
      <c r="H18" s="368">
        <f t="shared" si="0"/>
        <v>5246123.8479999993</v>
      </c>
      <c r="I18" s="369"/>
      <c r="J18" s="338"/>
      <c r="K18" s="336"/>
      <c r="M18" s="336"/>
      <c r="N18" s="336"/>
      <c r="O18" s="357">
        <f>P7*1*1.5</f>
        <v>762</v>
      </c>
      <c r="P18" s="341" t="s">
        <v>52</v>
      </c>
      <c r="Q18" s="336"/>
    </row>
    <row r="19" spans="1:20" ht="30.9" customHeight="1">
      <c r="A19" s="361">
        <v>1.9</v>
      </c>
      <c r="B19" s="168"/>
      <c r="C19" s="377" t="s">
        <v>918</v>
      </c>
      <c r="D19" s="378"/>
      <c r="E19" s="3" t="s">
        <v>50</v>
      </c>
      <c r="F19" s="363">
        <v>2321</v>
      </c>
      <c r="G19" s="346">
        <v>7732.89</v>
      </c>
      <c r="H19" s="368">
        <f t="shared" si="0"/>
        <v>17948037.690000001</v>
      </c>
      <c r="I19" s="369"/>
      <c r="J19" s="338"/>
      <c r="K19" s="336"/>
      <c r="M19" s="336"/>
      <c r="N19" s="336"/>
      <c r="O19" s="357">
        <f>P7*1*1</f>
        <v>508</v>
      </c>
      <c r="P19" s="341" t="s">
        <v>52</v>
      </c>
      <c r="Q19" s="336"/>
    </row>
    <row r="20" spans="1:20" ht="30.9" customHeight="1">
      <c r="A20" s="361">
        <v>1.1000000000000001</v>
      </c>
      <c r="B20" s="168"/>
      <c r="C20" s="377" t="s">
        <v>919</v>
      </c>
      <c r="D20" s="378"/>
      <c r="E20" s="3" t="s">
        <v>641</v>
      </c>
      <c r="F20" s="363">
        <v>1</v>
      </c>
      <c r="G20" s="346">
        <v>12056677.83</v>
      </c>
      <c r="H20" s="368">
        <f t="shared" si="0"/>
        <v>12056677.83</v>
      </c>
      <c r="I20" s="369"/>
      <c r="J20" s="338"/>
      <c r="K20" s="336"/>
      <c r="M20" s="336"/>
      <c r="N20" s="336"/>
      <c r="O20" s="357">
        <v>25</v>
      </c>
      <c r="P20" s="341" t="s">
        <v>907</v>
      </c>
      <c r="Q20" s="336"/>
    </row>
    <row r="21" spans="1:20" ht="30.9" customHeight="1">
      <c r="A21" s="361">
        <v>1.1100000000000001</v>
      </c>
      <c r="B21" s="168"/>
      <c r="C21" s="377" t="s">
        <v>896</v>
      </c>
      <c r="D21" s="378"/>
      <c r="E21" s="3" t="s">
        <v>920</v>
      </c>
      <c r="F21" s="363">
        <v>1</v>
      </c>
      <c r="G21" s="346">
        <v>1000749.56</v>
      </c>
      <c r="H21" s="368">
        <f t="shared" si="0"/>
        <v>1000749.56</v>
      </c>
      <c r="I21" s="369"/>
      <c r="J21" s="338"/>
      <c r="K21" s="336"/>
      <c r="M21" s="336"/>
      <c r="N21" s="336"/>
      <c r="O21" s="357">
        <v>500</v>
      </c>
      <c r="P21" s="341" t="s">
        <v>54</v>
      </c>
      <c r="Q21" s="336"/>
    </row>
    <row r="22" spans="1:20" ht="24.9" customHeight="1" thickBot="1">
      <c r="A22" s="456" t="s">
        <v>852</v>
      </c>
      <c r="B22" s="457"/>
      <c r="C22" s="457"/>
      <c r="D22" s="457"/>
      <c r="E22" s="457"/>
      <c r="F22" s="457"/>
      <c r="G22" s="458"/>
      <c r="H22" s="459">
        <f>ROUND(SUM(H11:I21),0)</f>
        <v>68288523</v>
      </c>
      <c r="I22" s="460"/>
      <c r="J22" s="260"/>
      <c r="K22" s="261"/>
      <c r="P22" s="342"/>
    </row>
    <row r="23" spans="1:20" ht="9.9" customHeight="1" thickBot="1">
      <c r="A23" s="327"/>
      <c r="B23" s="250"/>
      <c r="C23" s="250"/>
      <c r="D23" s="250"/>
      <c r="E23" s="250"/>
      <c r="F23" s="250"/>
      <c r="G23" s="250"/>
      <c r="H23" s="314"/>
      <c r="I23" s="328"/>
      <c r="J23" s="4"/>
    </row>
    <row r="24" spans="1:20" ht="27" customHeight="1" thickBot="1">
      <c r="A24" s="453" t="s">
        <v>853</v>
      </c>
      <c r="B24" s="454"/>
      <c r="C24" s="454"/>
      <c r="D24" s="454"/>
      <c r="E24" s="454"/>
      <c r="F24" s="454"/>
      <c r="G24" s="455"/>
      <c r="H24" s="461">
        <f>H22</f>
        <v>68288523</v>
      </c>
      <c r="I24" s="462"/>
      <c r="J24" s="4"/>
      <c r="K24" s="336"/>
      <c r="P24" s="336"/>
      <c r="R24" s="255">
        <f>H24/1.3</f>
        <v>52529633.076923072</v>
      </c>
    </row>
    <row r="25" spans="1:20" ht="27" customHeight="1" thickBot="1">
      <c r="A25" s="651"/>
      <c r="B25" s="652"/>
      <c r="C25" s="652"/>
      <c r="D25" s="652"/>
      <c r="E25" s="652"/>
      <c r="F25" s="652"/>
      <c r="G25" s="652"/>
      <c r="H25" s="653"/>
      <c r="I25" s="364"/>
      <c r="J25" s="4"/>
      <c r="K25" s="336"/>
      <c r="P25" s="336"/>
      <c r="R25" s="255"/>
    </row>
    <row r="26" spans="1:20" ht="27" customHeight="1">
      <c r="A26" s="642" t="s">
        <v>40</v>
      </c>
      <c r="B26" s="643"/>
      <c r="C26" s="643"/>
      <c r="D26" s="643"/>
      <c r="E26" s="643"/>
      <c r="F26" s="643"/>
      <c r="G26" s="644"/>
      <c r="H26" s="657">
        <v>18287666.459399998</v>
      </c>
      <c r="I26" s="658"/>
      <c r="J26" s="451"/>
      <c r="K26" s="452"/>
      <c r="R26" s="255"/>
      <c r="S26" s="654">
        <v>18287666.459399998</v>
      </c>
      <c r="T26" s="654"/>
    </row>
    <row r="27" spans="1:20" ht="27" customHeight="1">
      <c r="A27" s="645" t="s">
        <v>921</v>
      </c>
      <c r="B27" s="646"/>
      <c r="C27" s="646"/>
      <c r="D27" s="646"/>
      <c r="E27" s="646"/>
      <c r="F27" s="646"/>
      <c r="G27" s="647"/>
      <c r="H27" s="659">
        <v>341442.61499999999</v>
      </c>
      <c r="I27" s="660"/>
      <c r="J27" s="451"/>
      <c r="K27" s="452"/>
      <c r="R27" s="255"/>
      <c r="S27" s="654">
        <v>341442.61499999999</v>
      </c>
      <c r="T27" s="654"/>
    </row>
    <row r="28" spans="1:20" ht="27" customHeight="1" thickBot="1">
      <c r="A28" s="648" t="s">
        <v>42</v>
      </c>
      <c r="B28" s="649"/>
      <c r="C28" s="649"/>
      <c r="D28" s="649"/>
      <c r="E28" s="649"/>
      <c r="F28" s="649"/>
      <c r="G28" s="650"/>
      <c r="H28" s="661">
        <v>3223218.2856000001</v>
      </c>
      <c r="I28" s="662"/>
      <c r="J28" s="451"/>
      <c r="K28" s="452"/>
      <c r="R28" s="255"/>
      <c r="S28" s="654">
        <v>3223218.2856000001</v>
      </c>
      <c r="T28" s="654"/>
    </row>
    <row r="29" spans="1:20" ht="30" customHeight="1" thickBot="1">
      <c r="A29" s="449" t="s">
        <v>902</v>
      </c>
      <c r="B29" s="450"/>
      <c r="C29" s="450"/>
      <c r="D29" s="450"/>
      <c r="E29" s="450"/>
      <c r="F29" s="450"/>
      <c r="G29" s="463"/>
      <c r="H29" s="655">
        <f>H24+SUM(H26:I28)</f>
        <v>90140850.359999999</v>
      </c>
      <c r="I29" s="656"/>
      <c r="J29" s="4">
        <v>999945674.89999998</v>
      </c>
      <c r="K29" s="320">
        <f>+H29-J29</f>
        <v>-909804824.53999996</v>
      </c>
      <c r="L29" s="356"/>
      <c r="S29" s="255"/>
    </row>
    <row r="30" spans="1:20" ht="9.9" customHeight="1" thickBot="1">
      <c r="A30" s="321"/>
      <c r="B30" s="322"/>
      <c r="C30" s="322"/>
      <c r="D30" s="322"/>
      <c r="E30" s="322"/>
      <c r="F30" s="322"/>
      <c r="G30" s="322"/>
      <c r="H30" s="324"/>
      <c r="I30" s="323"/>
      <c r="J30" s="4"/>
      <c r="K30" s="255"/>
    </row>
    <row r="31" spans="1:20" ht="24.9" customHeight="1" thickBot="1">
      <c r="A31" s="325"/>
      <c r="B31" s="432"/>
      <c r="C31" s="432"/>
      <c r="D31" s="432"/>
      <c r="E31" s="433" t="s">
        <v>91</v>
      </c>
      <c r="F31" s="434"/>
      <c r="G31" s="435"/>
      <c r="H31" s="251" t="s">
        <v>854</v>
      </c>
      <c r="I31" s="326"/>
    </row>
    <row r="32" spans="1:20" ht="42" customHeight="1">
      <c r="A32" s="325"/>
      <c r="B32" s="372" t="s">
        <v>855</v>
      </c>
      <c r="C32" s="373"/>
      <c r="D32" s="374"/>
      <c r="E32" s="375" t="s">
        <v>40</v>
      </c>
      <c r="F32" s="376"/>
      <c r="G32" s="252" t="s">
        <v>856</v>
      </c>
      <c r="H32" s="365">
        <v>0.26779999999999998</v>
      </c>
      <c r="I32" s="326"/>
    </row>
    <row r="33" spans="1:9" ht="27.75" customHeight="1">
      <c r="A33" s="325"/>
      <c r="B33" s="446" t="s">
        <v>864</v>
      </c>
      <c r="C33" s="447"/>
      <c r="D33" s="448"/>
      <c r="E33" s="436" t="s">
        <v>857</v>
      </c>
      <c r="F33" s="437"/>
      <c r="G33" s="253" t="s">
        <v>858</v>
      </c>
      <c r="H33" s="366">
        <v>5.0000000000000001E-3</v>
      </c>
      <c r="I33" s="326"/>
    </row>
    <row r="34" spans="1:9" ht="35.25" customHeight="1">
      <c r="A34" s="325"/>
      <c r="B34" s="380" t="s">
        <v>922</v>
      </c>
      <c r="C34" s="381"/>
      <c r="D34" s="382"/>
      <c r="E34" s="464" t="s">
        <v>42</v>
      </c>
      <c r="F34" s="465"/>
      <c r="G34" s="253" t="s">
        <v>859</v>
      </c>
      <c r="H34" s="366">
        <v>4.7199999999999999E-2</v>
      </c>
      <c r="I34" s="326"/>
    </row>
    <row r="35" spans="1:9" ht="27" customHeight="1" thickBot="1">
      <c r="A35" s="325"/>
      <c r="B35" s="446" t="s">
        <v>860</v>
      </c>
      <c r="C35" s="447"/>
      <c r="D35" s="448"/>
      <c r="E35" s="370" t="s">
        <v>861</v>
      </c>
      <c r="F35" s="371"/>
      <c r="G35" s="254" t="s">
        <v>862</v>
      </c>
      <c r="H35" s="367">
        <f>SUM(H32:H34)</f>
        <v>0.32</v>
      </c>
      <c r="I35" s="326"/>
    </row>
    <row r="36" spans="1:9" ht="30.75" customHeight="1">
      <c r="A36" s="325"/>
      <c r="B36" s="380" t="s">
        <v>873</v>
      </c>
      <c r="C36" s="381"/>
      <c r="D36" s="382"/>
      <c r="E36" s="383"/>
      <c r="F36" s="384"/>
      <c r="G36" s="384"/>
      <c r="H36" s="385"/>
      <c r="I36" s="326"/>
    </row>
    <row r="37" spans="1:9" ht="21.75" customHeight="1">
      <c r="A37" s="325"/>
      <c r="B37" s="380" t="s">
        <v>863</v>
      </c>
      <c r="C37" s="381"/>
      <c r="D37" s="382"/>
      <c r="E37" s="386"/>
      <c r="F37" s="387"/>
      <c r="G37" s="387"/>
      <c r="H37" s="388"/>
      <c r="I37" s="326"/>
    </row>
    <row r="38" spans="1:9" ht="30" customHeight="1">
      <c r="A38" s="325"/>
      <c r="B38" s="380" t="s">
        <v>894</v>
      </c>
      <c r="C38" s="381"/>
      <c r="D38" s="382"/>
      <c r="E38" s="386"/>
      <c r="F38" s="387"/>
      <c r="G38" s="387"/>
      <c r="H38" s="388"/>
      <c r="I38" s="326"/>
    </row>
    <row r="39" spans="1:9" ht="30" customHeight="1">
      <c r="A39" s="325"/>
      <c r="B39" s="380" t="s">
        <v>868</v>
      </c>
      <c r="C39" s="381"/>
      <c r="D39" s="382"/>
      <c r="E39" s="386"/>
      <c r="F39" s="387"/>
      <c r="G39" s="387"/>
      <c r="H39" s="388"/>
      <c r="I39" s="326"/>
    </row>
    <row r="40" spans="1:9" ht="39.9" customHeight="1">
      <c r="A40" s="325"/>
      <c r="B40" s="380" t="s">
        <v>874</v>
      </c>
      <c r="C40" s="381"/>
      <c r="D40" s="382"/>
      <c r="E40" s="386"/>
      <c r="F40" s="387"/>
      <c r="G40" s="387"/>
      <c r="H40" s="388"/>
      <c r="I40" s="326"/>
    </row>
    <row r="41" spans="1:9" ht="65.099999999999994" customHeight="1" thickBot="1">
      <c r="A41" s="325"/>
      <c r="B41" s="392" t="s">
        <v>891</v>
      </c>
      <c r="C41" s="393"/>
      <c r="D41" s="394"/>
      <c r="E41" s="389"/>
      <c r="F41" s="390"/>
      <c r="G41" s="390"/>
      <c r="H41" s="391"/>
      <c r="I41" s="326"/>
    </row>
    <row r="42" spans="1:9">
      <c r="A42" s="325"/>
      <c r="I42" s="326"/>
    </row>
    <row r="43" spans="1:9" ht="17.100000000000001" customHeight="1">
      <c r="A43" s="325"/>
      <c r="B43" s="379"/>
      <c r="C43" s="379"/>
      <c r="E43" s="379"/>
      <c r="F43" s="379"/>
      <c r="G43" s="379"/>
      <c r="H43" s="379"/>
      <c r="I43" s="326"/>
    </row>
  </sheetData>
  <mergeCells count="78">
    <mergeCell ref="S28:T28"/>
    <mergeCell ref="J27:K27"/>
    <mergeCell ref="A26:G26"/>
    <mergeCell ref="H26:I26"/>
    <mergeCell ref="J26:K26"/>
    <mergeCell ref="S26:T26"/>
    <mergeCell ref="S27:T27"/>
    <mergeCell ref="B35:D35"/>
    <mergeCell ref="A24:G24"/>
    <mergeCell ref="A22:G22"/>
    <mergeCell ref="H22:I22"/>
    <mergeCell ref="H24:I24"/>
    <mergeCell ref="B33:D33"/>
    <mergeCell ref="A29:G29"/>
    <mergeCell ref="B34:D34"/>
    <mergeCell ref="E34:F34"/>
    <mergeCell ref="A28:G28"/>
    <mergeCell ref="J28:K28"/>
    <mergeCell ref="A27:G27"/>
    <mergeCell ref="H27:I27"/>
    <mergeCell ref="H12:I12"/>
    <mergeCell ref="C17:D17"/>
    <mergeCell ref="C18:D18"/>
    <mergeCell ref="C19:D19"/>
    <mergeCell ref="C14:D14"/>
    <mergeCell ref="H14:I14"/>
    <mergeCell ref="C15:D15"/>
    <mergeCell ref="H15:I15"/>
    <mergeCell ref="C16:D16"/>
    <mergeCell ref="H16:I16"/>
    <mergeCell ref="H19:I19"/>
    <mergeCell ref="C20:D20"/>
    <mergeCell ref="H28:I28"/>
    <mergeCell ref="H29:I29"/>
    <mergeCell ref="C21:D21"/>
    <mergeCell ref="C3:I3"/>
    <mergeCell ref="H7:I9"/>
    <mergeCell ref="F7:F9"/>
    <mergeCell ref="H5:I5"/>
    <mergeCell ref="F4:G4"/>
    <mergeCell ref="A6:I6"/>
    <mergeCell ref="H4:I4"/>
    <mergeCell ref="A7:A9"/>
    <mergeCell ref="A5:B5"/>
    <mergeCell ref="A1:B3"/>
    <mergeCell ref="A4:B4"/>
    <mergeCell ref="C4:D4"/>
    <mergeCell ref="C5:D5"/>
    <mergeCell ref="H18:I18"/>
    <mergeCell ref="B7:B9"/>
    <mergeCell ref="E7:E9"/>
    <mergeCell ref="C7:D9"/>
    <mergeCell ref="F5:G5"/>
    <mergeCell ref="G7:G9"/>
    <mergeCell ref="A10:I10"/>
    <mergeCell ref="C13:D13"/>
    <mergeCell ref="H13:I13"/>
    <mergeCell ref="C11:D11"/>
    <mergeCell ref="H11:I11"/>
    <mergeCell ref="C12:D12"/>
    <mergeCell ref="B43:C43"/>
    <mergeCell ref="E43:H43"/>
    <mergeCell ref="B40:D40"/>
    <mergeCell ref="E36:H41"/>
    <mergeCell ref="B41:D41"/>
    <mergeCell ref="B36:D36"/>
    <mergeCell ref="B38:D38"/>
    <mergeCell ref="B37:D37"/>
    <mergeCell ref="B39:D39"/>
    <mergeCell ref="H17:I17"/>
    <mergeCell ref="E35:F35"/>
    <mergeCell ref="B32:D32"/>
    <mergeCell ref="E32:F32"/>
    <mergeCell ref="H20:I20"/>
    <mergeCell ref="H21:I21"/>
    <mergeCell ref="B31:D31"/>
    <mergeCell ref="E31:G31"/>
    <mergeCell ref="E33:F33"/>
  </mergeCells>
  <phoneticPr fontId="28" type="noConversion"/>
  <printOptions horizontalCentered="1"/>
  <pageMargins left="0.31496062992125984" right="0.31496062992125984" top="0.39370078740157483" bottom="0.78740157480314965" header="0.31496062992125984" footer="0.19685039370078741"/>
  <pageSetup scale="51" fitToHeight="0" orientation="portrait" r:id="rId1"/>
  <headerFooter>
    <oddFooter>&amp;L&amp;"Roboto,Negrita"&amp;8&amp;G
Preparado por Ing. Oscar Romero Cortina
Ing. Civil -- M.P: 08202-430893 ATL&amp;C&amp;"Roboto,Negrita"&amp;8Fecha de impresión &amp;D
Documento sujeto a aprobación&amp;R&amp;"Roboto,Negrita"&amp;8Página &amp;P de &amp;N</oddFooter>
  </headerFooter>
  <drawing r:id="rId2"/>
  <legacyDrawingHF r:id="rId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DA02D35-49CC-4D70-B608-788BF68C27C2}">
  <dimension ref="A1:IT25"/>
  <sheetViews>
    <sheetView view="pageBreakPreview" zoomScaleNormal="100" zoomScaleSheetLayoutView="100" workbookViewId="0">
      <selection sqref="A1:F1"/>
    </sheetView>
  </sheetViews>
  <sheetFormatPr baseColWidth="10" defaultColWidth="11.44140625" defaultRowHeight="14.4"/>
  <cols>
    <col min="1" max="1" width="11.44140625" style="191"/>
    <col min="2" max="2" width="49.109375" style="191" customWidth="1"/>
    <col min="3" max="4" width="18.5546875" style="191" customWidth="1"/>
    <col min="5" max="5" width="15.88671875" style="191" customWidth="1"/>
    <col min="6" max="6" width="20.5546875" style="191" customWidth="1"/>
    <col min="7" max="254" width="11.44140625" style="191"/>
  </cols>
  <sheetData>
    <row r="1" spans="1:6" ht="45" customHeight="1">
      <c r="A1" s="466" t="s">
        <v>893</v>
      </c>
      <c r="B1" s="466"/>
      <c r="C1" s="466"/>
      <c r="D1" s="466"/>
      <c r="E1" s="466"/>
      <c r="F1" s="466"/>
    </row>
    <row r="2" spans="1:6" ht="15" thickBot="1">
      <c r="A2" s="192"/>
      <c r="B2" s="193"/>
      <c r="C2" s="192"/>
      <c r="D2" s="192"/>
      <c r="E2" s="192"/>
      <c r="F2" s="192"/>
    </row>
    <row r="3" spans="1:6" ht="20.100000000000001" customHeight="1" thickBot="1">
      <c r="A3" s="467" t="s">
        <v>115</v>
      </c>
      <c r="B3" s="468"/>
      <c r="C3" s="468"/>
      <c r="D3" s="468"/>
      <c r="E3" s="249" t="s">
        <v>116</v>
      </c>
      <c r="F3" s="194" t="s">
        <v>117</v>
      </c>
    </row>
    <row r="4" spans="1:6" ht="15" customHeight="1">
      <c r="A4" s="486" t="s">
        <v>118</v>
      </c>
      <c r="B4" s="488" t="s">
        <v>119</v>
      </c>
      <c r="C4" s="195" t="s">
        <v>120</v>
      </c>
      <c r="D4" s="195" t="s">
        <v>121</v>
      </c>
      <c r="E4" s="195" t="s">
        <v>122</v>
      </c>
      <c r="F4" s="196" t="s">
        <v>123</v>
      </c>
    </row>
    <row r="5" spans="1:6" ht="15" customHeight="1">
      <c r="A5" s="487"/>
      <c r="B5" s="489"/>
      <c r="C5" s="197" t="s">
        <v>124</v>
      </c>
      <c r="D5" s="197" t="s">
        <v>125</v>
      </c>
      <c r="E5" s="197" t="s">
        <v>126</v>
      </c>
      <c r="F5" s="198" t="s">
        <v>127</v>
      </c>
    </row>
    <row r="6" spans="1:6" ht="15" customHeight="1" thickBot="1">
      <c r="A6" s="199" t="s">
        <v>128</v>
      </c>
      <c r="B6" s="490"/>
      <c r="C6" s="200" t="s">
        <v>129</v>
      </c>
      <c r="D6" s="200" t="s">
        <v>130</v>
      </c>
      <c r="E6" s="200" t="s">
        <v>131</v>
      </c>
      <c r="F6" s="201" t="s">
        <v>132</v>
      </c>
    </row>
    <row r="7" spans="1:6" ht="30" customHeight="1" thickBot="1">
      <c r="A7" s="222" t="s">
        <v>133</v>
      </c>
      <c r="B7" s="223" t="s">
        <v>134</v>
      </c>
      <c r="C7" s="223" t="s">
        <v>135</v>
      </c>
      <c r="D7" s="224" t="s">
        <v>136</v>
      </c>
      <c r="E7" s="223" t="s">
        <v>137</v>
      </c>
      <c r="F7" s="225" t="s">
        <v>39</v>
      </c>
    </row>
    <row r="8" spans="1:6" ht="18" customHeight="1">
      <c r="A8" s="229">
        <v>1</v>
      </c>
      <c r="B8" s="230" t="s">
        <v>844</v>
      </c>
      <c r="C8" s="231">
        <v>5250000</v>
      </c>
      <c r="D8" s="232"/>
      <c r="E8" s="233">
        <v>0.25</v>
      </c>
      <c r="F8" s="210">
        <f>(C8+D8)*E8</f>
        <v>1312500</v>
      </c>
    </row>
    <row r="9" spans="1:6" ht="18" customHeight="1">
      <c r="A9" s="202">
        <v>1</v>
      </c>
      <c r="B9" s="227" t="s">
        <v>846</v>
      </c>
      <c r="C9" s="204">
        <v>5250000</v>
      </c>
      <c r="D9" s="205"/>
      <c r="E9" s="228">
        <v>0.25</v>
      </c>
      <c r="F9" s="206">
        <f>(C9+D9)*E9</f>
        <v>1312500</v>
      </c>
    </row>
    <row r="10" spans="1:6" ht="18" customHeight="1">
      <c r="A10" s="202">
        <v>1</v>
      </c>
      <c r="B10" s="227" t="s">
        <v>847</v>
      </c>
      <c r="C10" s="204">
        <v>5250000</v>
      </c>
      <c r="D10" s="205"/>
      <c r="E10" s="228">
        <v>0.25</v>
      </c>
      <c r="F10" s="206">
        <f>(C10+D10)*E10</f>
        <v>1312500</v>
      </c>
    </row>
    <row r="11" spans="1:6" ht="18" customHeight="1" thickBot="1">
      <c r="A11" s="234">
        <v>1</v>
      </c>
      <c r="B11" s="235" t="s">
        <v>138</v>
      </c>
      <c r="C11" s="236">
        <v>5250000</v>
      </c>
      <c r="D11" s="237"/>
      <c r="E11" s="238">
        <v>0.25</v>
      </c>
      <c r="F11" s="239">
        <f>(C11+D11)*E11</f>
        <v>1312500</v>
      </c>
    </row>
    <row r="12" spans="1:6" ht="18" customHeight="1">
      <c r="A12" s="469" t="s">
        <v>139</v>
      </c>
      <c r="B12" s="470"/>
      <c r="C12" s="470"/>
      <c r="D12" s="470"/>
      <c r="E12" s="471"/>
      <c r="F12" s="226">
        <f>SUM(F8:F11)</f>
        <v>5250000</v>
      </c>
    </row>
    <row r="13" spans="1:6" ht="18" customHeight="1" thickBot="1">
      <c r="A13" s="472" t="s">
        <v>140</v>
      </c>
      <c r="B13" s="473"/>
      <c r="C13" s="473"/>
      <c r="D13" s="473"/>
      <c r="E13" s="474"/>
      <c r="F13" s="211">
        <v>2.36</v>
      </c>
    </row>
    <row r="14" spans="1:6" ht="24.9" customHeight="1" thickBot="1">
      <c r="A14" s="475" t="s">
        <v>141</v>
      </c>
      <c r="B14" s="476"/>
      <c r="C14" s="476"/>
      <c r="D14" s="476"/>
      <c r="E14" s="477"/>
      <c r="F14" s="212">
        <f>+(F12*F13)</f>
        <v>12390000</v>
      </c>
    </row>
    <row r="15" spans="1:6" ht="30" customHeight="1" thickBot="1">
      <c r="A15" s="303" t="s">
        <v>133</v>
      </c>
      <c r="B15" s="304" t="s">
        <v>142</v>
      </c>
      <c r="C15" s="305" t="s">
        <v>14</v>
      </c>
      <c r="D15" s="306" t="s">
        <v>143</v>
      </c>
      <c r="E15" s="307" t="s">
        <v>137</v>
      </c>
      <c r="F15" s="308" t="s">
        <v>39</v>
      </c>
    </row>
    <row r="16" spans="1:6" ht="43.35" customHeight="1">
      <c r="A16" s="298">
        <v>1</v>
      </c>
      <c r="B16" s="299" t="s">
        <v>845</v>
      </c>
      <c r="C16" s="300" t="s">
        <v>147</v>
      </c>
      <c r="D16" s="301">
        <v>500000</v>
      </c>
      <c r="E16" s="302">
        <v>1</v>
      </c>
      <c r="F16" s="226">
        <f>D16*E16</f>
        <v>500000</v>
      </c>
    </row>
    <row r="17" spans="1:8" ht="36" customHeight="1">
      <c r="A17" s="213">
        <v>1</v>
      </c>
      <c r="B17" s="203" t="s">
        <v>145</v>
      </c>
      <c r="C17" s="214" t="s">
        <v>144</v>
      </c>
      <c r="D17" s="205">
        <v>400000</v>
      </c>
      <c r="E17" s="215" t="e">
        <v>#REF!</v>
      </c>
      <c r="F17" s="206" t="e">
        <f>D17*E17</f>
        <v>#REF!</v>
      </c>
      <c r="H17" s="266"/>
    </row>
    <row r="18" spans="1:8" ht="50.1" customHeight="1">
      <c r="A18" s="213">
        <v>1</v>
      </c>
      <c r="B18" s="203" t="s">
        <v>146</v>
      </c>
      <c r="C18" s="214" t="s">
        <v>147</v>
      </c>
      <c r="D18" s="205">
        <v>500000</v>
      </c>
      <c r="E18" s="215">
        <v>1</v>
      </c>
      <c r="F18" s="206">
        <f>D18*E18</f>
        <v>500000</v>
      </c>
    </row>
    <row r="19" spans="1:8" ht="18" customHeight="1" thickBot="1">
      <c r="A19" s="216">
        <v>1</v>
      </c>
      <c r="B19" s="207" t="s">
        <v>148</v>
      </c>
      <c r="C19" s="217" t="s">
        <v>147</v>
      </c>
      <c r="D19" s="208">
        <f>280000</f>
        <v>280000</v>
      </c>
      <c r="E19" s="218" t="e">
        <v>#REF!</v>
      </c>
      <c r="F19" s="209" t="e">
        <f>D19*E19</f>
        <v>#REF!</v>
      </c>
    </row>
    <row r="20" spans="1:8" ht="20.100000000000001" customHeight="1" thickBot="1">
      <c r="A20" s="478" t="s">
        <v>149</v>
      </c>
      <c r="B20" s="479"/>
      <c r="C20" s="479"/>
      <c r="D20" s="479"/>
      <c r="E20" s="479"/>
      <c r="F20" s="219" t="e">
        <f>SUM(F16:F19)</f>
        <v>#REF!</v>
      </c>
    </row>
    <row r="21" spans="1:8" ht="20.100000000000001" customHeight="1">
      <c r="A21" s="480" t="s">
        <v>150</v>
      </c>
      <c r="B21" s="481"/>
      <c r="C21" s="481"/>
      <c r="D21" s="481"/>
      <c r="E21" s="481"/>
      <c r="F21" s="268" t="e">
        <f>F14+F20</f>
        <v>#REF!</v>
      </c>
    </row>
    <row r="22" spans="1:8" ht="20.100000000000001" customHeight="1" thickBot="1">
      <c r="A22" s="482" t="s">
        <v>151</v>
      </c>
      <c r="B22" s="483"/>
      <c r="C22" s="483"/>
      <c r="D22" s="483"/>
      <c r="E22" s="483"/>
      <c r="F22" s="267" t="e">
        <f>ROUND(F21*19%,0)</f>
        <v>#REF!</v>
      </c>
    </row>
    <row r="23" spans="1:8" ht="20.100000000000001" customHeight="1" thickBot="1">
      <c r="A23" s="484" t="s">
        <v>152</v>
      </c>
      <c r="B23" s="485"/>
      <c r="C23" s="485"/>
      <c r="D23" s="485"/>
      <c r="E23" s="485"/>
      <c r="F23" s="269" t="e">
        <f>F21+F22</f>
        <v>#REF!</v>
      </c>
    </row>
    <row r="24" spans="1:8">
      <c r="A24" s="220"/>
      <c r="B24" s="220"/>
      <c r="C24" s="220"/>
      <c r="D24" s="220"/>
      <c r="E24" s="220"/>
      <c r="F24" s="220"/>
    </row>
    <row r="25" spans="1:8" ht="15.6">
      <c r="A25" s="220"/>
      <c r="B25" s="220"/>
      <c r="C25" s="220"/>
      <c r="D25" s="220"/>
      <c r="E25" s="220"/>
      <c r="F25" s="221"/>
    </row>
  </sheetData>
  <mergeCells count="11">
    <mergeCell ref="A20:E20"/>
    <mergeCell ref="A21:E21"/>
    <mergeCell ref="A22:E22"/>
    <mergeCell ref="A23:E23"/>
    <mergeCell ref="A4:A5"/>
    <mergeCell ref="B4:B6"/>
    <mergeCell ref="A1:F1"/>
    <mergeCell ref="A3:D3"/>
    <mergeCell ref="A12:E12"/>
    <mergeCell ref="A13:E13"/>
    <mergeCell ref="A14:E14"/>
  </mergeCells>
  <pageMargins left="0.7" right="0.7" top="0.75" bottom="0.75" header="0.3" footer="0.3"/>
  <pageSetup scale="67" orientation="portrait" r:id="rId1"/>
  <colBreaks count="1" manualBreakCount="1">
    <brk id="8" max="1048575" man="1"/>
  </colBreaks>
  <ignoredErrors>
    <ignoredError sqref="E6" numberStoredAsText="1"/>
  </ignoredErrors>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A8C8CAC-F04F-4DC9-A68F-CC5898CC72B9}">
  <sheetPr>
    <tabColor rgb="FFFF0000"/>
    <pageSetUpPr fitToPage="1"/>
  </sheetPr>
  <dimension ref="A1:N87"/>
  <sheetViews>
    <sheetView view="pageBreakPreview" topLeftCell="B33" zoomScale="70" zoomScaleNormal="70" zoomScaleSheetLayoutView="70" workbookViewId="0">
      <selection activeCell="C1" sqref="C1:J3"/>
    </sheetView>
  </sheetViews>
  <sheetFormatPr baseColWidth="10" defaultColWidth="11.44140625" defaultRowHeight="14.4"/>
  <cols>
    <col min="1" max="1" width="11.88671875" hidden="1" customWidth="1"/>
    <col min="2" max="2" width="17" customWidth="1"/>
    <col min="6" max="6" width="14.44140625" customWidth="1"/>
    <col min="9" max="9" width="14.5546875" bestFit="1" customWidth="1"/>
    <col min="10" max="10" width="15.5546875" customWidth="1"/>
    <col min="11" max="11" width="17.5546875" bestFit="1" customWidth="1"/>
    <col min="14" max="14" width="17.44140625" customWidth="1"/>
    <col min="15" max="15" width="12" bestFit="1" customWidth="1"/>
  </cols>
  <sheetData>
    <row r="1" spans="1:14">
      <c r="A1" s="8"/>
      <c r="B1" s="608"/>
      <c r="C1" s="611"/>
      <c r="D1" s="611"/>
      <c r="E1" s="611"/>
      <c r="F1" s="611"/>
      <c r="G1" s="611"/>
      <c r="H1" s="611"/>
      <c r="I1" s="611"/>
      <c r="J1" s="612"/>
      <c r="K1" s="613" t="s">
        <v>0</v>
      </c>
      <c r="L1" s="615" t="s">
        <v>61</v>
      </c>
      <c r="M1" s="616"/>
      <c r="N1" s="617"/>
    </row>
    <row r="2" spans="1:14">
      <c r="A2" s="9"/>
      <c r="B2" s="609"/>
      <c r="C2" s="621" t="s">
        <v>1</v>
      </c>
      <c r="D2" s="621"/>
      <c r="E2" s="621"/>
      <c r="F2" s="621"/>
      <c r="G2" s="621"/>
      <c r="H2" s="621"/>
      <c r="I2" s="621"/>
      <c r="J2" s="622"/>
      <c r="K2" s="614"/>
      <c r="L2" s="618"/>
      <c r="M2" s="619"/>
      <c r="N2" s="620"/>
    </row>
    <row r="3" spans="1:14">
      <c r="A3" s="9"/>
      <c r="B3" s="609"/>
      <c r="C3" s="621" t="s">
        <v>62</v>
      </c>
      <c r="D3" s="621"/>
      <c r="E3" s="621"/>
      <c r="F3" s="621"/>
      <c r="G3" s="621"/>
      <c r="H3" s="621"/>
      <c r="I3" s="621"/>
      <c r="J3" s="622"/>
      <c r="K3" s="623" t="s">
        <v>2</v>
      </c>
      <c r="L3" s="625">
        <v>1</v>
      </c>
      <c r="M3" s="626"/>
      <c r="N3" s="627"/>
    </row>
    <row r="4" spans="1:14">
      <c r="A4" s="9"/>
      <c r="B4" s="609"/>
      <c r="C4" s="621" t="s">
        <v>63</v>
      </c>
      <c r="D4" s="621"/>
      <c r="E4" s="621"/>
      <c r="F4" s="621"/>
      <c r="G4" s="621"/>
      <c r="H4" s="621"/>
      <c r="I4" s="621"/>
      <c r="J4" s="622"/>
      <c r="K4" s="624"/>
      <c r="L4" s="628"/>
      <c r="M4" s="629"/>
      <c r="N4" s="630"/>
    </row>
    <row r="5" spans="1:14">
      <c r="A5" s="9"/>
      <c r="B5" s="609"/>
      <c r="C5" s="621" t="s">
        <v>64</v>
      </c>
      <c r="D5" s="621"/>
      <c r="E5" s="621"/>
      <c r="F5" s="621"/>
      <c r="G5" s="621"/>
      <c r="H5" s="621"/>
      <c r="I5" s="621"/>
      <c r="J5" s="622"/>
      <c r="K5" s="623" t="s">
        <v>3</v>
      </c>
      <c r="L5" s="632"/>
      <c r="M5" s="632" t="s">
        <v>4</v>
      </c>
      <c r="N5" s="604"/>
    </row>
    <row r="6" spans="1:14" ht="15" thickBot="1">
      <c r="A6" s="9"/>
      <c r="B6" s="610"/>
      <c r="C6" s="606"/>
      <c r="D6" s="606"/>
      <c r="E6" s="606"/>
      <c r="F6" s="606"/>
      <c r="G6" s="606"/>
      <c r="H6" s="606"/>
      <c r="I6" s="606"/>
      <c r="J6" s="607"/>
      <c r="K6" s="631"/>
      <c r="L6" s="633"/>
      <c r="M6" s="633"/>
      <c r="N6" s="605"/>
    </row>
    <row r="7" spans="1:14" ht="5.0999999999999996" customHeight="1" thickBot="1">
      <c r="A7" s="9"/>
      <c r="B7" s="491"/>
      <c r="C7" s="492"/>
      <c r="D7" s="492"/>
      <c r="E7" s="492"/>
      <c r="F7" s="492"/>
      <c r="G7" s="492"/>
      <c r="H7" s="492"/>
      <c r="I7" s="492"/>
      <c r="J7" s="492"/>
      <c r="K7" s="492"/>
      <c r="L7" s="492"/>
      <c r="M7" s="492"/>
      <c r="N7" s="493"/>
    </row>
    <row r="8" spans="1:14" ht="18.75" customHeight="1">
      <c r="A8" s="9"/>
      <c r="B8" s="282"/>
      <c r="C8" s="169"/>
      <c r="D8" s="169"/>
      <c r="E8" s="169"/>
      <c r="F8" s="169"/>
      <c r="G8" s="169"/>
      <c r="H8" s="170"/>
      <c r="I8" s="169"/>
      <c r="J8" s="169"/>
      <c r="K8" s="171" t="s">
        <v>5</v>
      </c>
      <c r="L8" s="172"/>
      <c r="M8" s="172"/>
      <c r="N8" s="173"/>
    </row>
    <row r="9" spans="1:14">
      <c r="A9" s="9"/>
      <c r="B9" s="283"/>
      <c r="C9" s="174"/>
      <c r="D9" s="174"/>
      <c r="E9" s="174"/>
      <c r="F9" s="174"/>
      <c r="G9" s="174"/>
      <c r="H9" s="175"/>
      <c r="I9" s="174"/>
      <c r="J9" s="174"/>
      <c r="K9" s="176"/>
      <c r="L9" s="177" t="s">
        <v>65</v>
      </c>
      <c r="M9" s="177" t="s">
        <v>66</v>
      </c>
      <c r="N9" s="178" t="s">
        <v>67</v>
      </c>
    </row>
    <row r="10" spans="1:14">
      <c r="A10" s="9"/>
      <c r="B10" s="498" t="s">
        <v>68</v>
      </c>
      <c r="C10" s="499"/>
      <c r="D10" s="499"/>
      <c r="E10" s="499"/>
      <c r="F10" s="179"/>
      <c r="G10" s="174"/>
      <c r="H10" s="180"/>
      <c r="I10" s="500" t="s">
        <v>69</v>
      </c>
      <c r="J10" s="500"/>
      <c r="K10" s="181"/>
      <c r="L10" s="177"/>
      <c r="M10" s="177"/>
      <c r="N10" s="178"/>
    </row>
    <row r="11" spans="1:14" ht="5.25" customHeight="1">
      <c r="A11" s="9"/>
      <c r="B11" s="278"/>
      <c r="C11" s="279"/>
      <c r="D11" s="279"/>
      <c r="E11" s="279"/>
      <c r="F11" s="179"/>
      <c r="G11" s="174"/>
      <c r="H11" s="180"/>
      <c r="I11" s="280"/>
      <c r="J11" s="280"/>
      <c r="K11" s="181"/>
      <c r="L11" s="177"/>
      <c r="M11" s="177"/>
      <c r="N11" s="178"/>
    </row>
    <row r="12" spans="1:14">
      <c r="A12" s="9"/>
      <c r="B12" s="182" t="s">
        <v>6</v>
      </c>
      <c r="C12" s="183"/>
      <c r="D12" s="501">
        <v>0</v>
      </c>
      <c r="E12" s="501"/>
      <c r="F12" s="501"/>
      <c r="G12" s="501"/>
      <c r="H12" s="183"/>
      <c r="I12" s="180"/>
      <c r="J12" s="184" t="s">
        <v>7</v>
      </c>
      <c r="K12" s="501" t="s">
        <v>872</v>
      </c>
      <c r="L12" s="501"/>
      <c r="M12" s="501"/>
      <c r="N12" s="185"/>
    </row>
    <row r="13" spans="1:14" ht="15" thickBot="1">
      <c r="A13" s="9"/>
      <c r="B13" s="186"/>
      <c r="C13" s="187"/>
      <c r="D13" s="281"/>
      <c r="E13" s="281"/>
      <c r="F13" s="281"/>
      <c r="G13" s="281"/>
      <c r="H13" s="187"/>
      <c r="I13" s="281"/>
      <c r="J13" s="187"/>
      <c r="K13" s="281"/>
      <c r="L13" s="502"/>
      <c r="M13" s="502"/>
      <c r="N13" s="503"/>
    </row>
    <row r="14" spans="1:14" ht="6.9" customHeight="1">
      <c r="A14" s="9"/>
      <c r="B14" s="10"/>
      <c r="C14" s="11"/>
      <c r="D14" s="11"/>
      <c r="E14" s="11"/>
      <c r="F14" s="11"/>
      <c r="G14" s="11"/>
      <c r="H14" s="11"/>
      <c r="I14" s="11"/>
      <c r="J14" s="11"/>
      <c r="K14" s="11"/>
      <c r="L14" s="11"/>
      <c r="M14" s="11"/>
      <c r="N14" s="12"/>
    </row>
    <row r="15" spans="1:14" hidden="1">
      <c r="A15" s="9"/>
      <c r="B15" s="13" t="s">
        <v>8</v>
      </c>
      <c r="C15" s="14"/>
      <c r="D15" s="15" t="s">
        <v>4</v>
      </c>
      <c r="E15" s="16"/>
      <c r="F15" s="17"/>
      <c r="G15" s="17"/>
      <c r="H15" s="18"/>
      <c r="I15" s="18"/>
      <c r="J15" s="18"/>
      <c r="K15" s="18"/>
      <c r="L15" s="18"/>
      <c r="M15" s="18"/>
      <c r="N15" s="19"/>
    </row>
    <row r="16" spans="1:14" ht="18" customHeight="1">
      <c r="A16" s="9"/>
      <c r="B16" s="20" t="s">
        <v>70</v>
      </c>
      <c r="C16" s="21"/>
      <c r="D16" s="23"/>
      <c r="E16" s="494" t="s">
        <v>899</v>
      </c>
      <c r="F16" s="494"/>
      <c r="G16" s="494"/>
      <c r="H16" s="494"/>
      <c r="I16" s="494"/>
      <c r="J16" s="494"/>
      <c r="K16" s="494"/>
      <c r="L16" s="494"/>
      <c r="M16" s="494"/>
      <c r="N16" s="19"/>
    </row>
    <row r="17" spans="1:14" ht="18" customHeight="1">
      <c r="A17" s="9"/>
      <c r="B17" s="20"/>
      <c r="C17" s="21"/>
      <c r="D17" s="23"/>
      <c r="E17" s="495"/>
      <c r="F17" s="495"/>
      <c r="G17" s="495"/>
      <c r="H17" s="495"/>
      <c r="I17" s="495"/>
      <c r="J17" s="495"/>
      <c r="K17" s="495"/>
      <c r="L17" s="495"/>
      <c r="M17" s="495"/>
      <c r="N17" s="19"/>
    </row>
    <row r="18" spans="1:14" ht="6.9" customHeight="1">
      <c r="A18" s="9"/>
      <c r="B18" s="20"/>
      <c r="C18" s="21"/>
      <c r="D18" s="23"/>
      <c r="E18" s="23"/>
      <c r="F18" s="23"/>
      <c r="G18" s="23"/>
      <c r="H18" s="23"/>
      <c r="I18" s="23"/>
      <c r="J18" s="23"/>
      <c r="K18" s="23"/>
      <c r="L18" s="23"/>
      <c r="M18" s="23"/>
      <c r="N18" s="24"/>
    </row>
    <row r="19" spans="1:14" ht="18" customHeight="1">
      <c r="A19" s="9"/>
      <c r="B19" s="20" t="s">
        <v>71</v>
      </c>
      <c r="C19" s="496" t="s">
        <v>898</v>
      </c>
      <c r="D19" s="496"/>
      <c r="E19" s="496"/>
      <c r="F19" s="496"/>
      <c r="G19" s="496"/>
      <c r="H19" s="496"/>
      <c r="I19" s="496"/>
      <c r="J19" s="15" t="s">
        <v>72</v>
      </c>
      <c r="K19" s="504" t="s">
        <v>897</v>
      </c>
      <c r="L19" s="504"/>
      <c r="M19" s="504"/>
      <c r="N19" s="505"/>
    </row>
    <row r="20" spans="1:14" ht="6.9" customHeight="1">
      <c r="A20" s="9"/>
      <c r="B20" s="20"/>
      <c r="C20" s="21"/>
      <c r="D20" s="23"/>
      <c r="E20" s="23"/>
      <c r="F20" s="23"/>
      <c r="G20" s="23"/>
      <c r="H20" s="23"/>
      <c r="I20" s="23"/>
      <c r="J20" s="23"/>
      <c r="K20" s="23"/>
      <c r="L20" s="23"/>
      <c r="M20" s="23"/>
      <c r="N20" s="24"/>
    </row>
    <row r="21" spans="1:14" ht="18" customHeight="1">
      <c r="A21" s="9"/>
      <c r="B21" s="20" t="s">
        <v>73</v>
      </c>
      <c r="C21" s="496" t="s">
        <v>900</v>
      </c>
      <c r="D21" s="496"/>
      <c r="E21" s="496"/>
      <c r="F21" s="496"/>
      <c r="G21" s="496"/>
      <c r="H21" s="496"/>
      <c r="I21" s="496"/>
      <c r="J21" s="496"/>
      <c r="K21" s="496"/>
      <c r="L21" s="496"/>
      <c r="M21" s="496"/>
      <c r="N21" s="497"/>
    </row>
    <row r="22" spans="1:14" ht="18" customHeight="1">
      <c r="A22" s="9"/>
      <c r="B22" s="20"/>
      <c r="C22" s="21"/>
      <c r="D22" s="27"/>
      <c r="E22" s="27"/>
      <c r="F22" s="27"/>
      <c r="G22" s="27"/>
      <c r="H22" s="27"/>
      <c r="I22" s="27"/>
      <c r="J22" s="27"/>
      <c r="K22" s="27"/>
      <c r="L22" s="27"/>
      <c r="M22" s="27"/>
      <c r="N22" s="28"/>
    </row>
    <row r="23" spans="1:14" hidden="1">
      <c r="A23" s="9"/>
      <c r="B23" s="20" t="s">
        <v>74</v>
      </c>
      <c r="C23" s="22"/>
      <c r="D23" s="26"/>
      <c r="E23" s="26"/>
      <c r="F23" s="26"/>
      <c r="G23" s="26"/>
      <c r="H23" s="26"/>
      <c r="I23" s="26"/>
      <c r="J23" s="26"/>
      <c r="K23" s="188" t="s">
        <v>75</v>
      </c>
      <c r="L23" s="189"/>
      <c r="M23" s="188" t="s">
        <v>4</v>
      </c>
      <c r="N23" s="190"/>
    </row>
    <row r="24" spans="1:14" ht="6.9" customHeight="1">
      <c r="A24" s="9"/>
      <c r="B24" s="20"/>
      <c r="C24" s="21"/>
      <c r="D24" s="27"/>
      <c r="E24" s="27"/>
      <c r="F24" s="27"/>
      <c r="G24" s="27"/>
      <c r="H24" s="27"/>
      <c r="I24" s="27"/>
      <c r="J24" s="27"/>
      <c r="K24" s="27"/>
      <c r="L24" s="27"/>
      <c r="M24" s="27"/>
      <c r="N24" s="28"/>
    </row>
    <row r="25" spans="1:14" ht="18" customHeight="1">
      <c r="A25" s="9"/>
      <c r="B25" s="20" t="s">
        <v>76</v>
      </c>
      <c r="C25" s="21"/>
      <c r="D25" s="27"/>
      <c r="E25" s="27"/>
      <c r="F25" s="29"/>
      <c r="G25" s="30"/>
      <c r="H25" s="25"/>
      <c r="I25" s="26"/>
      <c r="J25" s="26"/>
      <c r="K25" s="17"/>
      <c r="L25" s="27"/>
      <c r="M25" s="27"/>
      <c r="N25" s="28"/>
    </row>
    <row r="26" spans="1:14" ht="18" customHeight="1">
      <c r="A26" s="9"/>
      <c r="B26" s="31"/>
      <c r="C26" s="32"/>
      <c r="D26" s="33"/>
      <c r="E26" s="33"/>
      <c r="F26" s="506" t="s">
        <v>77</v>
      </c>
      <c r="G26" s="507"/>
      <c r="H26" s="507"/>
      <c r="I26" s="33" t="s">
        <v>66</v>
      </c>
      <c r="J26" s="33" t="s">
        <v>67</v>
      </c>
      <c r="K26" s="34"/>
      <c r="L26" s="33"/>
      <c r="M26" s="33"/>
      <c r="N26" s="35"/>
    </row>
    <row r="27" spans="1:14" ht="6.9" customHeight="1">
      <c r="A27" s="9"/>
      <c r="B27" s="36"/>
      <c r="C27" s="18"/>
      <c r="D27" s="18"/>
      <c r="E27" s="18"/>
      <c r="F27" s="18"/>
      <c r="G27" s="18"/>
      <c r="H27" s="18"/>
      <c r="I27" s="18"/>
      <c r="J27" s="18"/>
      <c r="K27" s="18"/>
      <c r="L27" s="18"/>
      <c r="M27" s="18"/>
      <c r="N27" s="19"/>
    </row>
    <row r="28" spans="1:14" ht="30" customHeight="1">
      <c r="A28" s="9"/>
      <c r="B28" s="508" t="s">
        <v>9</v>
      </c>
      <c r="C28" s="509"/>
      <c r="D28" s="509"/>
      <c r="E28" s="509"/>
      <c r="F28" s="509"/>
      <c r="G28" s="509"/>
      <c r="H28" s="509"/>
      <c r="I28" s="509"/>
      <c r="J28" s="509"/>
      <c r="K28" s="509"/>
      <c r="L28" s="509"/>
      <c r="M28" s="509"/>
      <c r="N28" s="510"/>
    </row>
    <row r="29" spans="1:14" ht="6.9" customHeight="1" thickBot="1">
      <c r="A29" s="9"/>
      <c r="B29" s="72"/>
      <c r="C29" s="73"/>
      <c r="D29" s="73"/>
      <c r="E29" s="73"/>
      <c r="F29" s="73"/>
      <c r="G29" s="73"/>
      <c r="H29" s="73"/>
      <c r="I29" s="73"/>
      <c r="J29" s="73"/>
      <c r="K29" s="73"/>
      <c r="L29" s="73"/>
      <c r="M29" s="73"/>
      <c r="N29" s="74"/>
    </row>
    <row r="30" spans="1:14" ht="35.25" customHeight="1">
      <c r="A30" s="9"/>
      <c r="B30" s="65" t="s">
        <v>10</v>
      </c>
      <c r="C30" s="511" t="s">
        <v>11</v>
      </c>
      <c r="D30" s="512"/>
      <c r="E30" s="512"/>
      <c r="F30" s="512"/>
      <c r="G30" s="512"/>
      <c r="H30" s="512"/>
      <c r="I30" s="512"/>
      <c r="J30" s="513"/>
      <c r="K30" s="66" t="s">
        <v>78</v>
      </c>
      <c r="L30" s="514" t="s">
        <v>12</v>
      </c>
      <c r="M30" s="514"/>
      <c r="N30" s="38" t="s">
        <v>13</v>
      </c>
    </row>
    <row r="31" spans="1:14" hidden="1">
      <c r="A31" s="9"/>
      <c r="B31" s="67" t="s">
        <v>10</v>
      </c>
      <c r="C31" s="515" t="s">
        <v>11</v>
      </c>
      <c r="D31" s="515"/>
      <c r="E31" s="515"/>
      <c r="F31" s="515"/>
      <c r="G31" s="515"/>
      <c r="H31" s="515"/>
      <c r="I31" s="515"/>
      <c r="J31" s="64"/>
      <c r="K31" s="75"/>
      <c r="L31" s="516" t="s">
        <v>12</v>
      </c>
      <c r="M31" s="516"/>
      <c r="N31" s="68" t="s">
        <v>13</v>
      </c>
    </row>
    <row r="32" spans="1:14" ht="24.9" customHeight="1" thickBot="1">
      <c r="A32" s="9" t="s">
        <v>14</v>
      </c>
      <c r="B32" s="69" t="s">
        <v>879</v>
      </c>
      <c r="C32" s="517" t="s">
        <v>882</v>
      </c>
      <c r="D32" s="517"/>
      <c r="E32" s="517"/>
      <c r="F32" s="517"/>
      <c r="G32" s="517"/>
      <c r="H32" s="517"/>
      <c r="I32" s="517"/>
      <c r="J32" s="517"/>
      <c r="K32" s="70"/>
      <c r="L32" s="518" t="s">
        <v>52</v>
      </c>
      <c r="M32" s="518"/>
      <c r="N32" s="71"/>
    </row>
    <row r="33" spans="1:14" ht="6.9" customHeight="1" thickBot="1">
      <c r="A33" s="9"/>
      <c r="B33" s="72"/>
      <c r="C33" s="73"/>
      <c r="D33" s="73"/>
      <c r="E33" s="73"/>
      <c r="F33" s="73"/>
      <c r="G33" s="73"/>
      <c r="H33" s="73"/>
      <c r="I33" s="73"/>
      <c r="J33" s="73"/>
      <c r="K33" s="73"/>
      <c r="L33" s="73"/>
      <c r="M33" s="73"/>
      <c r="N33" s="74"/>
    </row>
    <row r="34" spans="1:14" ht="30" customHeight="1">
      <c r="A34" s="9"/>
      <c r="B34" s="519" t="s">
        <v>16</v>
      </c>
      <c r="C34" s="520"/>
      <c r="D34" s="520"/>
      <c r="E34" s="520"/>
      <c r="F34" s="520"/>
      <c r="G34" s="520"/>
      <c r="H34" s="520"/>
      <c r="I34" s="520"/>
      <c r="J34" s="520"/>
      <c r="K34" s="520"/>
      <c r="L34" s="520"/>
      <c r="M34" s="520"/>
      <c r="N34" s="521"/>
    </row>
    <row r="35" spans="1:14" ht="24.9" customHeight="1">
      <c r="A35" s="9"/>
      <c r="B35" s="522" t="s">
        <v>11</v>
      </c>
      <c r="C35" s="523"/>
      <c r="D35" s="523"/>
      <c r="E35" s="523"/>
      <c r="F35" s="523"/>
      <c r="G35" s="523"/>
      <c r="H35" s="523"/>
      <c r="I35" s="523" t="s">
        <v>17</v>
      </c>
      <c r="J35" s="523"/>
      <c r="K35" s="275" t="s">
        <v>18</v>
      </c>
      <c r="L35" s="523" t="s">
        <v>19</v>
      </c>
      <c r="M35" s="523"/>
      <c r="N35" s="62" t="s">
        <v>20</v>
      </c>
    </row>
    <row r="36" spans="1:14" ht="18" customHeight="1">
      <c r="A36" s="9"/>
      <c r="B36" s="524" t="s">
        <v>837</v>
      </c>
      <c r="C36" s="525"/>
      <c r="D36" s="525"/>
      <c r="E36" s="525"/>
      <c r="F36" s="525"/>
      <c r="G36" s="525"/>
      <c r="H36" s="525"/>
      <c r="I36" s="526"/>
      <c r="J36" s="527"/>
      <c r="K36" s="76">
        <v>80580</v>
      </c>
      <c r="L36" s="529">
        <v>30</v>
      </c>
      <c r="M36" s="529"/>
      <c r="N36" s="95">
        <f>+K36/L36</f>
        <v>2686</v>
      </c>
    </row>
    <row r="37" spans="1:14" ht="18" customHeight="1">
      <c r="A37" s="9"/>
      <c r="B37" s="524" t="s">
        <v>304</v>
      </c>
      <c r="C37" s="525"/>
      <c r="D37" s="525"/>
      <c r="E37" s="525"/>
      <c r="F37" s="525"/>
      <c r="G37" s="525"/>
      <c r="H37" s="525"/>
      <c r="I37" s="526"/>
      <c r="J37" s="527"/>
      <c r="K37" s="76">
        <v>221415</v>
      </c>
      <c r="L37" s="529">
        <v>30</v>
      </c>
      <c r="M37" s="529"/>
      <c r="N37" s="95">
        <f>+K37/L37</f>
        <v>7380.5</v>
      </c>
    </row>
    <row r="38" spans="1:14" ht="18" customHeight="1">
      <c r="A38" s="9"/>
      <c r="B38" s="524" t="s">
        <v>358</v>
      </c>
      <c r="C38" s="525"/>
      <c r="D38" s="525"/>
      <c r="E38" s="525"/>
      <c r="F38" s="525"/>
      <c r="G38" s="525"/>
      <c r="H38" s="525"/>
      <c r="I38" s="526"/>
      <c r="J38" s="527"/>
      <c r="K38" s="76">
        <v>144328</v>
      </c>
      <c r="L38" s="529">
        <v>30</v>
      </c>
      <c r="M38" s="529"/>
      <c r="N38" s="95">
        <f>+K38/L38</f>
        <v>4810.9333333333334</v>
      </c>
    </row>
    <row r="39" spans="1:14" ht="18" customHeight="1">
      <c r="A39" s="9"/>
      <c r="B39" s="593" t="s">
        <v>98</v>
      </c>
      <c r="C39" s="594"/>
      <c r="D39" s="594"/>
      <c r="E39" s="594"/>
      <c r="F39" s="594"/>
      <c r="G39" s="594"/>
      <c r="H39" s="595"/>
      <c r="I39" s="309"/>
      <c r="J39" s="310"/>
      <c r="K39" s="311"/>
      <c r="L39" s="602">
        <v>0.02</v>
      </c>
      <c r="M39" s="603"/>
      <c r="N39" s="312">
        <f>ROUND(N54*L39,2)</f>
        <v>15.9</v>
      </c>
    </row>
    <row r="40" spans="1:14" ht="18" customHeight="1" thickBot="1">
      <c r="A40" s="9"/>
      <c r="B40" s="535" t="s">
        <v>21</v>
      </c>
      <c r="C40" s="536"/>
      <c r="D40" s="536"/>
      <c r="E40" s="536"/>
      <c r="F40" s="536"/>
      <c r="G40" s="536"/>
      <c r="H40" s="536"/>
      <c r="I40" s="536"/>
      <c r="J40" s="536"/>
      <c r="K40" s="536"/>
      <c r="L40" s="536"/>
      <c r="M40" s="536"/>
      <c r="N40" s="97">
        <f>ROUND(SUM(N36:N39),2)</f>
        <v>14893.33</v>
      </c>
    </row>
    <row r="41" spans="1:14" ht="30" customHeight="1">
      <c r="A41" s="9"/>
      <c r="B41" s="519" t="s">
        <v>22</v>
      </c>
      <c r="C41" s="520"/>
      <c r="D41" s="520"/>
      <c r="E41" s="520"/>
      <c r="F41" s="520"/>
      <c r="G41" s="520"/>
      <c r="H41" s="520"/>
      <c r="I41" s="520"/>
      <c r="J41" s="520"/>
      <c r="K41" s="520"/>
      <c r="L41" s="520"/>
      <c r="M41" s="520"/>
      <c r="N41" s="521"/>
    </row>
    <row r="42" spans="1:14" ht="24.9" customHeight="1">
      <c r="A42" s="9"/>
      <c r="B42" s="522" t="s">
        <v>11</v>
      </c>
      <c r="C42" s="523"/>
      <c r="D42" s="523"/>
      <c r="E42" s="523"/>
      <c r="F42" s="523"/>
      <c r="G42" s="523"/>
      <c r="H42" s="523"/>
      <c r="I42" s="523"/>
      <c r="J42" s="275" t="s">
        <v>12</v>
      </c>
      <c r="K42" s="275" t="s">
        <v>13</v>
      </c>
      <c r="L42" s="523" t="s">
        <v>23</v>
      </c>
      <c r="M42" s="523"/>
      <c r="N42" s="62" t="s">
        <v>20</v>
      </c>
    </row>
    <row r="43" spans="1:14" ht="18" customHeight="1">
      <c r="A43" s="9"/>
      <c r="B43" s="601" t="s">
        <v>876</v>
      </c>
      <c r="C43" s="528"/>
      <c r="D43" s="528"/>
      <c r="E43" s="528"/>
      <c r="F43" s="528"/>
      <c r="G43" s="528"/>
      <c r="H43" s="528"/>
      <c r="I43" s="528"/>
      <c r="J43" s="284" t="s">
        <v>15</v>
      </c>
      <c r="K43" s="273">
        <v>1.3</v>
      </c>
      <c r="L43" s="538">
        <v>25210</v>
      </c>
      <c r="M43" s="538"/>
      <c r="N43" s="96">
        <f>K43*L43</f>
        <v>32773</v>
      </c>
    </row>
    <row r="44" spans="1:14" ht="18" customHeight="1">
      <c r="A44" s="9"/>
      <c r="B44" s="586" t="s">
        <v>49</v>
      </c>
      <c r="C44" s="587"/>
      <c r="D44" s="587"/>
      <c r="E44" s="587"/>
      <c r="F44" s="587"/>
      <c r="G44" s="587"/>
      <c r="H44" s="587"/>
      <c r="I44" s="588"/>
      <c r="J44" s="284" t="s">
        <v>100</v>
      </c>
      <c r="K44" s="273">
        <v>25</v>
      </c>
      <c r="L44" s="589">
        <v>60</v>
      </c>
      <c r="M44" s="589"/>
      <c r="N44" s="96">
        <f>+L44*K44</f>
        <v>1500</v>
      </c>
    </row>
    <row r="45" spans="1:14" ht="18" customHeight="1" thickBot="1">
      <c r="A45" s="9"/>
      <c r="B45" s="539" t="s">
        <v>21</v>
      </c>
      <c r="C45" s="540"/>
      <c r="D45" s="540"/>
      <c r="E45" s="540"/>
      <c r="F45" s="540"/>
      <c r="G45" s="540"/>
      <c r="H45" s="540"/>
      <c r="I45" s="540"/>
      <c r="J45" s="540"/>
      <c r="K45" s="540"/>
      <c r="L45" s="540"/>
      <c r="M45" s="540"/>
      <c r="N45" s="98">
        <f>ROUND(SUM(N43:N44),2)</f>
        <v>34273</v>
      </c>
    </row>
    <row r="46" spans="1:14" ht="30" customHeight="1">
      <c r="A46" s="9"/>
      <c r="B46" s="541" t="s">
        <v>24</v>
      </c>
      <c r="C46" s="542"/>
      <c r="D46" s="542"/>
      <c r="E46" s="542"/>
      <c r="F46" s="542"/>
      <c r="G46" s="542"/>
      <c r="H46" s="542"/>
      <c r="I46" s="542"/>
      <c r="J46" s="542"/>
      <c r="K46" s="542"/>
      <c r="L46" s="542"/>
      <c r="M46" s="542"/>
      <c r="N46" s="543"/>
    </row>
    <row r="47" spans="1:14" ht="35.1" customHeight="1">
      <c r="A47" s="9"/>
      <c r="B47" s="522" t="s">
        <v>25</v>
      </c>
      <c r="C47" s="523"/>
      <c r="D47" s="523"/>
      <c r="E47" s="523"/>
      <c r="F47" s="523"/>
      <c r="G47" s="523"/>
      <c r="H47" s="275" t="s">
        <v>12</v>
      </c>
      <c r="I47" s="274" t="s">
        <v>26</v>
      </c>
      <c r="J47" s="274" t="s">
        <v>27</v>
      </c>
      <c r="K47" s="275" t="s">
        <v>28</v>
      </c>
      <c r="L47" s="523" t="s">
        <v>29</v>
      </c>
      <c r="M47" s="523"/>
      <c r="N47" s="62" t="s">
        <v>20</v>
      </c>
    </row>
    <row r="48" spans="1:14" ht="18" customHeight="1">
      <c r="A48" s="9" t="e">
        <f>+#REF!</f>
        <v>#REF!</v>
      </c>
      <c r="B48" s="544" t="s">
        <v>881</v>
      </c>
      <c r="C48" s="545"/>
      <c r="D48" s="545"/>
      <c r="E48" s="545"/>
      <c r="F48" s="545"/>
      <c r="G48" s="546"/>
      <c r="H48" s="284" t="s">
        <v>111</v>
      </c>
      <c r="I48" s="273">
        <v>1.3</v>
      </c>
      <c r="J48" s="277">
        <v>108</v>
      </c>
      <c r="K48" s="273">
        <f>I48*J48</f>
        <v>140.4</v>
      </c>
      <c r="L48" s="547">
        <v>1600</v>
      </c>
      <c r="M48" s="547"/>
      <c r="N48" s="96">
        <f>+L48*K48</f>
        <v>224640</v>
      </c>
    </row>
    <row r="49" spans="1:14" ht="18" customHeight="1" thickBot="1">
      <c r="A49" s="9"/>
      <c r="B49" s="539" t="s">
        <v>21</v>
      </c>
      <c r="C49" s="540"/>
      <c r="D49" s="540"/>
      <c r="E49" s="540"/>
      <c r="F49" s="540"/>
      <c r="G49" s="540"/>
      <c r="H49" s="540"/>
      <c r="I49" s="540"/>
      <c r="J49" s="540"/>
      <c r="K49" s="540"/>
      <c r="L49" s="540"/>
      <c r="M49" s="540"/>
      <c r="N49" s="99">
        <f>ROUND(N48,2)</f>
        <v>224640</v>
      </c>
    </row>
    <row r="50" spans="1:14" ht="30" customHeight="1">
      <c r="A50" s="9"/>
      <c r="B50" s="519" t="s">
        <v>30</v>
      </c>
      <c r="C50" s="520"/>
      <c r="D50" s="520"/>
      <c r="E50" s="520"/>
      <c r="F50" s="520"/>
      <c r="G50" s="520"/>
      <c r="H50" s="520"/>
      <c r="I50" s="520"/>
      <c r="J50" s="520"/>
      <c r="K50" s="520"/>
      <c r="L50" s="520"/>
      <c r="M50" s="520"/>
      <c r="N50" s="521"/>
    </row>
    <row r="51" spans="1:14" ht="35.1" customHeight="1">
      <c r="A51" s="9"/>
      <c r="B51" s="549" t="s">
        <v>31</v>
      </c>
      <c r="C51" s="550"/>
      <c r="D51" s="550"/>
      <c r="E51" s="550"/>
      <c r="F51" s="550"/>
      <c r="G51" s="550"/>
      <c r="H51" s="550"/>
      <c r="I51" s="275" t="s">
        <v>32</v>
      </c>
      <c r="J51" s="274" t="s">
        <v>33</v>
      </c>
      <c r="K51" s="274" t="s">
        <v>34</v>
      </c>
      <c r="L51" s="551" t="s">
        <v>19</v>
      </c>
      <c r="M51" s="551"/>
      <c r="N51" s="63" t="s">
        <v>20</v>
      </c>
    </row>
    <row r="52" spans="1:14" ht="18" customHeight="1">
      <c r="A52" s="9"/>
      <c r="B52" s="530" t="s">
        <v>51</v>
      </c>
      <c r="C52" s="531"/>
      <c r="D52" s="531"/>
      <c r="E52" s="531"/>
      <c r="F52" s="531"/>
      <c r="G52" s="531"/>
      <c r="H52" s="532"/>
      <c r="I52" s="79">
        <v>77332</v>
      </c>
      <c r="J52" s="80">
        <v>1.85</v>
      </c>
      <c r="K52" s="81">
        <f>+I52*J52*1</f>
        <v>143064.20000000001</v>
      </c>
      <c r="L52" s="552">
        <v>360</v>
      </c>
      <c r="M52" s="552"/>
      <c r="N52" s="96">
        <f>IFERROR(ROUND(K52/L52,2),0)</f>
        <v>397.4</v>
      </c>
    </row>
    <row r="53" spans="1:14" ht="18" customHeight="1">
      <c r="A53" s="9" t="e">
        <f>+#REF!</f>
        <v>#REF!</v>
      </c>
      <c r="B53" s="530" t="s">
        <v>55</v>
      </c>
      <c r="C53" s="531"/>
      <c r="D53" s="531"/>
      <c r="E53" s="531"/>
      <c r="F53" s="531"/>
      <c r="G53" s="531"/>
      <c r="H53" s="532"/>
      <c r="I53" s="79">
        <v>38666</v>
      </c>
      <c r="J53" s="80">
        <v>1.85</v>
      </c>
      <c r="K53" s="81">
        <f>+I53*J53*2</f>
        <v>143064.20000000001</v>
      </c>
      <c r="L53" s="552">
        <v>360</v>
      </c>
      <c r="M53" s="552"/>
      <c r="N53" s="96">
        <f>IFERROR(ROUND(K53/L53,2),0)</f>
        <v>397.4</v>
      </c>
    </row>
    <row r="54" spans="1:14" ht="18" customHeight="1" thickBot="1">
      <c r="A54" s="9"/>
      <c r="B54" s="535" t="s">
        <v>21</v>
      </c>
      <c r="C54" s="536"/>
      <c r="D54" s="536"/>
      <c r="E54" s="536"/>
      <c r="F54" s="536"/>
      <c r="G54" s="536"/>
      <c r="H54" s="536"/>
      <c r="I54" s="536"/>
      <c r="J54" s="536"/>
      <c r="K54" s="536"/>
      <c r="L54" s="536"/>
      <c r="M54" s="536"/>
      <c r="N54" s="100">
        <f>ROUND(SUM(N52:N53),2)</f>
        <v>794.8</v>
      </c>
    </row>
    <row r="55" spans="1:14" ht="6.9" customHeight="1" thickBot="1">
      <c r="A55" s="9"/>
      <c r="B55" s="553"/>
      <c r="C55" s="554"/>
      <c r="D55" s="554"/>
      <c r="E55" s="554"/>
      <c r="F55" s="554"/>
      <c r="G55" s="554"/>
      <c r="H55" s="554"/>
      <c r="I55" s="554"/>
      <c r="J55" s="554"/>
      <c r="K55" s="554"/>
      <c r="L55" s="554"/>
      <c r="M55" s="554"/>
      <c r="N55" s="555"/>
    </row>
    <row r="56" spans="1:14" ht="18" customHeight="1" thickBot="1">
      <c r="A56" s="9"/>
      <c r="B56" s="556" t="s">
        <v>35</v>
      </c>
      <c r="C56" s="557"/>
      <c r="D56" s="557"/>
      <c r="E56" s="557"/>
      <c r="F56" s="557"/>
      <c r="G56" s="557"/>
      <c r="H56" s="557"/>
      <c r="I56" s="557"/>
      <c r="J56" s="557"/>
      <c r="K56" s="557"/>
      <c r="L56" s="557"/>
      <c r="M56" s="558"/>
      <c r="N56" s="101">
        <f>ROUND(N40+N45+N49+N54,2)</f>
        <v>274601.13</v>
      </c>
    </row>
    <row r="57" spans="1:14" ht="6.9" customHeight="1" thickBot="1">
      <c r="A57" s="9"/>
      <c r="B57" s="553"/>
      <c r="C57" s="554"/>
      <c r="D57" s="554"/>
      <c r="E57" s="554"/>
      <c r="F57" s="554"/>
      <c r="G57" s="554"/>
      <c r="H57" s="554"/>
      <c r="I57" s="554"/>
      <c r="J57" s="554"/>
      <c r="K57" s="554"/>
      <c r="L57" s="554"/>
      <c r="M57" s="554"/>
      <c r="N57" s="555"/>
    </row>
    <row r="58" spans="1:14" ht="30" customHeight="1" thickBot="1">
      <c r="A58" s="9"/>
      <c r="B58" s="559" t="s">
        <v>36</v>
      </c>
      <c r="C58" s="560"/>
      <c r="D58" s="560"/>
      <c r="E58" s="560"/>
      <c r="F58" s="560"/>
      <c r="G58" s="560"/>
      <c r="H58" s="560"/>
      <c r="I58" s="560"/>
      <c r="J58" s="560"/>
      <c r="K58" s="560"/>
      <c r="L58" s="560"/>
      <c r="M58" s="560"/>
      <c r="N58" s="561"/>
    </row>
    <row r="59" spans="1:14" ht="24.9" customHeight="1">
      <c r="A59" s="9"/>
      <c r="B59" s="562" t="s">
        <v>37</v>
      </c>
      <c r="C59" s="563"/>
      <c r="D59" s="563"/>
      <c r="E59" s="563"/>
      <c r="F59" s="563"/>
      <c r="G59" s="563"/>
      <c r="H59" s="563"/>
      <c r="I59" s="271"/>
      <c r="J59" s="272"/>
      <c r="K59" s="37" t="s">
        <v>38</v>
      </c>
      <c r="L59" s="511" t="s">
        <v>39</v>
      </c>
      <c r="M59" s="513"/>
      <c r="N59" s="39"/>
    </row>
    <row r="60" spans="1:14" ht="18" customHeight="1">
      <c r="A60" s="9"/>
      <c r="B60" s="564" t="s">
        <v>40</v>
      </c>
      <c r="C60" s="565"/>
      <c r="D60" s="565"/>
      <c r="E60" s="565"/>
      <c r="F60" s="565"/>
      <c r="G60" s="565"/>
      <c r="H60" s="565"/>
      <c r="I60" s="83"/>
      <c r="J60" s="84"/>
      <c r="K60" s="85">
        <v>0.23</v>
      </c>
      <c r="L60" s="579">
        <f>ROUND(N56*K60,2)</f>
        <v>63158.26</v>
      </c>
      <c r="M60" s="580"/>
      <c r="N60" s="86"/>
    </row>
    <row r="61" spans="1:14" ht="18" customHeight="1">
      <c r="A61" s="9"/>
      <c r="B61" s="87" t="s">
        <v>41</v>
      </c>
      <c r="C61" s="88"/>
      <c r="D61" s="88"/>
      <c r="E61" s="88"/>
      <c r="F61" s="88"/>
      <c r="G61" s="88"/>
      <c r="H61" s="88"/>
      <c r="I61" s="83"/>
      <c r="J61" s="84"/>
      <c r="K61" s="85">
        <v>0.02</v>
      </c>
      <c r="L61" s="579">
        <f>ROUND(N56*K61,2)</f>
        <v>5492.02</v>
      </c>
      <c r="M61" s="580"/>
      <c r="N61" s="86"/>
    </row>
    <row r="62" spans="1:14" ht="18" customHeight="1" thickBot="1">
      <c r="A62" s="9"/>
      <c r="B62" s="89" t="s">
        <v>42</v>
      </c>
      <c r="C62" s="90"/>
      <c r="D62" s="90"/>
      <c r="E62" s="90"/>
      <c r="F62" s="90"/>
      <c r="G62" s="90"/>
      <c r="H62" s="90"/>
      <c r="I62" s="91"/>
      <c r="J62" s="92"/>
      <c r="K62" s="85">
        <v>0.05</v>
      </c>
      <c r="L62" s="581">
        <f>ROUND(N56*K62,2)</f>
        <v>13730.06</v>
      </c>
      <c r="M62" s="582"/>
      <c r="N62" s="86"/>
    </row>
    <row r="63" spans="1:14" ht="18" customHeight="1" thickBot="1">
      <c r="A63" s="9"/>
      <c r="B63" s="556" t="s">
        <v>21</v>
      </c>
      <c r="C63" s="557"/>
      <c r="D63" s="557"/>
      <c r="E63" s="557"/>
      <c r="F63" s="557"/>
      <c r="G63" s="557"/>
      <c r="H63" s="557"/>
      <c r="I63" s="557"/>
      <c r="J63" s="557"/>
      <c r="K63" s="557"/>
      <c r="L63" s="557"/>
      <c r="M63" s="558"/>
      <c r="N63" s="101">
        <f>ROUND(L60+L61+L62,2)</f>
        <v>82380.34</v>
      </c>
    </row>
    <row r="64" spans="1:14" ht="6.9" customHeight="1" thickBot="1">
      <c r="A64" s="9"/>
      <c r="B64" s="553"/>
      <c r="C64" s="554"/>
      <c r="D64" s="554"/>
      <c r="E64" s="554"/>
      <c r="F64" s="554"/>
      <c r="G64" s="554"/>
      <c r="H64" s="554"/>
      <c r="I64" s="554"/>
      <c r="J64" s="554"/>
      <c r="K64" s="554"/>
      <c r="L64" s="554"/>
      <c r="M64" s="554"/>
      <c r="N64" s="555"/>
    </row>
    <row r="65" spans="1:14" ht="23.25" customHeight="1" thickBot="1">
      <c r="A65" s="40" t="s">
        <v>43</v>
      </c>
      <c r="B65" s="576" t="s">
        <v>44</v>
      </c>
      <c r="C65" s="577"/>
      <c r="D65" s="577"/>
      <c r="E65" s="577"/>
      <c r="F65" s="577"/>
      <c r="G65" s="577"/>
      <c r="H65" s="577"/>
      <c r="I65" s="577"/>
      <c r="J65" s="577"/>
      <c r="K65" s="577"/>
      <c r="L65" s="577"/>
      <c r="M65" s="578"/>
      <c r="N65" s="102">
        <f>ROUND(N56+N63,0)</f>
        <v>356981</v>
      </c>
    </row>
    <row r="66" spans="1:14" hidden="1">
      <c r="B66" s="42" t="s">
        <v>79</v>
      </c>
      <c r="C66" s="25"/>
      <c r="D66" s="25"/>
      <c r="E66" s="25"/>
      <c r="F66" s="25"/>
      <c r="G66" s="25"/>
      <c r="H66" s="25"/>
      <c r="I66" s="25"/>
      <c r="J66" s="25"/>
      <c r="K66" s="25"/>
      <c r="L66" s="25"/>
      <c r="M66" s="25"/>
      <c r="N66" s="43"/>
    </row>
    <row r="67" spans="1:14" hidden="1">
      <c r="B67" s="44"/>
      <c r="C67" s="45"/>
      <c r="D67" s="45"/>
      <c r="E67" s="45"/>
      <c r="F67" s="45"/>
      <c r="G67" s="45"/>
      <c r="H67" s="45"/>
      <c r="I67" s="45"/>
      <c r="J67" s="45"/>
      <c r="K67" s="45"/>
      <c r="L67" s="45"/>
      <c r="M67" s="45"/>
      <c r="N67" s="46"/>
    </row>
    <row r="68" spans="1:14" hidden="1">
      <c r="B68" s="44"/>
      <c r="C68" s="45"/>
      <c r="D68" s="45"/>
      <c r="E68" s="45"/>
      <c r="F68" s="45"/>
      <c r="G68" s="45"/>
      <c r="H68" s="45"/>
      <c r="I68" s="45"/>
      <c r="J68" s="45"/>
      <c r="K68" s="45"/>
      <c r="L68" s="45"/>
      <c r="M68" s="45"/>
      <c r="N68" s="46"/>
    </row>
    <row r="69" spans="1:14" hidden="1">
      <c r="B69" s="44"/>
      <c r="C69" s="45"/>
      <c r="D69" s="45"/>
      <c r="E69" s="45"/>
      <c r="F69" s="45"/>
      <c r="G69" s="45"/>
      <c r="H69" s="45"/>
      <c r="I69" s="45"/>
      <c r="J69" s="45"/>
      <c r="K69" s="45"/>
      <c r="L69" s="45"/>
      <c r="M69" s="45"/>
      <c r="N69" s="46"/>
    </row>
    <row r="70" spans="1:14" ht="15" hidden="1" thickBot="1">
      <c r="B70" s="47"/>
      <c r="C70" s="48"/>
      <c r="D70" s="48"/>
      <c r="E70" s="48"/>
      <c r="F70" s="48"/>
      <c r="G70" s="48"/>
      <c r="H70" s="48"/>
      <c r="I70" s="48"/>
      <c r="J70" s="48"/>
      <c r="K70" s="48"/>
      <c r="L70" s="48"/>
      <c r="M70" s="48"/>
      <c r="N70" s="49"/>
    </row>
    <row r="71" spans="1:14" hidden="1">
      <c r="B71" s="50"/>
      <c r="C71" s="51"/>
      <c r="D71" s="51"/>
      <c r="E71" s="51"/>
      <c r="F71" s="51"/>
      <c r="G71" s="51"/>
      <c r="H71" s="51"/>
      <c r="I71" s="51"/>
      <c r="J71" s="51"/>
      <c r="K71" s="51"/>
      <c r="L71" s="51"/>
      <c r="M71" s="51"/>
      <c r="N71" s="52"/>
    </row>
    <row r="72" spans="1:14" hidden="1">
      <c r="B72" s="53" t="s">
        <v>80</v>
      </c>
      <c r="C72" s="27"/>
      <c r="D72" s="27"/>
      <c r="E72" s="27"/>
      <c r="F72" s="27"/>
      <c r="G72" s="27"/>
      <c r="H72" s="27"/>
      <c r="I72" s="27"/>
      <c r="J72" s="27"/>
      <c r="K72" s="27"/>
      <c r="L72" s="27"/>
      <c r="M72" s="27"/>
      <c r="N72" s="28"/>
    </row>
    <row r="73" spans="1:14" ht="15" hidden="1" customHeight="1">
      <c r="B73" s="566" t="s">
        <v>81</v>
      </c>
      <c r="C73" s="567"/>
      <c r="D73" s="567"/>
      <c r="E73" s="567"/>
      <c r="F73" s="567"/>
      <c r="G73" s="567"/>
      <c r="H73" s="567"/>
      <c r="I73" s="567"/>
      <c r="J73" s="567"/>
      <c r="K73" s="567"/>
      <c r="L73" s="567"/>
      <c r="M73" s="567"/>
      <c r="N73" s="568"/>
    </row>
    <row r="74" spans="1:14" ht="15" hidden="1" customHeight="1">
      <c r="B74" s="566"/>
      <c r="C74" s="567"/>
      <c r="D74" s="567"/>
      <c r="E74" s="567"/>
      <c r="F74" s="567"/>
      <c r="G74" s="567"/>
      <c r="H74" s="567"/>
      <c r="I74" s="567"/>
      <c r="J74" s="567"/>
      <c r="K74" s="567"/>
      <c r="L74" s="567"/>
      <c r="M74" s="567"/>
      <c r="N74" s="568"/>
    </row>
    <row r="75" spans="1:14" ht="30" hidden="1" customHeight="1">
      <c r="B75" s="569" t="s">
        <v>82</v>
      </c>
      <c r="C75" s="570"/>
      <c r="D75" s="570"/>
      <c r="E75" s="570"/>
      <c r="F75" s="570"/>
      <c r="G75" s="570"/>
      <c r="H75" s="570"/>
      <c r="I75" s="570"/>
      <c r="J75" s="570"/>
      <c r="K75" s="570"/>
      <c r="L75" s="570"/>
      <c r="M75" s="570"/>
      <c r="N75" s="571"/>
    </row>
    <row r="76" spans="1:14" hidden="1">
      <c r="B76" s="569"/>
      <c r="C76" s="570"/>
      <c r="D76" s="570"/>
      <c r="E76" s="570"/>
      <c r="F76" s="570"/>
      <c r="G76" s="570"/>
      <c r="H76" s="570"/>
      <c r="I76" s="570"/>
      <c r="J76" s="570"/>
      <c r="K76" s="570"/>
      <c r="L76" s="570"/>
      <c r="M76" s="570"/>
      <c r="N76" s="571"/>
    </row>
    <row r="77" spans="1:14" hidden="1">
      <c r="B77" s="54"/>
      <c r="C77" s="55"/>
      <c r="D77" s="55"/>
      <c r="E77" s="55"/>
      <c r="F77" s="55"/>
      <c r="G77" s="55"/>
      <c r="H77" s="55"/>
      <c r="I77" s="55"/>
      <c r="J77" s="55"/>
      <c r="K77" s="55"/>
      <c r="L77" s="55"/>
      <c r="M77" s="55"/>
      <c r="N77" s="56"/>
    </row>
    <row r="78" spans="1:14" hidden="1">
      <c r="B78" s="54"/>
      <c r="C78" s="55"/>
      <c r="D78" s="55"/>
      <c r="E78" s="55"/>
      <c r="F78" s="55"/>
      <c r="G78" s="55"/>
      <c r="H78" s="55"/>
      <c r="I78" s="55"/>
      <c r="J78" s="55"/>
      <c r="K78" s="55"/>
      <c r="L78" s="55"/>
      <c r="M78" s="55"/>
      <c r="N78" s="56"/>
    </row>
    <row r="79" spans="1:14" hidden="1">
      <c r="B79" s="54"/>
      <c r="C79" s="55"/>
      <c r="D79" s="55"/>
      <c r="E79" s="55"/>
      <c r="F79" s="55"/>
      <c r="G79" s="55"/>
      <c r="H79" s="55"/>
      <c r="I79" s="55"/>
      <c r="J79" s="55"/>
      <c r="K79" s="55"/>
      <c r="L79" s="55"/>
      <c r="M79" s="55"/>
      <c r="N79" s="56"/>
    </row>
    <row r="80" spans="1:14" hidden="1">
      <c r="B80" s="53"/>
      <c r="C80" s="27"/>
      <c r="D80" s="27"/>
      <c r="E80" s="27"/>
      <c r="F80" s="27"/>
      <c r="G80" s="27"/>
      <c r="H80" s="27"/>
      <c r="I80" s="27"/>
      <c r="J80" s="27"/>
      <c r="K80" s="27"/>
      <c r="L80" s="27"/>
      <c r="M80" s="27"/>
      <c r="N80" s="28"/>
    </row>
    <row r="81" spans="2:14" hidden="1">
      <c r="B81" s="36"/>
      <c r="C81" s="17"/>
      <c r="D81" s="17"/>
      <c r="E81" s="17" t="s">
        <v>45</v>
      </c>
      <c r="F81" s="25"/>
      <c r="G81" s="25"/>
      <c r="H81" s="17"/>
      <c r="I81" s="17"/>
      <c r="J81" s="17"/>
      <c r="K81" s="17"/>
      <c r="L81" s="17"/>
      <c r="M81" s="17"/>
      <c r="N81" s="19"/>
    </row>
    <row r="82" spans="2:14" hidden="1">
      <c r="B82" s="36"/>
      <c r="C82" s="17"/>
      <c r="D82" s="17"/>
      <c r="E82" s="57" t="s">
        <v>46</v>
      </c>
      <c r="F82" s="17"/>
      <c r="G82" s="17"/>
      <c r="H82" s="57"/>
      <c r="I82" s="57"/>
      <c r="J82" s="57"/>
      <c r="K82" s="17"/>
      <c r="L82" s="17"/>
      <c r="M82" s="17"/>
      <c r="N82" s="19"/>
    </row>
    <row r="83" spans="2:14" hidden="1">
      <c r="B83" s="36"/>
      <c r="C83" s="17"/>
      <c r="D83" s="17"/>
      <c r="E83" s="58" t="s">
        <v>48</v>
      </c>
      <c r="F83" s="17"/>
      <c r="G83" s="17"/>
      <c r="H83" s="58"/>
      <c r="I83" s="58"/>
      <c r="J83" s="58"/>
      <c r="K83" s="17"/>
      <c r="L83" s="17"/>
      <c r="M83" s="17"/>
      <c r="N83" s="19"/>
    </row>
    <row r="84" spans="2:14" hidden="1">
      <c r="B84" s="59"/>
      <c r="C84" s="27"/>
      <c r="D84" s="27"/>
      <c r="E84" s="17" t="s">
        <v>47</v>
      </c>
      <c r="F84" s="17"/>
      <c r="G84" s="17"/>
      <c r="H84" s="17"/>
      <c r="I84" s="17"/>
      <c r="J84" s="17"/>
      <c r="K84" s="27"/>
      <c r="L84" s="27"/>
      <c r="M84" s="27"/>
      <c r="N84" s="28"/>
    </row>
    <row r="85" spans="2:14" hidden="1">
      <c r="B85" s="59"/>
      <c r="C85" s="27"/>
      <c r="D85" s="27"/>
      <c r="E85" s="27"/>
      <c r="F85" s="17"/>
      <c r="G85" s="17"/>
      <c r="H85" s="17"/>
      <c r="I85" s="17"/>
      <c r="J85" s="17"/>
      <c r="K85" s="27"/>
      <c r="L85" s="27"/>
      <c r="M85" s="27"/>
      <c r="N85" s="28"/>
    </row>
    <row r="86" spans="2:14" hidden="1">
      <c r="B86" s="59" t="s">
        <v>83</v>
      </c>
      <c r="C86" s="58"/>
      <c r="D86" s="58"/>
      <c r="E86" s="17"/>
      <c r="F86" s="17"/>
      <c r="G86" s="17"/>
      <c r="H86" s="17"/>
      <c r="I86" s="17"/>
      <c r="J86" s="572"/>
      <c r="K86" s="572"/>
      <c r="L86" s="572"/>
      <c r="M86" s="572"/>
      <c r="N86" s="573"/>
    </row>
    <row r="87" spans="2:14" ht="15" hidden="1" thickBot="1">
      <c r="B87" s="60" t="s">
        <v>84</v>
      </c>
      <c r="C87" s="61"/>
      <c r="D87" s="61"/>
      <c r="E87" s="41"/>
      <c r="F87" s="41"/>
      <c r="G87" s="41"/>
      <c r="H87" s="41"/>
      <c r="I87" s="41"/>
      <c r="J87" s="574"/>
      <c r="K87" s="574"/>
      <c r="L87" s="574"/>
      <c r="M87" s="574"/>
      <c r="N87" s="575"/>
    </row>
  </sheetData>
  <mergeCells count="87">
    <mergeCell ref="N5:N6"/>
    <mergeCell ref="C6:J6"/>
    <mergeCell ref="B7:N7"/>
    <mergeCell ref="B1:B6"/>
    <mergeCell ref="C1:J1"/>
    <mergeCell ref="K1:K2"/>
    <mergeCell ref="L1:N2"/>
    <mergeCell ref="C2:J2"/>
    <mergeCell ref="C3:J3"/>
    <mergeCell ref="K3:K4"/>
    <mergeCell ref="L3:N4"/>
    <mergeCell ref="C4:J4"/>
    <mergeCell ref="C5:J5"/>
    <mergeCell ref="K5:K6"/>
    <mergeCell ref="L5:L6"/>
    <mergeCell ref="M5:M6"/>
    <mergeCell ref="C31:I31"/>
    <mergeCell ref="L31:M31"/>
    <mergeCell ref="B10:E10"/>
    <mergeCell ref="I10:J10"/>
    <mergeCell ref="D12:G12"/>
    <mergeCell ref="K12:M12"/>
    <mergeCell ref="L13:N13"/>
    <mergeCell ref="E16:M17"/>
    <mergeCell ref="C19:I19"/>
    <mergeCell ref="K19:N19"/>
    <mergeCell ref="F26:H26"/>
    <mergeCell ref="B28:N28"/>
    <mergeCell ref="C30:J30"/>
    <mergeCell ref="L30:M30"/>
    <mergeCell ref="C21:N21"/>
    <mergeCell ref="C32:J32"/>
    <mergeCell ref="L32:M32"/>
    <mergeCell ref="B34:N34"/>
    <mergeCell ref="B35:H35"/>
    <mergeCell ref="I35:J35"/>
    <mergeCell ref="L35:M35"/>
    <mergeCell ref="B40:M40"/>
    <mergeCell ref="B41:N41"/>
    <mergeCell ref="B42:I42"/>
    <mergeCell ref="L42:M42"/>
    <mergeCell ref="B36:H36"/>
    <mergeCell ref="I36:J36"/>
    <mergeCell ref="L36:M36"/>
    <mergeCell ref="L38:M38"/>
    <mergeCell ref="B37:H37"/>
    <mergeCell ref="I37:J37"/>
    <mergeCell ref="B39:H39"/>
    <mergeCell ref="L39:M39"/>
    <mergeCell ref="B43:I43"/>
    <mergeCell ref="L43:M43"/>
    <mergeCell ref="B45:M45"/>
    <mergeCell ref="B46:N46"/>
    <mergeCell ref="B47:G47"/>
    <mergeCell ref="L47:M47"/>
    <mergeCell ref="B44:I44"/>
    <mergeCell ref="L44:M44"/>
    <mergeCell ref="B55:N55"/>
    <mergeCell ref="B63:M63"/>
    <mergeCell ref="B64:N64"/>
    <mergeCell ref="B56:M56"/>
    <mergeCell ref="B48:G48"/>
    <mergeCell ref="L48:M48"/>
    <mergeCell ref="B49:M49"/>
    <mergeCell ref="B50:N50"/>
    <mergeCell ref="B51:H51"/>
    <mergeCell ref="L53:M53"/>
    <mergeCell ref="B58:N58"/>
    <mergeCell ref="B59:H59"/>
    <mergeCell ref="L52:M52"/>
    <mergeCell ref="B53:H53"/>
    <mergeCell ref="J86:N87"/>
    <mergeCell ref="L61:M61"/>
    <mergeCell ref="L37:M37"/>
    <mergeCell ref="B38:H38"/>
    <mergeCell ref="I38:J38"/>
    <mergeCell ref="B60:H60"/>
    <mergeCell ref="L60:M60"/>
    <mergeCell ref="B57:N57"/>
    <mergeCell ref="L51:M51"/>
    <mergeCell ref="B52:H52"/>
    <mergeCell ref="B75:N76"/>
    <mergeCell ref="B65:M65"/>
    <mergeCell ref="B73:N74"/>
    <mergeCell ref="L62:M62"/>
    <mergeCell ref="B54:M54"/>
    <mergeCell ref="L59:M59"/>
  </mergeCells>
  <pageMargins left="0.70866141732283472" right="0.70866141732283472" top="0.74803149606299213" bottom="0.74803149606299213" header="0.31496062992125984" footer="0.31496062992125984"/>
  <pageSetup scale="51" fitToHeight="0" orientation="portrait"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909D8A4-1261-4192-86AF-4953AC8308FE}">
  <sheetPr>
    <tabColor rgb="FFFF0000"/>
    <pageSetUpPr fitToPage="1"/>
  </sheetPr>
  <dimension ref="A1:N87"/>
  <sheetViews>
    <sheetView view="pageBreakPreview" topLeftCell="B1" zoomScale="70" zoomScaleNormal="70" zoomScaleSheetLayoutView="70" workbookViewId="0">
      <selection activeCell="C1" sqref="C1:J3"/>
    </sheetView>
  </sheetViews>
  <sheetFormatPr baseColWidth="10" defaultColWidth="11.44140625" defaultRowHeight="14.4"/>
  <cols>
    <col min="1" max="1" width="11.88671875" hidden="1" customWidth="1"/>
    <col min="2" max="2" width="17" customWidth="1"/>
    <col min="6" max="6" width="14.44140625" customWidth="1"/>
    <col min="9" max="9" width="14.5546875" bestFit="1" customWidth="1"/>
    <col min="10" max="10" width="15.5546875" customWidth="1"/>
    <col min="11" max="11" width="17.5546875" bestFit="1" customWidth="1"/>
    <col min="14" max="14" width="20.44140625" customWidth="1"/>
    <col min="15" max="15" width="12" bestFit="1" customWidth="1"/>
  </cols>
  <sheetData>
    <row r="1" spans="1:14">
      <c r="A1" s="8"/>
      <c r="B1" s="608"/>
      <c r="C1" s="611"/>
      <c r="D1" s="611"/>
      <c r="E1" s="611"/>
      <c r="F1" s="611"/>
      <c r="G1" s="611"/>
      <c r="H1" s="611"/>
      <c r="I1" s="611"/>
      <c r="J1" s="612"/>
      <c r="K1" s="613" t="s">
        <v>0</v>
      </c>
      <c r="L1" s="615" t="s">
        <v>61</v>
      </c>
      <c r="M1" s="616"/>
      <c r="N1" s="617"/>
    </row>
    <row r="2" spans="1:14">
      <c r="A2" s="9"/>
      <c r="B2" s="609"/>
      <c r="C2" s="621" t="s">
        <v>1</v>
      </c>
      <c r="D2" s="621"/>
      <c r="E2" s="621"/>
      <c r="F2" s="621"/>
      <c r="G2" s="621"/>
      <c r="H2" s="621"/>
      <c r="I2" s="621"/>
      <c r="J2" s="622"/>
      <c r="K2" s="614"/>
      <c r="L2" s="618"/>
      <c r="M2" s="619"/>
      <c r="N2" s="620"/>
    </row>
    <row r="3" spans="1:14">
      <c r="A3" s="9"/>
      <c r="B3" s="609"/>
      <c r="C3" s="621" t="s">
        <v>62</v>
      </c>
      <c r="D3" s="621"/>
      <c r="E3" s="621"/>
      <c r="F3" s="621"/>
      <c r="G3" s="621"/>
      <c r="H3" s="621"/>
      <c r="I3" s="621"/>
      <c r="J3" s="622"/>
      <c r="K3" s="623" t="s">
        <v>2</v>
      </c>
      <c r="L3" s="625">
        <v>1</v>
      </c>
      <c r="M3" s="626"/>
      <c r="N3" s="627"/>
    </row>
    <row r="4" spans="1:14">
      <c r="A4" s="9"/>
      <c r="B4" s="609"/>
      <c r="C4" s="621" t="s">
        <v>63</v>
      </c>
      <c r="D4" s="621"/>
      <c r="E4" s="621"/>
      <c r="F4" s="621"/>
      <c r="G4" s="621"/>
      <c r="H4" s="621"/>
      <c r="I4" s="621"/>
      <c r="J4" s="622"/>
      <c r="K4" s="624"/>
      <c r="L4" s="628"/>
      <c r="M4" s="629"/>
      <c r="N4" s="630"/>
    </row>
    <row r="5" spans="1:14">
      <c r="A5" s="9"/>
      <c r="B5" s="609"/>
      <c r="C5" s="621" t="s">
        <v>64</v>
      </c>
      <c r="D5" s="621"/>
      <c r="E5" s="621"/>
      <c r="F5" s="621"/>
      <c r="G5" s="621"/>
      <c r="H5" s="621"/>
      <c r="I5" s="621"/>
      <c r="J5" s="622"/>
      <c r="K5" s="623" t="s">
        <v>3</v>
      </c>
      <c r="L5" s="632"/>
      <c r="M5" s="632" t="s">
        <v>4</v>
      </c>
      <c r="N5" s="604"/>
    </row>
    <row r="6" spans="1:14" ht="15" thickBot="1">
      <c r="A6" s="9"/>
      <c r="B6" s="610"/>
      <c r="C6" s="606"/>
      <c r="D6" s="606"/>
      <c r="E6" s="606"/>
      <c r="F6" s="606"/>
      <c r="G6" s="606"/>
      <c r="H6" s="606"/>
      <c r="I6" s="606"/>
      <c r="J6" s="607"/>
      <c r="K6" s="631"/>
      <c r="L6" s="633"/>
      <c r="M6" s="633"/>
      <c r="N6" s="605"/>
    </row>
    <row r="7" spans="1:14" ht="5.0999999999999996" customHeight="1" thickBot="1">
      <c r="A7" s="9"/>
      <c r="B7" s="491"/>
      <c r="C7" s="492"/>
      <c r="D7" s="492"/>
      <c r="E7" s="492"/>
      <c r="F7" s="492"/>
      <c r="G7" s="492"/>
      <c r="H7" s="492"/>
      <c r="I7" s="492"/>
      <c r="J7" s="492"/>
      <c r="K7" s="492"/>
      <c r="L7" s="492"/>
      <c r="M7" s="492"/>
      <c r="N7" s="493"/>
    </row>
    <row r="8" spans="1:14" ht="18.75" customHeight="1">
      <c r="A8" s="9"/>
      <c r="B8" s="282"/>
      <c r="C8" s="169"/>
      <c r="D8" s="169"/>
      <c r="E8" s="169"/>
      <c r="F8" s="169"/>
      <c r="G8" s="169"/>
      <c r="H8" s="170"/>
      <c r="I8" s="169"/>
      <c r="J8" s="169"/>
      <c r="K8" s="171" t="s">
        <v>5</v>
      </c>
      <c r="L8" s="172"/>
      <c r="M8" s="172"/>
      <c r="N8" s="173"/>
    </row>
    <row r="9" spans="1:14">
      <c r="A9" s="9"/>
      <c r="B9" s="283"/>
      <c r="C9" s="174"/>
      <c r="D9" s="174"/>
      <c r="E9" s="174"/>
      <c r="F9" s="174"/>
      <c r="G9" s="174"/>
      <c r="H9" s="175"/>
      <c r="I9" s="174"/>
      <c r="J9" s="174"/>
      <c r="K9" s="176"/>
      <c r="L9" s="177" t="s">
        <v>65</v>
      </c>
      <c r="M9" s="177" t="s">
        <v>66</v>
      </c>
      <c r="N9" s="178" t="s">
        <v>67</v>
      </c>
    </row>
    <row r="10" spans="1:14">
      <c r="A10" s="9"/>
      <c r="B10" s="498" t="s">
        <v>68</v>
      </c>
      <c r="C10" s="499"/>
      <c r="D10" s="499"/>
      <c r="E10" s="499"/>
      <c r="F10" s="179"/>
      <c r="G10" s="174"/>
      <c r="H10" s="180"/>
      <c r="I10" s="500" t="s">
        <v>69</v>
      </c>
      <c r="J10" s="500"/>
      <c r="K10" s="181"/>
      <c r="L10" s="177"/>
      <c r="M10" s="177"/>
      <c r="N10" s="178"/>
    </row>
    <row r="11" spans="1:14" ht="5.25" customHeight="1">
      <c r="A11" s="9"/>
      <c r="B11" s="278"/>
      <c r="C11" s="279"/>
      <c r="D11" s="279"/>
      <c r="E11" s="279"/>
      <c r="F11" s="179"/>
      <c r="G11" s="174"/>
      <c r="H11" s="180"/>
      <c r="I11" s="280"/>
      <c r="J11" s="280"/>
      <c r="K11" s="181"/>
      <c r="L11" s="177"/>
      <c r="M11" s="177"/>
      <c r="N11" s="178"/>
    </row>
    <row r="12" spans="1:14">
      <c r="A12" s="9"/>
      <c r="B12" s="182" t="s">
        <v>6</v>
      </c>
      <c r="C12" s="183"/>
      <c r="D12" s="501">
        <v>0</v>
      </c>
      <c r="E12" s="501"/>
      <c r="F12" s="501"/>
      <c r="G12" s="501"/>
      <c r="H12" s="183"/>
      <c r="I12" s="180"/>
      <c r="J12" s="184" t="s">
        <v>7</v>
      </c>
      <c r="K12" s="501" t="s">
        <v>872</v>
      </c>
      <c r="L12" s="501"/>
      <c r="M12" s="501"/>
      <c r="N12" s="185"/>
    </row>
    <row r="13" spans="1:14" ht="15" thickBot="1">
      <c r="A13" s="9"/>
      <c r="B13" s="186"/>
      <c r="C13" s="187"/>
      <c r="D13" s="281"/>
      <c r="E13" s="281"/>
      <c r="F13" s="281"/>
      <c r="G13" s="281"/>
      <c r="H13" s="187"/>
      <c r="I13" s="281"/>
      <c r="J13" s="187"/>
      <c r="K13" s="281"/>
      <c r="L13" s="502"/>
      <c r="M13" s="502"/>
      <c r="N13" s="503"/>
    </row>
    <row r="14" spans="1:14" ht="6.9" customHeight="1">
      <c r="A14" s="9"/>
      <c r="B14" s="10"/>
      <c r="C14" s="11"/>
      <c r="D14" s="11"/>
      <c r="E14" s="11"/>
      <c r="F14" s="11"/>
      <c r="G14" s="11"/>
      <c r="H14" s="11"/>
      <c r="I14" s="11"/>
      <c r="J14" s="11"/>
      <c r="K14" s="11"/>
      <c r="L14" s="11"/>
      <c r="M14" s="11"/>
      <c r="N14" s="12"/>
    </row>
    <row r="15" spans="1:14" hidden="1">
      <c r="A15" s="9"/>
      <c r="B15" s="13" t="s">
        <v>8</v>
      </c>
      <c r="C15" s="14"/>
      <c r="D15" s="15" t="s">
        <v>4</v>
      </c>
      <c r="E15" s="16"/>
      <c r="F15" s="17"/>
      <c r="G15" s="17"/>
      <c r="H15" s="18"/>
      <c r="I15" s="18"/>
      <c r="J15" s="18"/>
      <c r="K15" s="18"/>
      <c r="L15" s="18"/>
      <c r="M15" s="18"/>
      <c r="N15" s="19"/>
    </row>
    <row r="16" spans="1:14" ht="18" customHeight="1">
      <c r="A16" s="9"/>
      <c r="B16" s="20" t="s">
        <v>70</v>
      </c>
      <c r="C16" s="21"/>
      <c r="D16" s="23"/>
      <c r="E16" s="494" t="s">
        <v>899</v>
      </c>
      <c r="F16" s="494"/>
      <c r="G16" s="494"/>
      <c r="H16" s="494"/>
      <c r="I16" s="494"/>
      <c r="J16" s="494"/>
      <c r="K16" s="494"/>
      <c r="L16" s="494"/>
      <c r="M16" s="494"/>
      <c r="N16" s="19"/>
    </row>
    <row r="17" spans="1:14" ht="18" customHeight="1">
      <c r="A17" s="9"/>
      <c r="B17" s="20"/>
      <c r="C17" s="21"/>
      <c r="D17" s="23"/>
      <c r="E17" s="495"/>
      <c r="F17" s="495"/>
      <c r="G17" s="495"/>
      <c r="H17" s="495"/>
      <c r="I17" s="495"/>
      <c r="J17" s="495"/>
      <c r="K17" s="495"/>
      <c r="L17" s="495"/>
      <c r="M17" s="495"/>
      <c r="N17" s="19"/>
    </row>
    <row r="18" spans="1:14" ht="6.9" customHeight="1">
      <c r="A18" s="9"/>
      <c r="B18" s="20"/>
      <c r="C18" s="21"/>
      <c r="D18" s="23"/>
      <c r="E18" s="23"/>
      <c r="F18" s="23"/>
      <c r="G18" s="23"/>
      <c r="H18" s="23"/>
      <c r="I18" s="23"/>
      <c r="J18" s="23"/>
      <c r="K18" s="23"/>
      <c r="L18" s="23"/>
      <c r="M18" s="23"/>
      <c r="N18" s="24"/>
    </row>
    <row r="19" spans="1:14" ht="18" customHeight="1">
      <c r="A19" s="9"/>
      <c r="B19" s="20" t="s">
        <v>71</v>
      </c>
      <c r="C19" s="496" t="s">
        <v>898</v>
      </c>
      <c r="D19" s="496"/>
      <c r="E19" s="496"/>
      <c r="F19" s="496"/>
      <c r="G19" s="496"/>
      <c r="H19" s="496"/>
      <c r="I19" s="496"/>
      <c r="J19" s="15" t="s">
        <v>72</v>
      </c>
      <c r="K19" s="504" t="s">
        <v>897</v>
      </c>
      <c r="L19" s="504"/>
      <c r="M19" s="504"/>
      <c r="N19" s="505"/>
    </row>
    <row r="20" spans="1:14" ht="6.9" customHeight="1">
      <c r="A20" s="9"/>
      <c r="B20" s="20"/>
      <c r="C20" s="21"/>
      <c r="D20" s="23"/>
      <c r="E20" s="23"/>
      <c r="F20" s="23"/>
      <c r="G20" s="23"/>
      <c r="H20" s="23"/>
      <c r="I20" s="23"/>
      <c r="J20" s="23"/>
      <c r="K20" s="23"/>
      <c r="L20" s="23"/>
      <c r="M20" s="23"/>
      <c r="N20" s="24"/>
    </row>
    <row r="21" spans="1:14" ht="18" customHeight="1">
      <c r="A21" s="9"/>
      <c r="B21" s="20" t="s">
        <v>73</v>
      </c>
      <c r="C21" s="496" t="s">
        <v>900</v>
      </c>
      <c r="D21" s="496"/>
      <c r="E21" s="496"/>
      <c r="F21" s="496"/>
      <c r="G21" s="496"/>
      <c r="H21" s="496"/>
      <c r="I21" s="496"/>
      <c r="J21" s="496"/>
      <c r="K21" s="496"/>
      <c r="L21" s="496"/>
      <c r="M21" s="496"/>
      <c r="N21" s="497"/>
    </row>
    <row r="22" spans="1:14" ht="18" customHeight="1">
      <c r="A22" s="9"/>
      <c r="B22" s="20"/>
      <c r="C22" s="21"/>
      <c r="D22" s="27"/>
      <c r="E22" s="27"/>
      <c r="F22" s="27"/>
      <c r="G22" s="27"/>
      <c r="H22" s="27"/>
      <c r="I22" s="27"/>
      <c r="J22" s="27"/>
      <c r="K22" s="27"/>
      <c r="L22" s="27"/>
      <c r="M22" s="27"/>
      <c r="N22" s="28"/>
    </row>
    <row r="23" spans="1:14" hidden="1">
      <c r="A23" s="9"/>
      <c r="B23" s="20" t="s">
        <v>74</v>
      </c>
      <c r="C23" s="22"/>
      <c r="D23" s="26"/>
      <c r="E23" s="26"/>
      <c r="F23" s="26"/>
      <c r="G23" s="26"/>
      <c r="H23" s="26"/>
      <c r="I23" s="26"/>
      <c r="J23" s="26"/>
      <c r="K23" s="188" t="s">
        <v>75</v>
      </c>
      <c r="L23" s="189"/>
      <c r="M23" s="188" t="s">
        <v>4</v>
      </c>
      <c r="N23" s="190"/>
    </row>
    <row r="24" spans="1:14" ht="6.9" customHeight="1">
      <c r="A24" s="9"/>
      <c r="B24" s="20"/>
      <c r="C24" s="21"/>
      <c r="D24" s="27"/>
      <c r="E24" s="27"/>
      <c r="F24" s="27"/>
      <c r="G24" s="27"/>
      <c r="H24" s="27"/>
      <c r="I24" s="27"/>
      <c r="J24" s="27"/>
      <c r="K24" s="27"/>
      <c r="L24" s="27"/>
      <c r="M24" s="27"/>
      <c r="N24" s="28"/>
    </row>
    <row r="25" spans="1:14" ht="18" customHeight="1">
      <c r="A25" s="9"/>
      <c r="B25" s="20" t="s">
        <v>76</v>
      </c>
      <c r="C25" s="21"/>
      <c r="D25" s="27"/>
      <c r="E25" s="27"/>
      <c r="F25" s="29"/>
      <c r="G25" s="30"/>
      <c r="H25" s="25"/>
      <c r="I25" s="26"/>
      <c r="J25" s="26"/>
      <c r="K25" s="17"/>
      <c r="L25" s="27"/>
      <c r="M25" s="27"/>
      <c r="N25" s="28"/>
    </row>
    <row r="26" spans="1:14" ht="18" customHeight="1">
      <c r="A26" s="9"/>
      <c r="B26" s="31"/>
      <c r="C26" s="32"/>
      <c r="D26" s="33"/>
      <c r="E26" s="33"/>
      <c r="F26" s="506" t="s">
        <v>77</v>
      </c>
      <c r="G26" s="507"/>
      <c r="H26" s="507"/>
      <c r="I26" s="33" t="s">
        <v>66</v>
      </c>
      <c r="J26" s="33" t="s">
        <v>67</v>
      </c>
      <c r="K26" s="34"/>
      <c r="L26" s="33"/>
      <c r="M26" s="33"/>
      <c r="N26" s="35"/>
    </row>
    <row r="27" spans="1:14" ht="6.9" customHeight="1">
      <c r="A27" s="9"/>
      <c r="B27" s="36"/>
      <c r="C27" s="18"/>
      <c r="D27" s="18"/>
      <c r="E27" s="18"/>
      <c r="F27" s="18"/>
      <c r="G27" s="18"/>
      <c r="H27" s="18"/>
      <c r="I27" s="18"/>
      <c r="J27" s="18"/>
      <c r="K27" s="18"/>
      <c r="L27" s="18"/>
      <c r="M27" s="18"/>
      <c r="N27" s="19"/>
    </row>
    <row r="28" spans="1:14" ht="30" customHeight="1">
      <c r="A28" s="9"/>
      <c r="B28" s="508" t="s">
        <v>9</v>
      </c>
      <c r="C28" s="509"/>
      <c r="D28" s="509"/>
      <c r="E28" s="509"/>
      <c r="F28" s="509"/>
      <c r="G28" s="509"/>
      <c r="H28" s="509"/>
      <c r="I28" s="509"/>
      <c r="J28" s="509"/>
      <c r="K28" s="509"/>
      <c r="L28" s="509"/>
      <c r="M28" s="509"/>
      <c r="N28" s="510"/>
    </row>
    <row r="29" spans="1:14" ht="6.9" customHeight="1" thickBot="1">
      <c r="A29" s="9"/>
      <c r="B29" s="72"/>
      <c r="C29" s="73"/>
      <c r="D29" s="73"/>
      <c r="E29" s="73"/>
      <c r="F29" s="73"/>
      <c r="G29" s="73"/>
      <c r="H29" s="73"/>
      <c r="I29" s="73"/>
      <c r="J29" s="73"/>
      <c r="K29" s="73"/>
      <c r="L29" s="73"/>
      <c r="M29" s="73"/>
      <c r="N29" s="74"/>
    </row>
    <row r="30" spans="1:14" ht="35.25" customHeight="1">
      <c r="A30" s="9"/>
      <c r="B30" s="65" t="s">
        <v>10</v>
      </c>
      <c r="C30" s="511" t="s">
        <v>11</v>
      </c>
      <c r="D30" s="512"/>
      <c r="E30" s="512"/>
      <c r="F30" s="512"/>
      <c r="G30" s="512"/>
      <c r="H30" s="512"/>
      <c r="I30" s="512"/>
      <c r="J30" s="513"/>
      <c r="K30" s="66" t="s">
        <v>78</v>
      </c>
      <c r="L30" s="514" t="s">
        <v>12</v>
      </c>
      <c r="M30" s="514"/>
      <c r="N30" s="38" t="s">
        <v>13</v>
      </c>
    </row>
    <row r="31" spans="1:14" hidden="1">
      <c r="A31" s="9"/>
      <c r="B31" s="67" t="s">
        <v>10</v>
      </c>
      <c r="C31" s="515" t="s">
        <v>11</v>
      </c>
      <c r="D31" s="515"/>
      <c r="E31" s="515"/>
      <c r="F31" s="515"/>
      <c r="G31" s="515"/>
      <c r="H31" s="515"/>
      <c r="I31" s="515"/>
      <c r="J31" s="64"/>
      <c r="K31" s="75"/>
      <c r="L31" s="516" t="s">
        <v>12</v>
      </c>
      <c r="M31" s="516"/>
      <c r="N31" s="68" t="s">
        <v>13</v>
      </c>
    </row>
    <row r="32" spans="1:14" ht="24.9" customHeight="1" thickBot="1">
      <c r="A32" s="9" t="s">
        <v>14</v>
      </c>
      <c r="B32" s="69" t="s">
        <v>102</v>
      </c>
      <c r="C32" s="517" t="s">
        <v>101</v>
      </c>
      <c r="D32" s="517"/>
      <c r="E32" s="517"/>
      <c r="F32" s="517"/>
      <c r="G32" s="517"/>
      <c r="H32" s="517"/>
      <c r="I32" s="517"/>
      <c r="J32" s="517"/>
      <c r="K32" s="70"/>
      <c r="L32" s="518" t="s">
        <v>54</v>
      </c>
      <c r="M32" s="518"/>
      <c r="N32" s="71"/>
    </row>
    <row r="33" spans="1:14" ht="6.9" customHeight="1" thickBot="1">
      <c r="A33" s="9"/>
      <c r="B33" s="72"/>
      <c r="C33" s="73"/>
      <c r="D33" s="73"/>
      <c r="E33" s="73"/>
      <c r="F33" s="73"/>
      <c r="G33" s="73"/>
      <c r="H33" s="73"/>
      <c r="I33" s="73"/>
      <c r="J33" s="73"/>
      <c r="K33" s="73"/>
      <c r="L33" s="73"/>
      <c r="M33" s="73"/>
      <c r="N33" s="74"/>
    </row>
    <row r="34" spans="1:14" ht="30" customHeight="1">
      <c r="A34" s="9"/>
      <c r="B34" s="519" t="s">
        <v>16</v>
      </c>
      <c r="C34" s="520"/>
      <c r="D34" s="520"/>
      <c r="E34" s="520"/>
      <c r="F34" s="520"/>
      <c r="G34" s="520"/>
      <c r="H34" s="520"/>
      <c r="I34" s="520"/>
      <c r="J34" s="520"/>
      <c r="K34" s="520"/>
      <c r="L34" s="520"/>
      <c r="M34" s="520"/>
      <c r="N34" s="521"/>
    </row>
    <row r="35" spans="1:14" ht="24.9" customHeight="1">
      <c r="A35" s="9"/>
      <c r="B35" s="522" t="s">
        <v>11</v>
      </c>
      <c r="C35" s="523"/>
      <c r="D35" s="523"/>
      <c r="E35" s="523"/>
      <c r="F35" s="523"/>
      <c r="G35" s="523"/>
      <c r="H35" s="523"/>
      <c r="I35" s="523" t="s">
        <v>17</v>
      </c>
      <c r="J35" s="523"/>
      <c r="K35" s="275" t="s">
        <v>18</v>
      </c>
      <c r="L35" s="523" t="s">
        <v>19</v>
      </c>
      <c r="M35" s="523"/>
      <c r="N35" s="62" t="s">
        <v>20</v>
      </c>
    </row>
    <row r="36" spans="1:14" ht="18" customHeight="1">
      <c r="A36" s="9"/>
      <c r="B36" s="590" t="s">
        <v>184</v>
      </c>
      <c r="C36" s="591"/>
      <c r="D36" s="591"/>
      <c r="E36" s="591"/>
      <c r="F36" s="591"/>
      <c r="G36" s="591"/>
      <c r="H36" s="592"/>
      <c r="I36" s="526"/>
      <c r="J36" s="527"/>
      <c r="K36" s="76">
        <v>237502</v>
      </c>
      <c r="L36" s="634">
        <v>2.5</v>
      </c>
      <c r="M36" s="635"/>
      <c r="N36" s="95">
        <f>+K36/L36</f>
        <v>95000.8</v>
      </c>
    </row>
    <row r="37" spans="1:14" ht="18" customHeight="1">
      <c r="A37" s="9"/>
      <c r="B37" s="593" t="s">
        <v>98</v>
      </c>
      <c r="C37" s="594"/>
      <c r="D37" s="594"/>
      <c r="E37" s="594"/>
      <c r="F37" s="594"/>
      <c r="G37" s="594"/>
      <c r="H37" s="595"/>
      <c r="I37" s="596"/>
      <c r="J37" s="597"/>
      <c r="K37" s="276"/>
      <c r="L37" s="533">
        <v>0.1</v>
      </c>
      <c r="M37" s="534"/>
      <c r="N37" s="96">
        <f>ROUND(N54*L37,2)</f>
        <v>2145.96</v>
      </c>
    </row>
    <row r="38" spans="1:14" ht="18" customHeight="1" thickBot="1">
      <c r="A38" s="9"/>
      <c r="B38" s="583" t="s">
        <v>21</v>
      </c>
      <c r="C38" s="584"/>
      <c r="D38" s="584"/>
      <c r="E38" s="584"/>
      <c r="F38" s="584"/>
      <c r="G38" s="584"/>
      <c r="H38" s="584"/>
      <c r="I38" s="584"/>
      <c r="J38" s="584"/>
      <c r="K38" s="584"/>
      <c r="L38" s="584"/>
      <c r="M38" s="585"/>
      <c r="N38" s="97">
        <f>ROUND(SUM(N36:N37),2)</f>
        <v>97146.76</v>
      </c>
    </row>
    <row r="39" spans="1:14" ht="30" customHeight="1">
      <c r="A39" s="9"/>
      <c r="B39" s="519" t="s">
        <v>22</v>
      </c>
      <c r="C39" s="520"/>
      <c r="D39" s="520"/>
      <c r="E39" s="520"/>
      <c r="F39" s="520"/>
      <c r="G39" s="520"/>
      <c r="H39" s="520"/>
      <c r="I39" s="520"/>
      <c r="J39" s="520"/>
      <c r="K39" s="520"/>
      <c r="L39" s="520"/>
      <c r="M39" s="520"/>
      <c r="N39" s="521"/>
    </row>
    <row r="40" spans="1:14" ht="24.9" customHeight="1">
      <c r="A40" s="9"/>
      <c r="B40" s="522" t="s">
        <v>11</v>
      </c>
      <c r="C40" s="523"/>
      <c r="D40" s="523"/>
      <c r="E40" s="523"/>
      <c r="F40" s="523"/>
      <c r="G40" s="523"/>
      <c r="H40" s="523"/>
      <c r="I40" s="523"/>
      <c r="J40" s="275" t="s">
        <v>12</v>
      </c>
      <c r="K40" s="275" t="s">
        <v>13</v>
      </c>
      <c r="L40" s="523" t="s">
        <v>23</v>
      </c>
      <c r="M40" s="523"/>
      <c r="N40" s="62" t="s">
        <v>20</v>
      </c>
    </row>
    <row r="41" spans="1:14" ht="18" customHeight="1">
      <c r="A41" s="9"/>
      <c r="B41" s="586" t="s">
        <v>103</v>
      </c>
      <c r="C41" s="587"/>
      <c r="D41" s="587"/>
      <c r="E41" s="587"/>
      <c r="F41" s="587"/>
      <c r="G41" s="587"/>
      <c r="H41" s="587"/>
      <c r="I41" s="588"/>
      <c r="J41" s="284" t="s">
        <v>54</v>
      </c>
      <c r="K41" s="273">
        <v>1</v>
      </c>
      <c r="L41" s="589">
        <v>464773</v>
      </c>
      <c r="M41" s="589"/>
      <c r="N41" s="96">
        <f>+L41*K41</f>
        <v>464773</v>
      </c>
    </row>
    <row r="42" spans="1:14" ht="18" customHeight="1">
      <c r="A42" s="9"/>
      <c r="B42" s="593" t="s">
        <v>523</v>
      </c>
      <c r="C42" s="594"/>
      <c r="D42" s="594"/>
      <c r="E42" s="594"/>
      <c r="F42" s="594"/>
      <c r="G42" s="594"/>
      <c r="H42" s="594"/>
      <c r="I42" s="595"/>
      <c r="J42" s="93" t="s">
        <v>52</v>
      </c>
      <c r="K42" s="94">
        <v>0.46</v>
      </c>
      <c r="L42" s="589">
        <v>40363</v>
      </c>
      <c r="M42" s="589"/>
      <c r="N42" s="96">
        <f>+L42*K42</f>
        <v>18566.98</v>
      </c>
    </row>
    <row r="43" spans="1:14" ht="18" customHeight="1">
      <c r="A43" s="9"/>
      <c r="B43" s="586" t="s">
        <v>104</v>
      </c>
      <c r="C43" s="587"/>
      <c r="D43" s="587"/>
      <c r="E43" s="587"/>
      <c r="F43" s="587"/>
      <c r="G43" s="587"/>
      <c r="H43" s="587"/>
      <c r="I43" s="588"/>
      <c r="J43" s="93" t="s">
        <v>52</v>
      </c>
      <c r="K43" s="94">
        <v>0.02</v>
      </c>
      <c r="L43" s="598">
        <v>510209</v>
      </c>
      <c r="M43" s="599"/>
      <c r="N43" s="96">
        <f>+L43*K43</f>
        <v>10204.18</v>
      </c>
    </row>
    <row r="44" spans="1:14" ht="18" customHeight="1" thickBot="1">
      <c r="A44" s="9"/>
      <c r="B44" s="539" t="s">
        <v>21</v>
      </c>
      <c r="C44" s="540"/>
      <c r="D44" s="540"/>
      <c r="E44" s="540"/>
      <c r="F44" s="540"/>
      <c r="G44" s="540"/>
      <c r="H44" s="540"/>
      <c r="I44" s="540"/>
      <c r="J44" s="540"/>
      <c r="K44" s="540"/>
      <c r="L44" s="540"/>
      <c r="M44" s="540"/>
      <c r="N44" s="98">
        <f>+SUM(N41:N43)</f>
        <v>493544.16</v>
      </c>
    </row>
    <row r="45" spans="1:14" ht="30" customHeight="1">
      <c r="A45" s="9"/>
      <c r="B45" s="541" t="s">
        <v>24</v>
      </c>
      <c r="C45" s="542"/>
      <c r="D45" s="542"/>
      <c r="E45" s="542"/>
      <c r="F45" s="542"/>
      <c r="G45" s="542"/>
      <c r="H45" s="542"/>
      <c r="I45" s="542"/>
      <c r="J45" s="542"/>
      <c r="K45" s="542"/>
      <c r="L45" s="542"/>
      <c r="M45" s="542"/>
      <c r="N45" s="543"/>
    </row>
    <row r="46" spans="1:14" ht="35.1" customHeight="1">
      <c r="A46" s="9"/>
      <c r="B46" s="522" t="s">
        <v>25</v>
      </c>
      <c r="C46" s="523"/>
      <c r="D46" s="523"/>
      <c r="E46" s="523"/>
      <c r="F46" s="523"/>
      <c r="G46" s="523"/>
      <c r="H46" s="275" t="s">
        <v>12</v>
      </c>
      <c r="I46" s="274" t="s">
        <v>26</v>
      </c>
      <c r="J46" s="274" t="s">
        <v>27</v>
      </c>
      <c r="K46" s="275" t="s">
        <v>28</v>
      </c>
      <c r="L46" s="523" t="s">
        <v>29</v>
      </c>
      <c r="M46" s="523"/>
      <c r="N46" s="62" t="s">
        <v>20</v>
      </c>
    </row>
    <row r="47" spans="1:14" ht="18" customHeight="1">
      <c r="A47" s="9" t="e">
        <f>+#REF!</f>
        <v>#REF!</v>
      </c>
      <c r="B47" s="544" t="s">
        <v>103</v>
      </c>
      <c r="C47" s="545"/>
      <c r="D47" s="545"/>
      <c r="E47" s="545"/>
      <c r="F47" s="545"/>
      <c r="G47" s="546"/>
      <c r="H47" s="284" t="s">
        <v>105</v>
      </c>
      <c r="I47" s="273">
        <v>1</v>
      </c>
      <c r="J47" s="273">
        <v>108</v>
      </c>
      <c r="K47" s="273">
        <f>I47*J47</f>
        <v>108</v>
      </c>
      <c r="L47" s="547">
        <v>1600</v>
      </c>
      <c r="M47" s="547"/>
      <c r="N47" s="77">
        <f>ROUND(K47*L47,2)</f>
        <v>172800</v>
      </c>
    </row>
    <row r="48" spans="1:14" ht="18" customHeight="1">
      <c r="A48" s="9"/>
      <c r="B48" s="530"/>
      <c r="C48" s="531"/>
      <c r="D48" s="531"/>
      <c r="E48" s="531"/>
      <c r="F48" s="531"/>
      <c r="G48" s="532"/>
      <c r="H48" s="276"/>
      <c r="I48" s="276"/>
      <c r="J48" s="276"/>
      <c r="K48" s="276"/>
      <c r="L48" s="548"/>
      <c r="M48" s="548"/>
      <c r="N48" s="77">
        <f>ROUND(K48*L48,2)</f>
        <v>0</v>
      </c>
    </row>
    <row r="49" spans="1:14" ht="18" customHeight="1" thickBot="1">
      <c r="A49" s="9"/>
      <c r="B49" s="539" t="s">
        <v>21</v>
      </c>
      <c r="C49" s="540"/>
      <c r="D49" s="540"/>
      <c r="E49" s="540"/>
      <c r="F49" s="540"/>
      <c r="G49" s="540"/>
      <c r="H49" s="540"/>
      <c r="I49" s="540"/>
      <c r="J49" s="540"/>
      <c r="K49" s="540"/>
      <c r="L49" s="540"/>
      <c r="M49" s="540"/>
      <c r="N49" s="78">
        <f>ROUND(N47,2)</f>
        <v>172800</v>
      </c>
    </row>
    <row r="50" spans="1:14" ht="30" customHeight="1">
      <c r="A50" s="9"/>
      <c r="B50" s="519" t="s">
        <v>30</v>
      </c>
      <c r="C50" s="520"/>
      <c r="D50" s="520"/>
      <c r="E50" s="520"/>
      <c r="F50" s="520"/>
      <c r="G50" s="520"/>
      <c r="H50" s="520"/>
      <c r="I50" s="520"/>
      <c r="J50" s="520"/>
      <c r="K50" s="520"/>
      <c r="L50" s="520"/>
      <c r="M50" s="520"/>
      <c r="N50" s="521"/>
    </row>
    <row r="51" spans="1:14" ht="35.1" customHeight="1">
      <c r="A51" s="9"/>
      <c r="B51" s="549" t="s">
        <v>31</v>
      </c>
      <c r="C51" s="550"/>
      <c r="D51" s="550"/>
      <c r="E51" s="550"/>
      <c r="F51" s="550"/>
      <c r="G51" s="550"/>
      <c r="H51" s="550"/>
      <c r="I51" s="275" t="s">
        <v>32</v>
      </c>
      <c r="J51" s="274" t="s">
        <v>33</v>
      </c>
      <c r="K51" s="274" t="s">
        <v>34</v>
      </c>
      <c r="L51" s="551" t="s">
        <v>19</v>
      </c>
      <c r="M51" s="551"/>
      <c r="N51" s="63" t="s">
        <v>20</v>
      </c>
    </row>
    <row r="52" spans="1:14" ht="18" customHeight="1">
      <c r="A52" s="9" t="e">
        <f>+#REF!</f>
        <v>#REF!</v>
      </c>
      <c r="B52" s="530" t="s">
        <v>51</v>
      </c>
      <c r="C52" s="531"/>
      <c r="D52" s="531"/>
      <c r="E52" s="531"/>
      <c r="F52" s="531"/>
      <c r="G52" s="531"/>
      <c r="H52" s="532"/>
      <c r="I52" s="79">
        <v>77332</v>
      </c>
      <c r="J52" s="80">
        <v>1.85</v>
      </c>
      <c r="K52" s="81">
        <f>+I52*J52</f>
        <v>143064.20000000001</v>
      </c>
      <c r="L52" s="552">
        <v>10</v>
      </c>
      <c r="M52" s="552"/>
      <c r="N52" s="77">
        <f>IFERROR(ROUND(K52/L52,2),0)</f>
        <v>14306.42</v>
      </c>
    </row>
    <row r="53" spans="1:14" ht="18" customHeight="1">
      <c r="A53" s="9"/>
      <c r="B53" s="530" t="s">
        <v>106</v>
      </c>
      <c r="C53" s="531"/>
      <c r="D53" s="531"/>
      <c r="E53" s="531"/>
      <c r="F53" s="531"/>
      <c r="G53" s="531"/>
      <c r="H53" s="532"/>
      <c r="I53" s="79">
        <v>38666</v>
      </c>
      <c r="J53" s="80">
        <v>1.85</v>
      </c>
      <c r="K53" s="81">
        <f>+I53*J53</f>
        <v>71532.100000000006</v>
      </c>
      <c r="L53" s="552">
        <v>10</v>
      </c>
      <c r="M53" s="552"/>
      <c r="N53" s="77">
        <f>IFERROR(ROUND(K53/L53,2),0)</f>
        <v>7153.21</v>
      </c>
    </row>
    <row r="54" spans="1:14" ht="18" customHeight="1" thickBot="1">
      <c r="A54" s="9"/>
      <c r="B54" s="535" t="s">
        <v>21</v>
      </c>
      <c r="C54" s="536"/>
      <c r="D54" s="536"/>
      <c r="E54" s="536"/>
      <c r="F54" s="536"/>
      <c r="G54" s="536"/>
      <c r="H54" s="536"/>
      <c r="I54" s="536"/>
      <c r="J54" s="536"/>
      <c r="K54" s="536"/>
      <c r="L54" s="536"/>
      <c r="M54" s="536"/>
      <c r="N54" s="82">
        <f>ROUND(SUM(N52:N53),2)</f>
        <v>21459.63</v>
      </c>
    </row>
    <row r="55" spans="1:14" ht="6.9" customHeight="1" thickBot="1">
      <c r="A55" s="9"/>
      <c r="B55" s="553"/>
      <c r="C55" s="554"/>
      <c r="D55" s="554"/>
      <c r="E55" s="554"/>
      <c r="F55" s="554"/>
      <c r="G55" s="554"/>
      <c r="H55" s="554"/>
      <c r="I55" s="554"/>
      <c r="J55" s="554"/>
      <c r="K55" s="554"/>
      <c r="L55" s="554"/>
      <c r="M55" s="554"/>
      <c r="N55" s="555"/>
    </row>
    <row r="56" spans="1:14" ht="18" customHeight="1" thickBot="1">
      <c r="A56" s="9"/>
      <c r="B56" s="556" t="s">
        <v>35</v>
      </c>
      <c r="C56" s="557"/>
      <c r="D56" s="557"/>
      <c r="E56" s="557"/>
      <c r="F56" s="557"/>
      <c r="G56" s="557"/>
      <c r="H56" s="557"/>
      <c r="I56" s="557"/>
      <c r="J56" s="557"/>
      <c r="K56" s="557"/>
      <c r="L56" s="557"/>
      <c r="M56" s="558"/>
      <c r="N56" s="101">
        <f>ROUND(N38+N44+N49+N54,2)</f>
        <v>784950.55</v>
      </c>
    </row>
    <row r="57" spans="1:14" ht="6.9" customHeight="1" thickBot="1">
      <c r="A57" s="9"/>
      <c r="B57" s="553"/>
      <c r="C57" s="554"/>
      <c r="D57" s="554"/>
      <c r="E57" s="554"/>
      <c r="F57" s="554"/>
      <c r="G57" s="554"/>
      <c r="H57" s="554"/>
      <c r="I57" s="554"/>
      <c r="J57" s="554"/>
      <c r="K57" s="554"/>
      <c r="L57" s="554"/>
      <c r="M57" s="554"/>
      <c r="N57" s="555"/>
    </row>
    <row r="58" spans="1:14" ht="30" customHeight="1" thickBot="1">
      <c r="A58" s="9"/>
      <c r="B58" s="559" t="s">
        <v>36</v>
      </c>
      <c r="C58" s="560"/>
      <c r="D58" s="560"/>
      <c r="E58" s="560"/>
      <c r="F58" s="560"/>
      <c r="G58" s="560"/>
      <c r="H58" s="560"/>
      <c r="I58" s="560"/>
      <c r="J58" s="560"/>
      <c r="K58" s="560"/>
      <c r="L58" s="560"/>
      <c r="M58" s="560"/>
      <c r="N58" s="561"/>
    </row>
    <row r="59" spans="1:14" ht="24.9" customHeight="1">
      <c r="A59" s="9"/>
      <c r="B59" s="562" t="s">
        <v>37</v>
      </c>
      <c r="C59" s="563"/>
      <c r="D59" s="563"/>
      <c r="E59" s="563"/>
      <c r="F59" s="563"/>
      <c r="G59" s="563"/>
      <c r="H59" s="563"/>
      <c r="I59" s="271"/>
      <c r="J59" s="272"/>
      <c r="K59" s="37" t="s">
        <v>38</v>
      </c>
      <c r="L59" s="511" t="s">
        <v>39</v>
      </c>
      <c r="M59" s="513"/>
      <c r="N59" s="39"/>
    </row>
    <row r="60" spans="1:14" ht="18" customHeight="1">
      <c r="A60" s="9"/>
      <c r="B60" s="564" t="s">
        <v>40</v>
      </c>
      <c r="C60" s="565"/>
      <c r="D60" s="565"/>
      <c r="E60" s="565"/>
      <c r="F60" s="565"/>
      <c r="G60" s="565"/>
      <c r="H60" s="565"/>
      <c r="I60" s="83"/>
      <c r="J60" s="84"/>
      <c r="K60" s="85">
        <v>0.23</v>
      </c>
      <c r="L60" s="579">
        <f>ROUND(N56*K60,2)</f>
        <v>180538.63</v>
      </c>
      <c r="M60" s="580"/>
      <c r="N60" s="86"/>
    </row>
    <row r="61" spans="1:14" ht="18" customHeight="1">
      <c r="A61" s="9"/>
      <c r="B61" s="87" t="s">
        <v>41</v>
      </c>
      <c r="C61" s="88"/>
      <c r="D61" s="88"/>
      <c r="E61" s="88"/>
      <c r="F61" s="88"/>
      <c r="G61" s="88"/>
      <c r="H61" s="88"/>
      <c r="I61" s="83"/>
      <c r="J61" s="84"/>
      <c r="K61" s="85">
        <v>0.02</v>
      </c>
      <c r="L61" s="579">
        <f>ROUND(N56*K61,2)</f>
        <v>15699.01</v>
      </c>
      <c r="M61" s="580"/>
      <c r="N61" s="86"/>
    </row>
    <row r="62" spans="1:14" ht="18" customHeight="1" thickBot="1">
      <c r="A62" s="9"/>
      <c r="B62" s="89" t="s">
        <v>42</v>
      </c>
      <c r="C62" s="90"/>
      <c r="D62" s="90"/>
      <c r="E62" s="90"/>
      <c r="F62" s="90"/>
      <c r="G62" s="90"/>
      <c r="H62" s="90"/>
      <c r="I62" s="91"/>
      <c r="J62" s="92"/>
      <c r="K62" s="85">
        <v>0.05</v>
      </c>
      <c r="L62" s="581">
        <f>ROUND(N56*K62,2)</f>
        <v>39247.53</v>
      </c>
      <c r="M62" s="582"/>
      <c r="N62" s="86"/>
    </row>
    <row r="63" spans="1:14" ht="18" customHeight="1" thickBot="1">
      <c r="A63" s="9"/>
      <c r="B63" s="556" t="s">
        <v>21</v>
      </c>
      <c r="C63" s="557"/>
      <c r="D63" s="557"/>
      <c r="E63" s="557"/>
      <c r="F63" s="557"/>
      <c r="G63" s="557"/>
      <c r="H63" s="557"/>
      <c r="I63" s="557"/>
      <c r="J63" s="557"/>
      <c r="K63" s="557"/>
      <c r="L63" s="557"/>
      <c r="M63" s="558"/>
      <c r="N63" s="101">
        <f>ROUND(L60+L61+L62,2)</f>
        <v>235485.17</v>
      </c>
    </row>
    <row r="64" spans="1:14" ht="6.9" customHeight="1" thickBot="1">
      <c r="A64" s="9"/>
      <c r="B64" s="553"/>
      <c r="C64" s="554"/>
      <c r="D64" s="554"/>
      <c r="E64" s="554"/>
      <c r="F64" s="554"/>
      <c r="G64" s="554"/>
      <c r="H64" s="554"/>
      <c r="I64" s="554"/>
      <c r="J64" s="554"/>
      <c r="K64" s="554"/>
      <c r="L64" s="554"/>
      <c r="M64" s="554"/>
      <c r="N64" s="555"/>
    </row>
    <row r="65" spans="1:14" ht="23.25" customHeight="1" thickBot="1">
      <c r="A65" s="40" t="s">
        <v>43</v>
      </c>
      <c r="B65" s="576" t="s">
        <v>44</v>
      </c>
      <c r="C65" s="577"/>
      <c r="D65" s="577"/>
      <c r="E65" s="577"/>
      <c r="F65" s="577"/>
      <c r="G65" s="577"/>
      <c r="H65" s="577"/>
      <c r="I65" s="577"/>
      <c r="J65" s="577"/>
      <c r="K65" s="577"/>
      <c r="L65" s="577"/>
      <c r="M65" s="578"/>
      <c r="N65" s="102">
        <f>ROUND(N56+N63,0)</f>
        <v>1020436</v>
      </c>
    </row>
    <row r="66" spans="1:14" hidden="1">
      <c r="B66" s="42" t="s">
        <v>79</v>
      </c>
      <c r="C66" s="25"/>
      <c r="D66" s="25"/>
      <c r="E66" s="25"/>
      <c r="F66" s="25"/>
      <c r="G66" s="25"/>
      <c r="H66" s="25"/>
      <c r="I66" s="25"/>
      <c r="J66" s="25"/>
      <c r="K66" s="25"/>
      <c r="L66" s="25"/>
      <c r="M66" s="25"/>
      <c r="N66" s="43"/>
    </row>
    <row r="67" spans="1:14" hidden="1">
      <c r="B67" s="44"/>
      <c r="C67" s="45"/>
      <c r="D67" s="45"/>
      <c r="E67" s="45"/>
      <c r="F67" s="45"/>
      <c r="G67" s="45"/>
      <c r="H67" s="45"/>
      <c r="I67" s="45"/>
      <c r="J67" s="45"/>
      <c r="K67" s="45"/>
      <c r="L67" s="45"/>
      <c r="M67" s="45"/>
      <c r="N67" s="46"/>
    </row>
    <row r="68" spans="1:14" hidden="1">
      <c r="B68" s="44"/>
      <c r="C68" s="45"/>
      <c r="D68" s="45"/>
      <c r="E68" s="45"/>
      <c r="F68" s="45"/>
      <c r="G68" s="45"/>
      <c r="H68" s="45"/>
      <c r="I68" s="45"/>
      <c r="J68" s="45"/>
      <c r="K68" s="45"/>
      <c r="L68" s="45"/>
      <c r="M68" s="45"/>
      <c r="N68" s="46"/>
    </row>
    <row r="69" spans="1:14" hidden="1">
      <c r="B69" s="44"/>
      <c r="C69" s="45"/>
      <c r="D69" s="45"/>
      <c r="E69" s="45"/>
      <c r="F69" s="45"/>
      <c r="G69" s="45"/>
      <c r="H69" s="45"/>
      <c r="I69" s="45"/>
      <c r="J69" s="45"/>
      <c r="K69" s="45"/>
      <c r="L69" s="45"/>
      <c r="M69" s="45"/>
      <c r="N69" s="46"/>
    </row>
    <row r="70" spans="1:14" ht="15" hidden="1" thickBot="1">
      <c r="B70" s="47"/>
      <c r="C70" s="48"/>
      <c r="D70" s="48"/>
      <c r="E70" s="48"/>
      <c r="F70" s="48"/>
      <c r="G70" s="48"/>
      <c r="H70" s="48"/>
      <c r="I70" s="48"/>
      <c r="J70" s="48"/>
      <c r="K70" s="48"/>
      <c r="L70" s="48"/>
      <c r="M70" s="48"/>
      <c r="N70" s="49"/>
    </row>
    <row r="71" spans="1:14" hidden="1">
      <c r="B71" s="50"/>
      <c r="C71" s="51"/>
      <c r="D71" s="51"/>
      <c r="E71" s="51"/>
      <c r="F71" s="51"/>
      <c r="G71" s="51"/>
      <c r="H71" s="51"/>
      <c r="I71" s="51"/>
      <c r="J71" s="51"/>
      <c r="K71" s="51"/>
      <c r="L71" s="51"/>
      <c r="M71" s="51"/>
      <c r="N71" s="52"/>
    </row>
    <row r="72" spans="1:14" hidden="1">
      <c r="B72" s="53" t="s">
        <v>80</v>
      </c>
      <c r="C72" s="27"/>
      <c r="D72" s="27"/>
      <c r="E72" s="27"/>
      <c r="F72" s="27"/>
      <c r="G72" s="27"/>
      <c r="H72" s="27"/>
      <c r="I72" s="27"/>
      <c r="J72" s="27"/>
      <c r="K72" s="27"/>
      <c r="L72" s="27"/>
      <c r="M72" s="27"/>
      <c r="N72" s="28"/>
    </row>
    <row r="73" spans="1:14" ht="15" hidden="1" customHeight="1">
      <c r="B73" s="566" t="s">
        <v>81</v>
      </c>
      <c r="C73" s="567"/>
      <c r="D73" s="567"/>
      <c r="E73" s="567"/>
      <c r="F73" s="567"/>
      <c r="G73" s="567"/>
      <c r="H73" s="567"/>
      <c r="I73" s="567"/>
      <c r="J73" s="567"/>
      <c r="K73" s="567"/>
      <c r="L73" s="567"/>
      <c r="M73" s="567"/>
      <c r="N73" s="568"/>
    </row>
    <row r="74" spans="1:14" ht="15" hidden="1" customHeight="1">
      <c r="B74" s="566"/>
      <c r="C74" s="567"/>
      <c r="D74" s="567"/>
      <c r="E74" s="567"/>
      <c r="F74" s="567"/>
      <c r="G74" s="567"/>
      <c r="H74" s="567"/>
      <c r="I74" s="567"/>
      <c r="J74" s="567"/>
      <c r="K74" s="567"/>
      <c r="L74" s="567"/>
      <c r="M74" s="567"/>
      <c r="N74" s="568"/>
    </row>
    <row r="75" spans="1:14" ht="30" hidden="1" customHeight="1">
      <c r="B75" s="569" t="s">
        <v>82</v>
      </c>
      <c r="C75" s="570"/>
      <c r="D75" s="570"/>
      <c r="E75" s="570"/>
      <c r="F75" s="570"/>
      <c r="G75" s="570"/>
      <c r="H75" s="570"/>
      <c r="I75" s="570"/>
      <c r="J75" s="570"/>
      <c r="K75" s="570"/>
      <c r="L75" s="570"/>
      <c r="M75" s="570"/>
      <c r="N75" s="571"/>
    </row>
    <row r="76" spans="1:14" hidden="1">
      <c r="B76" s="569"/>
      <c r="C76" s="570"/>
      <c r="D76" s="570"/>
      <c r="E76" s="570"/>
      <c r="F76" s="570"/>
      <c r="G76" s="570"/>
      <c r="H76" s="570"/>
      <c r="I76" s="570"/>
      <c r="J76" s="570"/>
      <c r="K76" s="570"/>
      <c r="L76" s="570"/>
      <c r="M76" s="570"/>
      <c r="N76" s="571"/>
    </row>
    <row r="77" spans="1:14" hidden="1">
      <c r="B77" s="54"/>
      <c r="C77" s="55"/>
      <c r="D77" s="55"/>
      <c r="E77" s="55"/>
      <c r="F77" s="55"/>
      <c r="G77" s="55"/>
      <c r="H77" s="55"/>
      <c r="I77" s="55"/>
      <c r="J77" s="55"/>
      <c r="K77" s="55"/>
      <c r="L77" s="55"/>
      <c r="M77" s="55"/>
      <c r="N77" s="56"/>
    </row>
    <row r="78" spans="1:14" hidden="1">
      <c r="B78" s="54"/>
      <c r="C78" s="55"/>
      <c r="D78" s="55"/>
      <c r="E78" s="55"/>
      <c r="F78" s="55"/>
      <c r="G78" s="55"/>
      <c r="H78" s="55"/>
      <c r="I78" s="55"/>
      <c r="J78" s="55"/>
      <c r="K78" s="55"/>
      <c r="L78" s="55"/>
      <c r="M78" s="55"/>
      <c r="N78" s="56"/>
    </row>
    <row r="79" spans="1:14" hidden="1">
      <c r="B79" s="54"/>
      <c r="C79" s="55"/>
      <c r="D79" s="55"/>
      <c r="E79" s="55"/>
      <c r="F79" s="55"/>
      <c r="G79" s="55"/>
      <c r="H79" s="55"/>
      <c r="I79" s="55"/>
      <c r="J79" s="55"/>
      <c r="K79" s="55"/>
      <c r="L79" s="55"/>
      <c r="M79" s="55"/>
      <c r="N79" s="56"/>
    </row>
    <row r="80" spans="1:14" hidden="1">
      <c r="B80" s="53"/>
      <c r="C80" s="27"/>
      <c r="D80" s="27"/>
      <c r="E80" s="27"/>
      <c r="F80" s="27"/>
      <c r="G80" s="27"/>
      <c r="H80" s="27"/>
      <c r="I80" s="27"/>
      <c r="J80" s="27"/>
      <c r="K80" s="27"/>
      <c r="L80" s="27"/>
      <c r="M80" s="27"/>
      <c r="N80" s="28"/>
    </row>
    <row r="81" spans="2:14" hidden="1">
      <c r="B81" s="36"/>
      <c r="C81" s="17"/>
      <c r="D81" s="17"/>
      <c r="E81" s="17" t="s">
        <v>45</v>
      </c>
      <c r="F81" s="25"/>
      <c r="G81" s="25"/>
      <c r="H81" s="17"/>
      <c r="I81" s="17"/>
      <c r="J81" s="17"/>
      <c r="K81" s="17"/>
      <c r="L81" s="17"/>
      <c r="M81" s="17"/>
      <c r="N81" s="19"/>
    </row>
    <row r="82" spans="2:14" hidden="1">
      <c r="B82" s="36"/>
      <c r="C82" s="17"/>
      <c r="D82" s="17"/>
      <c r="E82" s="57" t="s">
        <v>46</v>
      </c>
      <c r="F82" s="17"/>
      <c r="G82" s="17"/>
      <c r="H82" s="57"/>
      <c r="I82" s="57"/>
      <c r="J82" s="57"/>
      <c r="K82" s="17"/>
      <c r="L82" s="17"/>
      <c r="M82" s="17"/>
      <c r="N82" s="19"/>
    </row>
    <row r="83" spans="2:14" hidden="1">
      <c r="B83" s="36"/>
      <c r="C83" s="17"/>
      <c r="D83" s="17"/>
      <c r="E83" s="58" t="s">
        <v>48</v>
      </c>
      <c r="F83" s="17"/>
      <c r="G83" s="17"/>
      <c r="H83" s="58"/>
      <c r="I83" s="58"/>
      <c r="J83" s="58"/>
      <c r="K83" s="17"/>
      <c r="L83" s="17"/>
      <c r="M83" s="17"/>
      <c r="N83" s="19"/>
    </row>
    <row r="84" spans="2:14" hidden="1">
      <c r="B84" s="59"/>
      <c r="C84" s="27"/>
      <c r="D84" s="27"/>
      <c r="E84" s="17" t="s">
        <v>47</v>
      </c>
      <c r="F84" s="17"/>
      <c r="G84" s="17"/>
      <c r="H84" s="17"/>
      <c r="I84" s="17"/>
      <c r="J84" s="17"/>
      <c r="K84" s="27"/>
      <c r="L84" s="27"/>
      <c r="M84" s="27"/>
      <c r="N84" s="28"/>
    </row>
    <row r="85" spans="2:14" hidden="1">
      <c r="B85" s="59"/>
      <c r="C85" s="27"/>
      <c r="D85" s="27"/>
      <c r="E85" s="27"/>
      <c r="F85" s="17"/>
      <c r="G85" s="17"/>
      <c r="H85" s="17"/>
      <c r="I85" s="17"/>
      <c r="J85" s="17"/>
      <c r="K85" s="27"/>
      <c r="L85" s="27"/>
      <c r="M85" s="27"/>
      <c r="N85" s="28"/>
    </row>
    <row r="86" spans="2:14" hidden="1">
      <c r="B86" s="59" t="s">
        <v>83</v>
      </c>
      <c r="C86" s="58"/>
      <c r="D86" s="58"/>
      <c r="E86" s="17"/>
      <c r="F86" s="17"/>
      <c r="G86" s="17"/>
      <c r="H86" s="17"/>
      <c r="I86" s="17"/>
      <c r="J86" s="572"/>
      <c r="K86" s="572"/>
      <c r="L86" s="572"/>
      <c r="M86" s="572"/>
      <c r="N86" s="573"/>
    </row>
    <row r="87" spans="2:14" ht="15" hidden="1" thickBot="1">
      <c r="B87" s="60" t="s">
        <v>84</v>
      </c>
      <c r="C87" s="61"/>
      <c r="D87" s="61"/>
      <c r="E87" s="41"/>
      <c r="F87" s="41"/>
      <c r="G87" s="41"/>
      <c r="H87" s="41"/>
      <c r="I87" s="41"/>
      <c r="J87" s="574"/>
      <c r="K87" s="574"/>
      <c r="L87" s="574"/>
      <c r="M87" s="574"/>
      <c r="N87" s="575"/>
    </row>
  </sheetData>
  <mergeCells count="86">
    <mergeCell ref="C21:N21"/>
    <mergeCell ref="B42:I42"/>
    <mergeCell ref="L42:M42"/>
    <mergeCell ref="K5:K6"/>
    <mergeCell ref="L5:L6"/>
    <mergeCell ref="M5:M6"/>
    <mergeCell ref="B10:E10"/>
    <mergeCell ref="I10:J10"/>
    <mergeCell ref="D12:G12"/>
    <mergeCell ref="C19:I19"/>
    <mergeCell ref="K19:N19"/>
    <mergeCell ref="K12:M12"/>
    <mergeCell ref="L13:N13"/>
    <mergeCell ref="N5:N6"/>
    <mergeCell ref="C6:J6"/>
    <mergeCell ref="B7:N7"/>
    <mergeCell ref="B1:B6"/>
    <mergeCell ref="C1:J1"/>
    <mergeCell ref="K1:K2"/>
    <mergeCell ref="L1:N2"/>
    <mergeCell ref="C2:J2"/>
    <mergeCell ref="E16:M17"/>
    <mergeCell ref="C3:J3"/>
    <mergeCell ref="K3:K4"/>
    <mergeCell ref="L3:N4"/>
    <mergeCell ref="C4:J4"/>
    <mergeCell ref="C5:J5"/>
    <mergeCell ref="F26:H26"/>
    <mergeCell ref="B28:N28"/>
    <mergeCell ref="C30:J30"/>
    <mergeCell ref="L30:M30"/>
    <mergeCell ref="C31:I31"/>
    <mergeCell ref="L31:M31"/>
    <mergeCell ref="B40:I40"/>
    <mergeCell ref="L40:M40"/>
    <mergeCell ref="C32:J32"/>
    <mergeCell ref="L32:M32"/>
    <mergeCell ref="B34:N34"/>
    <mergeCell ref="B36:H36"/>
    <mergeCell ref="I36:J36"/>
    <mergeCell ref="L36:M36"/>
    <mergeCell ref="B35:H35"/>
    <mergeCell ref="I35:J35"/>
    <mergeCell ref="L35:M35"/>
    <mergeCell ref="B37:H37"/>
    <mergeCell ref="I37:J37"/>
    <mergeCell ref="L37:M37"/>
    <mergeCell ref="B38:M38"/>
    <mergeCell ref="B39:N39"/>
    <mergeCell ref="B50:N50"/>
    <mergeCell ref="B41:I41"/>
    <mergeCell ref="L41:M41"/>
    <mergeCell ref="B44:M44"/>
    <mergeCell ref="B45:N45"/>
    <mergeCell ref="B46:G46"/>
    <mergeCell ref="L46:M46"/>
    <mergeCell ref="B47:G47"/>
    <mergeCell ref="L47:M47"/>
    <mergeCell ref="B48:G48"/>
    <mergeCell ref="L48:M48"/>
    <mergeCell ref="B49:M49"/>
    <mergeCell ref="B56:M56"/>
    <mergeCell ref="B57:N57"/>
    <mergeCell ref="B75:N76"/>
    <mergeCell ref="J86:N87"/>
    <mergeCell ref="B43:I43"/>
    <mergeCell ref="L43:M43"/>
    <mergeCell ref="B53:H53"/>
    <mergeCell ref="L53:M53"/>
    <mergeCell ref="L62:M62"/>
    <mergeCell ref="B63:M63"/>
    <mergeCell ref="B51:H51"/>
    <mergeCell ref="L51:M51"/>
    <mergeCell ref="B52:H52"/>
    <mergeCell ref="L52:M52"/>
    <mergeCell ref="B54:M54"/>
    <mergeCell ref="B55:N55"/>
    <mergeCell ref="B64:N64"/>
    <mergeCell ref="B65:M65"/>
    <mergeCell ref="B73:N74"/>
    <mergeCell ref="B58:N58"/>
    <mergeCell ref="B59:H59"/>
    <mergeCell ref="L59:M59"/>
    <mergeCell ref="B60:H60"/>
    <mergeCell ref="L60:M60"/>
    <mergeCell ref="L61:M61"/>
  </mergeCells>
  <pageMargins left="0.70866141732283472" right="0.70866141732283472" top="0.74803149606299213" bottom="0.74803149606299213" header="0.31496062992125984" footer="0.31496062992125984"/>
  <pageSetup scale="50" fitToHeight="0" orientation="portrait"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B9D68E7-DEFE-4DE4-A23D-B66A979C773E}">
  <sheetPr>
    <tabColor rgb="FFFF0000"/>
    <pageSetUpPr fitToPage="1"/>
  </sheetPr>
  <dimension ref="A1:N88"/>
  <sheetViews>
    <sheetView view="pageBreakPreview" topLeftCell="B1" zoomScale="70" zoomScaleNormal="70" zoomScaleSheetLayoutView="70" workbookViewId="0">
      <selection activeCell="C1" sqref="C1:J3"/>
    </sheetView>
  </sheetViews>
  <sheetFormatPr baseColWidth="10" defaultColWidth="11.44140625" defaultRowHeight="14.4"/>
  <cols>
    <col min="1" max="1" width="11.88671875" hidden="1" customWidth="1"/>
    <col min="2" max="2" width="17" customWidth="1"/>
    <col min="6" max="6" width="14.44140625" customWidth="1"/>
    <col min="9" max="9" width="14.5546875" bestFit="1" customWidth="1"/>
    <col min="10" max="10" width="15.5546875" customWidth="1"/>
    <col min="11" max="11" width="17.5546875" bestFit="1" customWidth="1"/>
    <col min="14" max="14" width="20.44140625" customWidth="1"/>
    <col min="15" max="15" width="12" bestFit="1" customWidth="1"/>
  </cols>
  <sheetData>
    <row r="1" spans="1:14">
      <c r="A1" s="8"/>
      <c r="B1" s="608"/>
      <c r="C1" s="611"/>
      <c r="D1" s="611"/>
      <c r="E1" s="611"/>
      <c r="F1" s="611"/>
      <c r="G1" s="611"/>
      <c r="H1" s="611"/>
      <c r="I1" s="611"/>
      <c r="J1" s="612"/>
      <c r="K1" s="613" t="s">
        <v>0</v>
      </c>
      <c r="L1" s="615" t="s">
        <v>61</v>
      </c>
      <c r="M1" s="616"/>
      <c r="N1" s="617"/>
    </row>
    <row r="2" spans="1:14">
      <c r="A2" s="9"/>
      <c r="B2" s="609"/>
      <c r="C2" s="621" t="s">
        <v>1</v>
      </c>
      <c r="D2" s="621"/>
      <c r="E2" s="621"/>
      <c r="F2" s="621"/>
      <c r="G2" s="621"/>
      <c r="H2" s="621"/>
      <c r="I2" s="621"/>
      <c r="J2" s="622"/>
      <c r="K2" s="614"/>
      <c r="L2" s="618"/>
      <c r="M2" s="619"/>
      <c r="N2" s="620"/>
    </row>
    <row r="3" spans="1:14">
      <c r="A3" s="9"/>
      <c r="B3" s="609"/>
      <c r="C3" s="621" t="s">
        <v>62</v>
      </c>
      <c r="D3" s="621"/>
      <c r="E3" s="621"/>
      <c r="F3" s="621"/>
      <c r="G3" s="621"/>
      <c r="H3" s="621"/>
      <c r="I3" s="621"/>
      <c r="J3" s="622"/>
      <c r="K3" s="623" t="s">
        <v>2</v>
      </c>
      <c r="L3" s="625">
        <v>1</v>
      </c>
      <c r="M3" s="626"/>
      <c r="N3" s="627"/>
    </row>
    <row r="4" spans="1:14">
      <c r="A4" s="9"/>
      <c r="B4" s="609"/>
      <c r="C4" s="621" t="s">
        <v>63</v>
      </c>
      <c r="D4" s="621"/>
      <c r="E4" s="621"/>
      <c r="F4" s="621"/>
      <c r="G4" s="621"/>
      <c r="H4" s="621"/>
      <c r="I4" s="621"/>
      <c r="J4" s="622"/>
      <c r="K4" s="624"/>
      <c r="L4" s="628"/>
      <c r="M4" s="629"/>
      <c r="N4" s="630"/>
    </row>
    <row r="5" spans="1:14">
      <c r="A5" s="9"/>
      <c r="B5" s="609"/>
      <c r="C5" s="621" t="s">
        <v>64</v>
      </c>
      <c r="D5" s="621"/>
      <c r="E5" s="621"/>
      <c r="F5" s="621"/>
      <c r="G5" s="621"/>
      <c r="H5" s="621"/>
      <c r="I5" s="621"/>
      <c r="J5" s="622"/>
      <c r="K5" s="623" t="s">
        <v>3</v>
      </c>
      <c r="L5" s="632"/>
      <c r="M5" s="632" t="s">
        <v>4</v>
      </c>
      <c r="N5" s="604"/>
    </row>
    <row r="6" spans="1:14" ht="15" thickBot="1">
      <c r="A6" s="9"/>
      <c r="B6" s="610"/>
      <c r="C6" s="606"/>
      <c r="D6" s="606"/>
      <c r="E6" s="606"/>
      <c r="F6" s="606"/>
      <c r="G6" s="606"/>
      <c r="H6" s="606"/>
      <c r="I6" s="606"/>
      <c r="J6" s="607"/>
      <c r="K6" s="631"/>
      <c r="L6" s="633"/>
      <c r="M6" s="633"/>
      <c r="N6" s="605"/>
    </row>
    <row r="7" spans="1:14" ht="5.0999999999999996" customHeight="1" thickBot="1">
      <c r="A7" s="9"/>
      <c r="B7" s="491"/>
      <c r="C7" s="492"/>
      <c r="D7" s="492"/>
      <c r="E7" s="492"/>
      <c r="F7" s="492"/>
      <c r="G7" s="492"/>
      <c r="H7" s="492"/>
      <c r="I7" s="492"/>
      <c r="J7" s="492"/>
      <c r="K7" s="492"/>
      <c r="L7" s="492"/>
      <c r="M7" s="492"/>
      <c r="N7" s="493"/>
    </row>
    <row r="8" spans="1:14" ht="18.75" customHeight="1">
      <c r="A8" s="9"/>
      <c r="B8" s="282"/>
      <c r="C8" s="169"/>
      <c r="D8" s="169"/>
      <c r="E8" s="169"/>
      <c r="F8" s="169"/>
      <c r="G8" s="169"/>
      <c r="H8" s="170"/>
      <c r="I8" s="169"/>
      <c r="J8" s="169"/>
      <c r="K8" s="171" t="s">
        <v>5</v>
      </c>
      <c r="L8" s="172"/>
      <c r="M8" s="172"/>
      <c r="N8" s="173"/>
    </row>
    <row r="9" spans="1:14">
      <c r="A9" s="9"/>
      <c r="B9" s="283"/>
      <c r="C9" s="174"/>
      <c r="D9" s="174"/>
      <c r="E9" s="174"/>
      <c r="F9" s="174"/>
      <c r="G9" s="174"/>
      <c r="H9" s="175"/>
      <c r="I9" s="174"/>
      <c r="J9" s="174"/>
      <c r="K9" s="176"/>
      <c r="L9" s="177" t="s">
        <v>65</v>
      </c>
      <c r="M9" s="177" t="s">
        <v>66</v>
      </c>
      <c r="N9" s="178" t="s">
        <v>67</v>
      </c>
    </row>
    <row r="10" spans="1:14">
      <c r="A10" s="9"/>
      <c r="B10" s="498" t="s">
        <v>68</v>
      </c>
      <c r="C10" s="499"/>
      <c r="D10" s="499"/>
      <c r="E10" s="499"/>
      <c r="F10" s="179"/>
      <c r="G10" s="174"/>
      <c r="H10" s="180"/>
      <c r="I10" s="500" t="s">
        <v>69</v>
      </c>
      <c r="J10" s="500"/>
      <c r="K10" s="181"/>
      <c r="L10" s="177"/>
      <c r="M10" s="177"/>
      <c r="N10" s="178"/>
    </row>
    <row r="11" spans="1:14" ht="5.25" customHeight="1">
      <c r="A11" s="9"/>
      <c r="B11" s="278"/>
      <c r="C11" s="279"/>
      <c r="D11" s="279"/>
      <c r="E11" s="279"/>
      <c r="F11" s="179"/>
      <c r="G11" s="174"/>
      <c r="H11" s="180"/>
      <c r="I11" s="280"/>
      <c r="J11" s="280"/>
      <c r="K11" s="181"/>
      <c r="L11" s="177"/>
      <c r="M11" s="177"/>
      <c r="N11" s="178"/>
    </row>
    <row r="12" spans="1:14">
      <c r="A12" s="9"/>
      <c r="B12" s="182" t="s">
        <v>6</v>
      </c>
      <c r="C12" s="183"/>
      <c r="D12" s="501">
        <v>0</v>
      </c>
      <c r="E12" s="501"/>
      <c r="F12" s="501"/>
      <c r="G12" s="501"/>
      <c r="H12" s="183"/>
      <c r="I12" s="180"/>
      <c r="J12" s="184" t="s">
        <v>7</v>
      </c>
      <c r="K12" s="501" t="s">
        <v>872</v>
      </c>
      <c r="L12" s="501"/>
      <c r="M12" s="501"/>
      <c r="N12" s="185"/>
    </row>
    <row r="13" spans="1:14" ht="15" thickBot="1">
      <c r="A13" s="9"/>
      <c r="B13" s="186"/>
      <c r="C13" s="187"/>
      <c r="D13" s="281"/>
      <c r="E13" s="281"/>
      <c r="F13" s="281"/>
      <c r="G13" s="281"/>
      <c r="H13" s="187"/>
      <c r="I13" s="281"/>
      <c r="J13" s="187"/>
      <c r="K13" s="281"/>
      <c r="L13" s="502"/>
      <c r="M13" s="502"/>
      <c r="N13" s="503"/>
    </row>
    <row r="14" spans="1:14" ht="6.9" customHeight="1">
      <c r="A14" s="9"/>
      <c r="B14" s="10"/>
      <c r="C14" s="11"/>
      <c r="D14" s="11"/>
      <c r="E14" s="11"/>
      <c r="F14" s="11"/>
      <c r="G14" s="11"/>
      <c r="H14" s="11"/>
      <c r="I14" s="11"/>
      <c r="J14" s="11"/>
      <c r="K14" s="11"/>
      <c r="L14" s="11"/>
      <c r="M14" s="11"/>
      <c r="N14" s="12"/>
    </row>
    <row r="15" spans="1:14" hidden="1">
      <c r="A15" s="9"/>
      <c r="B15" s="13" t="s">
        <v>8</v>
      </c>
      <c r="C15" s="14"/>
      <c r="D15" s="15" t="s">
        <v>4</v>
      </c>
      <c r="E15" s="16"/>
      <c r="F15" s="17"/>
      <c r="G15" s="17"/>
      <c r="H15" s="18"/>
      <c r="I15" s="18"/>
      <c r="J15" s="18"/>
      <c r="K15" s="18"/>
      <c r="L15" s="18"/>
      <c r="M15" s="18"/>
      <c r="N15" s="19"/>
    </row>
    <row r="16" spans="1:14" ht="18" customHeight="1">
      <c r="A16" s="9"/>
      <c r="B16" s="20" t="s">
        <v>70</v>
      </c>
      <c r="C16" s="21"/>
      <c r="D16" s="23"/>
      <c r="E16" s="494" t="s">
        <v>899</v>
      </c>
      <c r="F16" s="494"/>
      <c r="G16" s="494"/>
      <c r="H16" s="494"/>
      <c r="I16" s="494"/>
      <c r="J16" s="494"/>
      <c r="K16" s="494"/>
      <c r="L16" s="494"/>
      <c r="M16" s="494"/>
      <c r="N16" s="19"/>
    </row>
    <row r="17" spans="1:14" ht="18" customHeight="1">
      <c r="A17" s="9"/>
      <c r="B17" s="20"/>
      <c r="C17" s="21"/>
      <c r="D17" s="23"/>
      <c r="E17" s="495"/>
      <c r="F17" s="495"/>
      <c r="G17" s="495"/>
      <c r="H17" s="495"/>
      <c r="I17" s="495"/>
      <c r="J17" s="495"/>
      <c r="K17" s="495"/>
      <c r="L17" s="495"/>
      <c r="M17" s="495"/>
      <c r="N17" s="19"/>
    </row>
    <row r="18" spans="1:14" ht="6.9" customHeight="1">
      <c r="A18" s="9"/>
      <c r="B18" s="20"/>
      <c r="C18" s="21"/>
      <c r="D18" s="23"/>
      <c r="E18" s="23"/>
      <c r="F18" s="23"/>
      <c r="G18" s="23"/>
      <c r="H18" s="23"/>
      <c r="I18" s="23"/>
      <c r="J18" s="23"/>
      <c r="K18" s="23"/>
      <c r="L18" s="23"/>
      <c r="M18" s="23"/>
      <c r="N18" s="24"/>
    </row>
    <row r="19" spans="1:14" ht="18" customHeight="1">
      <c r="A19" s="9"/>
      <c r="B19" s="20" t="s">
        <v>71</v>
      </c>
      <c r="C19" s="496" t="s">
        <v>898</v>
      </c>
      <c r="D19" s="496"/>
      <c r="E19" s="496"/>
      <c r="F19" s="496"/>
      <c r="G19" s="496"/>
      <c r="H19" s="496"/>
      <c r="I19" s="496"/>
      <c r="J19" s="15" t="s">
        <v>72</v>
      </c>
      <c r="K19" s="504" t="s">
        <v>897</v>
      </c>
      <c r="L19" s="504"/>
      <c r="M19" s="504"/>
      <c r="N19" s="505"/>
    </row>
    <row r="20" spans="1:14" ht="6.9" customHeight="1">
      <c r="A20" s="9"/>
      <c r="B20" s="20"/>
      <c r="C20" s="21"/>
      <c r="D20" s="23"/>
      <c r="E20" s="23"/>
      <c r="F20" s="23"/>
      <c r="G20" s="23"/>
      <c r="H20" s="23"/>
      <c r="I20" s="23"/>
      <c r="J20" s="23"/>
      <c r="K20" s="23"/>
      <c r="L20" s="23"/>
      <c r="M20" s="23"/>
      <c r="N20" s="24"/>
    </row>
    <row r="21" spans="1:14" ht="18" customHeight="1">
      <c r="A21" s="9"/>
      <c r="B21" s="20" t="s">
        <v>73</v>
      </c>
      <c r="C21" s="496" t="s">
        <v>900</v>
      </c>
      <c r="D21" s="496"/>
      <c r="E21" s="496"/>
      <c r="F21" s="496"/>
      <c r="G21" s="496"/>
      <c r="H21" s="496"/>
      <c r="I21" s="496"/>
      <c r="J21" s="496"/>
      <c r="K21" s="496"/>
      <c r="L21" s="496"/>
      <c r="M21" s="496"/>
      <c r="N21" s="497"/>
    </row>
    <row r="22" spans="1:14" ht="18" customHeight="1">
      <c r="A22" s="9"/>
      <c r="B22" s="20"/>
      <c r="C22" s="21"/>
      <c r="D22" s="27"/>
      <c r="E22" s="27"/>
      <c r="F22" s="27"/>
      <c r="G22" s="27"/>
      <c r="H22" s="27"/>
      <c r="I22" s="27"/>
      <c r="J22" s="27"/>
      <c r="K22" s="27"/>
      <c r="L22" s="27"/>
      <c r="M22" s="27"/>
      <c r="N22" s="28"/>
    </row>
    <row r="23" spans="1:14" hidden="1">
      <c r="A23" s="9"/>
      <c r="B23" s="20" t="s">
        <v>74</v>
      </c>
      <c r="C23" s="22"/>
      <c r="D23" s="26"/>
      <c r="E23" s="26"/>
      <c r="F23" s="26"/>
      <c r="G23" s="26"/>
      <c r="H23" s="26"/>
      <c r="I23" s="26"/>
      <c r="J23" s="26"/>
      <c r="K23" s="188" t="s">
        <v>75</v>
      </c>
      <c r="L23" s="189"/>
      <c r="M23" s="188" t="s">
        <v>4</v>
      </c>
      <c r="N23" s="190"/>
    </row>
    <row r="24" spans="1:14" ht="6.9" customHeight="1">
      <c r="A24" s="9"/>
      <c r="B24" s="20"/>
      <c r="C24" s="21"/>
      <c r="D24" s="27"/>
      <c r="E24" s="27"/>
      <c r="F24" s="27"/>
      <c r="G24" s="27"/>
      <c r="H24" s="27"/>
      <c r="I24" s="27"/>
      <c r="J24" s="27"/>
      <c r="K24" s="27"/>
      <c r="L24" s="27"/>
      <c r="M24" s="27"/>
      <c r="N24" s="28"/>
    </row>
    <row r="25" spans="1:14" ht="18" customHeight="1">
      <c r="A25" s="9"/>
      <c r="B25" s="20" t="s">
        <v>76</v>
      </c>
      <c r="C25" s="21"/>
      <c r="D25" s="27"/>
      <c r="E25" s="27"/>
      <c r="F25" s="29"/>
      <c r="G25" s="30"/>
      <c r="H25" s="25"/>
      <c r="I25" s="26"/>
      <c r="J25" s="26"/>
      <c r="K25" s="17"/>
      <c r="L25" s="27"/>
      <c r="M25" s="27"/>
      <c r="N25" s="28"/>
    </row>
    <row r="26" spans="1:14" ht="18" customHeight="1">
      <c r="A26" s="9"/>
      <c r="B26" s="31"/>
      <c r="C26" s="32"/>
      <c r="D26" s="33"/>
      <c r="E26" s="33"/>
      <c r="F26" s="506" t="s">
        <v>77</v>
      </c>
      <c r="G26" s="507"/>
      <c r="H26" s="507"/>
      <c r="I26" s="33" t="s">
        <v>66</v>
      </c>
      <c r="J26" s="33" t="s">
        <v>67</v>
      </c>
      <c r="K26" s="34"/>
      <c r="L26" s="33"/>
      <c r="M26" s="33"/>
      <c r="N26" s="35"/>
    </row>
    <row r="27" spans="1:14" ht="6.9" customHeight="1">
      <c r="A27" s="9"/>
      <c r="B27" s="36"/>
      <c r="C27" s="18"/>
      <c r="D27" s="18"/>
      <c r="E27" s="18"/>
      <c r="F27" s="18"/>
      <c r="G27" s="18"/>
      <c r="H27" s="18"/>
      <c r="I27" s="18"/>
      <c r="J27" s="18"/>
      <c r="K27" s="18"/>
      <c r="L27" s="18"/>
      <c r="M27" s="18"/>
      <c r="N27" s="19"/>
    </row>
    <row r="28" spans="1:14" ht="30" customHeight="1">
      <c r="A28" s="9"/>
      <c r="B28" s="508" t="s">
        <v>9</v>
      </c>
      <c r="C28" s="509"/>
      <c r="D28" s="509"/>
      <c r="E28" s="509"/>
      <c r="F28" s="509"/>
      <c r="G28" s="509"/>
      <c r="H28" s="509"/>
      <c r="I28" s="509"/>
      <c r="J28" s="509"/>
      <c r="K28" s="509"/>
      <c r="L28" s="509"/>
      <c r="M28" s="509"/>
      <c r="N28" s="510"/>
    </row>
    <row r="29" spans="1:14" ht="6.9" customHeight="1" thickBot="1">
      <c r="A29" s="9"/>
      <c r="B29" s="72"/>
      <c r="C29" s="73"/>
      <c r="D29" s="73"/>
      <c r="E29" s="73"/>
      <c r="F29" s="73"/>
      <c r="G29" s="73"/>
      <c r="H29" s="73"/>
      <c r="I29" s="73"/>
      <c r="J29" s="73"/>
      <c r="K29" s="73"/>
      <c r="L29" s="73"/>
      <c r="M29" s="73"/>
      <c r="N29" s="74"/>
    </row>
    <row r="30" spans="1:14" ht="35.25" customHeight="1">
      <c r="A30" s="9"/>
      <c r="B30" s="65" t="s">
        <v>10</v>
      </c>
      <c r="C30" s="511" t="s">
        <v>11</v>
      </c>
      <c r="D30" s="512"/>
      <c r="E30" s="512"/>
      <c r="F30" s="512"/>
      <c r="G30" s="512"/>
      <c r="H30" s="512"/>
      <c r="I30" s="512"/>
      <c r="J30" s="513"/>
      <c r="K30" s="66" t="s">
        <v>78</v>
      </c>
      <c r="L30" s="514" t="s">
        <v>12</v>
      </c>
      <c r="M30" s="514"/>
      <c r="N30" s="38" t="s">
        <v>13</v>
      </c>
    </row>
    <row r="31" spans="1:14" hidden="1">
      <c r="A31" s="9"/>
      <c r="B31" s="67" t="s">
        <v>10</v>
      </c>
      <c r="C31" s="515" t="s">
        <v>11</v>
      </c>
      <c r="D31" s="515"/>
      <c r="E31" s="515"/>
      <c r="F31" s="515"/>
      <c r="G31" s="515"/>
      <c r="H31" s="515"/>
      <c r="I31" s="515"/>
      <c r="J31" s="64"/>
      <c r="K31" s="75"/>
      <c r="L31" s="516" t="s">
        <v>12</v>
      </c>
      <c r="M31" s="516"/>
      <c r="N31" s="68" t="s">
        <v>13</v>
      </c>
    </row>
    <row r="32" spans="1:14" ht="24.9" customHeight="1" thickBot="1">
      <c r="A32" s="9" t="s">
        <v>14</v>
      </c>
      <c r="B32" s="69" t="s">
        <v>94</v>
      </c>
      <c r="C32" s="517" t="s">
        <v>841</v>
      </c>
      <c r="D32" s="517"/>
      <c r="E32" s="517"/>
      <c r="F32" s="517"/>
      <c r="G32" s="517"/>
      <c r="H32" s="517"/>
      <c r="I32" s="517"/>
      <c r="J32" s="517"/>
      <c r="K32" s="70"/>
      <c r="L32" s="518" t="s">
        <v>52</v>
      </c>
      <c r="M32" s="518"/>
      <c r="N32" s="71"/>
    </row>
    <row r="33" spans="1:14" ht="6.9" customHeight="1" thickBot="1">
      <c r="A33" s="9"/>
      <c r="B33" s="72"/>
      <c r="C33" s="73"/>
      <c r="D33" s="73"/>
      <c r="E33" s="73"/>
      <c r="F33" s="73"/>
      <c r="G33" s="73"/>
      <c r="H33" s="73"/>
      <c r="I33" s="73"/>
      <c r="J33" s="73"/>
      <c r="K33" s="73"/>
      <c r="L33" s="73"/>
      <c r="M33" s="73"/>
      <c r="N33" s="74"/>
    </row>
    <row r="34" spans="1:14" ht="30" customHeight="1">
      <c r="A34" s="9"/>
      <c r="B34" s="519" t="s">
        <v>16</v>
      </c>
      <c r="C34" s="520"/>
      <c r="D34" s="520"/>
      <c r="E34" s="520"/>
      <c r="F34" s="520"/>
      <c r="G34" s="520"/>
      <c r="H34" s="520"/>
      <c r="I34" s="520"/>
      <c r="J34" s="520"/>
      <c r="K34" s="520"/>
      <c r="L34" s="520"/>
      <c r="M34" s="520"/>
      <c r="N34" s="521"/>
    </row>
    <row r="35" spans="1:14" ht="24.9" customHeight="1">
      <c r="A35" s="9"/>
      <c r="B35" s="522" t="s">
        <v>11</v>
      </c>
      <c r="C35" s="523"/>
      <c r="D35" s="523"/>
      <c r="E35" s="523"/>
      <c r="F35" s="523"/>
      <c r="G35" s="523"/>
      <c r="H35" s="523"/>
      <c r="I35" s="523" t="s">
        <v>17</v>
      </c>
      <c r="J35" s="523"/>
      <c r="K35" s="275" t="s">
        <v>18</v>
      </c>
      <c r="L35" s="523" t="s">
        <v>19</v>
      </c>
      <c r="M35" s="523"/>
      <c r="N35" s="62" t="s">
        <v>20</v>
      </c>
    </row>
    <row r="36" spans="1:14" ht="18" customHeight="1">
      <c r="A36" s="9"/>
      <c r="B36" s="590" t="s">
        <v>674</v>
      </c>
      <c r="C36" s="591"/>
      <c r="D36" s="591"/>
      <c r="E36" s="591"/>
      <c r="F36" s="591"/>
      <c r="G36" s="591"/>
      <c r="H36" s="592"/>
      <c r="I36" s="526"/>
      <c r="J36" s="527"/>
      <c r="K36" s="76">
        <v>11995</v>
      </c>
      <c r="L36" s="634">
        <v>1</v>
      </c>
      <c r="M36" s="635"/>
      <c r="N36" s="95">
        <f>+K36/L36</f>
        <v>11995</v>
      </c>
    </row>
    <row r="37" spans="1:14" ht="18" customHeight="1">
      <c r="A37" s="9"/>
      <c r="B37" s="593" t="s">
        <v>98</v>
      </c>
      <c r="C37" s="594"/>
      <c r="D37" s="594"/>
      <c r="E37" s="594"/>
      <c r="F37" s="594"/>
      <c r="G37" s="594"/>
      <c r="H37" s="595"/>
      <c r="I37" s="596"/>
      <c r="J37" s="597"/>
      <c r="K37" s="276"/>
      <c r="L37" s="533">
        <v>0.05</v>
      </c>
      <c r="M37" s="534"/>
      <c r="N37" s="96">
        <f>ROUND(N55*L37,2)</f>
        <v>7153.21</v>
      </c>
    </row>
    <row r="38" spans="1:14" ht="18" customHeight="1" thickBot="1">
      <c r="A38" s="9"/>
      <c r="B38" s="583" t="s">
        <v>21</v>
      </c>
      <c r="C38" s="584"/>
      <c r="D38" s="584"/>
      <c r="E38" s="584"/>
      <c r="F38" s="584"/>
      <c r="G38" s="584"/>
      <c r="H38" s="584"/>
      <c r="I38" s="584"/>
      <c r="J38" s="584"/>
      <c r="K38" s="584"/>
      <c r="L38" s="584"/>
      <c r="M38" s="585"/>
      <c r="N38" s="97">
        <f>ROUND(SUM(N36:N37),2)</f>
        <v>19148.21</v>
      </c>
    </row>
    <row r="39" spans="1:14" ht="30" customHeight="1">
      <c r="A39" s="9"/>
      <c r="B39" s="519" t="s">
        <v>22</v>
      </c>
      <c r="C39" s="520"/>
      <c r="D39" s="520"/>
      <c r="E39" s="520"/>
      <c r="F39" s="520"/>
      <c r="G39" s="520"/>
      <c r="H39" s="520"/>
      <c r="I39" s="520"/>
      <c r="J39" s="520"/>
      <c r="K39" s="520"/>
      <c r="L39" s="520"/>
      <c r="M39" s="520"/>
      <c r="N39" s="521"/>
    </row>
    <row r="40" spans="1:14" ht="24.9" customHeight="1">
      <c r="A40" s="9"/>
      <c r="B40" s="522" t="s">
        <v>11</v>
      </c>
      <c r="C40" s="523"/>
      <c r="D40" s="523"/>
      <c r="E40" s="523"/>
      <c r="F40" s="523"/>
      <c r="G40" s="523"/>
      <c r="H40" s="523"/>
      <c r="I40" s="523"/>
      <c r="J40" s="275" t="s">
        <v>12</v>
      </c>
      <c r="K40" s="275" t="s">
        <v>13</v>
      </c>
      <c r="L40" s="523" t="s">
        <v>23</v>
      </c>
      <c r="M40" s="523"/>
      <c r="N40" s="62" t="s">
        <v>20</v>
      </c>
    </row>
    <row r="41" spans="1:14" ht="18" customHeight="1">
      <c r="A41" s="9"/>
      <c r="B41" s="586" t="s">
        <v>108</v>
      </c>
      <c r="C41" s="587"/>
      <c r="D41" s="587"/>
      <c r="E41" s="587"/>
      <c r="F41" s="587"/>
      <c r="G41" s="587"/>
      <c r="H41" s="587"/>
      <c r="I41" s="588"/>
      <c r="J41" s="284" t="s">
        <v>52</v>
      </c>
      <c r="K41" s="273">
        <v>0.84</v>
      </c>
      <c r="L41" s="589">
        <v>78845</v>
      </c>
      <c r="M41" s="589"/>
      <c r="N41" s="96">
        <f>+L41*K41</f>
        <v>66229.8</v>
      </c>
    </row>
    <row r="42" spans="1:14" ht="18" customHeight="1">
      <c r="A42" s="9"/>
      <c r="B42" s="285" t="s">
        <v>109</v>
      </c>
      <c r="C42" s="286"/>
      <c r="D42" s="286"/>
      <c r="E42" s="286"/>
      <c r="F42" s="286"/>
      <c r="G42" s="286"/>
      <c r="H42" s="286"/>
      <c r="I42" s="287"/>
      <c r="J42" s="93" t="s">
        <v>52</v>
      </c>
      <c r="K42" s="94">
        <v>0.63</v>
      </c>
      <c r="L42" s="589">
        <v>61880</v>
      </c>
      <c r="M42" s="589"/>
      <c r="N42" s="96">
        <f>+L42*K42</f>
        <v>38984.400000000001</v>
      </c>
    </row>
    <row r="43" spans="1:14" ht="18" customHeight="1">
      <c r="A43" s="9"/>
      <c r="B43" s="285" t="s">
        <v>110</v>
      </c>
      <c r="C43" s="286"/>
      <c r="D43" s="286"/>
      <c r="E43" s="286"/>
      <c r="F43" s="286"/>
      <c r="G43" s="286"/>
      <c r="H43" s="286"/>
      <c r="I43" s="287"/>
      <c r="J43" s="93" t="s">
        <v>53</v>
      </c>
      <c r="K43" s="94">
        <v>260</v>
      </c>
      <c r="L43" s="589">
        <v>600</v>
      </c>
      <c r="M43" s="589"/>
      <c r="N43" s="96">
        <f>+L43*K43</f>
        <v>156000</v>
      </c>
    </row>
    <row r="44" spans="1:14" ht="18" customHeight="1">
      <c r="A44" s="9"/>
      <c r="B44" s="586" t="s">
        <v>49</v>
      </c>
      <c r="C44" s="587"/>
      <c r="D44" s="587"/>
      <c r="E44" s="587"/>
      <c r="F44" s="587"/>
      <c r="G44" s="587"/>
      <c r="H44" s="587"/>
      <c r="I44" s="588"/>
      <c r="J44" s="93" t="s">
        <v>100</v>
      </c>
      <c r="K44" s="94">
        <v>185</v>
      </c>
      <c r="L44" s="589">
        <v>60</v>
      </c>
      <c r="M44" s="589"/>
      <c r="N44" s="96">
        <f>+L44*K44</f>
        <v>11100</v>
      </c>
    </row>
    <row r="45" spans="1:14" ht="18" customHeight="1" thickBot="1">
      <c r="A45" s="9"/>
      <c r="B45" s="539" t="s">
        <v>21</v>
      </c>
      <c r="C45" s="540"/>
      <c r="D45" s="540"/>
      <c r="E45" s="540"/>
      <c r="F45" s="540"/>
      <c r="G45" s="540"/>
      <c r="H45" s="540"/>
      <c r="I45" s="540"/>
      <c r="J45" s="540"/>
      <c r="K45" s="540"/>
      <c r="L45" s="540"/>
      <c r="M45" s="540"/>
      <c r="N45" s="98">
        <f>+SUM(N41:N44)</f>
        <v>272314.2</v>
      </c>
    </row>
    <row r="46" spans="1:14" ht="30" customHeight="1">
      <c r="A46" s="9"/>
      <c r="B46" s="541" t="s">
        <v>24</v>
      </c>
      <c r="C46" s="542"/>
      <c r="D46" s="542"/>
      <c r="E46" s="542"/>
      <c r="F46" s="542"/>
      <c r="G46" s="542"/>
      <c r="H46" s="542"/>
      <c r="I46" s="542"/>
      <c r="J46" s="542"/>
      <c r="K46" s="542"/>
      <c r="L46" s="542"/>
      <c r="M46" s="542"/>
      <c r="N46" s="543"/>
    </row>
    <row r="47" spans="1:14" ht="35.1" customHeight="1">
      <c r="A47" s="9"/>
      <c r="B47" s="522" t="s">
        <v>25</v>
      </c>
      <c r="C47" s="523"/>
      <c r="D47" s="523"/>
      <c r="E47" s="523"/>
      <c r="F47" s="523"/>
      <c r="G47" s="523"/>
      <c r="H47" s="275" t="s">
        <v>12</v>
      </c>
      <c r="I47" s="274" t="s">
        <v>26</v>
      </c>
      <c r="J47" s="274" t="s">
        <v>27</v>
      </c>
      <c r="K47" s="275" t="s">
        <v>28</v>
      </c>
      <c r="L47" s="523" t="s">
        <v>29</v>
      </c>
      <c r="M47" s="523"/>
      <c r="N47" s="62" t="s">
        <v>20</v>
      </c>
    </row>
    <row r="48" spans="1:14" ht="18" customHeight="1">
      <c r="A48" s="9" t="e">
        <f>+#REF!</f>
        <v>#REF!</v>
      </c>
      <c r="B48" s="544" t="s">
        <v>108</v>
      </c>
      <c r="C48" s="545"/>
      <c r="D48" s="545"/>
      <c r="E48" s="545"/>
      <c r="F48" s="545"/>
      <c r="G48" s="546"/>
      <c r="H48" s="284" t="s">
        <v>111</v>
      </c>
      <c r="I48" s="273">
        <f>K41</f>
        <v>0.84</v>
      </c>
      <c r="J48" s="277">
        <v>108</v>
      </c>
      <c r="K48" s="273">
        <f>I48*J48</f>
        <v>90.72</v>
      </c>
      <c r="L48" s="547">
        <v>1600</v>
      </c>
      <c r="M48" s="547"/>
      <c r="N48" s="77">
        <f>ROUND(K48*L48,2)</f>
        <v>145152</v>
      </c>
    </row>
    <row r="49" spans="1:14" ht="18" customHeight="1">
      <c r="A49" s="9"/>
      <c r="B49" s="530" t="s">
        <v>109</v>
      </c>
      <c r="C49" s="531"/>
      <c r="D49" s="531"/>
      <c r="E49" s="531"/>
      <c r="F49" s="531"/>
      <c r="G49" s="532"/>
      <c r="H49" s="284" t="s">
        <v>111</v>
      </c>
      <c r="I49" s="273">
        <f>K42</f>
        <v>0.63</v>
      </c>
      <c r="J49" s="277">
        <v>108</v>
      </c>
      <c r="K49" s="273">
        <f>I49*J49</f>
        <v>68.040000000000006</v>
      </c>
      <c r="L49" s="547">
        <v>1600</v>
      </c>
      <c r="M49" s="547"/>
      <c r="N49" s="77">
        <f>ROUND(K49*L49,2)</f>
        <v>108864</v>
      </c>
    </row>
    <row r="50" spans="1:14" ht="18" customHeight="1" thickBot="1">
      <c r="A50" s="9"/>
      <c r="B50" s="539" t="s">
        <v>21</v>
      </c>
      <c r="C50" s="540"/>
      <c r="D50" s="540"/>
      <c r="E50" s="540"/>
      <c r="F50" s="540"/>
      <c r="G50" s="540"/>
      <c r="H50" s="540"/>
      <c r="I50" s="540"/>
      <c r="J50" s="540"/>
      <c r="K50" s="540"/>
      <c r="L50" s="540"/>
      <c r="M50" s="540"/>
      <c r="N50" s="78">
        <f>ROUND((N48+N49),2)</f>
        <v>254016</v>
      </c>
    </row>
    <row r="51" spans="1:14" ht="30" customHeight="1">
      <c r="A51" s="9"/>
      <c r="B51" s="519" t="s">
        <v>30</v>
      </c>
      <c r="C51" s="520"/>
      <c r="D51" s="520"/>
      <c r="E51" s="520"/>
      <c r="F51" s="520"/>
      <c r="G51" s="520"/>
      <c r="H51" s="520"/>
      <c r="I51" s="520"/>
      <c r="J51" s="520"/>
      <c r="K51" s="520"/>
      <c r="L51" s="520"/>
      <c r="M51" s="520"/>
      <c r="N51" s="521"/>
    </row>
    <row r="52" spans="1:14" ht="35.1" customHeight="1">
      <c r="A52" s="9"/>
      <c r="B52" s="549" t="s">
        <v>31</v>
      </c>
      <c r="C52" s="550"/>
      <c r="D52" s="550"/>
      <c r="E52" s="550"/>
      <c r="F52" s="550"/>
      <c r="G52" s="550"/>
      <c r="H52" s="550"/>
      <c r="I52" s="275" t="s">
        <v>32</v>
      </c>
      <c r="J52" s="274" t="s">
        <v>33</v>
      </c>
      <c r="K52" s="274" t="s">
        <v>34</v>
      </c>
      <c r="L52" s="551" t="s">
        <v>19</v>
      </c>
      <c r="M52" s="551"/>
      <c r="N52" s="63" t="s">
        <v>20</v>
      </c>
    </row>
    <row r="53" spans="1:14" ht="18" customHeight="1">
      <c r="A53" s="9" t="e">
        <f>+#REF!</f>
        <v>#REF!</v>
      </c>
      <c r="B53" s="530" t="s">
        <v>392</v>
      </c>
      <c r="C53" s="531"/>
      <c r="D53" s="531"/>
      <c r="E53" s="531"/>
      <c r="F53" s="531"/>
      <c r="G53" s="531"/>
      <c r="H53" s="532"/>
      <c r="I53" s="79">
        <v>77332</v>
      </c>
      <c r="J53" s="80">
        <v>1.85</v>
      </c>
      <c r="K53" s="81">
        <f>+I53*J53*2</f>
        <v>286128.40000000002</v>
      </c>
      <c r="L53" s="552">
        <v>8</v>
      </c>
      <c r="M53" s="552"/>
      <c r="N53" s="77">
        <f>IFERROR(ROUND(K53/L53,2),0)</f>
        <v>35766.050000000003</v>
      </c>
    </row>
    <row r="54" spans="1:14" ht="18" customHeight="1">
      <c r="A54" s="9"/>
      <c r="B54" s="530" t="s">
        <v>842</v>
      </c>
      <c r="C54" s="531"/>
      <c r="D54" s="531"/>
      <c r="E54" s="531"/>
      <c r="F54" s="531"/>
      <c r="G54" s="531"/>
      <c r="H54" s="532"/>
      <c r="I54" s="79">
        <v>38666</v>
      </c>
      <c r="J54" s="80">
        <v>1.85</v>
      </c>
      <c r="K54" s="81">
        <f>+I54*J54*12</f>
        <v>858385.20000000007</v>
      </c>
      <c r="L54" s="552">
        <v>8</v>
      </c>
      <c r="M54" s="552"/>
      <c r="N54" s="77">
        <f>IFERROR(ROUND(K54/L54,2),0)</f>
        <v>107298.15</v>
      </c>
    </row>
    <row r="55" spans="1:14" ht="18" customHeight="1" thickBot="1">
      <c r="A55" s="9"/>
      <c r="B55" s="535" t="s">
        <v>21</v>
      </c>
      <c r="C55" s="536"/>
      <c r="D55" s="536"/>
      <c r="E55" s="536"/>
      <c r="F55" s="536"/>
      <c r="G55" s="536"/>
      <c r="H55" s="536"/>
      <c r="I55" s="536"/>
      <c r="J55" s="536"/>
      <c r="K55" s="536"/>
      <c r="L55" s="536"/>
      <c r="M55" s="536"/>
      <c r="N55" s="82">
        <f>ROUND(SUM(N53:N54),2)</f>
        <v>143064.20000000001</v>
      </c>
    </row>
    <row r="56" spans="1:14" ht="6.9" customHeight="1" thickBot="1">
      <c r="A56" s="9"/>
      <c r="B56" s="553"/>
      <c r="C56" s="554"/>
      <c r="D56" s="554"/>
      <c r="E56" s="554"/>
      <c r="F56" s="554"/>
      <c r="G56" s="554"/>
      <c r="H56" s="554"/>
      <c r="I56" s="554"/>
      <c r="J56" s="554"/>
      <c r="K56" s="554"/>
      <c r="L56" s="554"/>
      <c r="M56" s="554"/>
      <c r="N56" s="555"/>
    </row>
    <row r="57" spans="1:14" ht="18" customHeight="1" thickBot="1">
      <c r="A57" s="9"/>
      <c r="B57" s="556" t="s">
        <v>35</v>
      </c>
      <c r="C57" s="557"/>
      <c r="D57" s="557"/>
      <c r="E57" s="557"/>
      <c r="F57" s="557"/>
      <c r="G57" s="557"/>
      <c r="H57" s="557"/>
      <c r="I57" s="557"/>
      <c r="J57" s="557"/>
      <c r="K57" s="557"/>
      <c r="L57" s="557"/>
      <c r="M57" s="558"/>
      <c r="N57" s="101">
        <f>ROUND(N38+N45+N50+N55,2)</f>
        <v>688542.61</v>
      </c>
    </row>
    <row r="58" spans="1:14" ht="6.9" customHeight="1" thickBot="1">
      <c r="A58" s="9"/>
      <c r="B58" s="553"/>
      <c r="C58" s="554"/>
      <c r="D58" s="554"/>
      <c r="E58" s="554"/>
      <c r="F58" s="554"/>
      <c r="G58" s="554"/>
      <c r="H58" s="554"/>
      <c r="I58" s="554"/>
      <c r="J58" s="554"/>
      <c r="K58" s="554"/>
      <c r="L58" s="554"/>
      <c r="M58" s="554"/>
      <c r="N58" s="555"/>
    </row>
    <row r="59" spans="1:14" ht="30" customHeight="1" thickBot="1">
      <c r="A59" s="9"/>
      <c r="B59" s="559" t="s">
        <v>36</v>
      </c>
      <c r="C59" s="560"/>
      <c r="D59" s="560"/>
      <c r="E59" s="560"/>
      <c r="F59" s="560"/>
      <c r="G59" s="560"/>
      <c r="H59" s="560"/>
      <c r="I59" s="560"/>
      <c r="J59" s="560"/>
      <c r="K59" s="560"/>
      <c r="L59" s="560"/>
      <c r="M59" s="560"/>
      <c r="N59" s="561"/>
    </row>
    <row r="60" spans="1:14" ht="24.9" customHeight="1">
      <c r="A60" s="9"/>
      <c r="B60" s="562" t="s">
        <v>37</v>
      </c>
      <c r="C60" s="563"/>
      <c r="D60" s="563"/>
      <c r="E60" s="563"/>
      <c r="F60" s="563"/>
      <c r="G60" s="563"/>
      <c r="H60" s="563"/>
      <c r="I60" s="271"/>
      <c r="J60" s="272"/>
      <c r="K60" s="37" t="s">
        <v>38</v>
      </c>
      <c r="L60" s="511" t="s">
        <v>39</v>
      </c>
      <c r="M60" s="513"/>
      <c r="N60" s="39"/>
    </row>
    <row r="61" spans="1:14" ht="18" customHeight="1">
      <c r="A61" s="9"/>
      <c r="B61" s="564" t="s">
        <v>40</v>
      </c>
      <c r="C61" s="565"/>
      <c r="D61" s="565"/>
      <c r="E61" s="565"/>
      <c r="F61" s="565"/>
      <c r="G61" s="565"/>
      <c r="H61" s="565"/>
      <c r="I61" s="83"/>
      <c r="J61" s="84"/>
      <c r="K61" s="85">
        <v>0.23</v>
      </c>
      <c r="L61" s="579">
        <f>ROUND(N57*K61,2)</f>
        <v>158364.79999999999</v>
      </c>
      <c r="M61" s="580"/>
      <c r="N61" s="86"/>
    </row>
    <row r="62" spans="1:14" ht="18" customHeight="1">
      <c r="A62" s="9"/>
      <c r="B62" s="87" t="s">
        <v>41</v>
      </c>
      <c r="C62" s="88"/>
      <c r="D62" s="88"/>
      <c r="E62" s="88"/>
      <c r="F62" s="88"/>
      <c r="G62" s="88"/>
      <c r="H62" s="88"/>
      <c r="I62" s="83"/>
      <c r="J62" s="84"/>
      <c r="K62" s="85">
        <v>0.02</v>
      </c>
      <c r="L62" s="579">
        <f>ROUND(N57*K62,2)</f>
        <v>13770.85</v>
      </c>
      <c r="M62" s="580"/>
      <c r="N62" s="86"/>
    </row>
    <row r="63" spans="1:14" ht="18" customHeight="1" thickBot="1">
      <c r="A63" s="9"/>
      <c r="B63" s="89" t="s">
        <v>42</v>
      </c>
      <c r="C63" s="90"/>
      <c r="D63" s="90"/>
      <c r="E63" s="90"/>
      <c r="F63" s="90"/>
      <c r="G63" s="90"/>
      <c r="H63" s="90"/>
      <c r="I63" s="91"/>
      <c r="J63" s="92"/>
      <c r="K63" s="85">
        <v>0.05</v>
      </c>
      <c r="L63" s="581">
        <f>ROUND(N57*K63,2)</f>
        <v>34427.129999999997</v>
      </c>
      <c r="M63" s="582"/>
      <c r="N63" s="86"/>
    </row>
    <row r="64" spans="1:14" ht="18" customHeight="1" thickBot="1">
      <c r="A64" s="9"/>
      <c r="B64" s="556" t="s">
        <v>21</v>
      </c>
      <c r="C64" s="557"/>
      <c r="D64" s="557"/>
      <c r="E64" s="557"/>
      <c r="F64" s="557"/>
      <c r="G64" s="557"/>
      <c r="H64" s="557"/>
      <c r="I64" s="557"/>
      <c r="J64" s="557"/>
      <c r="K64" s="557"/>
      <c r="L64" s="557"/>
      <c r="M64" s="558"/>
      <c r="N64" s="101">
        <f>ROUND(L61+L62+L63,2)</f>
        <v>206562.78</v>
      </c>
    </row>
    <row r="65" spans="1:14" ht="6.9" customHeight="1" thickBot="1">
      <c r="A65" s="9"/>
      <c r="B65" s="553"/>
      <c r="C65" s="554"/>
      <c r="D65" s="554"/>
      <c r="E65" s="554"/>
      <c r="F65" s="554"/>
      <c r="G65" s="554"/>
      <c r="H65" s="554"/>
      <c r="I65" s="554"/>
      <c r="J65" s="554"/>
      <c r="K65" s="554"/>
      <c r="L65" s="554"/>
      <c r="M65" s="554"/>
      <c r="N65" s="555"/>
    </row>
    <row r="66" spans="1:14" ht="23.25" customHeight="1" thickBot="1">
      <c r="A66" s="40" t="s">
        <v>43</v>
      </c>
      <c r="B66" s="576" t="s">
        <v>44</v>
      </c>
      <c r="C66" s="577"/>
      <c r="D66" s="577"/>
      <c r="E66" s="577"/>
      <c r="F66" s="577"/>
      <c r="G66" s="577"/>
      <c r="H66" s="577"/>
      <c r="I66" s="577"/>
      <c r="J66" s="577"/>
      <c r="K66" s="577"/>
      <c r="L66" s="577"/>
      <c r="M66" s="578"/>
      <c r="N66" s="102">
        <f>ROUND(N57+N64,0)</f>
        <v>895105</v>
      </c>
    </row>
    <row r="67" spans="1:14" hidden="1">
      <c r="B67" s="42" t="s">
        <v>79</v>
      </c>
      <c r="C67" s="25"/>
      <c r="D67" s="25"/>
      <c r="E67" s="25"/>
      <c r="F67" s="25"/>
      <c r="G67" s="25"/>
      <c r="H67" s="25"/>
      <c r="I67" s="25"/>
      <c r="J67" s="25"/>
      <c r="K67" s="25"/>
      <c r="L67" s="25"/>
      <c r="M67" s="25"/>
      <c r="N67" s="43"/>
    </row>
    <row r="68" spans="1:14" hidden="1">
      <c r="B68" s="44"/>
      <c r="C68" s="45"/>
      <c r="D68" s="45"/>
      <c r="E68" s="45"/>
      <c r="F68" s="45"/>
      <c r="G68" s="45"/>
      <c r="H68" s="45"/>
      <c r="I68" s="45"/>
      <c r="J68" s="45"/>
      <c r="K68" s="45"/>
      <c r="L68" s="45"/>
      <c r="M68" s="45"/>
      <c r="N68" s="46"/>
    </row>
    <row r="69" spans="1:14" hidden="1">
      <c r="B69" s="44"/>
      <c r="C69" s="45"/>
      <c r="D69" s="45"/>
      <c r="E69" s="45"/>
      <c r="F69" s="45"/>
      <c r="G69" s="45"/>
      <c r="H69" s="45"/>
      <c r="I69" s="45"/>
      <c r="J69" s="45"/>
      <c r="K69" s="45"/>
      <c r="L69" s="45"/>
      <c r="M69" s="45"/>
      <c r="N69" s="46"/>
    </row>
    <row r="70" spans="1:14" hidden="1">
      <c r="B70" s="44"/>
      <c r="C70" s="45"/>
      <c r="D70" s="45"/>
      <c r="E70" s="45"/>
      <c r="F70" s="45"/>
      <c r="G70" s="45"/>
      <c r="H70" s="45"/>
      <c r="I70" s="45"/>
      <c r="J70" s="45"/>
      <c r="K70" s="45"/>
      <c r="L70" s="45"/>
      <c r="M70" s="45"/>
      <c r="N70" s="46"/>
    </row>
    <row r="71" spans="1:14" ht="15" hidden="1" thickBot="1">
      <c r="B71" s="47"/>
      <c r="C71" s="48"/>
      <c r="D71" s="48"/>
      <c r="E71" s="48"/>
      <c r="F71" s="48"/>
      <c r="G71" s="48"/>
      <c r="H71" s="48"/>
      <c r="I71" s="48"/>
      <c r="J71" s="48"/>
      <c r="K71" s="48"/>
      <c r="L71" s="48"/>
      <c r="M71" s="48"/>
      <c r="N71" s="49"/>
    </row>
    <row r="72" spans="1:14" hidden="1">
      <c r="B72" s="50"/>
      <c r="C72" s="51"/>
      <c r="D72" s="51"/>
      <c r="E72" s="51"/>
      <c r="F72" s="51"/>
      <c r="G72" s="51"/>
      <c r="H72" s="51"/>
      <c r="I72" s="51"/>
      <c r="J72" s="51"/>
      <c r="K72" s="51"/>
      <c r="L72" s="51"/>
      <c r="M72" s="51"/>
      <c r="N72" s="52"/>
    </row>
    <row r="73" spans="1:14" hidden="1">
      <c r="B73" s="53" t="s">
        <v>80</v>
      </c>
      <c r="C73" s="27"/>
      <c r="D73" s="27"/>
      <c r="E73" s="27"/>
      <c r="F73" s="27"/>
      <c r="G73" s="27"/>
      <c r="H73" s="27"/>
      <c r="I73" s="27"/>
      <c r="J73" s="27"/>
      <c r="K73" s="27"/>
      <c r="L73" s="27"/>
      <c r="M73" s="27"/>
      <c r="N73" s="28"/>
    </row>
    <row r="74" spans="1:14" ht="15" hidden="1" customHeight="1">
      <c r="B74" s="566" t="s">
        <v>81</v>
      </c>
      <c r="C74" s="567"/>
      <c r="D74" s="567"/>
      <c r="E74" s="567"/>
      <c r="F74" s="567"/>
      <c r="G74" s="567"/>
      <c r="H74" s="567"/>
      <c r="I74" s="567"/>
      <c r="J74" s="567"/>
      <c r="K74" s="567"/>
      <c r="L74" s="567"/>
      <c r="M74" s="567"/>
      <c r="N74" s="568"/>
    </row>
    <row r="75" spans="1:14" ht="15" hidden="1" customHeight="1">
      <c r="B75" s="566"/>
      <c r="C75" s="567"/>
      <c r="D75" s="567"/>
      <c r="E75" s="567"/>
      <c r="F75" s="567"/>
      <c r="G75" s="567"/>
      <c r="H75" s="567"/>
      <c r="I75" s="567"/>
      <c r="J75" s="567"/>
      <c r="K75" s="567"/>
      <c r="L75" s="567"/>
      <c r="M75" s="567"/>
      <c r="N75" s="568"/>
    </row>
    <row r="76" spans="1:14" ht="30" hidden="1" customHeight="1">
      <c r="B76" s="569" t="s">
        <v>82</v>
      </c>
      <c r="C76" s="570"/>
      <c r="D76" s="570"/>
      <c r="E76" s="570"/>
      <c r="F76" s="570"/>
      <c r="G76" s="570"/>
      <c r="H76" s="570"/>
      <c r="I76" s="570"/>
      <c r="J76" s="570"/>
      <c r="K76" s="570"/>
      <c r="L76" s="570"/>
      <c r="M76" s="570"/>
      <c r="N76" s="571"/>
    </row>
    <row r="77" spans="1:14" hidden="1">
      <c r="B77" s="569"/>
      <c r="C77" s="570"/>
      <c r="D77" s="570"/>
      <c r="E77" s="570"/>
      <c r="F77" s="570"/>
      <c r="G77" s="570"/>
      <c r="H77" s="570"/>
      <c r="I77" s="570"/>
      <c r="J77" s="570"/>
      <c r="K77" s="570"/>
      <c r="L77" s="570"/>
      <c r="M77" s="570"/>
      <c r="N77" s="571"/>
    </row>
    <row r="78" spans="1:14" hidden="1">
      <c r="B78" s="54"/>
      <c r="C78" s="55"/>
      <c r="D78" s="55"/>
      <c r="E78" s="55"/>
      <c r="F78" s="55"/>
      <c r="G78" s="55"/>
      <c r="H78" s="55"/>
      <c r="I78" s="55"/>
      <c r="J78" s="55"/>
      <c r="K78" s="55"/>
      <c r="L78" s="55"/>
      <c r="M78" s="55"/>
      <c r="N78" s="56"/>
    </row>
    <row r="79" spans="1:14" hidden="1">
      <c r="B79" s="54"/>
      <c r="C79" s="55"/>
      <c r="D79" s="55"/>
      <c r="E79" s="55"/>
      <c r="F79" s="55"/>
      <c r="G79" s="55"/>
      <c r="H79" s="55"/>
      <c r="I79" s="55"/>
      <c r="J79" s="55"/>
      <c r="K79" s="55"/>
      <c r="L79" s="55"/>
      <c r="M79" s="55"/>
      <c r="N79" s="56"/>
    </row>
    <row r="80" spans="1:14" hidden="1">
      <c r="B80" s="54"/>
      <c r="C80" s="55"/>
      <c r="D80" s="55"/>
      <c r="E80" s="55"/>
      <c r="F80" s="55"/>
      <c r="G80" s="55"/>
      <c r="H80" s="55"/>
      <c r="I80" s="55"/>
      <c r="J80" s="55"/>
      <c r="K80" s="55"/>
      <c r="L80" s="55"/>
      <c r="M80" s="55"/>
      <c r="N80" s="56"/>
    </row>
    <row r="81" spans="2:14" hidden="1">
      <c r="B81" s="53"/>
      <c r="C81" s="27"/>
      <c r="D81" s="27"/>
      <c r="E81" s="27"/>
      <c r="F81" s="27"/>
      <c r="G81" s="27"/>
      <c r="H81" s="27"/>
      <c r="I81" s="27"/>
      <c r="J81" s="27"/>
      <c r="K81" s="27"/>
      <c r="L81" s="27"/>
      <c r="M81" s="27"/>
      <c r="N81" s="28"/>
    </row>
    <row r="82" spans="2:14" hidden="1">
      <c r="B82" s="36"/>
      <c r="C82" s="17"/>
      <c r="D82" s="17"/>
      <c r="E82" s="17" t="s">
        <v>45</v>
      </c>
      <c r="F82" s="25"/>
      <c r="G82" s="25"/>
      <c r="H82" s="17"/>
      <c r="I82" s="17"/>
      <c r="J82" s="17"/>
      <c r="K82" s="17"/>
      <c r="L82" s="17"/>
      <c r="M82" s="17"/>
      <c r="N82" s="19"/>
    </row>
    <row r="83" spans="2:14" hidden="1">
      <c r="B83" s="36"/>
      <c r="C83" s="17"/>
      <c r="D83" s="17"/>
      <c r="E83" s="57" t="s">
        <v>46</v>
      </c>
      <c r="F83" s="17"/>
      <c r="G83" s="17"/>
      <c r="H83" s="57"/>
      <c r="I83" s="57"/>
      <c r="J83" s="57"/>
      <c r="K83" s="17"/>
      <c r="L83" s="17"/>
      <c r="M83" s="17"/>
      <c r="N83" s="19"/>
    </row>
    <row r="84" spans="2:14" hidden="1">
      <c r="B84" s="36"/>
      <c r="C84" s="17"/>
      <c r="D84" s="17"/>
      <c r="E84" s="58" t="s">
        <v>48</v>
      </c>
      <c r="F84" s="17"/>
      <c r="G84" s="17"/>
      <c r="H84" s="58"/>
      <c r="I84" s="58"/>
      <c r="J84" s="58"/>
      <c r="K84" s="17"/>
      <c r="L84" s="17"/>
      <c r="M84" s="17"/>
      <c r="N84" s="19"/>
    </row>
    <row r="85" spans="2:14" hidden="1">
      <c r="B85" s="59"/>
      <c r="C85" s="27"/>
      <c r="D85" s="27"/>
      <c r="E85" s="17" t="s">
        <v>47</v>
      </c>
      <c r="F85" s="17"/>
      <c r="G85" s="17"/>
      <c r="H85" s="17"/>
      <c r="I85" s="17"/>
      <c r="J85" s="17"/>
      <c r="K85" s="27"/>
      <c r="L85" s="27"/>
      <c r="M85" s="27"/>
      <c r="N85" s="28"/>
    </row>
    <row r="86" spans="2:14" hidden="1">
      <c r="B86" s="59"/>
      <c r="C86" s="27"/>
      <c r="D86" s="27"/>
      <c r="E86" s="27"/>
      <c r="F86" s="17"/>
      <c r="G86" s="17"/>
      <c r="H86" s="17"/>
      <c r="I86" s="17"/>
      <c r="J86" s="17"/>
      <c r="K86" s="27"/>
      <c r="L86" s="27"/>
      <c r="M86" s="27"/>
      <c r="N86" s="28"/>
    </row>
    <row r="87" spans="2:14" hidden="1">
      <c r="B87" s="59" t="s">
        <v>83</v>
      </c>
      <c r="C87" s="58"/>
      <c r="D87" s="58"/>
      <c r="E87" s="17"/>
      <c r="F87" s="17"/>
      <c r="G87" s="17"/>
      <c r="H87" s="17"/>
      <c r="I87" s="17"/>
      <c r="J87" s="572"/>
      <c r="K87" s="572"/>
      <c r="L87" s="572"/>
      <c r="M87" s="572"/>
      <c r="N87" s="573"/>
    </row>
    <row r="88" spans="2:14" ht="15" hidden="1" thickBot="1">
      <c r="B88" s="60" t="s">
        <v>84</v>
      </c>
      <c r="C88" s="61"/>
      <c r="D88" s="61"/>
      <c r="E88" s="41"/>
      <c r="F88" s="41"/>
      <c r="G88" s="41"/>
      <c r="H88" s="41"/>
      <c r="I88" s="41"/>
      <c r="J88" s="574"/>
      <c r="K88" s="574"/>
      <c r="L88" s="574"/>
      <c r="M88" s="574"/>
      <c r="N88" s="575"/>
    </row>
  </sheetData>
  <mergeCells count="86">
    <mergeCell ref="L13:N13"/>
    <mergeCell ref="M5:M6"/>
    <mergeCell ref="B10:E10"/>
    <mergeCell ref="I10:J10"/>
    <mergeCell ref="D12:G12"/>
    <mergeCell ref="K12:M12"/>
    <mergeCell ref="L1:N2"/>
    <mergeCell ref="C2:J2"/>
    <mergeCell ref="C3:J3"/>
    <mergeCell ref="K3:K4"/>
    <mergeCell ref="E16:M17"/>
    <mergeCell ref="L3:N4"/>
    <mergeCell ref="C4:J4"/>
    <mergeCell ref="C5:J5"/>
    <mergeCell ref="N5:N6"/>
    <mergeCell ref="C6:J6"/>
    <mergeCell ref="B7:N7"/>
    <mergeCell ref="B1:B6"/>
    <mergeCell ref="C1:J1"/>
    <mergeCell ref="K1:K2"/>
    <mergeCell ref="K5:K6"/>
    <mergeCell ref="L5:L6"/>
    <mergeCell ref="B35:H35"/>
    <mergeCell ref="I35:J35"/>
    <mergeCell ref="L35:M35"/>
    <mergeCell ref="C19:I19"/>
    <mergeCell ref="K19:N19"/>
    <mergeCell ref="F26:H26"/>
    <mergeCell ref="B28:N28"/>
    <mergeCell ref="C30:J30"/>
    <mergeCell ref="L30:M30"/>
    <mergeCell ref="C31:I31"/>
    <mergeCell ref="L31:M31"/>
    <mergeCell ref="C32:J32"/>
    <mergeCell ref="L32:M32"/>
    <mergeCell ref="B34:N34"/>
    <mergeCell ref="C21:N21"/>
    <mergeCell ref="B36:H36"/>
    <mergeCell ref="I36:J36"/>
    <mergeCell ref="L36:M36"/>
    <mergeCell ref="B37:H37"/>
    <mergeCell ref="I37:J37"/>
    <mergeCell ref="L37:M37"/>
    <mergeCell ref="B38:M38"/>
    <mergeCell ref="B39:N39"/>
    <mergeCell ref="B40:I40"/>
    <mergeCell ref="L40:M40"/>
    <mergeCell ref="B41:I41"/>
    <mergeCell ref="L41:M41"/>
    <mergeCell ref="B48:G48"/>
    <mergeCell ref="L48:M48"/>
    <mergeCell ref="B49:G49"/>
    <mergeCell ref="L49:M49"/>
    <mergeCell ref="B50:M50"/>
    <mergeCell ref="L44:M44"/>
    <mergeCell ref="B45:M45"/>
    <mergeCell ref="B46:N46"/>
    <mergeCell ref="B47:G47"/>
    <mergeCell ref="L47:M47"/>
    <mergeCell ref="L42:M42"/>
    <mergeCell ref="L43:M43"/>
    <mergeCell ref="B66:M66"/>
    <mergeCell ref="B52:H52"/>
    <mergeCell ref="L52:M52"/>
    <mergeCell ref="B53:H53"/>
    <mergeCell ref="L53:M53"/>
    <mergeCell ref="B65:N65"/>
    <mergeCell ref="B55:M55"/>
    <mergeCell ref="B56:N56"/>
    <mergeCell ref="B57:M57"/>
    <mergeCell ref="B58:N58"/>
    <mergeCell ref="B59:N59"/>
    <mergeCell ref="B60:H60"/>
    <mergeCell ref="B51:N51"/>
    <mergeCell ref="B44:I44"/>
    <mergeCell ref="B74:N75"/>
    <mergeCell ref="B76:N77"/>
    <mergeCell ref="J87:N88"/>
    <mergeCell ref="L54:M54"/>
    <mergeCell ref="B61:H61"/>
    <mergeCell ref="L61:M61"/>
    <mergeCell ref="L62:M62"/>
    <mergeCell ref="B64:M64"/>
    <mergeCell ref="B54:H54"/>
    <mergeCell ref="L63:M63"/>
    <mergeCell ref="L60:M60"/>
  </mergeCells>
  <pageMargins left="0.70866141732283472" right="0.70866141732283472" top="0.74803149606299213" bottom="0.74803149606299213" header="0.31496062992125984" footer="0.31496062992125984"/>
  <pageSetup scale="50" fitToHeight="0" orientation="portrait" r:id="rId1"/>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EE3649A-6798-43B2-9E66-B33A66FD6A56}">
  <sheetPr>
    <tabColor rgb="FFFF0000"/>
    <pageSetUpPr fitToPage="1"/>
  </sheetPr>
  <dimension ref="A1:P88"/>
  <sheetViews>
    <sheetView view="pageBreakPreview" topLeftCell="B16" zoomScale="70" zoomScaleNormal="70" zoomScaleSheetLayoutView="70" workbookViewId="0">
      <selection activeCell="C1" sqref="C1:J3"/>
    </sheetView>
  </sheetViews>
  <sheetFormatPr baseColWidth="10" defaultColWidth="11.44140625" defaultRowHeight="14.4"/>
  <cols>
    <col min="1" max="1" width="11.88671875" hidden="1" customWidth="1"/>
    <col min="2" max="2" width="17" customWidth="1"/>
    <col min="6" max="6" width="14.44140625" customWidth="1"/>
    <col min="9" max="9" width="14.5546875" bestFit="1" customWidth="1"/>
    <col min="10" max="10" width="15.5546875" customWidth="1"/>
    <col min="11" max="11" width="17.5546875" bestFit="1" customWidth="1"/>
    <col min="14" max="14" width="20.44140625" customWidth="1"/>
    <col min="15" max="15" width="15.5546875" bestFit="1" customWidth="1"/>
    <col min="16" max="16" width="16.44140625" bestFit="1" customWidth="1"/>
  </cols>
  <sheetData>
    <row r="1" spans="1:14">
      <c r="A1" s="8"/>
      <c r="B1" s="608"/>
      <c r="C1" s="611"/>
      <c r="D1" s="611"/>
      <c r="E1" s="611"/>
      <c r="F1" s="611"/>
      <c r="G1" s="611"/>
      <c r="H1" s="611"/>
      <c r="I1" s="611"/>
      <c r="J1" s="612"/>
      <c r="K1" s="613" t="s">
        <v>0</v>
      </c>
      <c r="L1" s="615" t="s">
        <v>61</v>
      </c>
      <c r="M1" s="616"/>
      <c r="N1" s="617"/>
    </row>
    <row r="2" spans="1:14">
      <c r="A2" s="9"/>
      <c r="B2" s="609"/>
      <c r="C2" s="621" t="s">
        <v>1</v>
      </c>
      <c r="D2" s="621"/>
      <c r="E2" s="621"/>
      <c r="F2" s="621"/>
      <c r="G2" s="621"/>
      <c r="H2" s="621"/>
      <c r="I2" s="621"/>
      <c r="J2" s="622"/>
      <c r="K2" s="614"/>
      <c r="L2" s="618"/>
      <c r="M2" s="619"/>
      <c r="N2" s="620"/>
    </row>
    <row r="3" spans="1:14">
      <c r="A3" s="9"/>
      <c r="B3" s="609"/>
      <c r="C3" s="621" t="s">
        <v>62</v>
      </c>
      <c r="D3" s="621"/>
      <c r="E3" s="621"/>
      <c r="F3" s="621"/>
      <c r="G3" s="621"/>
      <c r="H3" s="621"/>
      <c r="I3" s="621"/>
      <c r="J3" s="622"/>
      <c r="K3" s="623" t="s">
        <v>2</v>
      </c>
      <c r="L3" s="625">
        <v>1</v>
      </c>
      <c r="M3" s="626"/>
      <c r="N3" s="627"/>
    </row>
    <row r="4" spans="1:14">
      <c r="A4" s="9"/>
      <c r="B4" s="609"/>
      <c r="C4" s="621" t="s">
        <v>63</v>
      </c>
      <c r="D4" s="621"/>
      <c r="E4" s="621"/>
      <c r="F4" s="621"/>
      <c r="G4" s="621"/>
      <c r="H4" s="621"/>
      <c r="I4" s="621"/>
      <c r="J4" s="622"/>
      <c r="K4" s="624"/>
      <c r="L4" s="628"/>
      <c r="M4" s="629"/>
      <c r="N4" s="630"/>
    </row>
    <row r="5" spans="1:14">
      <c r="A5" s="9"/>
      <c r="B5" s="609"/>
      <c r="C5" s="621" t="s">
        <v>64</v>
      </c>
      <c r="D5" s="621"/>
      <c r="E5" s="621"/>
      <c r="F5" s="621"/>
      <c r="G5" s="621"/>
      <c r="H5" s="621"/>
      <c r="I5" s="621"/>
      <c r="J5" s="622"/>
      <c r="K5" s="623" t="s">
        <v>3</v>
      </c>
      <c r="L5" s="632"/>
      <c r="M5" s="632" t="s">
        <v>4</v>
      </c>
      <c r="N5" s="604"/>
    </row>
    <row r="6" spans="1:14" ht="15" thickBot="1">
      <c r="A6" s="9"/>
      <c r="B6" s="610"/>
      <c r="C6" s="606"/>
      <c r="D6" s="606"/>
      <c r="E6" s="606"/>
      <c r="F6" s="606"/>
      <c r="G6" s="606"/>
      <c r="H6" s="606"/>
      <c r="I6" s="606"/>
      <c r="J6" s="607"/>
      <c r="K6" s="631"/>
      <c r="L6" s="633"/>
      <c r="M6" s="633"/>
      <c r="N6" s="605"/>
    </row>
    <row r="7" spans="1:14" ht="5.0999999999999996" customHeight="1" thickBot="1">
      <c r="A7" s="9"/>
      <c r="B7" s="491"/>
      <c r="C7" s="492"/>
      <c r="D7" s="492"/>
      <c r="E7" s="492"/>
      <c r="F7" s="492"/>
      <c r="G7" s="492"/>
      <c r="H7" s="492"/>
      <c r="I7" s="492"/>
      <c r="J7" s="492"/>
      <c r="K7" s="492"/>
      <c r="L7" s="492"/>
      <c r="M7" s="492"/>
      <c r="N7" s="493"/>
    </row>
    <row r="8" spans="1:14" ht="18.75" customHeight="1">
      <c r="A8" s="9"/>
      <c r="B8" s="282"/>
      <c r="C8" s="169"/>
      <c r="D8" s="169"/>
      <c r="E8" s="169"/>
      <c r="F8" s="169"/>
      <c r="G8" s="169"/>
      <c r="H8" s="170"/>
      <c r="I8" s="169"/>
      <c r="J8" s="169"/>
      <c r="K8" s="171" t="s">
        <v>5</v>
      </c>
      <c r="L8" s="172"/>
      <c r="M8" s="172"/>
      <c r="N8" s="173"/>
    </row>
    <row r="9" spans="1:14">
      <c r="A9" s="9"/>
      <c r="B9" s="283"/>
      <c r="C9" s="174"/>
      <c r="D9" s="174"/>
      <c r="E9" s="174"/>
      <c r="F9" s="174"/>
      <c r="G9" s="174"/>
      <c r="H9" s="175"/>
      <c r="I9" s="174"/>
      <c r="J9" s="174"/>
      <c r="K9" s="176"/>
      <c r="L9" s="177" t="s">
        <v>65</v>
      </c>
      <c r="M9" s="177" t="s">
        <v>66</v>
      </c>
      <c r="N9" s="178" t="s">
        <v>67</v>
      </c>
    </row>
    <row r="10" spans="1:14">
      <c r="A10" s="9"/>
      <c r="B10" s="498" t="s">
        <v>68</v>
      </c>
      <c r="C10" s="499"/>
      <c r="D10" s="499"/>
      <c r="E10" s="499"/>
      <c r="F10" s="179"/>
      <c r="G10" s="174"/>
      <c r="H10" s="180"/>
      <c r="I10" s="500" t="s">
        <v>69</v>
      </c>
      <c r="J10" s="500"/>
      <c r="K10" s="181"/>
      <c r="L10" s="177"/>
      <c r="M10" s="177"/>
      <c r="N10" s="178"/>
    </row>
    <row r="11" spans="1:14" ht="5.25" customHeight="1">
      <c r="A11" s="9"/>
      <c r="B11" s="278"/>
      <c r="C11" s="279"/>
      <c r="D11" s="279"/>
      <c r="E11" s="279"/>
      <c r="F11" s="179"/>
      <c r="G11" s="174"/>
      <c r="H11" s="180"/>
      <c r="I11" s="280"/>
      <c r="J11" s="280"/>
      <c r="K11" s="181"/>
      <c r="L11" s="177"/>
      <c r="M11" s="177"/>
      <c r="N11" s="178"/>
    </row>
    <row r="12" spans="1:14">
      <c r="A12" s="9"/>
      <c r="B12" s="182" t="s">
        <v>6</v>
      </c>
      <c r="C12" s="183"/>
      <c r="D12" s="501">
        <v>0</v>
      </c>
      <c r="E12" s="501"/>
      <c r="F12" s="501"/>
      <c r="G12" s="501"/>
      <c r="H12" s="183"/>
      <c r="I12" s="180"/>
      <c r="J12" s="184" t="s">
        <v>7</v>
      </c>
      <c r="K12" s="501" t="s">
        <v>872</v>
      </c>
      <c r="L12" s="501"/>
      <c r="M12" s="501"/>
      <c r="N12" s="185"/>
    </row>
    <row r="13" spans="1:14" ht="15" thickBot="1">
      <c r="A13" s="9"/>
      <c r="B13" s="186"/>
      <c r="C13" s="187"/>
      <c r="D13" s="281"/>
      <c r="E13" s="281"/>
      <c r="F13" s="281"/>
      <c r="G13" s="281"/>
      <c r="H13" s="187"/>
      <c r="I13" s="281"/>
      <c r="J13" s="187"/>
      <c r="K13" s="281"/>
      <c r="L13" s="502"/>
      <c r="M13" s="502"/>
      <c r="N13" s="503"/>
    </row>
    <row r="14" spans="1:14" ht="6.9" customHeight="1">
      <c r="A14" s="9"/>
      <c r="B14" s="10"/>
      <c r="C14" s="11"/>
      <c r="D14" s="11"/>
      <c r="E14" s="11"/>
      <c r="F14" s="11"/>
      <c r="G14" s="11"/>
      <c r="H14" s="11"/>
      <c r="I14" s="11"/>
      <c r="J14" s="11"/>
      <c r="K14" s="11"/>
      <c r="L14" s="11"/>
      <c r="M14" s="11"/>
      <c r="N14" s="12"/>
    </row>
    <row r="15" spans="1:14" hidden="1">
      <c r="A15" s="9"/>
      <c r="B15" s="13" t="s">
        <v>8</v>
      </c>
      <c r="C15" s="14"/>
      <c r="D15" s="15" t="s">
        <v>4</v>
      </c>
      <c r="E15" s="16"/>
      <c r="F15" s="17"/>
      <c r="G15" s="17"/>
      <c r="H15" s="18"/>
      <c r="I15" s="18"/>
      <c r="J15" s="18"/>
      <c r="K15" s="18"/>
      <c r="L15" s="18"/>
      <c r="M15" s="18"/>
      <c r="N15" s="19"/>
    </row>
    <row r="16" spans="1:14" ht="18" customHeight="1">
      <c r="A16" s="9"/>
      <c r="B16" s="20" t="s">
        <v>70</v>
      </c>
      <c r="C16" s="21"/>
      <c r="D16" s="23"/>
      <c r="E16" s="494" t="s">
        <v>899</v>
      </c>
      <c r="F16" s="494"/>
      <c r="G16" s="494"/>
      <c r="H16" s="494"/>
      <c r="I16" s="494"/>
      <c r="J16" s="494"/>
      <c r="K16" s="494"/>
      <c r="L16" s="494"/>
      <c r="M16" s="494"/>
      <c r="N16" s="19"/>
    </row>
    <row r="17" spans="1:14" ht="18" customHeight="1">
      <c r="A17" s="9"/>
      <c r="B17" s="20"/>
      <c r="C17" s="21"/>
      <c r="D17" s="23"/>
      <c r="E17" s="495"/>
      <c r="F17" s="495"/>
      <c r="G17" s="495"/>
      <c r="H17" s="495"/>
      <c r="I17" s="495"/>
      <c r="J17" s="495"/>
      <c r="K17" s="495"/>
      <c r="L17" s="495"/>
      <c r="M17" s="495"/>
      <c r="N17" s="19"/>
    </row>
    <row r="18" spans="1:14" ht="6.9" customHeight="1">
      <c r="A18" s="9"/>
      <c r="B18" s="20"/>
      <c r="C18" s="21"/>
      <c r="D18" s="23"/>
      <c r="E18" s="23"/>
      <c r="F18" s="23"/>
      <c r="G18" s="23"/>
      <c r="H18" s="23"/>
      <c r="I18" s="23"/>
      <c r="J18" s="23"/>
      <c r="K18" s="23"/>
      <c r="L18" s="23"/>
      <c r="M18" s="23"/>
      <c r="N18" s="24"/>
    </row>
    <row r="19" spans="1:14" ht="18" customHeight="1">
      <c r="A19" s="9"/>
      <c r="B19" s="20" t="s">
        <v>71</v>
      </c>
      <c r="C19" s="496" t="s">
        <v>898</v>
      </c>
      <c r="D19" s="496"/>
      <c r="E19" s="496"/>
      <c r="F19" s="496"/>
      <c r="G19" s="496"/>
      <c r="H19" s="496"/>
      <c r="I19" s="496"/>
      <c r="J19" s="15" t="s">
        <v>72</v>
      </c>
      <c r="K19" s="504" t="s">
        <v>897</v>
      </c>
      <c r="L19" s="504"/>
      <c r="M19" s="504"/>
      <c r="N19" s="505"/>
    </row>
    <row r="20" spans="1:14" ht="6.9" customHeight="1">
      <c r="A20" s="9"/>
      <c r="B20" s="20"/>
      <c r="C20" s="21"/>
      <c r="D20" s="23"/>
      <c r="E20" s="23"/>
      <c r="F20" s="23"/>
      <c r="G20" s="23"/>
      <c r="H20" s="23"/>
      <c r="I20" s="23"/>
      <c r="J20" s="23"/>
      <c r="K20" s="23"/>
      <c r="L20" s="23"/>
      <c r="M20" s="23"/>
      <c r="N20" s="24"/>
    </row>
    <row r="21" spans="1:14" ht="18" customHeight="1">
      <c r="A21" s="9"/>
      <c r="B21" s="20" t="s">
        <v>73</v>
      </c>
      <c r="C21" s="496" t="s">
        <v>900</v>
      </c>
      <c r="D21" s="496"/>
      <c r="E21" s="496"/>
      <c r="F21" s="496"/>
      <c r="G21" s="496"/>
      <c r="H21" s="496"/>
      <c r="I21" s="496"/>
      <c r="J21" s="496"/>
      <c r="K21" s="496"/>
      <c r="L21" s="496"/>
      <c r="M21" s="496"/>
      <c r="N21" s="497"/>
    </row>
    <row r="22" spans="1:14" ht="18" customHeight="1">
      <c r="A22" s="9"/>
      <c r="B22" s="20"/>
      <c r="C22" s="21"/>
      <c r="D22" s="27"/>
      <c r="E22" s="27"/>
      <c r="F22" s="27"/>
      <c r="G22" s="27"/>
      <c r="H22" s="27"/>
      <c r="I22" s="27"/>
      <c r="J22" s="27"/>
      <c r="K22" s="27"/>
      <c r="L22" s="27"/>
      <c r="M22" s="27"/>
      <c r="N22" s="28"/>
    </row>
    <row r="23" spans="1:14" hidden="1">
      <c r="A23" s="9"/>
      <c r="B23" s="20" t="s">
        <v>74</v>
      </c>
      <c r="C23" s="22"/>
      <c r="D23" s="26"/>
      <c r="E23" s="26"/>
      <c r="F23" s="26"/>
      <c r="G23" s="26"/>
      <c r="H23" s="26"/>
      <c r="I23" s="26"/>
      <c r="J23" s="26"/>
      <c r="K23" s="188" t="s">
        <v>75</v>
      </c>
      <c r="L23" s="189"/>
      <c r="M23" s="188" t="s">
        <v>4</v>
      </c>
      <c r="N23" s="190"/>
    </row>
    <row r="24" spans="1:14" ht="6.9" customHeight="1">
      <c r="A24" s="9"/>
      <c r="B24" s="20"/>
      <c r="C24" s="21"/>
      <c r="D24" s="27"/>
      <c r="E24" s="27"/>
      <c r="F24" s="27"/>
      <c r="G24" s="27"/>
      <c r="H24" s="27"/>
      <c r="I24" s="27"/>
      <c r="J24" s="27"/>
      <c r="K24" s="27"/>
      <c r="L24" s="27"/>
      <c r="M24" s="27"/>
      <c r="N24" s="28"/>
    </row>
    <row r="25" spans="1:14" ht="18" customHeight="1">
      <c r="A25" s="9"/>
      <c r="B25" s="20" t="s">
        <v>76</v>
      </c>
      <c r="C25" s="21"/>
      <c r="D25" s="27"/>
      <c r="E25" s="27"/>
      <c r="F25" s="29"/>
      <c r="G25" s="30"/>
      <c r="H25" s="25"/>
      <c r="I25" s="26"/>
      <c r="J25" s="26"/>
      <c r="K25" s="17"/>
      <c r="L25" s="27"/>
      <c r="M25" s="27"/>
      <c r="N25" s="28"/>
    </row>
    <row r="26" spans="1:14" ht="18" customHeight="1">
      <c r="A26" s="9"/>
      <c r="B26" s="31"/>
      <c r="C26" s="32"/>
      <c r="D26" s="33"/>
      <c r="E26" s="33"/>
      <c r="F26" s="506" t="s">
        <v>77</v>
      </c>
      <c r="G26" s="507"/>
      <c r="H26" s="507"/>
      <c r="I26" s="33" t="s">
        <v>66</v>
      </c>
      <c r="J26" s="33" t="s">
        <v>67</v>
      </c>
      <c r="K26" s="34"/>
      <c r="L26" s="33"/>
      <c r="M26" s="33"/>
      <c r="N26" s="35"/>
    </row>
    <row r="27" spans="1:14" ht="6.9" customHeight="1">
      <c r="A27" s="9"/>
      <c r="B27" s="36"/>
      <c r="C27" s="18"/>
      <c r="D27" s="18"/>
      <c r="E27" s="18"/>
      <c r="F27" s="18"/>
      <c r="G27" s="18"/>
      <c r="H27" s="18"/>
      <c r="I27" s="18"/>
      <c r="J27" s="18"/>
      <c r="K27" s="18"/>
      <c r="L27" s="18"/>
      <c r="M27" s="18"/>
      <c r="N27" s="19"/>
    </row>
    <row r="28" spans="1:14" ht="30" customHeight="1">
      <c r="A28" s="9"/>
      <c r="B28" s="508" t="s">
        <v>9</v>
      </c>
      <c r="C28" s="509"/>
      <c r="D28" s="509"/>
      <c r="E28" s="509"/>
      <c r="F28" s="509"/>
      <c r="G28" s="509"/>
      <c r="H28" s="509"/>
      <c r="I28" s="509"/>
      <c r="J28" s="509"/>
      <c r="K28" s="509"/>
      <c r="L28" s="509"/>
      <c r="M28" s="509"/>
      <c r="N28" s="510"/>
    </row>
    <row r="29" spans="1:14" ht="6.9" customHeight="1" thickBot="1">
      <c r="A29" s="9"/>
      <c r="B29" s="72"/>
      <c r="C29" s="73"/>
      <c r="D29" s="73"/>
      <c r="E29" s="73"/>
      <c r="F29" s="73"/>
      <c r="G29" s="73"/>
      <c r="H29" s="73"/>
      <c r="I29" s="73"/>
      <c r="J29" s="73"/>
      <c r="K29" s="73"/>
      <c r="L29" s="73"/>
      <c r="M29" s="73"/>
      <c r="N29" s="74"/>
    </row>
    <row r="30" spans="1:14" ht="35.25" customHeight="1">
      <c r="A30" s="9"/>
      <c r="B30" s="65" t="s">
        <v>10</v>
      </c>
      <c r="C30" s="511" t="s">
        <v>11</v>
      </c>
      <c r="D30" s="512"/>
      <c r="E30" s="512"/>
      <c r="F30" s="512"/>
      <c r="G30" s="512"/>
      <c r="H30" s="512"/>
      <c r="I30" s="512"/>
      <c r="J30" s="513"/>
      <c r="K30" s="66" t="s">
        <v>78</v>
      </c>
      <c r="L30" s="514" t="s">
        <v>12</v>
      </c>
      <c r="M30" s="514"/>
      <c r="N30" s="38" t="s">
        <v>13</v>
      </c>
    </row>
    <row r="31" spans="1:14" hidden="1">
      <c r="A31" s="9"/>
      <c r="B31" s="67" t="s">
        <v>10</v>
      </c>
      <c r="C31" s="515" t="s">
        <v>11</v>
      </c>
      <c r="D31" s="515"/>
      <c r="E31" s="515"/>
      <c r="F31" s="515"/>
      <c r="G31" s="515"/>
      <c r="H31" s="515"/>
      <c r="I31" s="515"/>
      <c r="J31" s="64"/>
      <c r="K31" s="75"/>
      <c r="L31" s="516" t="s">
        <v>12</v>
      </c>
      <c r="M31" s="516"/>
      <c r="N31" s="68" t="s">
        <v>13</v>
      </c>
    </row>
    <row r="32" spans="1:14" ht="24.9" customHeight="1" thickBot="1">
      <c r="A32" s="9" t="s">
        <v>14</v>
      </c>
      <c r="B32" s="69" t="s">
        <v>85</v>
      </c>
      <c r="C32" s="517" t="s">
        <v>840</v>
      </c>
      <c r="D32" s="517"/>
      <c r="E32" s="517"/>
      <c r="F32" s="517"/>
      <c r="G32" s="517"/>
      <c r="H32" s="517"/>
      <c r="I32" s="517"/>
      <c r="J32" s="517"/>
      <c r="K32" s="70"/>
      <c r="L32" s="518" t="s">
        <v>52</v>
      </c>
      <c r="M32" s="518"/>
      <c r="N32" s="71"/>
    </row>
    <row r="33" spans="1:15" ht="6.9" customHeight="1" thickBot="1">
      <c r="A33" s="9"/>
      <c r="B33" s="72"/>
      <c r="C33" s="73"/>
      <c r="D33" s="73"/>
      <c r="E33" s="73"/>
      <c r="F33" s="73"/>
      <c r="G33" s="73"/>
      <c r="H33" s="73"/>
      <c r="I33" s="73"/>
      <c r="J33" s="73"/>
      <c r="K33" s="73"/>
      <c r="L33" s="73"/>
      <c r="M33" s="73"/>
      <c r="N33" s="74"/>
    </row>
    <row r="34" spans="1:15" ht="30" customHeight="1">
      <c r="A34" s="9"/>
      <c r="B34" s="519" t="s">
        <v>16</v>
      </c>
      <c r="C34" s="520"/>
      <c r="D34" s="520"/>
      <c r="E34" s="520"/>
      <c r="F34" s="520"/>
      <c r="G34" s="520"/>
      <c r="H34" s="520"/>
      <c r="I34" s="520"/>
      <c r="J34" s="520"/>
      <c r="K34" s="520"/>
      <c r="L34" s="520"/>
      <c r="M34" s="520"/>
      <c r="N34" s="521"/>
    </row>
    <row r="35" spans="1:15" ht="24.9" customHeight="1">
      <c r="A35" s="9"/>
      <c r="B35" s="522" t="s">
        <v>11</v>
      </c>
      <c r="C35" s="523"/>
      <c r="D35" s="523"/>
      <c r="E35" s="523"/>
      <c r="F35" s="523"/>
      <c r="G35" s="523"/>
      <c r="H35" s="523"/>
      <c r="I35" s="523" t="s">
        <v>17</v>
      </c>
      <c r="J35" s="523"/>
      <c r="K35" s="275" t="s">
        <v>18</v>
      </c>
      <c r="L35" s="523" t="s">
        <v>19</v>
      </c>
      <c r="M35" s="523"/>
      <c r="N35" s="62" t="s">
        <v>20</v>
      </c>
    </row>
    <row r="36" spans="1:15" ht="18" customHeight="1">
      <c r="A36" s="9"/>
      <c r="B36" s="590" t="s">
        <v>697</v>
      </c>
      <c r="C36" s="591"/>
      <c r="D36" s="591"/>
      <c r="E36" s="591"/>
      <c r="F36" s="591"/>
      <c r="G36" s="591"/>
      <c r="H36" s="592"/>
      <c r="I36" s="526"/>
      <c r="J36" s="527"/>
      <c r="K36" s="76">
        <v>3674</v>
      </c>
      <c r="L36" s="634">
        <v>2</v>
      </c>
      <c r="M36" s="635"/>
      <c r="N36" s="95">
        <f>+K36/L36</f>
        <v>1837</v>
      </c>
    </row>
    <row r="37" spans="1:15" ht="18" customHeight="1">
      <c r="A37" s="9"/>
      <c r="B37" s="590" t="s">
        <v>112</v>
      </c>
      <c r="C37" s="591"/>
      <c r="D37" s="591"/>
      <c r="E37" s="591"/>
      <c r="F37" s="591"/>
      <c r="G37" s="591"/>
      <c r="H37" s="592"/>
      <c r="I37" s="526"/>
      <c r="J37" s="527"/>
      <c r="K37" s="76">
        <v>11476</v>
      </c>
      <c r="L37" s="634">
        <v>2</v>
      </c>
      <c r="M37" s="635"/>
      <c r="N37" s="95">
        <f>+K37/L37</f>
        <v>5738</v>
      </c>
    </row>
    <row r="38" spans="1:15" ht="18" customHeight="1">
      <c r="A38" s="9"/>
      <c r="B38" s="593" t="s">
        <v>98</v>
      </c>
      <c r="C38" s="594"/>
      <c r="D38" s="594"/>
      <c r="E38" s="594"/>
      <c r="F38" s="594"/>
      <c r="G38" s="594"/>
      <c r="H38" s="595"/>
      <c r="I38" s="596"/>
      <c r="J38" s="597"/>
      <c r="K38" s="276"/>
      <c r="L38" s="533">
        <v>0.05</v>
      </c>
      <c r="M38" s="534"/>
      <c r="N38" s="96">
        <f>ROUND(N55*L38,2)</f>
        <v>8175.1</v>
      </c>
    </row>
    <row r="39" spans="1:15" ht="18" customHeight="1" thickBot="1">
      <c r="A39" s="9"/>
      <c r="B39" s="583" t="s">
        <v>21</v>
      </c>
      <c r="C39" s="584"/>
      <c r="D39" s="584"/>
      <c r="E39" s="584"/>
      <c r="F39" s="584"/>
      <c r="G39" s="584"/>
      <c r="H39" s="584"/>
      <c r="I39" s="584"/>
      <c r="J39" s="584"/>
      <c r="K39" s="584"/>
      <c r="L39" s="584"/>
      <c r="M39" s="585"/>
      <c r="N39" s="97">
        <f>ROUND(SUM(N36:N38),2)</f>
        <v>15750.1</v>
      </c>
    </row>
    <row r="40" spans="1:15" ht="30" customHeight="1">
      <c r="A40" s="9"/>
      <c r="B40" s="519" t="s">
        <v>22</v>
      </c>
      <c r="C40" s="520"/>
      <c r="D40" s="520"/>
      <c r="E40" s="520"/>
      <c r="F40" s="520"/>
      <c r="G40" s="520"/>
      <c r="H40" s="520"/>
      <c r="I40" s="520"/>
      <c r="J40" s="520"/>
      <c r="K40" s="520"/>
      <c r="L40" s="520"/>
      <c r="M40" s="520"/>
      <c r="N40" s="521"/>
    </row>
    <row r="41" spans="1:15" ht="24.9" customHeight="1">
      <c r="A41" s="9"/>
      <c r="B41" s="522" t="s">
        <v>11</v>
      </c>
      <c r="C41" s="523"/>
      <c r="D41" s="523"/>
      <c r="E41" s="523"/>
      <c r="F41" s="523"/>
      <c r="G41" s="523"/>
      <c r="H41" s="523"/>
      <c r="I41" s="523"/>
      <c r="J41" s="275" t="s">
        <v>12</v>
      </c>
      <c r="K41" s="275" t="s">
        <v>13</v>
      </c>
      <c r="L41" s="523" t="s">
        <v>23</v>
      </c>
      <c r="M41" s="523"/>
      <c r="N41" s="62" t="s">
        <v>20</v>
      </c>
    </row>
    <row r="42" spans="1:15" ht="18" customHeight="1">
      <c r="A42" s="9"/>
      <c r="B42" s="586" t="s">
        <v>350</v>
      </c>
      <c r="C42" s="587"/>
      <c r="D42" s="587"/>
      <c r="E42" s="587"/>
      <c r="F42" s="587"/>
      <c r="G42" s="587"/>
      <c r="H42" s="587"/>
      <c r="I42" s="588"/>
      <c r="J42" s="284" t="s">
        <v>52</v>
      </c>
      <c r="K42" s="273">
        <v>1</v>
      </c>
      <c r="L42" s="589">
        <v>560271</v>
      </c>
      <c r="M42" s="589"/>
      <c r="N42" s="96">
        <f>+L42*K42</f>
        <v>560271</v>
      </c>
    </row>
    <row r="43" spans="1:15" ht="18" customHeight="1">
      <c r="A43" s="9"/>
      <c r="B43" s="593" t="s">
        <v>60</v>
      </c>
      <c r="C43" s="594"/>
      <c r="D43" s="594"/>
      <c r="E43" s="594"/>
      <c r="F43" s="594"/>
      <c r="G43" s="594"/>
      <c r="H43" s="594"/>
      <c r="I43" s="595"/>
      <c r="J43" s="93" t="s">
        <v>96</v>
      </c>
      <c r="K43" s="94">
        <v>4.5999999999999996</v>
      </c>
      <c r="L43" s="589">
        <v>20081</v>
      </c>
      <c r="M43" s="589"/>
      <c r="N43" s="96">
        <f>+L43*K43</f>
        <v>92372.599999999991</v>
      </c>
      <c r="O43" s="256"/>
    </row>
    <row r="44" spans="1:15" ht="18" customHeight="1">
      <c r="A44" s="9"/>
      <c r="B44" s="586" t="s">
        <v>49</v>
      </c>
      <c r="C44" s="587"/>
      <c r="D44" s="587"/>
      <c r="E44" s="587"/>
      <c r="F44" s="587"/>
      <c r="G44" s="587"/>
      <c r="H44" s="587"/>
      <c r="I44" s="588"/>
      <c r="J44" s="93" t="s">
        <v>100</v>
      </c>
      <c r="K44" s="94">
        <v>270</v>
      </c>
      <c r="L44" s="589">
        <v>60</v>
      </c>
      <c r="M44" s="589"/>
      <c r="N44" s="96">
        <f>+L44*K44</f>
        <v>16200</v>
      </c>
    </row>
    <row r="45" spans="1:15" ht="18" customHeight="1">
      <c r="A45" s="9"/>
      <c r="B45" s="586" t="s">
        <v>433</v>
      </c>
      <c r="C45" s="587"/>
      <c r="D45" s="587"/>
      <c r="E45" s="587"/>
      <c r="F45" s="587"/>
      <c r="G45" s="587"/>
      <c r="H45" s="587"/>
      <c r="I45" s="588"/>
      <c r="J45" s="93" t="s">
        <v>53</v>
      </c>
      <c r="K45" s="94">
        <v>1</v>
      </c>
      <c r="L45" s="589">
        <v>7977</v>
      </c>
      <c r="M45" s="589"/>
      <c r="N45" s="96">
        <f>+L45*K45</f>
        <v>7977</v>
      </c>
    </row>
    <row r="46" spans="1:15" ht="18" customHeight="1" thickBot="1">
      <c r="A46" s="9"/>
      <c r="B46" s="539" t="s">
        <v>21</v>
      </c>
      <c r="C46" s="540"/>
      <c r="D46" s="540"/>
      <c r="E46" s="540"/>
      <c r="F46" s="540"/>
      <c r="G46" s="540"/>
      <c r="H46" s="540"/>
      <c r="I46" s="540"/>
      <c r="J46" s="540"/>
      <c r="K46" s="540"/>
      <c r="L46" s="540"/>
      <c r="M46" s="540"/>
      <c r="N46" s="98">
        <f>+SUM(N42:N45)</f>
        <v>676820.6</v>
      </c>
    </row>
    <row r="47" spans="1:15" ht="30" customHeight="1">
      <c r="A47" s="9"/>
      <c r="B47" s="541" t="s">
        <v>24</v>
      </c>
      <c r="C47" s="542"/>
      <c r="D47" s="542"/>
      <c r="E47" s="542"/>
      <c r="F47" s="542"/>
      <c r="G47" s="542"/>
      <c r="H47" s="542"/>
      <c r="I47" s="542"/>
      <c r="J47" s="542"/>
      <c r="K47" s="542"/>
      <c r="L47" s="542"/>
      <c r="M47" s="542"/>
      <c r="N47" s="543"/>
    </row>
    <row r="48" spans="1:15" ht="35.1" customHeight="1">
      <c r="A48" s="9"/>
      <c r="B48" s="522" t="s">
        <v>25</v>
      </c>
      <c r="C48" s="523"/>
      <c r="D48" s="523"/>
      <c r="E48" s="523"/>
      <c r="F48" s="523"/>
      <c r="G48" s="523"/>
      <c r="H48" s="275" t="s">
        <v>12</v>
      </c>
      <c r="I48" s="274" t="s">
        <v>26</v>
      </c>
      <c r="J48" s="274" t="s">
        <v>27</v>
      </c>
      <c r="K48" s="275" t="s">
        <v>28</v>
      </c>
      <c r="L48" s="523" t="s">
        <v>29</v>
      </c>
      <c r="M48" s="523"/>
      <c r="N48" s="62" t="s">
        <v>20</v>
      </c>
    </row>
    <row r="49" spans="1:14" ht="18" customHeight="1">
      <c r="A49" s="9" t="e">
        <f>+#REF!</f>
        <v>#REF!</v>
      </c>
      <c r="B49" s="544" t="s">
        <v>350</v>
      </c>
      <c r="C49" s="545"/>
      <c r="D49" s="545"/>
      <c r="E49" s="545"/>
      <c r="F49" s="545"/>
      <c r="G49" s="546"/>
      <c r="H49" s="284" t="s">
        <v>111</v>
      </c>
      <c r="I49" s="273">
        <v>1</v>
      </c>
      <c r="J49" s="277">
        <v>95</v>
      </c>
      <c r="K49" s="273">
        <f>I49*J49</f>
        <v>95</v>
      </c>
      <c r="L49" s="547">
        <v>1600</v>
      </c>
      <c r="M49" s="547"/>
      <c r="N49" s="77">
        <f>ROUND(K49*L49,2)</f>
        <v>152000</v>
      </c>
    </row>
    <row r="50" spans="1:14" ht="18" customHeight="1" thickBot="1">
      <c r="A50" s="9"/>
      <c r="B50" s="539" t="s">
        <v>21</v>
      </c>
      <c r="C50" s="540"/>
      <c r="D50" s="540"/>
      <c r="E50" s="540"/>
      <c r="F50" s="540"/>
      <c r="G50" s="540"/>
      <c r="H50" s="540"/>
      <c r="I50" s="540"/>
      <c r="J50" s="540"/>
      <c r="K50" s="540"/>
      <c r="L50" s="540"/>
      <c r="M50" s="540"/>
      <c r="N50" s="78">
        <f>ROUND((N49),2)</f>
        <v>152000</v>
      </c>
    </row>
    <row r="51" spans="1:14" ht="30" customHeight="1">
      <c r="A51" s="9"/>
      <c r="B51" s="519" t="s">
        <v>30</v>
      </c>
      <c r="C51" s="520"/>
      <c r="D51" s="520"/>
      <c r="E51" s="520"/>
      <c r="F51" s="520"/>
      <c r="G51" s="520"/>
      <c r="H51" s="520"/>
      <c r="I51" s="520"/>
      <c r="J51" s="520"/>
      <c r="K51" s="520"/>
      <c r="L51" s="520"/>
      <c r="M51" s="520"/>
      <c r="N51" s="521"/>
    </row>
    <row r="52" spans="1:14" ht="35.1" customHeight="1">
      <c r="A52" s="9"/>
      <c r="B52" s="549" t="s">
        <v>31</v>
      </c>
      <c r="C52" s="550"/>
      <c r="D52" s="550"/>
      <c r="E52" s="550"/>
      <c r="F52" s="550"/>
      <c r="G52" s="550"/>
      <c r="H52" s="550"/>
      <c r="I52" s="275" t="s">
        <v>32</v>
      </c>
      <c r="J52" s="274" t="s">
        <v>33</v>
      </c>
      <c r="K52" s="274" t="s">
        <v>34</v>
      </c>
      <c r="L52" s="551" t="s">
        <v>19</v>
      </c>
      <c r="M52" s="551"/>
      <c r="N52" s="63" t="s">
        <v>20</v>
      </c>
    </row>
    <row r="53" spans="1:14" ht="18" customHeight="1">
      <c r="A53" s="9" t="e">
        <f>+#REF!</f>
        <v>#REF!</v>
      </c>
      <c r="B53" s="530" t="s">
        <v>392</v>
      </c>
      <c r="C53" s="531"/>
      <c r="D53" s="531"/>
      <c r="E53" s="531"/>
      <c r="F53" s="531"/>
      <c r="G53" s="531"/>
      <c r="H53" s="532"/>
      <c r="I53" s="79">
        <v>77332</v>
      </c>
      <c r="J53" s="80">
        <v>1.85</v>
      </c>
      <c r="K53" s="81">
        <f>+I53*J53*2</f>
        <v>286128.40000000002</v>
      </c>
      <c r="L53" s="552">
        <v>7</v>
      </c>
      <c r="M53" s="552"/>
      <c r="N53" s="77">
        <f>IFERROR(ROUND(K53/L53,2),0)</f>
        <v>40875.49</v>
      </c>
    </row>
    <row r="54" spans="1:14" ht="18" customHeight="1">
      <c r="A54" s="9"/>
      <c r="B54" s="530" t="s">
        <v>842</v>
      </c>
      <c r="C54" s="531"/>
      <c r="D54" s="531"/>
      <c r="E54" s="531"/>
      <c r="F54" s="531"/>
      <c r="G54" s="531"/>
      <c r="H54" s="532"/>
      <c r="I54" s="79">
        <v>38666</v>
      </c>
      <c r="J54" s="80">
        <v>1.85</v>
      </c>
      <c r="K54" s="81">
        <f>+I54*J54*12</f>
        <v>858385.20000000007</v>
      </c>
      <c r="L54" s="552">
        <v>7</v>
      </c>
      <c r="M54" s="552"/>
      <c r="N54" s="77">
        <f>IFERROR(ROUND(K54/L54,2),0)</f>
        <v>122626.46</v>
      </c>
    </row>
    <row r="55" spans="1:14" ht="18" customHeight="1" thickBot="1">
      <c r="A55" s="9"/>
      <c r="B55" s="535" t="s">
        <v>21</v>
      </c>
      <c r="C55" s="536"/>
      <c r="D55" s="536"/>
      <c r="E55" s="536"/>
      <c r="F55" s="536"/>
      <c r="G55" s="536"/>
      <c r="H55" s="536"/>
      <c r="I55" s="536"/>
      <c r="J55" s="536"/>
      <c r="K55" s="536"/>
      <c r="L55" s="536"/>
      <c r="M55" s="536"/>
      <c r="N55" s="82">
        <f>ROUND(SUM(N53:N54),2)</f>
        <v>163501.95000000001</v>
      </c>
    </row>
    <row r="56" spans="1:14" ht="6.9" customHeight="1" thickBot="1">
      <c r="A56" s="9"/>
      <c r="B56" s="553"/>
      <c r="C56" s="554"/>
      <c r="D56" s="554"/>
      <c r="E56" s="554"/>
      <c r="F56" s="554"/>
      <c r="G56" s="554"/>
      <c r="H56" s="554"/>
      <c r="I56" s="554"/>
      <c r="J56" s="554"/>
      <c r="K56" s="554"/>
      <c r="L56" s="554"/>
      <c r="M56" s="554"/>
      <c r="N56" s="555"/>
    </row>
    <row r="57" spans="1:14" ht="18" customHeight="1" thickBot="1">
      <c r="A57" s="9"/>
      <c r="B57" s="556" t="s">
        <v>35</v>
      </c>
      <c r="C57" s="557"/>
      <c r="D57" s="557"/>
      <c r="E57" s="557"/>
      <c r="F57" s="557"/>
      <c r="G57" s="557"/>
      <c r="H57" s="557"/>
      <c r="I57" s="557"/>
      <c r="J57" s="557"/>
      <c r="K57" s="557"/>
      <c r="L57" s="557"/>
      <c r="M57" s="558"/>
      <c r="N57" s="101">
        <f>ROUND(N39+N46+N50+N55,2)</f>
        <v>1008072.65</v>
      </c>
    </row>
    <row r="58" spans="1:14" ht="6.9" customHeight="1" thickBot="1">
      <c r="A58" s="9"/>
      <c r="B58" s="553"/>
      <c r="C58" s="554"/>
      <c r="D58" s="554"/>
      <c r="E58" s="554"/>
      <c r="F58" s="554"/>
      <c r="G58" s="554"/>
      <c r="H58" s="554"/>
      <c r="I58" s="554"/>
      <c r="J58" s="554"/>
      <c r="K58" s="554"/>
      <c r="L58" s="554"/>
      <c r="M58" s="554"/>
      <c r="N58" s="555"/>
    </row>
    <row r="59" spans="1:14" ht="30" customHeight="1" thickBot="1">
      <c r="A59" s="9"/>
      <c r="B59" s="559" t="s">
        <v>36</v>
      </c>
      <c r="C59" s="560"/>
      <c r="D59" s="560"/>
      <c r="E59" s="560"/>
      <c r="F59" s="560"/>
      <c r="G59" s="560"/>
      <c r="H59" s="560"/>
      <c r="I59" s="560"/>
      <c r="J59" s="560"/>
      <c r="K59" s="560"/>
      <c r="L59" s="560"/>
      <c r="M59" s="560"/>
      <c r="N59" s="561"/>
    </row>
    <row r="60" spans="1:14" ht="24.9" customHeight="1">
      <c r="A60" s="9"/>
      <c r="B60" s="562" t="s">
        <v>37</v>
      </c>
      <c r="C60" s="563"/>
      <c r="D60" s="563"/>
      <c r="E60" s="563"/>
      <c r="F60" s="563"/>
      <c r="G60" s="563"/>
      <c r="H60" s="563"/>
      <c r="I60" s="271"/>
      <c r="J60" s="272"/>
      <c r="K60" s="37" t="s">
        <v>38</v>
      </c>
      <c r="L60" s="511" t="s">
        <v>39</v>
      </c>
      <c r="M60" s="513"/>
      <c r="N60" s="39"/>
    </row>
    <row r="61" spans="1:14" ht="18" customHeight="1">
      <c r="A61" s="9"/>
      <c r="B61" s="564" t="s">
        <v>40</v>
      </c>
      <c r="C61" s="565"/>
      <c r="D61" s="565"/>
      <c r="E61" s="565"/>
      <c r="F61" s="565"/>
      <c r="G61" s="565"/>
      <c r="H61" s="565"/>
      <c r="I61" s="83"/>
      <c r="J61" s="84"/>
      <c r="K61" s="85">
        <v>0.23</v>
      </c>
      <c r="L61" s="579">
        <f>ROUND(N57*K61,2)</f>
        <v>231856.71</v>
      </c>
      <c r="M61" s="580"/>
      <c r="N61" s="86"/>
    </row>
    <row r="62" spans="1:14" ht="18" customHeight="1">
      <c r="A62" s="9"/>
      <c r="B62" s="87" t="s">
        <v>41</v>
      </c>
      <c r="C62" s="88"/>
      <c r="D62" s="88"/>
      <c r="E62" s="88"/>
      <c r="F62" s="88"/>
      <c r="G62" s="88"/>
      <c r="H62" s="88"/>
      <c r="I62" s="83"/>
      <c r="J62" s="84"/>
      <c r="K62" s="85">
        <v>0.02</v>
      </c>
      <c r="L62" s="579">
        <f>ROUND(N57*K62,2)</f>
        <v>20161.45</v>
      </c>
      <c r="M62" s="580"/>
      <c r="N62" s="86"/>
    </row>
    <row r="63" spans="1:14" ht="18" customHeight="1" thickBot="1">
      <c r="A63" s="9"/>
      <c r="B63" s="89" t="s">
        <v>42</v>
      </c>
      <c r="C63" s="90"/>
      <c r="D63" s="90"/>
      <c r="E63" s="90"/>
      <c r="F63" s="90"/>
      <c r="G63" s="90"/>
      <c r="H63" s="90"/>
      <c r="I63" s="91"/>
      <c r="J63" s="92"/>
      <c r="K63" s="85">
        <v>0.05</v>
      </c>
      <c r="L63" s="581">
        <f>ROUND(N57*K63,2)</f>
        <v>50403.63</v>
      </c>
      <c r="M63" s="582"/>
      <c r="N63" s="86"/>
    </row>
    <row r="64" spans="1:14" ht="18" customHeight="1" thickBot="1">
      <c r="A64" s="9"/>
      <c r="B64" s="556" t="s">
        <v>21</v>
      </c>
      <c r="C64" s="557"/>
      <c r="D64" s="557"/>
      <c r="E64" s="557"/>
      <c r="F64" s="557"/>
      <c r="G64" s="557"/>
      <c r="H64" s="557"/>
      <c r="I64" s="557"/>
      <c r="J64" s="557"/>
      <c r="K64" s="557"/>
      <c r="L64" s="557"/>
      <c r="M64" s="558"/>
      <c r="N64" s="101">
        <f>ROUND(L61+L62+L63,2)</f>
        <v>302421.78999999998</v>
      </c>
    </row>
    <row r="65" spans="1:16" ht="6.9" customHeight="1" thickBot="1">
      <c r="A65" s="9"/>
      <c r="B65" s="553"/>
      <c r="C65" s="554"/>
      <c r="D65" s="554"/>
      <c r="E65" s="554"/>
      <c r="F65" s="554"/>
      <c r="G65" s="554"/>
      <c r="H65" s="554"/>
      <c r="I65" s="554"/>
      <c r="J65" s="554"/>
      <c r="K65" s="554"/>
      <c r="L65" s="554"/>
      <c r="M65" s="554"/>
      <c r="N65" s="555"/>
    </row>
    <row r="66" spans="1:16" ht="23.25" customHeight="1" thickBot="1">
      <c r="A66" s="40" t="s">
        <v>43</v>
      </c>
      <c r="B66" s="576" t="s">
        <v>44</v>
      </c>
      <c r="C66" s="577"/>
      <c r="D66" s="577"/>
      <c r="E66" s="577"/>
      <c r="F66" s="577"/>
      <c r="G66" s="577"/>
      <c r="H66" s="577"/>
      <c r="I66" s="577"/>
      <c r="J66" s="577"/>
      <c r="K66" s="577"/>
      <c r="L66" s="577"/>
      <c r="M66" s="578"/>
      <c r="N66" s="102">
        <f>ROUND(N57+N64,0)</f>
        <v>1310494</v>
      </c>
      <c r="P66" s="319"/>
    </row>
    <row r="67" spans="1:16" hidden="1">
      <c r="B67" s="42" t="s">
        <v>79</v>
      </c>
      <c r="C67" s="25"/>
      <c r="D67" s="25"/>
      <c r="E67" s="25"/>
      <c r="F67" s="25"/>
      <c r="G67" s="25"/>
      <c r="H67" s="25"/>
      <c r="I67" s="25"/>
      <c r="J67" s="25"/>
      <c r="K67" s="25"/>
      <c r="L67" s="25"/>
      <c r="M67" s="25"/>
      <c r="N67" s="43"/>
    </row>
    <row r="68" spans="1:16" hidden="1">
      <c r="B68" s="44"/>
      <c r="C68" s="45"/>
      <c r="D68" s="45"/>
      <c r="E68" s="45"/>
      <c r="F68" s="45"/>
      <c r="G68" s="45"/>
      <c r="H68" s="45"/>
      <c r="I68" s="45"/>
      <c r="J68" s="45"/>
      <c r="K68" s="45"/>
      <c r="L68" s="45"/>
      <c r="M68" s="45"/>
      <c r="N68" s="46"/>
    </row>
    <row r="69" spans="1:16" hidden="1">
      <c r="B69" s="44"/>
      <c r="C69" s="45"/>
      <c r="D69" s="45"/>
      <c r="E69" s="45"/>
      <c r="F69" s="45"/>
      <c r="G69" s="45"/>
      <c r="H69" s="45"/>
      <c r="I69" s="45"/>
      <c r="J69" s="45"/>
      <c r="K69" s="45"/>
      <c r="L69" s="45"/>
      <c r="M69" s="45"/>
      <c r="N69" s="46"/>
    </row>
    <row r="70" spans="1:16" hidden="1">
      <c r="B70" s="44"/>
      <c r="C70" s="45"/>
      <c r="D70" s="45"/>
      <c r="E70" s="45"/>
      <c r="F70" s="45"/>
      <c r="G70" s="45"/>
      <c r="H70" s="45"/>
      <c r="I70" s="45"/>
      <c r="J70" s="45"/>
      <c r="K70" s="45"/>
      <c r="L70" s="45"/>
      <c r="M70" s="45"/>
      <c r="N70" s="46"/>
    </row>
    <row r="71" spans="1:16" ht="15" hidden="1" thickBot="1">
      <c r="B71" s="47"/>
      <c r="C71" s="48"/>
      <c r="D71" s="48"/>
      <c r="E71" s="48"/>
      <c r="F71" s="48"/>
      <c r="G71" s="48"/>
      <c r="H71" s="48"/>
      <c r="I71" s="48"/>
      <c r="J71" s="48"/>
      <c r="K71" s="48"/>
      <c r="L71" s="48"/>
      <c r="M71" s="48"/>
      <c r="N71" s="49"/>
    </row>
    <row r="72" spans="1:16" hidden="1">
      <c r="B72" s="50"/>
      <c r="C72" s="51"/>
      <c r="D72" s="51"/>
      <c r="E72" s="51"/>
      <c r="F72" s="51"/>
      <c r="G72" s="51"/>
      <c r="H72" s="51"/>
      <c r="I72" s="51"/>
      <c r="J72" s="51"/>
      <c r="K72" s="51"/>
      <c r="L72" s="51"/>
      <c r="M72" s="51"/>
      <c r="N72" s="52"/>
    </row>
    <row r="73" spans="1:16" hidden="1">
      <c r="B73" s="53" t="s">
        <v>80</v>
      </c>
      <c r="C73" s="27"/>
      <c r="D73" s="27"/>
      <c r="E73" s="27"/>
      <c r="F73" s="27"/>
      <c r="G73" s="27"/>
      <c r="H73" s="27"/>
      <c r="I73" s="27"/>
      <c r="J73" s="27"/>
      <c r="K73" s="27"/>
      <c r="L73" s="27"/>
      <c r="M73" s="27"/>
      <c r="N73" s="28"/>
    </row>
    <row r="74" spans="1:16" ht="15" hidden="1" customHeight="1">
      <c r="B74" s="566" t="s">
        <v>81</v>
      </c>
      <c r="C74" s="567"/>
      <c r="D74" s="567"/>
      <c r="E74" s="567"/>
      <c r="F74" s="567"/>
      <c r="G74" s="567"/>
      <c r="H74" s="567"/>
      <c r="I74" s="567"/>
      <c r="J74" s="567"/>
      <c r="K74" s="567"/>
      <c r="L74" s="567"/>
      <c r="M74" s="567"/>
      <c r="N74" s="568"/>
    </row>
    <row r="75" spans="1:16" ht="15" hidden="1" customHeight="1">
      <c r="B75" s="566"/>
      <c r="C75" s="567"/>
      <c r="D75" s="567"/>
      <c r="E75" s="567"/>
      <c r="F75" s="567"/>
      <c r="G75" s="567"/>
      <c r="H75" s="567"/>
      <c r="I75" s="567"/>
      <c r="J75" s="567"/>
      <c r="K75" s="567"/>
      <c r="L75" s="567"/>
      <c r="M75" s="567"/>
      <c r="N75" s="568"/>
    </row>
    <row r="76" spans="1:16" ht="30" hidden="1" customHeight="1">
      <c r="B76" s="569" t="s">
        <v>82</v>
      </c>
      <c r="C76" s="570"/>
      <c r="D76" s="570"/>
      <c r="E76" s="570"/>
      <c r="F76" s="570"/>
      <c r="G76" s="570"/>
      <c r="H76" s="570"/>
      <c r="I76" s="570"/>
      <c r="J76" s="570"/>
      <c r="K76" s="570"/>
      <c r="L76" s="570"/>
      <c r="M76" s="570"/>
      <c r="N76" s="571"/>
    </row>
    <row r="77" spans="1:16" hidden="1">
      <c r="B77" s="569"/>
      <c r="C77" s="570"/>
      <c r="D77" s="570"/>
      <c r="E77" s="570"/>
      <c r="F77" s="570"/>
      <c r="G77" s="570"/>
      <c r="H77" s="570"/>
      <c r="I77" s="570"/>
      <c r="J77" s="570"/>
      <c r="K77" s="570"/>
      <c r="L77" s="570"/>
      <c r="M77" s="570"/>
      <c r="N77" s="571"/>
    </row>
    <row r="78" spans="1:16" hidden="1">
      <c r="B78" s="54"/>
      <c r="C78" s="55"/>
      <c r="D78" s="55"/>
      <c r="E78" s="55"/>
      <c r="F78" s="55"/>
      <c r="G78" s="55"/>
      <c r="H78" s="55"/>
      <c r="I78" s="55"/>
      <c r="J78" s="55"/>
      <c r="K78" s="55"/>
      <c r="L78" s="55"/>
      <c r="M78" s="55"/>
      <c r="N78" s="56"/>
    </row>
    <row r="79" spans="1:16" hidden="1">
      <c r="B79" s="54"/>
      <c r="C79" s="55"/>
      <c r="D79" s="55"/>
      <c r="E79" s="55"/>
      <c r="F79" s="55"/>
      <c r="G79" s="55"/>
      <c r="H79" s="55"/>
      <c r="I79" s="55"/>
      <c r="J79" s="55"/>
      <c r="K79" s="55"/>
      <c r="L79" s="55"/>
      <c r="M79" s="55"/>
      <c r="N79" s="56"/>
    </row>
    <row r="80" spans="1:16" hidden="1">
      <c r="B80" s="54"/>
      <c r="C80" s="55"/>
      <c r="D80" s="55"/>
      <c r="E80" s="55"/>
      <c r="F80" s="55"/>
      <c r="G80" s="55"/>
      <c r="H80" s="55"/>
      <c r="I80" s="55"/>
      <c r="J80" s="55"/>
      <c r="K80" s="55"/>
      <c r="L80" s="55"/>
      <c r="M80" s="55"/>
      <c r="N80" s="56"/>
    </row>
    <row r="81" spans="2:14" hidden="1">
      <c r="B81" s="53"/>
      <c r="C81" s="27"/>
      <c r="D81" s="27"/>
      <c r="E81" s="27"/>
      <c r="F81" s="27"/>
      <c r="G81" s="27"/>
      <c r="H81" s="27"/>
      <c r="I81" s="27"/>
      <c r="J81" s="27"/>
      <c r="K81" s="27"/>
      <c r="L81" s="27"/>
      <c r="M81" s="27"/>
      <c r="N81" s="28"/>
    </row>
    <row r="82" spans="2:14" hidden="1">
      <c r="B82" s="36"/>
      <c r="C82" s="17"/>
      <c r="D82" s="17"/>
      <c r="E82" s="17" t="s">
        <v>45</v>
      </c>
      <c r="F82" s="25"/>
      <c r="G82" s="25"/>
      <c r="H82" s="17"/>
      <c r="I82" s="17"/>
      <c r="J82" s="17"/>
      <c r="K82" s="17"/>
      <c r="L82" s="17"/>
      <c r="M82" s="17"/>
      <c r="N82" s="19"/>
    </row>
    <row r="83" spans="2:14" hidden="1">
      <c r="B83" s="36"/>
      <c r="C83" s="17"/>
      <c r="D83" s="17"/>
      <c r="E83" s="57" t="s">
        <v>46</v>
      </c>
      <c r="F83" s="17"/>
      <c r="G83" s="17"/>
      <c r="H83" s="57"/>
      <c r="I83" s="57"/>
      <c r="J83" s="57"/>
      <c r="K83" s="17"/>
      <c r="L83" s="17"/>
      <c r="M83" s="17"/>
      <c r="N83" s="19"/>
    </row>
    <row r="84" spans="2:14" hidden="1">
      <c r="B84" s="36"/>
      <c r="C84" s="17"/>
      <c r="D84" s="17"/>
      <c r="E84" s="58" t="s">
        <v>48</v>
      </c>
      <c r="F84" s="17"/>
      <c r="G84" s="17"/>
      <c r="H84" s="58"/>
      <c r="I84" s="58"/>
      <c r="J84" s="58"/>
      <c r="K84" s="17"/>
      <c r="L84" s="17"/>
      <c r="M84" s="17"/>
      <c r="N84" s="19"/>
    </row>
    <row r="85" spans="2:14" hidden="1">
      <c r="B85" s="59"/>
      <c r="C85" s="27"/>
      <c r="D85" s="27"/>
      <c r="E85" s="17" t="s">
        <v>47</v>
      </c>
      <c r="F85" s="17"/>
      <c r="G85" s="17"/>
      <c r="H85" s="17"/>
      <c r="I85" s="17"/>
      <c r="J85" s="17"/>
      <c r="K85" s="27"/>
      <c r="L85" s="27"/>
      <c r="M85" s="27"/>
      <c r="N85" s="28"/>
    </row>
    <row r="86" spans="2:14" hidden="1">
      <c r="B86" s="59"/>
      <c r="C86" s="27"/>
      <c r="D86" s="27"/>
      <c r="E86" s="27"/>
      <c r="F86" s="17"/>
      <c r="G86" s="17"/>
      <c r="H86" s="17"/>
      <c r="I86" s="17"/>
      <c r="J86" s="17"/>
      <c r="K86" s="27"/>
      <c r="L86" s="27"/>
      <c r="M86" s="27"/>
      <c r="N86" s="28"/>
    </row>
    <row r="87" spans="2:14" hidden="1">
      <c r="B87" s="59" t="s">
        <v>83</v>
      </c>
      <c r="C87" s="58"/>
      <c r="D87" s="58"/>
      <c r="E87" s="17"/>
      <c r="F87" s="17"/>
      <c r="G87" s="17"/>
      <c r="H87" s="17"/>
      <c r="I87" s="17"/>
      <c r="J87" s="572"/>
      <c r="K87" s="572"/>
      <c r="L87" s="572"/>
      <c r="M87" s="572"/>
      <c r="N87" s="573"/>
    </row>
    <row r="88" spans="2:14" ht="15" hidden="1" thickBot="1">
      <c r="B88" s="60" t="s">
        <v>84</v>
      </c>
      <c r="C88" s="61"/>
      <c r="D88" s="61"/>
      <c r="E88" s="41"/>
      <c r="F88" s="41"/>
      <c r="G88" s="41"/>
      <c r="H88" s="41"/>
      <c r="I88" s="41"/>
      <c r="J88" s="574"/>
      <c r="K88" s="574"/>
      <c r="L88" s="574"/>
      <c r="M88" s="574"/>
      <c r="N88" s="575"/>
    </row>
  </sheetData>
  <mergeCells count="89">
    <mergeCell ref="J87:N88"/>
    <mergeCell ref="B61:H61"/>
    <mergeCell ref="L61:M61"/>
    <mergeCell ref="L62:M62"/>
    <mergeCell ref="L63:M63"/>
    <mergeCell ref="B64:M64"/>
    <mergeCell ref="B65:N65"/>
    <mergeCell ref="B60:H60"/>
    <mergeCell ref="L60:M60"/>
    <mergeCell ref="B66:M66"/>
    <mergeCell ref="B74:N75"/>
    <mergeCell ref="B76:N77"/>
    <mergeCell ref="B55:M55"/>
    <mergeCell ref="B56:N56"/>
    <mergeCell ref="B57:M57"/>
    <mergeCell ref="B58:N58"/>
    <mergeCell ref="B59:N59"/>
    <mergeCell ref="B52:H52"/>
    <mergeCell ref="L52:M52"/>
    <mergeCell ref="B53:H53"/>
    <mergeCell ref="L53:M53"/>
    <mergeCell ref="B54:H54"/>
    <mergeCell ref="L54:M54"/>
    <mergeCell ref="B50:M50"/>
    <mergeCell ref="B51:N51"/>
    <mergeCell ref="B45:I45"/>
    <mergeCell ref="L45:M45"/>
    <mergeCell ref="B46:M46"/>
    <mergeCell ref="B47:N47"/>
    <mergeCell ref="B48:G48"/>
    <mergeCell ref="L48:M48"/>
    <mergeCell ref="B44:I44"/>
    <mergeCell ref="L44:M44"/>
    <mergeCell ref="B43:I43"/>
    <mergeCell ref="B49:G49"/>
    <mergeCell ref="L49:M49"/>
    <mergeCell ref="B41:I41"/>
    <mergeCell ref="L41:M41"/>
    <mergeCell ref="B42:I42"/>
    <mergeCell ref="L42:M42"/>
    <mergeCell ref="L43:M43"/>
    <mergeCell ref="B38:H38"/>
    <mergeCell ref="I38:J38"/>
    <mergeCell ref="L38:M38"/>
    <mergeCell ref="B39:M39"/>
    <mergeCell ref="B40:N40"/>
    <mergeCell ref="B36:H36"/>
    <mergeCell ref="I36:J36"/>
    <mergeCell ref="L36:M36"/>
    <mergeCell ref="B37:H37"/>
    <mergeCell ref="I37:J37"/>
    <mergeCell ref="L37:M37"/>
    <mergeCell ref="C32:J32"/>
    <mergeCell ref="L32:M32"/>
    <mergeCell ref="B34:N34"/>
    <mergeCell ref="B35:H35"/>
    <mergeCell ref="I35:J35"/>
    <mergeCell ref="L35:M35"/>
    <mergeCell ref="F26:H26"/>
    <mergeCell ref="B28:N28"/>
    <mergeCell ref="C30:J30"/>
    <mergeCell ref="L30:M30"/>
    <mergeCell ref="C31:I31"/>
    <mergeCell ref="L31:M31"/>
    <mergeCell ref="E16:M17"/>
    <mergeCell ref="C21:N21"/>
    <mergeCell ref="B10:E10"/>
    <mergeCell ref="I10:J10"/>
    <mergeCell ref="D12:G12"/>
    <mergeCell ref="K12:M12"/>
    <mergeCell ref="L13:N13"/>
    <mergeCell ref="C19:I19"/>
    <mergeCell ref="K19:N19"/>
    <mergeCell ref="B7:N7"/>
    <mergeCell ref="B1:B6"/>
    <mergeCell ref="C1:J1"/>
    <mergeCell ref="K1:K2"/>
    <mergeCell ref="L1:N2"/>
    <mergeCell ref="C2:J2"/>
    <mergeCell ref="C3:J3"/>
    <mergeCell ref="K3:K4"/>
    <mergeCell ref="L3:N4"/>
    <mergeCell ref="C4:J4"/>
    <mergeCell ref="C5:J5"/>
    <mergeCell ref="K5:K6"/>
    <mergeCell ref="L5:L6"/>
    <mergeCell ref="M5:M6"/>
    <mergeCell ref="N5:N6"/>
    <mergeCell ref="C6:J6"/>
  </mergeCells>
  <pageMargins left="0.70866141732283472" right="0.70866141732283472" top="0.74803149606299213" bottom="0.74803149606299213" header="0.31496062992125984" footer="0.31496062992125984"/>
  <pageSetup scale="50" fitToHeight="0" orientation="portrait" r:id="rId1"/>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7210F27-A302-45F9-B6AE-27A6E9286057}">
  <sheetPr>
    <tabColor rgb="FFFF0000"/>
    <pageSetUpPr fitToPage="1"/>
  </sheetPr>
  <dimension ref="A1:N84"/>
  <sheetViews>
    <sheetView view="pageBreakPreview" topLeftCell="B1" zoomScale="70" zoomScaleNormal="70" zoomScaleSheetLayoutView="70" workbookViewId="0">
      <selection activeCell="C1" sqref="C1:J3"/>
    </sheetView>
  </sheetViews>
  <sheetFormatPr baseColWidth="10" defaultColWidth="11.44140625" defaultRowHeight="14.4"/>
  <cols>
    <col min="1" max="1" width="11.88671875" hidden="1" customWidth="1"/>
    <col min="2" max="2" width="17" customWidth="1"/>
    <col min="6" max="6" width="14.44140625" customWidth="1"/>
    <col min="9" max="9" width="14.5546875" bestFit="1" customWidth="1"/>
    <col min="10" max="10" width="15.5546875" customWidth="1"/>
    <col min="11" max="11" width="17.5546875" bestFit="1" customWidth="1"/>
    <col min="14" max="14" width="20.44140625" customWidth="1"/>
    <col min="15" max="15" width="12" bestFit="1" customWidth="1"/>
  </cols>
  <sheetData>
    <row r="1" spans="1:14">
      <c r="A1" s="8"/>
      <c r="B1" s="608"/>
      <c r="C1" s="611"/>
      <c r="D1" s="611"/>
      <c r="E1" s="611"/>
      <c r="F1" s="611"/>
      <c r="G1" s="611"/>
      <c r="H1" s="611"/>
      <c r="I1" s="611"/>
      <c r="J1" s="612"/>
      <c r="K1" s="613" t="s">
        <v>0</v>
      </c>
      <c r="L1" s="615" t="s">
        <v>61</v>
      </c>
      <c r="M1" s="616"/>
      <c r="N1" s="617"/>
    </row>
    <row r="2" spans="1:14">
      <c r="A2" s="9"/>
      <c r="B2" s="609"/>
      <c r="C2" s="621" t="s">
        <v>1</v>
      </c>
      <c r="D2" s="621"/>
      <c r="E2" s="621"/>
      <c r="F2" s="621"/>
      <c r="G2" s="621"/>
      <c r="H2" s="621"/>
      <c r="I2" s="621"/>
      <c r="J2" s="622"/>
      <c r="K2" s="614"/>
      <c r="L2" s="618"/>
      <c r="M2" s="619"/>
      <c r="N2" s="620"/>
    </row>
    <row r="3" spans="1:14">
      <c r="A3" s="9"/>
      <c r="B3" s="609"/>
      <c r="C3" s="621" t="s">
        <v>62</v>
      </c>
      <c r="D3" s="621"/>
      <c r="E3" s="621"/>
      <c r="F3" s="621"/>
      <c r="G3" s="621"/>
      <c r="H3" s="621"/>
      <c r="I3" s="621"/>
      <c r="J3" s="622"/>
      <c r="K3" s="623" t="s">
        <v>2</v>
      </c>
      <c r="L3" s="625">
        <v>1</v>
      </c>
      <c r="M3" s="626"/>
      <c r="N3" s="627"/>
    </row>
    <row r="4" spans="1:14">
      <c r="A4" s="9"/>
      <c r="B4" s="609"/>
      <c r="C4" s="621" t="s">
        <v>63</v>
      </c>
      <c r="D4" s="621"/>
      <c r="E4" s="621"/>
      <c r="F4" s="621"/>
      <c r="G4" s="621"/>
      <c r="H4" s="621"/>
      <c r="I4" s="621"/>
      <c r="J4" s="622"/>
      <c r="K4" s="624"/>
      <c r="L4" s="628"/>
      <c r="M4" s="629"/>
      <c r="N4" s="630"/>
    </row>
    <row r="5" spans="1:14">
      <c r="A5" s="9"/>
      <c r="B5" s="609"/>
      <c r="C5" s="621" t="s">
        <v>64</v>
      </c>
      <c r="D5" s="621"/>
      <c r="E5" s="621"/>
      <c r="F5" s="621"/>
      <c r="G5" s="621"/>
      <c r="H5" s="621"/>
      <c r="I5" s="621"/>
      <c r="J5" s="622"/>
      <c r="K5" s="623" t="s">
        <v>3</v>
      </c>
      <c r="L5" s="632"/>
      <c r="M5" s="632" t="s">
        <v>4</v>
      </c>
      <c r="N5" s="604"/>
    </row>
    <row r="6" spans="1:14" ht="15" thickBot="1">
      <c r="A6" s="9"/>
      <c r="B6" s="610"/>
      <c r="C6" s="606"/>
      <c r="D6" s="606"/>
      <c r="E6" s="606"/>
      <c r="F6" s="606"/>
      <c r="G6" s="606"/>
      <c r="H6" s="606"/>
      <c r="I6" s="606"/>
      <c r="J6" s="607"/>
      <c r="K6" s="631"/>
      <c r="L6" s="633"/>
      <c r="M6" s="633"/>
      <c r="N6" s="605"/>
    </row>
    <row r="7" spans="1:14" ht="4.5" customHeight="1" thickBot="1">
      <c r="A7" s="9"/>
      <c r="B7" s="491"/>
      <c r="C7" s="492"/>
      <c r="D7" s="492"/>
      <c r="E7" s="492"/>
      <c r="F7" s="492"/>
      <c r="G7" s="492"/>
      <c r="H7" s="492"/>
      <c r="I7" s="492"/>
      <c r="J7" s="492"/>
      <c r="K7" s="492"/>
      <c r="L7" s="492"/>
      <c r="M7" s="492"/>
      <c r="N7" s="493"/>
    </row>
    <row r="8" spans="1:14" ht="18.75" customHeight="1">
      <c r="A8" s="9"/>
      <c r="B8" s="282"/>
      <c r="C8" s="169"/>
      <c r="D8" s="169"/>
      <c r="E8" s="169"/>
      <c r="F8" s="169"/>
      <c r="G8" s="169"/>
      <c r="H8" s="170"/>
      <c r="I8" s="169"/>
      <c r="J8" s="169"/>
      <c r="K8" s="171" t="s">
        <v>5</v>
      </c>
      <c r="L8" s="172"/>
      <c r="M8" s="172"/>
      <c r="N8" s="173"/>
    </row>
    <row r="9" spans="1:14">
      <c r="A9" s="9"/>
      <c r="B9" s="283"/>
      <c r="C9" s="174"/>
      <c r="D9" s="174"/>
      <c r="E9" s="174"/>
      <c r="F9" s="174"/>
      <c r="G9" s="174"/>
      <c r="H9" s="175"/>
      <c r="I9" s="174"/>
      <c r="J9" s="174"/>
      <c r="K9" s="176"/>
      <c r="L9" s="177" t="s">
        <v>65</v>
      </c>
      <c r="M9" s="177" t="s">
        <v>66</v>
      </c>
      <c r="N9" s="178" t="s">
        <v>67</v>
      </c>
    </row>
    <row r="10" spans="1:14">
      <c r="A10" s="9"/>
      <c r="B10" s="498" t="s">
        <v>68</v>
      </c>
      <c r="C10" s="499"/>
      <c r="D10" s="499"/>
      <c r="E10" s="499"/>
      <c r="F10" s="179"/>
      <c r="G10" s="174"/>
      <c r="H10" s="180"/>
      <c r="I10" s="500" t="s">
        <v>69</v>
      </c>
      <c r="J10" s="500"/>
      <c r="K10" s="181"/>
      <c r="L10" s="177"/>
      <c r="M10" s="177"/>
      <c r="N10" s="178"/>
    </row>
    <row r="11" spans="1:14" ht="5.25" customHeight="1">
      <c r="A11" s="9"/>
      <c r="B11" s="278"/>
      <c r="C11" s="279"/>
      <c r="D11" s="279"/>
      <c r="E11" s="279"/>
      <c r="F11" s="179"/>
      <c r="G11" s="174"/>
      <c r="H11" s="180"/>
      <c r="I11" s="280"/>
      <c r="J11" s="280"/>
      <c r="K11" s="181"/>
      <c r="L11" s="177"/>
      <c r="M11" s="177"/>
      <c r="N11" s="178"/>
    </row>
    <row r="12" spans="1:14">
      <c r="A12" s="9"/>
      <c r="B12" s="182" t="s">
        <v>6</v>
      </c>
      <c r="C12" s="183"/>
      <c r="D12" s="501">
        <v>0</v>
      </c>
      <c r="E12" s="501"/>
      <c r="F12" s="501"/>
      <c r="G12" s="501"/>
      <c r="H12" s="183"/>
      <c r="I12" s="180"/>
      <c r="J12" s="184" t="s">
        <v>7</v>
      </c>
      <c r="K12" s="501" t="s">
        <v>872</v>
      </c>
      <c r="L12" s="501"/>
      <c r="M12" s="501"/>
      <c r="N12" s="185"/>
    </row>
    <row r="13" spans="1:14" ht="15" thickBot="1">
      <c r="A13" s="9"/>
      <c r="B13" s="186"/>
      <c r="C13" s="187"/>
      <c r="D13" s="281"/>
      <c r="E13" s="281"/>
      <c r="F13" s="281"/>
      <c r="G13" s="281"/>
      <c r="H13" s="187"/>
      <c r="I13" s="281"/>
      <c r="J13" s="187"/>
      <c r="K13" s="281"/>
      <c r="L13" s="502"/>
      <c r="M13" s="502"/>
      <c r="N13" s="503"/>
    </row>
    <row r="14" spans="1:14" ht="6.9" customHeight="1">
      <c r="A14" s="9"/>
      <c r="B14" s="10"/>
      <c r="C14" s="11"/>
      <c r="D14" s="11"/>
      <c r="E14" s="11"/>
      <c r="F14" s="11"/>
      <c r="G14" s="11"/>
      <c r="H14" s="11"/>
      <c r="I14" s="11"/>
      <c r="J14" s="11"/>
      <c r="K14" s="11"/>
      <c r="L14" s="11"/>
      <c r="M14" s="11"/>
      <c r="N14" s="12"/>
    </row>
    <row r="15" spans="1:14" hidden="1">
      <c r="A15" s="9"/>
      <c r="B15" s="13" t="s">
        <v>8</v>
      </c>
      <c r="C15" s="14"/>
      <c r="D15" s="15" t="s">
        <v>4</v>
      </c>
      <c r="E15" s="16"/>
      <c r="F15" s="17"/>
      <c r="G15" s="17"/>
      <c r="H15" s="18"/>
      <c r="I15" s="18"/>
      <c r="J15" s="18"/>
      <c r="K15" s="18"/>
      <c r="L15" s="18"/>
      <c r="M15" s="18"/>
      <c r="N15" s="19"/>
    </row>
    <row r="16" spans="1:14" ht="18" customHeight="1">
      <c r="A16" s="9"/>
      <c r="B16" s="20" t="s">
        <v>70</v>
      </c>
      <c r="C16" s="21"/>
      <c r="D16" s="23"/>
      <c r="E16" s="494" t="s">
        <v>899</v>
      </c>
      <c r="F16" s="494"/>
      <c r="G16" s="494"/>
      <c r="H16" s="494"/>
      <c r="I16" s="494"/>
      <c r="J16" s="494"/>
      <c r="K16" s="494"/>
      <c r="L16" s="494"/>
      <c r="M16" s="494"/>
      <c r="N16" s="19"/>
    </row>
    <row r="17" spans="1:14" ht="18" customHeight="1">
      <c r="A17" s="9"/>
      <c r="B17" s="20"/>
      <c r="C17" s="21"/>
      <c r="D17" s="23"/>
      <c r="E17" s="495"/>
      <c r="F17" s="495"/>
      <c r="G17" s="495"/>
      <c r="H17" s="495"/>
      <c r="I17" s="495"/>
      <c r="J17" s="495"/>
      <c r="K17" s="495"/>
      <c r="L17" s="495"/>
      <c r="M17" s="495"/>
      <c r="N17" s="19"/>
    </row>
    <row r="18" spans="1:14" ht="6.9" customHeight="1">
      <c r="A18" s="9"/>
      <c r="B18" s="20"/>
      <c r="C18" s="21"/>
      <c r="D18" s="23"/>
      <c r="E18" s="23"/>
      <c r="F18" s="23"/>
      <c r="G18" s="23"/>
      <c r="H18" s="23"/>
      <c r="I18" s="23"/>
      <c r="J18" s="23"/>
      <c r="K18" s="23"/>
      <c r="L18" s="23"/>
      <c r="M18" s="23"/>
      <c r="N18" s="24"/>
    </row>
    <row r="19" spans="1:14" ht="18" customHeight="1">
      <c r="A19" s="9"/>
      <c r="B19" s="20" t="s">
        <v>71</v>
      </c>
      <c r="C19" s="496" t="s">
        <v>898</v>
      </c>
      <c r="D19" s="496"/>
      <c r="E19" s="496"/>
      <c r="F19" s="496"/>
      <c r="G19" s="496"/>
      <c r="H19" s="496"/>
      <c r="I19" s="496"/>
      <c r="J19" s="15" t="s">
        <v>72</v>
      </c>
      <c r="K19" s="504" t="s">
        <v>897</v>
      </c>
      <c r="L19" s="504"/>
      <c r="M19" s="504"/>
      <c r="N19" s="505"/>
    </row>
    <row r="20" spans="1:14" ht="6.9" customHeight="1">
      <c r="A20" s="9"/>
      <c r="B20" s="20"/>
      <c r="C20" s="21"/>
      <c r="D20" s="23"/>
      <c r="E20" s="23"/>
      <c r="F20" s="23"/>
      <c r="G20" s="23"/>
      <c r="H20" s="23"/>
      <c r="I20" s="23"/>
      <c r="J20" s="23"/>
      <c r="K20" s="23"/>
      <c r="L20" s="23"/>
      <c r="M20" s="23"/>
      <c r="N20" s="24"/>
    </row>
    <row r="21" spans="1:14" ht="18" customHeight="1">
      <c r="A21" s="9"/>
      <c r="B21" s="20" t="s">
        <v>73</v>
      </c>
      <c r="C21" s="496" t="s">
        <v>900</v>
      </c>
      <c r="D21" s="496"/>
      <c r="E21" s="496"/>
      <c r="F21" s="496"/>
      <c r="G21" s="496"/>
      <c r="H21" s="496"/>
      <c r="I21" s="496"/>
      <c r="J21" s="496"/>
      <c r="K21" s="496"/>
      <c r="L21" s="496"/>
      <c r="M21" s="496"/>
      <c r="N21" s="497"/>
    </row>
    <row r="22" spans="1:14" ht="18" customHeight="1">
      <c r="A22" s="9"/>
      <c r="B22" s="20"/>
      <c r="C22" s="21"/>
      <c r="D22" s="27"/>
      <c r="E22" s="27"/>
      <c r="F22" s="27"/>
      <c r="G22" s="27"/>
      <c r="H22" s="27"/>
      <c r="I22" s="27"/>
      <c r="J22" s="27"/>
      <c r="K22" s="27"/>
      <c r="L22" s="27"/>
      <c r="M22" s="27"/>
      <c r="N22" s="28"/>
    </row>
    <row r="23" spans="1:14" hidden="1">
      <c r="A23" s="9"/>
      <c r="B23" s="20" t="s">
        <v>74</v>
      </c>
      <c r="C23" s="22"/>
      <c r="D23" s="26"/>
      <c r="E23" s="26"/>
      <c r="F23" s="26"/>
      <c r="G23" s="26"/>
      <c r="H23" s="26"/>
      <c r="I23" s="26"/>
      <c r="J23" s="26"/>
      <c r="K23" s="188" t="s">
        <v>75</v>
      </c>
      <c r="L23" s="189"/>
      <c r="M23" s="188" t="s">
        <v>4</v>
      </c>
      <c r="N23" s="190"/>
    </row>
    <row r="24" spans="1:14" ht="6.9" customHeight="1">
      <c r="A24" s="9"/>
      <c r="B24" s="20"/>
      <c r="C24" s="21"/>
      <c r="D24" s="27"/>
      <c r="E24" s="27"/>
      <c r="F24" s="27"/>
      <c r="G24" s="27"/>
      <c r="H24" s="27"/>
      <c r="I24" s="27"/>
      <c r="J24" s="27"/>
      <c r="K24" s="27"/>
      <c r="L24" s="27"/>
      <c r="M24" s="27"/>
      <c r="N24" s="28"/>
    </row>
    <row r="25" spans="1:14" ht="18" customHeight="1">
      <c r="A25" s="9"/>
      <c r="B25" s="20" t="s">
        <v>76</v>
      </c>
      <c r="C25" s="21"/>
      <c r="D25" s="27"/>
      <c r="E25" s="27"/>
      <c r="F25" s="29"/>
      <c r="G25" s="30"/>
      <c r="H25" s="25"/>
      <c r="I25" s="26"/>
      <c r="J25" s="26"/>
      <c r="K25" s="17"/>
      <c r="L25" s="27"/>
      <c r="M25" s="27"/>
      <c r="N25" s="28"/>
    </row>
    <row r="26" spans="1:14" ht="18" customHeight="1">
      <c r="A26" s="9"/>
      <c r="B26" s="31"/>
      <c r="C26" s="32"/>
      <c r="D26" s="33"/>
      <c r="E26" s="33"/>
      <c r="F26" s="506" t="s">
        <v>77</v>
      </c>
      <c r="G26" s="507"/>
      <c r="H26" s="507"/>
      <c r="I26" s="33" t="s">
        <v>66</v>
      </c>
      <c r="J26" s="33" t="s">
        <v>67</v>
      </c>
      <c r="K26" s="34"/>
      <c r="L26" s="33"/>
      <c r="M26" s="33"/>
      <c r="N26" s="35"/>
    </row>
    <row r="27" spans="1:14" ht="6.9" customHeight="1">
      <c r="A27" s="9"/>
      <c r="B27" s="36"/>
      <c r="C27" s="18"/>
      <c r="D27" s="18"/>
      <c r="E27" s="18"/>
      <c r="F27" s="18"/>
      <c r="G27" s="18"/>
      <c r="H27" s="18"/>
      <c r="I27" s="18"/>
      <c r="J27" s="18"/>
      <c r="K27" s="18"/>
      <c r="L27" s="18"/>
      <c r="M27" s="18"/>
      <c r="N27" s="19"/>
    </row>
    <row r="28" spans="1:14" ht="30" customHeight="1">
      <c r="A28" s="9"/>
      <c r="B28" s="508" t="s">
        <v>9</v>
      </c>
      <c r="C28" s="509"/>
      <c r="D28" s="509"/>
      <c r="E28" s="509"/>
      <c r="F28" s="509"/>
      <c r="G28" s="509"/>
      <c r="H28" s="509"/>
      <c r="I28" s="509"/>
      <c r="J28" s="509"/>
      <c r="K28" s="509"/>
      <c r="L28" s="509"/>
      <c r="M28" s="509"/>
      <c r="N28" s="510"/>
    </row>
    <row r="29" spans="1:14" ht="6.9" customHeight="1" thickBot="1">
      <c r="A29" s="9"/>
      <c r="B29" s="72"/>
      <c r="C29" s="73"/>
      <c r="D29" s="73"/>
      <c r="E29" s="73"/>
      <c r="F29" s="73"/>
      <c r="G29" s="73"/>
      <c r="H29" s="73"/>
      <c r="I29" s="73"/>
      <c r="J29" s="73"/>
      <c r="K29" s="73"/>
      <c r="L29" s="73"/>
      <c r="M29" s="73"/>
      <c r="N29" s="74"/>
    </row>
    <row r="30" spans="1:14" ht="35.25" customHeight="1">
      <c r="A30" s="9"/>
      <c r="B30" s="65" t="s">
        <v>10</v>
      </c>
      <c r="C30" s="511" t="s">
        <v>11</v>
      </c>
      <c r="D30" s="512"/>
      <c r="E30" s="512"/>
      <c r="F30" s="512"/>
      <c r="G30" s="512"/>
      <c r="H30" s="512"/>
      <c r="I30" s="512"/>
      <c r="J30" s="513"/>
      <c r="K30" s="66" t="s">
        <v>78</v>
      </c>
      <c r="L30" s="514" t="s">
        <v>12</v>
      </c>
      <c r="M30" s="514"/>
      <c r="N30" s="38" t="s">
        <v>13</v>
      </c>
    </row>
    <row r="31" spans="1:14" hidden="1">
      <c r="A31" s="9"/>
      <c r="B31" s="67" t="s">
        <v>10</v>
      </c>
      <c r="C31" s="515" t="s">
        <v>11</v>
      </c>
      <c r="D31" s="515"/>
      <c r="E31" s="515"/>
      <c r="F31" s="515"/>
      <c r="G31" s="515"/>
      <c r="H31" s="515"/>
      <c r="I31" s="515"/>
      <c r="J31" s="64"/>
      <c r="K31" s="75"/>
      <c r="L31" s="516" t="s">
        <v>12</v>
      </c>
      <c r="M31" s="516"/>
      <c r="N31" s="68" t="s">
        <v>13</v>
      </c>
    </row>
    <row r="32" spans="1:14" ht="24.9" customHeight="1" thickBot="1">
      <c r="A32" s="9" t="s">
        <v>14</v>
      </c>
      <c r="B32" s="69" t="s">
        <v>838</v>
      </c>
      <c r="C32" s="517" t="s">
        <v>839</v>
      </c>
      <c r="D32" s="517"/>
      <c r="E32" s="517"/>
      <c r="F32" s="517"/>
      <c r="G32" s="517"/>
      <c r="H32" s="517"/>
      <c r="I32" s="517"/>
      <c r="J32" s="517"/>
      <c r="K32" s="70"/>
      <c r="L32" s="518" t="s">
        <v>52</v>
      </c>
      <c r="M32" s="518"/>
      <c r="N32" s="71"/>
    </row>
    <row r="33" spans="1:14" ht="6.9" customHeight="1" thickBot="1">
      <c r="A33" s="9"/>
      <c r="B33" s="72"/>
      <c r="C33" s="73"/>
      <c r="D33" s="73"/>
      <c r="E33" s="73"/>
      <c r="F33" s="73"/>
      <c r="G33" s="73"/>
      <c r="H33" s="73"/>
      <c r="I33" s="73"/>
      <c r="J33" s="73"/>
      <c r="K33" s="73"/>
      <c r="L33" s="73"/>
      <c r="M33" s="73"/>
      <c r="N33" s="74"/>
    </row>
    <row r="34" spans="1:14" ht="30" customHeight="1">
      <c r="A34" s="9"/>
      <c r="B34" s="519" t="s">
        <v>16</v>
      </c>
      <c r="C34" s="520"/>
      <c r="D34" s="520"/>
      <c r="E34" s="520"/>
      <c r="F34" s="520"/>
      <c r="G34" s="520"/>
      <c r="H34" s="520"/>
      <c r="I34" s="520"/>
      <c r="J34" s="520"/>
      <c r="K34" s="520"/>
      <c r="L34" s="520"/>
      <c r="M34" s="520"/>
      <c r="N34" s="521"/>
    </row>
    <row r="35" spans="1:14" ht="24.9" customHeight="1">
      <c r="A35" s="9"/>
      <c r="B35" s="522" t="s">
        <v>11</v>
      </c>
      <c r="C35" s="523"/>
      <c r="D35" s="523"/>
      <c r="E35" s="523"/>
      <c r="F35" s="523"/>
      <c r="G35" s="523"/>
      <c r="H35" s="523"/>
      <c r="I35" s="523" t="s">
        <v>17</v>
      </c>
      <c r="J35" s="523"/>
      <c r="K35" s="275" t="s">
        <v>18</v>
      </c>
      <c r="L35" s="523" t="s">
        <v>19</v>
      </c>
      <c r="M35" s="523"/>
      <c r="N35" s="62" t="s">
        <v>20</v>
      </c>
    </row>
    <row r="36" spans="1:14" ht="30" customHeight="1">
      <c r="A36" s="9"/>
      <c r="B36" s="639" t="s">
        <v>650</v>
      </c>
      <c r="C36" s="640"/>
      <c r="D36" s="640"/>
      <c r="E36" s="640"/>
      <c r="F36" s="640"/>
      <c r="G36" s="640"/>
      <c r="H36" s="641"/>
      <c r="I36" s="526"/>
      <c r="J36" s="527"/>
      <c r="K36" s="76">
        <v>27059</v>
      </c>
      <c r="L36" s="634">
        <v>2.5</v>
      </c>
      <c r="M36" s="635"/>
      <c r="N36" s="95">
        <f>+K36/L36</f>
        <v>10823.6</v>
      </c>
    </row>
    <row r="37" spans="1:14" ht="18" customHeight="1">
      <c r="A37" s="9"/>
      <c r="B37" s="636" t="s">
        <v>98</v>
      </c>
      <c r="C37" s="637"/>
      <c r="D37" s="637"/>
      <c r="E37" s="637"/>
      <c r="F37" s="637"/>
      <c r="G37" s="637"/>
      <c r="H37" s="638"/>
      <c r="I37" s="596"/>
      <c r="J37" s="597"/>
      <c r="K37" s="276"/>
      <c r="L37" s="533">
        <v>0.05</v>
      </c>
      <c r="M37" s="534"/>
      <c r="N37" s="96">
        <f>ROUND(N51*L37,2)</f>
        <v>536.49</v>
      </c>
    </row>
    <row r="38" spans="1:14" ht="18" customHeight="1" thickBot="1">
      <c r="A38" s="9"/>
      <c r="B38" s="583" t="s">
        <v>21</v>
      </c>
      <c r="C38" s="584"/>
      <c r="D38" s="584"/>
      <c r="E38" s="584"/>
      <c r="F38" s="584"/>
      <c r="G38" s="584"/>
      <c r="H38" s="584"/>
      <c r="I38" s="584"/>
      <c r="J38" s="584"/>
      <c r="K38" s="584"/>
      <c r="L38" s="584"/>
      <c r="M38" s="585"/>
      <c r="N38" s="97">
        <f>ROUND(SUM(N36:N37),2)</f>
        <v>11360.09</v>
      </c>
    </row>
    <row r="39" spans="1:14" ht="30" customHeight="1">
      <c r="A39" s="9"/>
      <c r="B39" s="519" t="s">
        <v>22</v>
      </c>
      <c r="C39" s="520"/>
      <c r="D39" s="520"/>
      <c r="E39" s="520"/>
      <c r="F39" s="520"/>
      <c r="G39" s="520"/>
      <c r="H39" s="520"/>
      <c r="I39" s="520"/>
      <c r="J39" s="520"/>
      <c r="K39" s="520"/>
      <c r="L39" s="520"/>
      <c r="M39" s="520"/>
      <c r="N39" s="521"/>
    </row>
    <row r="40" spans="1:14" ht="24.9" customHeight="1">
      <c r="A40" s="9"/>
      <c r="B40" s="522" t="s">
        <v>11</v>
      </c>
      <c r="C40" s="523"/>
      <c r="D40" s="523"/>
      <c r="E40" s="523"/>
      <c r="F40" s="523"/>
      <c r="G40" s="523"/>
      <c r="H40" s="523"/>
      <c r="I40" s="523"/>
      <c r="J40" s="275" t="s">
        <v>12</v>
      </c>
      <c r="K40" s="275" t="s">
        <v>13</v>
      </c>
      <c r="L40" s="523" t="s">
        <v>23</v>
      </c>
      <c r="M40" s="523"/>
      <c r="N40" s="62" t="s">
        <v>20</v>
      </c>
    </row>
    <row r="41" spans="1:14" ht="18" customHeight="1">
      <c r="A41" s="9"/>
      <c r="B41" s="586" t="s">
        <v>518</v>
      </c>
      <c r="C41" s="587"/>
      <c r="D41" s="587"/>
      <c r="E41" s="587"/>
      <c r="F41" s="587"/>
      <c r="G41" s="587"/>
      <c r="H41" s="587"/>
      <c r="I41" s="588"/>
      <c r="J41" s="284" t="s">
        <v>52</v>
      </c>
      <c r="K41" s="273">
        <v>1.3</v>
      </c>
      <c r="L41" s="589">
        <v>25763</v>
      </c>
      <c r="M41" s="589"/>
      <c r="N41" s="96">
        <f>+L41*K41</f>
        <v>33491.9</v>
      </c>
    </row>
    <row r="42" spans="1:14" ht="18" customHeight="1">
      <c r="A42" s="9"/>
      <c r="B42" s="586" t="s">
        <v>49</v>
      </c>
      <c r="C42" s="587"/>
      <c r="D42" s="587"/>
      <c r="E42" s="587"/>
      <c r="F42" s="587"/>
      <c r="G42" s="587"/>
      <c r="H42" s="587"/>
      <c r="I42" s="588"/>
      <c r="J42" s="284" t="s">
        <v>583</v>
      </c>
      <c r="K42" s="273">
        <v>30</v>
      </c>
      <c r="L42" s="589">
        <v>60</v>
      </c>
      <c r="M42" s="589"/>
      <c r="N42" s="96">
        <f>+L42*K42</f>
        <v>1800</v>
      </c>
    </row>
    <row r="43" spans="1:14" ht="18" customHeight="1" thickBot="1">
      <c r="A43" s="9"/>
      <c r="B43" s="539" t="s">
        <v>21</v>
      </c>
      <c r="C43" s="540"/>
      <c r="D43" s="540"/>
      <c r="E43" s="540"/>
      <c r="F43" s="540"/>
      <c r="G43" s="540"/>
      <c r="H43" s="540"/>
      <c r="I43" s="540"/>
      <c r="J43" s="540"/>
      <c r="K43" s="540"/>
      <c r="L43" s="540"/>
      <c r="M43" s="540"/>
      <c r="N43" s="98">
        <f>ROUND(SUM(N41:N42),2)</f>
        <v>35291.9</v>
      </c>
    </row>
    <row r="44" spans="1:14" ht="30" customHeight="1">
      <c r="A44" s="9"/>
      <c r="B44" s="541" t="s">
        <v>24</v>
      </c>
      <c r="C44" s="542"/>
      <c r="D44" s="542"/>
      <c r="E44" s="542"/>
      <c r="F44" s="542"/>
      <c r="G44" s="542"/>
      <c r="H44" s="542"/>
      <c r="I44" s="542"/>
      <c r="J44" s="542"/>
      <c r="K44" s="542"/>
      <c r="L44" s="542"/>
      <c r="M44" s="542"/>
      <c r="N44" s="543"/>
    </row>
    <row r="45" spans="1:14" ht="35.1" customHeight="1">
      <c r="A45" s="9"/>
      <c r="B45" s="522" t="s">
        <v>25</v>
      </c>
      <c r="C45" s="523"/>
      <c r="D45" s="523"/>
      <c r="E45" s="523"/>
      <c r="F45" s="523"/>
      <c r="G45" s="523"/>
      <c r="H45" s="275" t="s">
        <v>12</v>
      </c>
      <c r="I45" s="274" t="s">
        <v>26</v>
      </c>
      <c r="J45" s="274" t="s">
        <v>27</v>
      </c>
      <c r="K45" s="275" t="s">
        <v>28</v>
      </c>
      <c r="L45" s="523" t="s">
        <v>29</v>
      </c>
      <c r="M45" s="523"/>
      <c r="N45" s="62" t="s">
        <v>20</v>
      </c>
    </row>
    <row r="46" spans="1:14" ht="18" customHeight="1">
      <c r="A46" s="9" t="e">
        <f>+#REF!</f>
        <v>#REF!</v>
      </c>
      <c r="B46" s="544" t="s">
        <v>113</v>
      </c>
      <c r="C46" s="545"/>
      <c r="D46" s="545"/>
      <c r="E46" s="545"/>
      <c r="F46" s="545"/>
      <c r="G46" s="546"/>
      <c r="H46" s="284" t="s">
        <v>111</v>
      </c>
      <c r="I46" s="273">
        <v>1.3</v>
      </c>
      <c r="J46" s="277">
        <v>108</v>
      </c>
      <c r="K46" s="273">
        <f>I46*J46</f>
        <v>140.4</v>
      </c>
      <c r="L46" s="547">
        <v>1600</v>
      </c>
      <c r="M46" s="547"/>
      <c r="N46" s="77">
        <f>ROUND(K46*L46,2)</f>
        <v>224640</v>
      </c>
    </row>
    <row r="47" spans="1:14" ht="18" customHeight="1" thickBot="1">
      <c r="A47" s="9"/>
      <c r="B47" s="539" t="s">
        <v>21</v>
      </c>
      <c r="C47" s="540"/>
      <c r="D47" s="540"/>
      <c r="E47" s="540"/>
      <c r="F47" s="540"/>
      <c r="G47" s="540"/>
      <c r="H47" s="540"/>
      <c r="I47" s="540"/>
      <c r="J47" s="540"/>
      <c r="K47" s="540"/>
      <c r="L47" s="540"/>
      <c r="M47" s="540"/>
      <c r="N47" s="78">
        <f>ROUND((N46),2)</f>
        <v>224640</v>
      </c>
    </row>
    <row r="48" spans="1:14" ht="30" customHeight="1">
      <c r="A48" s="9"/>
      <c r="B48" s="519" t="s">
        <v>30</v>
      </c>
      <c r="C48" s="520"/>
      <c r="D48" s="520"/>
      <c r="E48" s="520"/>
      <c r="F48" s="520"/>
      <c r="G48" s="520"/>
      <c r="H48" s="520"/>
      <c r="I48" s="520"/>
      <c r="J48" s="520"/>
      <c r="K48" s="520"/>
      <c r="L48" s="520"/>
      <c r="M48" s="520"/>
      <c r="N48" s="521"/>
    </row>
    <row r="49" spans="1:14" ht="35.1" customHeight="1">
      <c r="A49" s="9"/>
      <c r="B49" s="549" t="s">
        <v>31</v>
      </c>
      <c r="C49" s="550"/>
      <c r="D49" s="550"/>
      <c r="E49" s="550"/>
      <c r="F49" s="550"/>
      <c r="G49" s="550"/>
      <c r="H49" s="550"/>
      <c r="I49" s="275" t="s">
        <v>32</v>
      </c>
      <c r="J49" s="274" t="s">
        <v>33</v>
      </c>
      <c r="K49" s="274" t="s">
        <v>34</v>
      </c>
      <c r="L49" s="551" t="s">
        <v>19</v>
      </c>
      <c r="M49" s="551"/>
      <c r="N49" s="63" t="s">
        <v>20</v>
      </c>
    </row>
    <row r="50" spans="1:14" ht="18" customHeight="1">
      <c r="A50" s="9"/>
      <c r="B50" s="530" t="s">
        <v>383</v>
      </c>
      <c r="C50" s="531"/>
      <c r="D50" s="531"/>
      <c r="E50" s="531"/>
      <c r="F50" s="531"/>
      <c r="G50" s="531"/>
      <c r="H50" s="532"/>
      <c r="I50" s="79">
        <v>38666</v>
      </c>
      <c r="J50" s="80">
        <v>1.85</v>
      </c>
      <c r="K50" s="81">
        <f>+I50*J50*3</f>
        <v>214596.30000000002</v>
      </c>
      <c r="L50" s="552">
        <v>20</v>
      </c>
      <c r="M50" s="552"/>
      <c r="N50" s="77">
        <f>IFERROR(ROUND(K50/L50,2),0)</f>
        <v>10729.82</v>
      </c>
    </row>
    <row r="51" spans="1:14" ht="18" customHeight="1" thickBot="1">
      <c r="A51" s="9"/>
      <c r="B51" s="535" t="s">
        <v>21</v>
      </c>
      <c r="C51" s="536"/>
      <c r="D51" s="536"/>
      <c r="E51" s="536"/>
      <c r="F51" s="536"/>
      <c r="G51" s="536"/>
      <c r="H51" s="536"/>
      <c r="I51" s="536"/>
      <c r="J51" s="536"/>
      <c r="K51" s="536"/>
      <c r="L51" s="536"/>
      <c r="M51" s="536"/>
      <c r="N51" s="82">
        <f>ROUND(SUM(N50:N50),2)</f>
        <v>10729.82</v>
      </c>
    </row>
    <row r="52" spans="1:14" ht="6.9" customHeight="1" thickBot="1">
      <c r="A52" s="9"/>
      <c r="B52" s="553"/>
      <c r="C52" s="554"/>
      <c r="D52" s="554"/>
      <c r="E52" s="554"/>
      <c r="F52" s="554"/>
      <c r="G52" s="554"/>
      <c r="H52" s="554"/>
      <c r="I52" s="554"/>
      <c r="J52" s="554"/>
      <c r="K52" s="554"/>
      <c r="L52" s="554"/>
      <c r="M52" s="554"/>
      <c r="N52" s="555"/>
    </row>
    <row r="53" spans="1:14" ht="18" customHeight="1" thickBot="1">
      <c r="A53" s="9"/>
      <c r="B53" s="556" t="s">
        <v>35</v>
      </c>
      <c r="C53" s="557"/>
      <c r="D53" s="557"/>
      <c r="E53" s="557"/>
      <c r="F53" s="557"/>
      <c r="G53" s="557"/>
      <c r="H53" s="557"/>
      <c r="I53" s="557"/>
      <c r="J53" s="557"/>
      <c r="K53" s="557"/>
      <c r="L53" s="557"/>
      <c r="M53" s="558"/>
      <c r="N53" s="101">
        <f>ROUND(N38+N43+N47+N51,2)</f>
        <v>282021.81</v>
      </c>
    </row>
    <row r="54" spans="1:14" ht="6.9" customHeight="1" thickBot="1">
      <c r="A54" s="9"/>
      <c r="B54" s="553"/>
      <c r="C54" s="554"/>
      <c r="D54" s="554"/>
      <c r="E54" s="554"/>
      <c r="F54" s="554"/>
      <c r="G54" s="554"/>
      <c r="H54" s="554"/>
      <c r="I54" s="554"/>
      <c r="J54" s="554"/>
      <c r="K54" s="554"/>
      <c r="L54" s="554"/>
      <c r="M54" s="554"/>
      <c r="N54" s="555"/>
    </row>
    <row r="55" spans="1:14" ht="30" customHeight="1" thickBot="1">
      <c r="A55" s="9"/>
      <c r="B55" s="559" t="s">
        <v>36</v>
      </c>
      <c r="C55" s="560"/>
      <c r="D55" s="560"/>
      <c r="E55" s="560"/>
      <c r="F55" s="560"/>
      <c r="G55" s="560"/>
      <c r="H55" s="560"/>
      <c r="I55" s="560"/>
      <c r="J55" s="560"/>
      <c r="K55" s="560"/>
      <c r="L55" s="560"/>
      <c r="M55" s="560"/>
      <c r="N55" s="561"/>
    </row>
    <row r="56" spans="1:14" ht="24.9" customHeight="1">
      <c r="A56" s="9"/>
      <c r="B56" s="562" t="s">
        <v>37</v>
      </c>
      <c r="C56" s="563"/>
      <c r="D56" s="563"/>
      <c r="E56" s="563"/>
      <c r="F56" s="563"/>
      <c r="G56" s="563"/>
      <c r="H56" s="563"/>
      <c r="I56" s="271"/>
      <c r="J56" s="272"/>
      <c r="K56" s="37" t="s">
        <v>38</v>
      </c>
      <c r="L56" s="511" t="s">
        <v>39</v>
      </c>
      <c r="M56" s="513"/>
      <c r="N56" s="39"/>
    </row>
    <row r="57" spans="1:14" ht="18" customHeight="1">
      <c r="A57" s="9"/>
      <c r="B57" s="564" t="s">
        <v>40</v>
      </c>
      <c r="C57" s="565"/>
      <c r="D57" s="565"/>
      <c r="E57" s="565"/>
      <c r="F57" s="565"/>
      <c r="G57" s="565"/>
      <c r="H57" s="565"/>
      <c r="I57" s="83"/>
      <c r="J57" s="84"/>
      <c r="K57" s="85">
        <v>0.23</v>
      </c>
      <c r="L57" s="579">
        <f>ROUND(N53*K57,2)</f>
        <v>64865.02</v>
      </c>
      <c r="M57" s="580"/>
      <c r="N57" s="86"/>
    </row>
    <row r="58" spans="1:14" ht="18" customHeight="1">
      <c r="A58" s="9"/>
      <c r="B58" s="87" t="s">
        <v>41</v>
      </c>
      <c r="C58" s="88"/>
      <c r="D58" s="88"/>
      <c r="E58" s="88"/>
      <c r="F58" s="88"/>
      <c r="G58" s="88"/>
      <c r="H58" s="88"/>
      <c r="I58" s="83"/>
      <c r="J58" s="84"/>
      <c r="K58" s="85">
        <v>0.02</v>
      </c>
      <c r="L58" s="579">
        <f>ROUND(N53*K58,2)</f>
        <v>5640.44</v>
      </c>
      <c r="M58" s="580"/>
      <c r="N58" s="86"/>
    </row>
    <row r="59" spans="1:14" ht="18" customHeight="1" thickBot="1">
      <c r="A59" s="9"/>
      <c r="B59" s="89" t="s">
        <v>42</v>
      </c>
      <c r="C59" s="90"/>
      <c r="D59" s="90"/>
      <c r="E59" s="90"/>
      <c r="F59" s="90"/>
      <c r="G59" s="90"/>
      <c r="H59" s="90"/>
      <c r="I59" s="91"/>
      <c r="J59" s="92"/>
      <c r="K59" s="85">
        <v>0.05</v>
      </c>
      <c r="L59" s="581">
        <f>ROUND(N53*K59,2)</f>
        <v>14101.09</v>
      </c>
      <c r="M59" s="582"/>
      <c r="N59" s="86"/>
    </row>
    <row r="60" spans="1:14" ht="18" customHeight="1" thickBot="1">
      <c r="A60" s="9"/>
      <c r="B60" s="556" t="s">
        <v>21</v>
      </c>
      <c r="C60" s="557"/>
      <c r="D60" s="557"/>
      <c r="E60" s="557"/>
      <c r="F60" s="557"/>
      <c r="G60" s="557"/>
      <c r="H60" s="557"/>
      <c r="I60" s="557"/>
      <c r="J60" s="557"/>
      <c r="K60" s="557"/>
      <c r="L60" s="557"/>
      <c r="M60" s="558"/>
      <c r="N60" s="101">
        <f>ROUND(L57+L58+L59,2)</f>
        <v>84606.55</v>
      </c>
    </row>
    <row r="61" spans="1:14" ht="6.9" customHeight="1" thickBot="1">
      <c r="A61" s="9"/>
      <c r="B61" s="553"/>
      <c r="C61" s="554"/>
      <c r="D61" s="554"/>
      <c r="E61" s="554"/>
      <c r="F61" s="554"/>
      <c r="G61" s="554"/>
      <c r="H61" s="554"/>
      <c r="I61" s="554"/>
      <c r="J61" s="554"/>
      <c r="K61" s="554"/>
      <c r="L61" s="554"/>
      <c r="M61" s="554"/>
      <c r="N61" s="555"/>
    </row>
    <row r="62" spans="1:14" ht="23.25" customHeight="1" thickBot="1">
      <c r="A62" s="40" t="s">
        <v>43</v>
      </c>
      <c r="B62" s="576" t="s">
        <v>44</v>
      </c>
      <c r="C62" s="577"/>
      <c r="D62" s="577"/>
      <c r="E62" s="577"/>
      <c r="F62" s="577"/>
      <c r="G62" s="577"/>
      <c r="H62" s="577"/>
      <c r="I62" s="577"/>
      <c r="J62" s="577"/>
      <c r="K62" s="577"/>
      <c r="L62" s="577"/>
      <c r="M62" s="578"/>
      <c r="N62" s="102">
        <f>ROUND(N53+N60,0)</f>
        <v>366628</v>
      </c>
    </row>
    <row r="63" spans="1:14" hidden="1">
      <c r="B63" s="42" t="s">
        <v>79</v>
      </c>
      <c r="C63" s="25"/>
      <c r="D63" s="25"/>
      <c r="E63" s="25"/>
      <c r="F63" s="25"/>
      <c r="G63" s="25"/>
      <c r="H63" s="25"/>
      <c r="I63" s="25"/>
      <c r="J63" s="25"/>
      <c r="K63" s="25"/>
      <c r="L63" s="25"/>
      <c r="M63" s="25"/>
      <c r="N63" s="43"/>
    </row>
    <row r="64" spans="1:14" hidden="1">
      <c r="B64" s="44"/>
      <c r="C64" s="45"/>
      <c r="D64" s="45"/>
      <c r="E64" s="45"/>
      <c r="F64" s="45"/>
      <c r="G64" s="45"/>
      <c r="H64" s="45"/>
      <c r="I64" s="45"/>
      <c r="J64" s="45"/>
      <c r="K64" s="45"/>
      <c r="L64" s="45"/>
      <c r="M64" s="45"/>
      <c r="N64" s="46"/>
    </row>
    <row r="65" spans="2:14" hidden="1">
      <c r="B65" s="44"/>
      <c r="C65" s="45"/>
      <c r="D65" s="45"/>
      <c r="E65" s="45"/>
      <c r="F65" s="45"/>
      <c r="G65" s="45"/>
      <c r="H65" s="45"/>
      <c r="I65" s="45"/>
      <c r="J65" s="45"/>
      <c r="K65" s="45"/>
      <c r="L65" s="45"/>
      <c r="M65" s="45"/>
      <c r="N65" s="46"/>
    </row>
    <row r="66" spans="2:14" hidden="1">
      <c r="B66" s="44"/>
      <c r="C66" s="45"/>
      <c r="D66" s="45"/>
      <c r="E66" s="45"/>
      <c r="F66" s="45"/>
      <c r="G66" s="45"/>
      <c r="H66" s="45"/>
      <c r="I66" s="45"/>
      <c r="J66" s="45"/>
      <c r="K66" s="45"/>
      <c r="L66" s="45"/>
      <c r="M66" s="45"/>
      <c r="N66" s="46"/>
    </row>
    <row r="67" spans="2:14" ht="15" hidden="1" thickBot="1">
      <c r="B67" s="47"/>
      <c r="C67" s="48"/>
      <c r="D67" s="48"/>
      <c r="E67" s="48"/>
      <c r="F67" s="48"/>
      <c r="G67" s="48"/>
      <c r="H67" s="48"/>
      <c r="I67" s="48"/>
      <c r="J67" s="48"/>
      <c r="K67" s="48"/>
      <c r="L67" s="48"/>
      <c r="M67" s="48"/>
      <c r="N67" s="49"/>
    </row>
    <row r="68" spans="2:14" hidden="1">
      <c r="B68" s="50"/>
      <c r="C68" s="51"/>
      <c r="D68" s="51"/>
      <c r="E68" s="51"/>
      <c r="F68" s="51"/>
      <c r="G68" s="51"/>
      <c r="H68" s="51"/>
      <c r="I68" s="51"/>
      <c r="J68" s="51"/>
      <c r="K68" s="51"/>
      <c r="L68" s="51"/>
      <c r="M68" s="51"/>
      <c r="N68" s="52"/>
    </row>
    <row r="69" spans="2:14" hidden="1">
      <c r="B69" s="53" t="s">
        <v>80</v>
      </c>
      <c r="C69" s="27"/>
      <c r="D69" s="27"/>
      <c r="E69" s="27"/>
      <c r="F69" s="27"/>
      <c r="G69" s="27"/>
      <c r="H69" s="27"/>
      <c r="I69" s="27"/>
      <c r="J69" s="27"/>
      <c r="K69" s="27"/>
      <c r="L69" s="27"/>
      <c r="M69" s="27"/>
      <c r="N69" s="28"/>
    </row>
    <row r="70" spans="2:14" ht="15" hidden="1" customHeight="1">
      <c r="B70" s="566" t="s">
        <v>81</v>
      </c>
      <c r="C70" s="567"/>
      <c r="D70" s="567"/>
      <c r="E70" s="567"/>
      <c r="F70" s="567"/>
      <c r="G70" s="567"/>
      <c r="H70" s="567"/>
      <c r="I70" s="567"/>
      <c r="J70" s="567"/>
      <c r="K70" s="567"/>
      <c r="L70" s="567"/>
      <c r="M70" s="567"/>
      <c r="N70" s="568"/>
    </row>
    <row r="71" spans="2:14" ht="15" hidden="1" customHeight="1">
      <c r="B71" s="566"/>
      <c r="C71" s="567"/>
      <c r="D71" s="567"/>
      <c r="E71" s="567"/>
      <c r="F71" s="567"/>
      <c r="G71" s="567"/>
      <c r="H71" s="567"/>
      <c r="I71" s="567"/>
      <c r="J71" s="567"/>
      <c r="K71" s="567"/>
      <c r="L71" s="567"/>
      <c r="M71" s="567"/>
      <c r="N71" s="568"/>
    </row>
    <row r="72" spans="2:14" ht="30" hidden="1" customHeight="1">
      <c r="B72" s="569" t="s">
        <v>82</v>
      </c>
      <c r="C72" s="570"/>
      <c r="D72" s="570"/>
      <c r="E72" s="570"/>
      <c r="F72" s="570"/>
      <c r="G72" s="570"/>
      <c r="H72" s="570"/>
      <c r="I72" s="570"/>
      <c r="J72" s="570"/>
      <c r="K72" s="570"/>
      <c r="L72" s="570"/>
      <c r="M72" s="570"/>
      <c r="N72" s="571"/>
    </row>
    <row r="73" spans="2:14" hidden="1">
      <c r="B73" s="569"/>
      <c r="C73" s="570"/>
      <c r="D73" s="570"/>
      <c r="E73" s="570"/>
      <c r="F73" s="570"/>
      <c r="G73" s="570"/>
      <c r="H73" s="570"/>
      <c r="I73" s="570"/>
      <c r="J73" s="570"/>
      <c r="K73" s="570"/>
      <c r="L73" s="570"/>
      <c r="M73" s="570"/>
      <c r="N73" s="571"/>
    </row>
    <row r="74" spans="2:14" hidden="1">
      <c r="B74" s="54"/>
      <c r="C74" s="55"/>
      <c r="D74" s="55"/>
      <c r="E74" s="55"/>
      <c r="F74" s="55"/>
      <c r="G74" s="55"/>
      <c r="H74" s="55"/>
      <c r="I74" s="55"/>
      <c r="J74" s="55"/>
      <c r="K74" s="55"/>
      <c r="L74" s="55"/>
      <c r="M74" s="55"/>
      <c r="N74" s="56"/>
    </row>
    <row r="75" spans="2:14" hidden="1">
      <c r="B75" s="54"/>
      <c r="C75" s="55"/>
      <c r="D75" s="55"/>
      <c r="E75" s="55"/>
      <c r="F75" s="55"/>
      <c r="G75" s="55"/>
      <c r="H75" s="55"/>
      <c r="I75" s="55"/>
      <c r="J75" s="55"/>
      <c r="K75" s="55"/>
      <c r="L75" s="55"/>
      <c r="M75" s="55"/>
      <c r="N75" s="56"/>
    </row>
    <row r="76" spans="2:14" hidden="1">
      <c r="B76" s="54"/>
      <c r="C76" s="55"/>
      <c r="D76" s="55"/>
      <c r="E76" s="55"/>
      <c r="F76" s="55"/>
      <c r="G76" s="55"/>
      <c r="H76" s="55"/>
      <c r="I76" s="55"/>
      <c r="J76" s="55"/>
      <c r="K76" s="55"/>
      <c r="L76" s="55"/>
      <c r="M76" s="55"/>
      <c r="N76" s="56"/>
    </row>
    <row r="77" spans="2:14" hidden="1">
      <c r="B77" s="53"/>
      <c r="C77" s="27"/>
      <c r="D77" s="27"/>
      <c r="E77" s="27"/>
      <c r="F77" s="27"/>
      <c r="G77" s="27"/>
      <c r="H77" s="27"/>
      <c r="I77" s="27"/>
      <c r="J77" s="27"/>
      <c r="K77" s="27"/>
      <c r="L77" s="27"/>
      <c r="M77" s="27"/>
      <c r="N77" s="28"/>
    </row>
    <row r="78" spans="2:14" hidden="1">
      <c r="B78" s="36"/>
      <c r="C78" s="17"/>
      <c r="D78" s="17"/>
      <c r="E78" s="17" t="s">
        <v>45</v>
      </c>
      <c r="F78" s="25"/>
      <c r="G78" s="25"/>
      <c r="H78" s="17"/>
      <c r="I78" s="17"/>
      <c r="J78" s="17"/>
      <c r="K78" s="17"/>
      <c r="L78" s="17"/>
      <c r="M78" s="17"/>
      <c r="N78" s="19"/>
    </row>
    <row r="79" spans="2:14" hidden="1">
      <c r="B79" s="36"/>
      <c r="C79" s="17"/>
      <c r="D79" s="17"/>
      <c r="E79" s="57" t="s">
        <v>46</v>
      </c>
      <c r="F79" s="17"/>
      <c r="G79" s="17"/>
      <c r="H79" s="57"/>
      <c r="I79" s="57"/>
      <c r="J79" s="57"/>
      <c r="K79" s="17"/>
      <c r="L79" s="17"/>
      <c r="M79" s="17"/>
      <c r="N79" s="19"/>
    </row>
    <row r="80" spans="2:14" hidden="1">
      <c r="B80" s="36"/>
      <c r="C80" s="17"/>
      <c r="D80" s="17"/>
      <c r="E80" s="58" t="s">
        <v>48</v>
      </c>
      <c r="F80" s="17"/>
      <c r="G80" s="17"/>
      <c r="H80" s="58"/>
      <c r="I80" s="58"/>
      <c r="J80" s="58"/>
      <c r="K80" s="17"/>
      <c r="L80" s="17"/>
      <c r="M80" s="17"/>
      <c r="N80" s="19"/>
    </row>
    <row r="81" spans="2:14" hidden="1">
      <c r="B81" s="59"/>
      <c r="C81" s="27"/>
      <c r="D81" s="27"/>
      <c r="E81" s="17" t="s">
        <v>47</v>
      </c>
      <c r="F81" s="17"/>
      <c r="G81" s="17"/>
      <c r="H81" s="17"/>
      <c r="I81" s="17"/>
      <c r="J81" s="17"/>
      <c r="K81" s="27"/>
      <c r="L81" s="27"/>
      <c r="M81" s="27"/>
      <c r="N81" s="28"/>
    </row>
    <row r="82" spans="2:14" hidden="1">
      <c r="B82" s="59"/>
      <c r="C82" s="27"/>
      <c r="D82" s="27"/>
      <c r="E82" s="27"/>
      <c r="F82" s="17"/>
      <c r="G82" s="17"/>
      <c r="H82" s="17"/>
      <c r="I82" s="17"/>
      <c r="J82" s="17"/>
      <c r="K82" s="27"/>
      <c r="L82" s="27"/>
      <c r="M82" s="27"/>
      <c r="N82" s="28"/>
    </row>
    <row r="83" spans="2:14" hidden="1">
      <c r="B83" s="59" t="s">
        <v>83</v>
      </c>
      <c r="C83" s="58"/>
      <c r="D83" s="58"/>
      <c r="E83" s="17"/>
      <c r="F83" s="17"/>
      <c r="G83" s="17"/>
      <c r="H83" s="17"/>
      <c r="I83" s="17"/>
      <c r="J83" s="572"/>
      <c r="K83" s="572"/>
      <c r="L83" s="572"/>
      <c r="M83" s="572"/>
      <c r="N83" s="573"/>
    </row>
    <row r="84" spans="2:14" ht="15" hidden="1" thickBot="1">
      <c r="B84" s="60" t="s">
        <v>84</v>
      </c>
      <c r="C84" s="61"/>
      <c r="D84" s="61"/>
      <c r="E84" s="41"/>
      <c r="F84" s="41"/>
      <c r="G84" s="41"/>
      <c r="H84" s="41"/>
      <c r="I84" s="41"/>
      <c r="J84" s="574"/>
      <c r="K84" s="574"/>
      <c r="L84" s="574"/>
      <c r="M84" s="574"/>
      <c r="N84" s="575"/>
    </row>
  </sheetData>
  <mergeCells count="80">
    <mergeCell ref="D12:G12"/>
    <mergeCell ref="K12:M12"/>
    <mergeCell ref="L13:N13"/>
    <mergeCell ref="N5:N6"/>
    <mergeCell ref="K5:K6"/>
    <mergeCell ref="L5:L6"/>
    <mergeCell ref="M5:M6"/>
    <mergeCell ref="C6:J6"/>
    <mergeCell ref="C3:J3"/>
    <mergeCell ref="K3:K4"/>
    <mergeCell ref="L3:N4"/>
    <mergeCell ref="B10:E10"/>
    <mergeCell ref="I10:J10"/>
    <mergeCell ref="B34:N34"/>
    <mergeCell ref="B36:H36"/>
    <mergeCell ref="I36:J36"/>
    <mergeCell ref="C4:J4"/>
    <mergeCell ref="C5:J5"/>
    <mergeCell ref="B35:H35"/>
    <mergeCell ref="I35:J35"/>
    <mergeCell ref="L35:M35"/>
    <mergeCell ref="C19:I19"/>
    <mergeCell ref="C30:J30"/>
    <mergeCell ref="B7:N7"/>
    <mergeCell ref="B1:B6"/>
    <mergeCell ref="C1:J1"/>
    <mergeCell ref="K1:K2"/>
    <mergeCell ref="L1:N2"/>
    <mergeCell ref="C2:J2"/>
    <mergeCell ref="E16:M17"/>
    <mergeCell ref="C21:N21"/>
    <mergeCell ref="K19:N19"/>
    <mergeCell ref="F26:H26"/>
    <mergeCell ref="B28:N28"/>
    <mergeCell ref="L30:M30"/>
    <mergeCell ref="C31:I31"/>
    <mergeCell ref="L31:M31"/>
    <mergeCell ref="C32:J32"/>
    <mergeCell ref="L32:M32"/>
    <mergeCell ref="B44:N44"/>
    <mergeCell ref="L36:M36"/>
    <mergeCell ref="B37:H37"/>
    <mergeCell ref="I37:J37"/>
    <mergeCell ref="L37:M37"/>
    <mergeCell ref="B39:N39"/>
    <mergeCell ref="B40:I40"/>
    <mergeCell ref="L40:M40"/>
    <mergeCell ref="B38:M38"/>
    <mergeCell ref="B41:I41"/>
    <mergeCell ref="L41:M41"/>
    <mergeCell ref="B43:M43"/>
    <mergeCell ref="B42:I42"/>
    <mergeCell ref="L42:M42"/>
    <mergeCell ref="B45:G45"/>
    <mergeCell ref="L45:M45"/>
    <mergeCell ref="B46:G46"/>
    <mergeCell ref="L46:M46"/>
    <mergeCell ref="B55:N55"/>
    <mergeCell ref="B53:M53"/>
    <mergeCell ref="B54:N54"/>
    <mergeCell ref="B56:H56"/>
    <mergeCell ref="L56:M56"/>
    <mergeCell ref="B47:M47"/>
    <mergeCell ref="B48:N48"/>
    <mergeCell ref="B49:H49"/>
    <mergeCell ref="L49:M49"/>
    <mergeCell ref="B50:H50"/>
    <mergeCell ref="L50:M50"/>
    <mergeCell ref="B51:M51"/>
    <mergeCell ref="B52:N52"/>
    <mergeCell ref="B57:H57"/>
    <mergeCell ref="L57:M57"/>
    <mergeCell ref="B72:N73"/>
    <mergeCell ref="J83:N84"/>
    <mergeCell ref="L59:M59"/>
    <mergeCell ref="B60:M60"/>
    <mergeCell ref="B61:N61"/>
    <mergeCell ref="B62:M62"/>
    <mergeCell ref="B70:N71"/>
    <mergeCell ref="L58:M58"/>
  </mergeCells>
  <pageMargins left="0.70866141732283472" right="0.70866141732283472" top="0.74803149606299213" bottom="0.74803149606299213" header="0.31496062992125984" footer="0.31496062992125984"/>
  <pageSetup scale="50" fitToHeight="0" orientation="portrait" r:id="rId1"/>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F33F087-CDC8-4A4E-96CA-BE07610BE436}">
  <sheetPr>
    <tabColor rgb="FFFF0000"/>
    <pageSetUpPr fitToPage="1"/>
  </sheetPr>
  <dimension ref="A1:O87"/>
  <sheetViews>
    <sheetView view="pageBreakPreview" topLeftCell="B1" zoomScale="70" zoomScaleNormal="70" zoomScaleSheetLayoutView="70" workbookViewId="0">
      <selection activeCell="C1" sqref="C1:J3"/>
    </sheetView>
  </sheetViews>
  <sheetFormatPr baseColWidth="10" defaultColWidth="11.44140625" defaultRowHeight="14.4"/>
  <cols>
    <col min="1" max="1" width="11.88671875" hidden="1" customWidth="1"/>
    <col min="2" max="2" width="17" customWidth="1"/>
    <col min="6" max="6" width="14.44140625" customWidth="1"/>
    <col min="9" max="9" width="14.5546875" bestFit="1" customWidth="1"/>
    <col min="10" max="10" width="15.5546875" customWidth="1"/>
    <col min="11" max="11" width="17.5546875" bestFit="1" customWidth="1"/>
    <col min="14" max="14" width="20.44140625" customWidth="1"/>
    <col min="15" max="15" width="15.5546875" bestFit="1" customWidth="1"/>
  </cols>
  <sheetData>
    <row r="1" spans="1:14">
      <c r="A1" s="8"/>
      <c r="B1" s="608"/>
      <c r="C1" s="611"/>
      <c r="D1" s="611"/>
      <c r="E1" s="611"/>
      <c r="F1" s="611"/>
      <c r="G1" s="611"/>
      <c r="H1" s="611"/>
      <c r="I1" s="611"/>
      <c r="J1" s="612"/>
      <c r="K1" s="613" t="s">
        <v>0</v>
      </c>
      <c r="L1" s="615" t="s">
        <v>61</v>
      </c>
      <c r="M1" s="616"/>
      <c r="N1" s="617"/>
    </row>
    <row r="2" spans="1:14">
      <c r="A2" s="9"/>
      <c r="B2" s="609"/>
      <c r="C2" s="621" t="s">
        <v>1</v>
      </c>
      <c r="D2" s="621"/>
      <c r="E2" s="621"/>
      <c r="F2" s="621"/>
      <c r="G2" s="621"/>
      <c r="H2" s="621"/>
      <c r="I2" s="621"/>
      <c r="J2" s="622"/>
      <c r="K2" s="614"/>
      <c r="L2" s="618"/>
      <c r="M2" s="619"/>
      <c r="N2" s="620"/>
    </row>
    <row r="3" spans="1:14">
      <c r="A3" s="9"/>
      <c r="B3" s="609"/>
      <c r="C3" s="621" t="s">
        <v>62</v>
      </c>
      <c r="D3" s="621"/>
      <c r="E3" s="621"/>
      <c r="F3" s="621"/>
      <c r="G3" s="621"/>
      <c r="H3" s="621"/>
      <c r="I3" s="621"/>
      <c r="J3" s="622"/>
      <c r="K3" s="623" t="s">
        <v>2</v>
      </c>
      <c r="L3" s="625">
        <v>1</v>
      </c>
      <c r="M3" s="626"/>
      <c r="N3" s="627"/>
    </row>
    <row r="4" spans="1:14">
      <c r="A4" s="9"/>
      <c r="B4" s="609"/>
      <c r="C4" s="621" t="s">
        <v>63</v>
      </c>
      <c r="D4" s="621"/>
      <c r="E4" s="621"/>
      <c r="F4" s="621"/>
      <c r="G4" s="621"/>
      <c r="H4" s="621"/>
      <c r="I4" s="621"/>
      <c r="J4" s="622"/>
      <c r="K4" s="624"/>
      <c r="L4" s="628"/>
      <c r="M4" s="629"/>
      <c r="N4" s="630"/>
    </row>
    <row r="5" spans="1:14">
      <c r="A5" s="9"/>
      <c r="B5" s="609"/>
      <c r="C5" s="621" t="s">
        <v>64</v>
      </c>
      <c r="D5" s="621"/>
      <c r="E5" s="621"/>
      <c r="F5" s="621"/>
      <c r="G5" s="621"/>
      <c r="H5" s="621"/>
      <c r="I5" s="621"/>
      <c r="J5" s="622"/>
      <c r="K5" s="623" t="s">
        <v>3</v>
      </c>
      <c r="L5" s="632"/>
      <c r="M5" s="632" t="s">
        <v>4</v>
      </c>
      <c r="N5" s="604"/>
    </row>
    <row r="6" spans="1:14" ht="15" thickBot="1">
      <c r="A6" s="9"/>
      <c r="B6" s="610"/>
      <c r="C6" s="606"/>
      <c r="D6" s="606"/>
      <c r="E6" s="606"/>
      <c r="F6" s="606"/>
      <c r="G6" s="606"/>
      <c r="H6" s="606"/>
      <c r="I6" s="606"/>
      <c r="J6" s="607"/>
      <c r="K6" s="631"/>
      <c r="L6" s="633"/>
      <c r="M6" s="633"/>
      <c r="N6" s="605"/>
    </row>
    <row r="7" spans="1:14" ht="5.0999999999999996" customHeight="1" thickBot="1">
      <c r="A7" s="9"/>
      <c r="B7" s="491"/>
      <c r="C7" s="492"/>
      <c r="D7" s="492"/>
      <c r="E7" s="492"/>
      <c r="F7" s="492"/>
      <c r="G7" s="492"/>
      <c r="H7" s="492"/>
      <c r="I7" s="492"/>
      <c r="J7" s="492"/>
      <c r="K7" s="492"/>
      <c r="L7" s="492"/>
      <c r="M7" s="492"/>
      <c r="N7" s="493"/>
    </row>
    <row r="8" spans="1:14" ht="18.75" customHeight="1">
      <c r="A8" s="9"/>
      <c r="B8" s="282"/>
      <c r="C8" s="169"/>
      <c r="D8" s="169"/>
      <c r="E8" s="169"/>
      <c r="F8" s="169"/>
      <c r="G8" s="169"/>
      <c r="H8" s="170"/>
      <c r="I8" s="169"/>
      <c r="J8" s="169"/>
      <c r="K8" s="171" t="s">
        <v>5</v>
      </c>
      <c r="L8" s="172"/>
      <c r="M8" s="172"/>
      <c r="N8" s="173"/>
    </row>
    <row r="9" spans="1:14">
      <c r="A9" s="9"/>
      <c r="B9" s="283"/>
      <c r="C9" s="174"/>
      <c r="D9" s="174"/>
      <c r="E9" s="174"/>
      <c r="F9" s="174"/>
      <c r="G9" s="174"/>
      <c r="H9" s="175"/>
      <c r="I9" s="174"/>
      <c r="J9" s="174"/>
      <c r="K9" s="176"/>
      <c r="L9" s="177" t="s">
        <v>65</v>
      </c>
      <c r="M9" s="177" t="s">
        <v>66</v>
      </c>
      <c r="N9" s="178" t="s">
        <v>67</v>
      </c>
    </row>
    <row r="10" spans="1:14">
      <c r="A10" s="9"/>
      <c r="B10" s="498" t="s">
        <v>68</v>
      </c>
      <c r="C10" s="499"/>
      <c r="D10" s="499"/>
      <c r="E10" s="499"/>
      <c r="F10" s="179"/>
      <c r="G10" s="174"/>
      <c r="H10" s="180"/>
      <c r="I10" s="500" t="s">
        <v>69</v>
      </c>
      <c r="J10" s="500"/>
      <c r="K10" s="181"/>
      <c r="L10" s="177"/>
      <c r="M10" s="177"/>
      <c r="N10" s="178"/>
    </row>
    <row r="11" spans="1:14" ht="5.25" customHeight="1">
      <c r="A11" s="9"/>
      <c r="B11" s="278"/>
      <c r="C11" s="279"/>
      <c r="D11" s="279"/>
      <c r="E11" s="279"/>
      <c r="F11" s="179"/>
      <c r="G11" s="174"/>
      <c r="H11" s="180"/>
      <c r="I11" s="280"/>
      <c r="J11" s="280"/>
      <c r="K11" s="181"/>
      <c r="L11" s="177"/>
      <c r="M11" s="177"/>
      <c r="N11" s="178"/>
    </row>
    <row r="12" spans="1:14">
      <c r="A12" s="9"/>
      <c r="B12" s="182" t="s">
        <v>6</v>
      </c>
      <c r="C12" s="183"/>
      <c r="D12" s="501">
        <v>0</v>
      </c>
      <c r="E12" s="501"/>
      <c r="F12" s="501"/>
      <c r="G12" s="501"/>
      <c r="H12" s="183"/>
      <c r="I12" s="180"/>
      <c r="J12" s="184" t="s">
        <v>7</v>
      </c>
      <c r="K12" s="501" t="s">
        <v>872</v>
      </c>
      <c r="L12" s="501"/>
      <c r="M12" s="501"/>
      <c r="N12" s="185"/>
    </row>
    <row r="13" spans="1:14" ht="15" thickBot="1">
      <c r="A13" s="9"/>
      <c r="B13" s="186"/>
      <c r="C13" s="187"/>
      <c r="D13" s="281"/>
      <c r="E13" s="281"/>
      <c r="F13" s="281"/>
      <c r="G13" s="281"/>
      <c r="H13" s="187"/>
      <c r="I13" s="281"/>
      <c r="J13" s="187"/>
      <c r="K13" s="281"/>
      <c r="L13" s="502"/>
      <c r="M13" s="502"/>
      <c r="N13" s="503"/>
    </row>
    <row r="14" spans="1:14" ht="6.9" customHeight="1">
      <c r="A14" s="9"/>
      <c r="B14" s="10"/>
      <c r="C14" s="11"/>
      <c r="D14" s="11"/>
      <c r="E14" s="11"/>
      <c r="F14" s="11"/>
      <c r="G14" s="11"/>
      <c r="H14" s="11"/>
      <c r="I14" s="11"/>
      <c r="J14" s="11"/>
      <c r="K14" s="11"/>
      <c r="L14" s="11"/>
      <c r="M14" s="11"/>
      <c r="N14" s="12"/>
    </row>
    <row r="15" spans="1:14" hidden="1">
      <c r="A15" s="9"/>
      <c r="B15" s="13" t="s">
        <v>8</v>
      </c>
      <c r="C15" s="14"/>
      <c r="D15" s="15" t="s">
        <v>4</v>
      </c>
      <c r="E15" s="16"/>
      <c r="F15" s="17"/>
      <c r="G15" s="17"/>
      <c r="H15" s="18"/>
      <c r="I15" s="18"/>
      <c r="J15" s="18"/>
      <c r="K15" s="18"/>
      <c r="L15" s="18"/>
      <c r="M15" s="18"/>
      <c r="N15" s="19"/>
    </row>
    <row r="16" spans="1:14" ht="18" customHeight="1">
      <c r="A16" s="9"/>
      <c r="B16" s="20" t="s">
        <v>70</v>
      </c>
      <c r="C16" s="21"/>
      <c r="D16" s="23"/>
      <c r="E16" s="494" t="s">
        <v>899</v>
      </c>
      <c r="F16" s="494"/>
      <c r="G16" s="494"/>
      <c r="H16" s="494"/>
      <c r="I16" s="494"/>
      <c r="J16" s="494"/>
      <c r="K16" s="494"/>
      <c r="L16" s="494"/>
      <c r="M16" s="494"/>
      <c r="N16" s="19"/>
    </row>
    <row r="17" spans="1:14" ht="18" customHeight="1">
      <c r="A17" s="9"/>
      <c r="B17" s="20"/>
      <c r="C17" s="21"/>
      <c r="D17" s="23"/>
      <c r="E17" s="495"/>
      <c r="F17" s="495"/>
      <c r="G17" s="495"/>
      <c r="H17" s="495"/>
      <c r="I17" s="495"/>
      <c r="J17" s="495"/>
      <c r="K17" s="495"/>
      <c r="L17" s="495"/>
      <c r="M17" s="495"/>
      <c r="N17" s="19"/>
    </row>
    <row r="18" spans="1:14" ht="6.9" customHeight="1">
      <c r="A18" s="9"/>
      <c r="B18" s="20"/>
      <c r="C18" s="21"/>
      <c r="D18" s="23"/>
      <c r="E18" s="23"/>
      <c r="F18" s="23"/>
      <c r="G18" s="23"/>
      <c r="H18" s="23"/>
      <c r="I18" s="23"/>
      <c r="J18" s="23"/>
      <c r="K18" s="23"/>
      <c r="L18" s="23"/>
      <c r="M18" s="23"/>
      <c r="N18" s="24"/>
    </row>
    <row r="19" spans="1:14" ht="18" customHeight="1">
      <c r="A19" s="9"/>
      <c r="B19" s="20" t="s">
        <v>71</v>
      </c>
      <c r="C19" s="496" t="s">
        <v>898</v>
      </c>
      <c r="D19" s="496"/>
      <c r="E19" s="496"/>
      <c r="F19" s="496"/>
      <c r="G19" s="496"/>
      <c r="H19" s="496"/>
      <c r="I19" s="496"/>
      <c r="J19" s="15" t="s">
        <v>72</v>
      </c>
      <c r="K19" s="504" t="s">
        <v>897</v>
      </c>
      <c r="L19" s="504"/>
      <c r="M19" s="504"/>
      <c r="N19" s="505"/>
    </row>
    <row r="20" spans="1:14" ht="6.9" customHeight="1">
      <c r="A20" s="9"/>
      <c r="B20" s="20"/>
      <c r="C20" s="21"/>
      <c r="D20" s="23"/>
      <c r="E20" s="23"/>
      <c r="F20" s="23"/>
      <c r="G20" s="23"/>
      <c r="H20" s="23"/>
      <c r="I20" s="23"/>
      <c r="J20" s="23"/>
      <c r="K20" s="23"/>
      <c r="L20" s="23"/>
      <c r="M20" s="23"/>
      <c r="N20" s="24"/>
    </row>
    <row r="21" spans="1:14" ht="18" customHeight="1">
      <c r="A21" s="9"/>
      <c r="B21" s="20" t="s">
        <v>73</v>
      </c>
      <c r="C21" s="496" t="s">
        <v>900</v>
      </c>
      <c r="D21" s="496"/>
      <c r="E21" s="496"/>
      <c r="F21" s="496"/>
      <c r="G21" s="496"/>
      <c r="H21" s="496"/>
      <c r="I21" s="496"/>
      <c r="J21" s="496"/>
      <c r="K21" s="496"/>
      <c r="L21" s="496"/>
      <c r="M21" s="496"/>
      <c r="N21" s="497"/>
    </row>
    <row r="22" spans="1:14" ht="18" customHeight="1">
      <c r="A22" s="9"/>
      <c r="B22" s="20"/>
      <c r="C22" s="21"/>
      <c r="D22" s="27"/>
      <c r="E22" s="27"/>
      <c r="F22" s="27"/>
      <c r="G22" s="27"/>
      <c r="H22" s="27"/>
      <c r="I22" s="27"/>
      <c r="J22" s="27"/>
      <c r="K22" s="27"/>
      <c r="L22" s="27"/>
      <c r="M22" s="27"/>
      <c r="N22" s="28"/>
    </row>
    <row r="23" spans="1:14" hidden="1">
      <c r="A23" s="9"/>
      <c r="B23" s="20" t="s">
        <v>74</v>
      </c>
      <c r="C23" s="22"/>
      <c r="D23" s="26"/>
      <c r="E23" s="26"/>
      <c r="F23" s="26"/>
      <c r="G23" s="26"/>
      <c r="H23" s="26"/>
      <c r="I23" s="26"/>
      <c r="J23" s="26"/>
      <c r="K23" s="188" t="s">
        <v>75</v>
      </c>
      <c r="L23" s="189"/>
      <c r="M23" s="188" t="s">
        <v>4</v>
      </c>
      <c r="N23" s="190"/>
    </row>
    <row r="24" spans="1:14" ht="6.9" customHeight="1">
      <c r="A24" s="9"/>
      <c r="B24" s="20"/>
      <c r="C24" s="21"/>
      <c r="D24" s="27"/>
      <c r="E24" s="27"/>
      <c r="F24" s="27"/>
      <c r="G24" s="27"/>
      <c r="H24" s="27"/>
      <c r="I24" s="27"/>
      <c r="J24" s="27"/>
      <c r="K24" s="27"/>
      <c r="L24" s="27"/>
      <c r="M24" s="27"/>
      <c r="N24" s="28"/>
    </row>
    <row r="25" spans="1:14" ht="18" customHeight="1">
      <c r="A25" s="9"/>
      <c r="B25" s="20" t="s">
        <v>76</v>
      </c>
      <c r="C25" s="21"/>
      <c r="D25" s="27"/>
      <c r="E25" s="27"/>
      <c r="F25" s="29"/>
      <c r="G25" s="30"/>
      <c r="H25" s="25"/>
      <c r="I25" s="26"/>
      <c r="J25" s="26"/>
      <c r="K25" s="17"/>
      <c r="L25" s="27"/>
      <c r="M25" s="27"/>
      <c r="N25" s="28"/>
    </row>
    <row r="26" spans="1:14" ht="18" customHeight="1">
      <c r="A26" s="9"/>
      <c r="B26" s="31"/>
      <c r="C26" s="32"/>
      <c r="D26" s="33"/>
      <c r="E26" s="33"/>
      <c r="F26" s="506" t="s">
        <v>77</v>
      </c>
      <c r="G26" s="507"/>
      <c r="H26" s="507"/>
      <c r="I26" s="33" t="s">
        <v>66</v>
      </c>
      <c r="J26" s="33" t="s">
        <v>67</v>
      </c>
      <c r="K26" s="34"/>
      <c r="L26" s="33"/>
      <c r="M26" s="33"/>
      <c r="N26" s="35"/>
    </row>
    <row r="27" spans="1:14" ht="6.9" customHeight="1">
      <c r="A27" s="9"/>
      <c r="B27" s="36"/>
      <c r="C27" s="18"/>
      <c r="D27" s="18"/>
      <c r="E27" s="18"/>
      <c r="F27" s="18"/>
      <c r="G27" s="18"/>
      <c r="H27" s="18"/>
      <c r="I27" s="18"/>
      <c r="J27" s="18"/>
      <c r="K27" s="18"/>
      <c r="L27" s="18"/>
      <c r="M27" s="18"/>
      <c r="N27" s="19"/>
    </row>
    <row r="28" spans="1:14" ht="30" customHeight="1">
      <c r="A28" s="9"/>
      <c r="B28" s="508" t="s">
        <v>9</v>
      </c>
      <c r="C28" s="509"/>
      <c r="D28" s="509"/>
      <c r="E28" s="509"/>
      <c r="F28" s="509"/>
      <c r="G28" s="509"/>
      <c r="H28" s="509"/>
      <c r="I28" s="509"/>
      <c r="J28" s="509"/>
      <c r="K28" s="509"/>
      <c r="L28" s="509"/>
      <c r="M28" s="509"/>
      <c r="N28" s="510"/>
    </row>
    <row r="29" spans="1:14" ht="6.9" customHeight="1" thickBot="1">
      <c r="A29" s="9"/>
      <c r="B29" s="72"/>
      <c r="C29" s="73"/>
      <c r="D29" s="73"/>
      <c r="E29" s="73"/>
      <c r="F29" s="73"/>
      <c r="G29" s="73"/>
      <c r="H29" s="73"/>
      <c r="I29" s="73"/>
      <c r="J29" s="73"/>
      <c r="K29" s="73"/>
      <c r="L29" s="73"/>
      <c r="M29" s="73"/>
      <c r="N29" s="74"/>
    </row>
    <row r="30" spans="1:14" ht="35.25" customHeight="1">
      <c r="A30" s="9"/>
      <c r="B30" s="65" t="s">
        <v>10</v>
      </c>
      <c r="C30" s="511" t="s">
        <v>11</v>
      </c>
      <c r="D30" s="512"/>
      <c r="E30" s="512"/>
      <c r="F30" s="512"/>
      <c r="G30" s="512"/>
      <c r="H30" s="512"/>
      <c r="I30" s="512"/>
      <c r="J30" s="513"/>
      <c r="K30" s="66" t="s">
        <v>78</v>
      </c>
      <c r="L30" s="514" t="s">
        <v>12</v>
      </c>
      <c r="M30" s="514"/>
      <c r="N30" s="38" t="s">
        <v>13</v>
      </c>
    </row>
    <row r="31" spans="1:14" hidden="1">
      <c r="A31" s="9"/>
      <c r="B31" s="67" t="s">
        <v>10</v>
      </c>
      <c r="C31" s="515" t="s">
        <v>11</v>
      </c>
      <c r="D31" s="515"/>
      <c r="E31" s="515"/>
      <c r="F31" s="515"/>
      <c r="G31" s="515"/>
      <c r="H31" s="515"/>
      <c r="I31" s="515"/>
      <c r="J31" s="64"/>
      <c r="K31" s="75"/>
      <c r="L31" s="516" t="s">
        <v>12</v>
      </c>
      <c r="M31" s="516"/>
      <c r="N31" s="68" t="s">
        <v>13</v>
      </c>
    </row>
    <row r="32" spans="1:14" ht="45" customHeight="1" thickBot="1">
      <c r="A32" s="9" t="s">
        <v>14</v>
      </c>
      <c r="B32" s="69" t="s">
        <v>884</v>
      </c>
      <c r="C32" s="600" t="s">
        <v>885</v>
      </c>
      <c r="D32" s="600"/>
      <c r="E32" s="600"/>
      <c r="F32" s="600"/>
      <c r="G32" s="600"/>
      <c r="H32" s="600"/>
      <c r="I32" s="600"/>
      <c r="J32" s="600"/>
      <c r="K32" s="70"/>
      <c r="L32" s="518" t="s">
        <v>52</v>
      </c>
      <c r="M32" s="518"/>
      <c r="N32" s="71"/>
    </row>
    <row r="33" spans="1:15" ht="6.9" customHeight="1" thickBot="1">
      <c r="A33" s="9"/>
      <c r="B33" s="72"/>
      <c r="C33" s="73"/>
      <c r="D33" s="73"/>
      <c r="E33" s="73"/>
      <c r="F33" s="73"/>
      <c r="G33" s="73"/>
      <c r="H33" s="73"/>
      <c r="I33" s="73"/>
      <c r="J33" s="73"/>
      <c r="K33" s="73"/>
      <c r="L33" s="73"/>
      <c r="M33" s="73"/>
      <c r="N33" s="74"/>
    </row>
    <row r="34" spans="1:15" ht="30" customHeight="1">
      <c r="A34" s="9"/>
      <c r="B34" s="519" t="s">
        <v>16</v>
      </c>
      <c r="C34" s="520"/>
      <c r="D34" s="520"/>
      <c r="E34" s="520"/>
      <c r="F34" s="520"/>
      <c r="G34" s="520"/>
      <c r="H34" s="520"/>
      <c r="I34" s="520"/>
      <c r="J34" s="520"/>
      <c r="K34" s="520"/>
      <c r="L34" s="520"/>
      <c r="M34" s="520"/>
      <c r="N34" s="521"/>
    </row>
    <row r="35" spans="1:15" ht="24.9" customHeight="1">
      <c r="A35" s="9"/>
      <c r="B35" s="522" t="s">
        <v>11</v>
      </c>
      <c r="C35" s="523"/>
      <c r="D35" s="523"/>
      <c r="E35" s="523"/>
      <c r="F35" s="523"/>
      <c r="G35" s="523"/>
      <c r="H35" s="523"/>
      <c r="I35" s="523" t="s">
        <v>17</v>
      </c>
      <c r="J35" s="523"/>
      <c r="K35" s="275" t="s">
        <v>18</v>
      </c>
      <c r="L35" s="523" t="s">
        <v>19</v>
      </c>
      <c r="M35" s="523"/>
      <c r="N35" s="62" t="s">
        <v>20</v>
      </c>
    </row>
    <row r="36" spans="1:15" ht="18" customHeight="1">
      <c r="A36" s="9"/>
      <c r="B36" s="593" t="s">
        <v>98</v>
      </c>
      <c r="C36" s="594"/>
      <c r="D36" s="594"/>
      <c r="E36" s="594"/>
      <c r="F36" s="594"/>
      <c r="G36" s="594"/>
      <c r="H36" s="595"/>
      <c r="I36" s="596"/>
      <c r="J36" s="597"/>
      <c r="K36" s="276"/>
      <c r="L36" s="533">
        <v>0.05</v>
      </c>
      <c r="M36" s="534"/>
      <c r="N36" s="96">
        <f>ROUND(N54*L36,2)</f>
        <v>2682.45</v>
      </c>
    </row>
    <row r="37" spans="1:15" ht="18" customHeight="1" thickBot="1">
      <c r="A37" s="9"/>
      <c r="B37" s="583" t="s">
        <v>21</v>
      </c>
      <c r="C37" s="584"/>
      <c r="D37" s="584"/>
      <c r="E37" s="584"/>
      <c r="F37" s="584"/>
      <c r="G37" s="584"/>
      <c r="H37" s="584"/>
      <c r="I37" s="584"/>
      <c r="J37" s="584"/>
      <c r="K37" s="584"/>
      <c r="L37" s="584"/>
      <c r="M37" s="585"/>
      <c r="N37" s="97">
        <f>ROUND(SUM(N36:N36),2)</f>
        <v>2682.45</v>
      </c>
    </row>
    <row r="38" spans="1:15" ht="30" customHeight="1">
      <c r="A38" s="9"/>
      <c r="B38" s="519" t="s">
        <v>22</v>
      </c>
      <c r="C38" s="520"/>
      <c r="D38" s="520"/>
      <c r="E38" s="520"/>
      <c r="F38" s="520"/>
      <c r="G38" s="520"/>
      <c r="H38" s="520"/>
      <c r="I38" s="520"/>
      <c r="J38" s="520"/>
      <c r="K38" s="520"/>
      <c r="L38" s="520"/>
      <c r="M38" s="520"/>
      <c r="N38" s="521"/>
    </row>
    <row r="39" spans="1:15" ht="24.9" customHeight="1">
      <c r="A39" s="9"/>
      <c r="B39" s="522" t="s">
        <v>11</v>
      </c>
      <c r="C39" s="523"/>
      <c r="D39" s="523"/>
      <c r="E39" s="523"/>
      <c r="F39" s="523"/>
      <c r="G39" s="523"/>
      <c r="H39" s="523"/>
      <c r="I39" s="523"/>
      <c r="J39" s="275" t="s">
        <v>12</v>
      </c>
      <c r="K39" s="275" t="s">
        <v>13</v>
      </c>
      <c r="L39" s="523" t="s">
        <v>23</v>
      </c>
      <c r="M39" s="523"/>
      <c r="N39" s="62" t="s">
        <v>20</v>
      </c>
    </row>
    <row r="40" spans="1:15" ht="18" customHeight="1">
      <c r="A40" s="9"/>
      <c r="B40" s="593" t="s">
        <v>886</v>
      </c>
      <c r="C40" s="594"/>
      <c r="D40" s="594"/>
      <c r="E40" s="594"/>
      <c r="F40" s="594"/>
      <c r="G40" s="594"/>
      <c r="H40" s="594"/>
      <c r="I40" s="595"/>
      <c r="J40" s="284" t="s">
        <v>52</v>
      </c>
      <c r="K40" s="273">
        <v>1.1000000000000001</v>
      </c>
      <c r="L40" s="589">
        <v>49714</v>
      </c>
      <c r="M40" s="589"/>
      <c r="N40" s="96">
        <f>+L40*K40</f>
        <v>54685.4</v>
      </c>
    </row>
    <row r="41" spans="1:15" ht="18" customHeight="1">
      <c r="A41" s="9"/>
      <c r="B41" s="593" t="s">
        <v>196</v>
      </c>
      <c r="C41" s="594" t="s">
        <v>196</v>
      </c>
      <c r="D41" s="594" t="s">
        <v>196</v>
      </c>
      <c r="E41" s="594" t="s">
        <v>196</v>
      </c>
      <c r="F41" s="594" t="s">
        <v>196</v>
      </c>
      <c r="G41" s="594" t="s">
        <v>196</v>
      </c>
      <c r="H41" s="594" t="s">
        <v>196</v>
      </c>
      <c r="I41" s="595" t="s">
        <v>196</v>
      </c>
      <c r="J41" s="284" t="s">
        <v>53</v>
      </c>
      <c r="K41" s="94">
        <v>1.1499999999999999</v>
      </c>
      <c r="L41" s="589">
        <v>7181</v>
      </c>
      <c r="M41" s="589"/>
      <c r="N41" s="96">
        <f>+L41*K41</f>
        <v>8258.15</v>
      </c>
      <c r="O41" s="256"/>
    </row>
    <row r="42" spans="1:15" ht="18" customHeight="1">
      <c r="A42" s="9"/>
      <c r="B42" s="593" t="s">
        <v>538</v>
      </c>
      <c r="C42" s="594" t="s">
        <v>538</v>
      </c>
      <c r="D42" s="594" t="s">
        <v>538</v>
      </c>
      <c r="E42" s="594" t="s">
        <v>538</v>
      </c>
      <c r="F42" s="594" t="s">
        <v>538</v>
      </c>
      <c r="G42" s="594" t="s">
        <v>538</v>
      </c>
      <c r="H42" s="594" t="s">
        <v>538</v>
      </c>
      <c r="I42" s="595" t="s">
        <v>538</v>
      </c>
      <c r="J42" s="284" t="s">
        <v>52</v>
      </c>
      <c r="K42" s="94">
        <v>0.12</v>
      </c>
      <c r="L42" s="589">
        <v>421906</v>
      </c>
      <c r="M42" s="589"/>
      <c r="N42" s="96">
        <f>+L42*K42</f>
        <v>50628.72</v>
      </c>
      <c r="O42" s="256"/>
    </row>
    <row r="43" spans="1:15" ht="18" customHeight="1">
      <c r="A43" s="9"/>
      <c r="B43" s="593" t="s">
        <v>887</v>
      </c>
      <c r="C43" s="594" t="s">
        <v>887</v>
      </c>
      <c r="D43" s="594" t="s">
        <v>887</v>
      </c>
      <c r="E43" s="594" t="s">
        <v>887</v>
      </c>
      <c r="F43" s="594" t="s">
        <v>887</v>
      </c>
      <c r="G43" s="594" t="s">
        <v>887</v>
      </c>
      <c r="H43" s="594" t="s">
        <v>887</v>
      </c>
      <c r="I43" s="595" t="s">
        <v>887</v>
      </c>
      <c r="J43" s="284" t="s">
        <v>589</v>
      </c>
      <c r="K43" s="258">
        <v>2</v>
      </c>
      <c r="L43" s="589">
        <v>7541</v>
      </c>
      <c r="M43" s="589"/>
      <c r="N43" s="96">
        <f>+L43*K43</f>
        <v>15082</v>
      </c>
      <c r="O43" s="257"/>
    </row>
    <row r="44" spans="1:15" ht="18" customHeight="1">
      <c r="A44" s="9"/>
      <c r="B44" s="593" t="s">
        <v>502</v>
      </c>
      <c r="C44" s="594" t="s">
        <v>502</v>
      </c>
      <c r="D44" s="594" t="s">
        <v>502</v>
      </c>
      <c r="E44" s="594" t="s">
        <v>502</v>
      </c>
      <c r="F44" s="594" t="s">
        <v>502</v>
      </c>
      <c r="G44" s="594" t="s">
        <v>502</v>
      </c>
      <c r="H44" s="594" t="s">
        <v>502</v>
      </c>
      <c r="I44" s="595" t="s">
        <v>502</v>
      </c>
      <c r="J44" s="284" t="s">
        <v>888</v>
      </c>
      <c r="K44" s="94">
        <v>0.5</v>
      </c>
      <c r="L44" s="589">
        <v>166408</v>
      </c>
      <c r="M44" s="589"/>
      <c r="N44" s="96">
        <f>+L44*K44</f>
        <v>83204</v>
      </c>
      <c r="O44" s="259"/>
    </row>
    <row r="45" spans="1:15" ht="18" customHeight="1" thickBot="1">
      <c r="A45" s="9"/>
      <c r="B45" s="539" t="s">
        <v>21</v>
      </c>
      <c r="C45" s="540"/>
      <c r="D45" s="540"/>
      <c r="E45" s="540"/>
      <c r="F45" s="540"/>
      <c r="G45" s="540"/>
      <c r="H45" s="540"/>
      <c r="I45" s="540"/>
      <c r="J45" s="540"/>
      <c r="K45" s="540"/>
      <c r="L45" s="540"/>
      <c r="M45" s="540"/>
      <c r="N45" s="98">
        <f>+SUM(N40:N44)</f>
        <v>211858.27000000002</v>
      </c>
    </row>
    <row r="46" spans="1:15" ht="30" customHeight="1">
      <c r="A46" s="9"/>
      <c r="B46" s="541" t="s">
        <v>24</v>
      </c>
      <c r="C46" s="542"/>
      <c r="D46" s="542"/>
      <c r="E46" s="542"/>
      <c r="F46" s="542"/>
      <c r="G46" s="542"/>
      <c r="H46" s="542"/>
      <c r="I46" s="542"/>
      <c r="J46" s="542"/>
      <c r="K46" s="542"/>
      <c r="L46" s="542"/>
      <c r="M46" s="542"/>
      <c r="N46" s="543"/>
    </row>
    <row r="47" spans="1:15" ht="35.1" customHeight="1">
      <c r="A47" s="9"/>
      <c r="B47" s="522" t="s">
        <v>25</v>
      </c>
      <c r="C47" s="523"/>
      <c r="D47" s="523"/>
      <c r="E47" s="523"/>
      <c r="F47" s="523"/>
      <c r="G47" s="523"/>
      <c r="H47" s="275" t="s">
        <v>12</v>
      </c>
      <c r="I47" s="274" t="s">
        <v>26</v>
      </c>
      <c r="J47" s="274" t="s">
        <v>27</v>
      </c>
      <c r="K47" s="275" t="s">
        <v>28</v>
      </c>
      <c r="L47" s="523" t="s">
        <v>29</v>
      </c>
      <c r="M47" s="523"/>
      <c r="N47" s="62" t="s">
        <v>20</v>
      </c>
    </row>
    <row r="48" spans="1:15" ht="18" customHeight="1">
      <c r="A48" s="9" t="e">
        <f>+#REF!</f>
        <v>#REF!</v>
      </c>
      <c r="B48" s="537" t="s">
        <v>889</v>
      </c>
      <c r="C48" s="545"/>
      <c r="D48" s="545"/>
      <c r="E48" s="545"/>
      <c r="F48" s="545"/>
      <c r="G48" s="546"/>
      <c r="H48" s="284" t="s">
        <v>111</v>
      </c>
      <c r="I48" s="273">
        <f>K40</f>
        <v>1.1000000000000001</v>
      </c>
      <c r="J48" s="277">
        <v>108</v>
      </c>
      <c r="K48" s="273">
        <f>I48*J48</f>
        <v>118.80000000000001</v>
      </c>
      <c r="L48" s="547">
        <v>1600</v>
      </c>
      <c r="M48" s="547"/>
      <c r="N48" s="77">
        <f>ROUND(K48*L48,2)</f>
        <v>190080</v>
      </c>
    </row>
    <row r="49" spans="1:14" ht="18" customHeight="1" thickBot="1">
      <c r="A49" s="9"/>
      <c r="B49" s="539" t="s">
        <v>21</v>
      </c>
      <c r="C49" s="540"/>
      <c r="D49" s="540"/>
      <c r="E49" s="540"/>
      <c r="F49" s="540"/>
      <c r="G49" s="540"/>
      <c r="H49" s="540"/>
      <c r="I49" s="540"/>
      <c r="J49" s="540"/>
      <c r="K49" s="540"/>
      <c r="L49" s="540"/>
      <c r="M49" s="540"/>
      <c r="N49" s="78">
        <f>ROUND((N48),2)</f>
        <v>190080</v>
      </c>
    </row>
    <row r="50" spans="1:14" ht="30" customHeight="1">
      <c r="A50" s="9"/>
      <c r="B50" s="519" t="s">
        <v>30</v>
      </c>
      <c r="C50" s="520"/>
      <c r="D50" s="520"/>
      <c r="E50" s="520"/>
      <c r="F50" s="520"/>
      <c r="G50" s="520"/>
      <c r="H50" s="520"/>
      <c r="I50" s="520"/>
      <c r="J50" s="520"/>
      <c r="K50" s="520"/>
      <c r="L50" s="520"/>
      <c r="M50" s="520"/>
      <c r="N50" s="521"/>
    </row>
    <row r="51" spans="1:14" ht="35.1" customHeight="1">
      <c r="A51" s="9"/>
      <c r="B51" s="549" t="s">
        <v>31</v>
      </c>
      <c r="C51" s="550"/>
      <c r="D51" s="550"/>
      <c r="E51" s="550"/>
      <c r="F51" s="550"/>
      <c r="G51" s="550"/>
      <c r="H51" s="550"/>
      <c r="I51" s="275" t="s">
        <v>32</v>
      </c>
      <c r="J51" s="274" t="s">
        <v>33</v>
      </c>
      <c r="K51" s="274" t="s">
        <v>34</v>
      </c>
      <c r="L51" s="551" t="s">
        <v>19</v>
      </c>
      <c r="M51" s="551"/>
      <c r="N51" s="63" t="s">
        <v>20</v>
      </c>
    </row>
    <row r="52" spans="1:14" ht="18" customHeight="1">
      <c r="A52" s="9" t="e">
        <f>+#REF!</f>
        <v>#REF!</v>
      </c>
      <c r="B52" s="530" t="s">
        <v>883</v>
      </c>
      <c r="C52" s="531"/>
      <c r="D52" s="531"/>
      <c r="E52" s="531"/>
      <c r="F52" s="531"/>
      <c r="G52" s="531"/>
      <c r="H52" s="532"/>
      <c r="I52" s="79">
        <v>77332</v>
      </c>
      <c r="J52" s="80">
        <v>1.85</v>
      </c>
      <c r="K52" s="81">
        <f>+I52*J52*1</f>
        <v>143064.20000000001</v>
      </c>
      <c r="L52" s="552">
        <v>8</v>
      </c>
      <c r="M52" s="552"/>
      <c r="N52" s="77">
        <f>IFERROR(ROUND(K52/L52,2),0)</f>
        <v>17883.03</v>
      </c>
    </row>
    <row r="53" spans="1:14" ht="18" customHeight="1">
      <c r="A53" s="9"/>
      <c r="B53" s="530" t="s">
        <v>384</v>
      </c>
      <c r="C53" s="531"/>
      <c r="D53" s="531"/>
      <c r="E53" s="531"/>
      <c r="F53" s="531"/>
      <c r="G53" s="531"/>
      <c r="H53" s="532"/>
      <c r="I53" s="79">
        <v>38666</v>
      </c>
      <c r="J53" s="80">
        <v>1.85</v>
      </c>
      <c r="K53" s="81">
        <f>+I53*J53*4</f>
        <v>286128.40000000002</v>
      </c>
      <c r="L53" s="552">
        <v>8</v>
      </c>
      <c r="M53" s="552"/>
      <c r="N53" s="77">
        <f>IFERROR(ROUND(K53/L53,2),0)</f>
        <v>35766.050000000003</v>
      </c>
    </row>
    <row r="54" spans="1:14" ht="18" customHeight="1" thickBot="1">
      <c r="A54" s="9"/>
      <c r="B54" s="535" t="s">
        <v>21</v>
      </c>
      <c r="C54" s="536"/>
      <c r="D54" s="536"/>
      <c r="E54" s="536"/>
      <c r="F54" s="536"/>
      <c r="G54" s="536"/>
      <c r="H54" s="536"/>
      <c r="I54" s="536"/>
      <c r="J54" s="536"/>
      <c r="K54" s="536"/>
      <c r="L54" s="536"/>
      <c r="M54" s="536"/>
      <c r="N54" s="82">
        <f>ROUND(SUM(N52:N53),2)</f>
        <v>53649.08</v>
      </c>
    </row>
    <row r="55" spans="1:14" ht="6.9" customHeight="1" thickBot="1">
      <c r="A55" s="9"/>
      <c r="B55" s="553"/>
      <c r="C55" s="554"/>
      <c r="D55" s="554"/>
      <c r="E55" s="554"/>
      <c r="F55" s="554"/>
      <c r="G55" s="554"/>
      <c r="H55" s="554"/>
      <c r="I55" s="554"/>
      <c r="J55" s="554"/>
      <c r="K55" s="554"/>
      <c r="L55" s="554"/>
      <c r="M55" s="554"/>
      <c r="N55" s="555"/>
    </row>
    <row r="56" spans="1:14" ht="18" customHeight="1" thickBot="1">
      <c r="A56" s="9"/>
      <c r="B56" s="556" t="s">
        <v>35</v>
      </c>
      <c r="C56" s="557"/>
      <c r="D56" s="557"/>
      <c r="E56" s="557"/>
      <c r="F56" s="557"/>
      <c r="G56" s="557"/>
      <c r="H56" s="557"/>
      <c r="I56" s="557"/>
      <c r="J56" s="557"/>
      <c r="K56" s="557"/>
      <c r="L56" s="557"/>
      <c r="M56" s="558"/>
      <c r="N56" s="101">
        <f>ROUND(N37+N45+N49+N54,2)</f>
        <v>458269.8</v>
      </c>
    </row>
    <row r="57" spans="1:14" ht="6.9" customHeight="1" thickBot="1">
      <c r="A57" s="9"/>
      <c r="B57" s="553"/>
      <c r="C57" s="554"/>
      <c r="D57" s="554"/>
      <c r="E57" s="554"/>
      <c r="F57" s="554"/>
      <c r="G57" s="554"/>
      <c r="H57" s="554"/>
      <c r="I57" s="554"/>
      <c r="J57" s="554"/>
      <c r="K57" s="554"/>
      <c r="L57" s="554"/>
      <c r="M57" s="554"/>
      <c r="N57" s="555"/>
    </row>
    <row r="58" spans="1:14" ht="30" customHeight="1" thickBot="1">
      <c r="A58" s="9"/>
      <c r="B58" s="559" t="s">
        <v>36</v>
      </c>
      <c r="C58" s="560"/>
      <c r="D58" s="560"/>
      <c r="E58" s="560"/>
      <c r="F58" s="560"/>
      <c r="G58" s="560"/>
      <c r="H58" s="560"/>
      <c r="I58" s="560"/>
      <c r="J58" s="560"/>
      <c r="K58" s="560"/>
      <c r="L58" s="560"/>
      <c r="M58" s="560"/>
      <c r="N58" s="561"/>
    </row>
    <row r="59" spans="1:14" ht="24.9" customHeight="1">
      <c r="A59" s="9"/>
      <c r="B59" s="562" t="s">
        <v>37</v>
      </c>
      <c r="C59" s="563"/>
      <c r="D59" s="563"/>
      <c r="E59" s="563"/>
      <c r="F59" s="563"/>
      <c r="G59" s="563"/>
      <c r="H59" s="563"/>
      <c r="I59" s="271"/>
      <c r="J59" s="272"/>
      <c r="K59" s="37" t="s">
        <v>38</v>
      </c>
      <c r="L59" s="511" t="s">
        <v>39</v>
      </c>
      <c r="M59" s="513"/>
      <c r="N59" s="39"/>
    </row>
    <row r="60" spans="1:14" ht="18" customHeight="1">
      <c r="A60" s="9"/>
      <c r="B60" s="564" t="s">
        <v>40</v>
      </c>
      <c r="C60" s="565"/>
      <c r="D60" s="565"/>
      <c r="E60" s="565"/>
      <c r="F60" s="565"/>
      <c r="G60" s="565"/>
      <c r="H60" s="565"/>
      <c r="I60" s="83"/>
      <c r="J60" s="84"/>
      <c r="K60" s="85">
        <v>0.23</v>
      </c>
      <c r="L60" s="579">
        <f>ROUND(N56*K60,2)</f>
        <v>105402.05</v>
      </c>
      <c r="M60" s="580"/>
      <c r="N60" s="86"/>
    </row>
    <row r="61" spans="1:14" ht="18" customHeight="1">
      <c r="A61" s="9"/>
      <c r="B61" s="87" t="s">
        <v>41</v>
      </c>
      <c r="C61" s="88"/>
      <c r="D61" s="88"/>
      <c r="E61" s="88"/>
      <c r="F61" s="88"/>
      <c r="G61" s="88"/>
      <c r="H61" s="88"/>
      <c r="I61" s="83"/>
      <c r="J61" s="84"/>
      <c r="K61" s="85">
        <v>0.02</v>
      </c>
      <c r="L61" s="579">
        <f>ROUND(N56*K61,2)</f>
        <v>9165.4</v>
      </c>
      <c r="M61" s="580"/>
      <c r="N61" s="86"/>
    </row>
    <row r="62" spans="1:14" ht="18" customHeight="1" thickBot="1">
      <c r="A62" s="9"/>
      <c r="B62" s="89" t="s">
        <v>42</v>
      </c>
      <c r="C62" s="90"/>
      <c r="D62" s="90"/>
      <c r="E62" s="90"/>
      <c r="F62" s="90"/>
      <c r="G62" s="90"/>
      <c r="H62" s="90"/>
      <c r="I62" s="91"/>
      <c r="J62" s="92"/>
      <c r="K62" s="85">
        <v>0.05</v>
      </c>
      <c r="L62" s="581">
        <f>ROUND(N56*K62,2)</f>
        <v>22913.49</v>
      </c>
      <c r="M62" s="582"/>
      <c r="N62" s="86"/>
    </row>
    <row r="63" spans="1:14" ht="18" customHeight="1" thickBot="1">
      <c r="A63" s="9"/>
      <c r="B63" s="556" t="s">
        <v>21</v>
      </c>
      <c r="C63" s="557"/>
      <c r="D63" s="557"/>
      <c r="E63" s="557"/>
      <c r="F63" s="557"/>
      <c r="G63" s="557"/>
      <c r="H63" s="557"/>
      <c r="I63" s="557"/>
      <c r="J63" s="557"/>
      <c r="K63" s="557"/>
      <c r="L63" s="557"/>
      <c r="M63" s="558"/>
      <c r="N63" s="101">
        <f>ROUND(L60+L61+L62,2)</f>
        <v>137480.94</v>
      </c>
    </row>
    <row r="64" spans="1:14" ht="6.9" customHeight="1" thickBot="1">
      <c r="A64" s="9"/>
      <c r="B64" s="553"/>
      <c r="C64" s="554"/>
      <c r="D64" s="554"/>
      <c r="E64" s="554"/>
      <c r="F64" s="554"/>
      <c r="G64" s="554"/>
      <c r="H64" s="554"/>
      <c r="I64" s="554"/>
      <c r="J64" s="554"/>
      <c r="K64" s="554"/>
      <c r="L64" s="554"/>
      <c r="M64" s="554"/>
      <c r="N64" s="555"/>
    </row>
    <row r="65" spans="1:14" ht="23.25" customHeight="1" thickBot="1">
      <c r="A65" s="40" t="s">
        <v>43</v>
      </c>
      <c r="B65" s="576" t="s">
        <v>44</v>
      </c>
      <c r="C65" s="577"/>
      <c r="D65" s="577"/>
      <c r="E65" s="577"/>
      <c r="F65" s="577"/>
      <c r="G65" s="577"/>
      <c r="H65" s="577"/>
      <c r="I65" s="577"/>
      <c r="J65" s="577"/>
      <c r="K65" s="577"/>
      <c r="L65" s="577"/>
      <c r="M65" s="578"/>
      <c r="N65" s="102">
        <f>ROUND(N56+N63,0)</f>
        <v>595751</v>
      </c>
    </row>
    <row r="66" spans="1:14" hidden="1">
      <c r="B66" s="42" t="s">
        <v>79</v>
      </c>
      <c r="C66" s="25"/>
      <c r="D66" s="25"/>
      <c r="E66" s="25"/>
      <c r="F66" s="25"/>
      <c r="G66" s="25"/>
      <c r="H66" s="25"/>
      <c r="I66" s="25"/>
      <c r="J66" s="25"/>
      <c r="K66" s="25"/>
      <c r="L66" s="25"/>
      <c r="M66" s="25"/>
      <c r="N66" s="43"/>
    </row>
    <row r="67" spans="1:14" hidden="1">
      <c r="B67" s="44"/>
      <c r="C67" s="45"/>
      <c r="D67" s="45"/>
      <c r="E67" s="45"/>
      <c r="F67" s="45"/>
      <c r="G67" s="45"/>
      <c r="H67" s="45"/>
      <c r="I67" s="45"/>
      <c r="J67" s="45"/>
      <c r="K67" s="45"/>
      <c r="L67" s="45"/>
      <c r="M67" s="45"/>
      <c r="N67" s="46"/>
    </row>
    <row r="68" spans="1:14" hidden="1">
      <c r="B68" s="44"/>
      <c r="C68" s="45"/>
      <c r="D68" s="45"/>
      <c r="E68" s="45"/>
      <c r="F68" s="45"/>
      <c r="G68" s="45"/>
      <c r="H68" s="45"/>
      <c r="I68" s="45"/>
      <c r="J68" s="45"/>
      <c r="K68" s="45"/>
      <c r="L68" s="45"/>
      <c r="M68" s="45"/>
      <c r="N68" s="46"/>
    </row>
    <row r="69" spans="1:14" hidden="1">
      <c r="B69" s="44"/>
      <c r="C69" s="45"/>
      <c r="D69" s="45"/>
      <c r="E69" s="45"/>
      <c r="F69" s="45"/>
      <c r="G69" s="45"/>
      <c r="H69" s="45"/>
      <c r="I69" s="45"/>
      <c r="J69" s="45"/>
      <c r="K69" s="45"/>
      <c r="L69" s="45"/>
      <c r="M69" s="45"/>
      <c r="N69" s="46"/>
    </row>
    <row r="70" spans="1:14" ht="15" hidden="1" thickBot="1">
      <c r="B70" s="47"/>
      <c r="C70" s="48"/>
      <c r="D70" s="48"/>
      <c r="E70" s="48"/>
      <c r="F70" s="48"/>
      <c r="G70" s="48"/>
      <c r="H70" s="48"/>
      <c r="I70" s="48"/>
      <c r="J70" s="48"/>
      <c r="K70" s="48"/>
      <c r="L70" s="48"/>
      <c r="M70" s="48"/>
      <c r="N70" s="49"/>
    </row>
    <row r="71" spans="1:14" hidden="1">
      <c r="B71" s="50"/>
      <c r="C71" s="51"/>
      <c r="D71" s="51"/>
      <c r="E71" s="51"/>
      <c r="F71" s="51"/>
      <c r="G71" s="51"/>
      <c r="H71" s="51"/>
      <c r="I71" s="51"/>
      <c r="J71" s="51"/>
      <c r="K71" s="51"/>
      <c r="L71" s="51"/>
      <c r="M71" s="51"/>
      <c r="N71" s="52"/>
    </row>
    <row r="72" spans="1:14" hidden="1">
      <c r="B72" s="53" t="s">
        <v>80</v>
      </c>
      <c r="C72" s="27"/>
      <c r="D72" s="27"/>
      <c r="E72" s="27"/>
      <c r="F72" s="27"/>
      <c r="G72" s="27"/>
      <c r="H72" s="27"/>
      <c r="I72" s="27"/>
      <c r="J72" s="27"/>
      <c r="K72" s="27"/>
      <c r="L72" s="27"/>
      <c r="M72" s="27"/>
      <c r="N72" s="28"/>
    </row>
    <row r="73" spans="1:14" ht="15" hidden="1" customHeight="1">
      <c r="B73" s="566" t="s">
        <v>81</v>
      </c>
      <c r="C73" s="567"/>
      <c r="D73" s="567"/>
      <c r="E73" s="567"/>
      <c r="F73" s="567"/>
      <c r="G73" s="567"/>
      <c r="H73" s="567"/>
      <c r="I73" s="567"/>
      <c r="J73" s="567"/>
      <c r="K73" s="567"/>
      <c r="L73" s="567"/>
      <c r="M73" s="567"/>
      <c r="N73" s="568"/>
    </row>
    <row r="74" spans="1:14" ht="15" hidden="1" customHeight="1">
      <c r="B74" s="566"/>
      <c r="C74" s="567"/>
      <c r="D74" s="567"/>
      <c r="E74" s="567"/>
      <c r="F74" s="567"/>
      <c r="G74" s="567"/>
      <c r="H74" s="567"/>
      <c r="I74" s="567"/>
      <c r="J74" s="567"/>
      <c r="K74" s="567"/>
      <c r="L74" s="567"/>
      <c r="M74" s="567"/>
      <c r="N74" s="568"/>
    </row>
    <row r="75" spans="1:14" ht="30" hidden="1" customHeight="1">
      <c r="B75" s="569" t="s">
        <v>82</v>
      </c>
      <c r="C75" s="570"/>
      <c r="D75" s="570"/>
      <c r="E75" s="570"/>
      <c r="F75" s="570"/>
      <c r="G75" s="570"/>
      <c r="H75" s="570"/>
      <c r="I75" s="570"/>
      <c r="J75" s="570"/>
      <c r="K75" s="570"/>
      <c r="L75" s="570"/>
      <c r="M75" s="570"/>
      <c r="N75" s="571"/>
    </row>
    <row r="76" spans="1:14" hidden="1">
      <c r="B76" s="569"/>
      <c r="C76" s="570"/>
      <c r="D76" s="570"/>
      <c r="E76" s="570"/>
      <c r="F76" s="570"/>
      <c r="G76" s="570"/>
      <c r="H76" s="570"/>
      <c r="I76" s="570"/>
      <c r="J76" s="570"/>
      <c r="K76" s="570"/>
      <c r="L76" s="570"/>
      <c r="M76" s="570"/>
      <c r="N76" s="571"/>
    </row>
    <row r="77" spans="1:14" hidden="1">
      <c r="B77" s="54"/>
      <c r="C77" s="55"/>
      <c r="D77" s="55"/>
      <c r="E77" s="55"/>
      <c r="F77" s="55"/>
      <c r="G77" s="55"/>
      <c r="H77" s="55"/>
      <c r="I77" s="55"/>
      <c r="J77" s="55"/>
      <c r="K77" s="55"/>
      <c r="L77" s="55"/>
      <c r="M77" s="55"/>
      <c r="N77" s="56"/>
    </row>
    <row r="78" spans="1:14" hidden="1">
      <c r="B78" s="54"/>
      <c r="C78" s="55"/>
      <c r="D78" s="55"/>
      <c r="E78" s="55"/>
      <c r="F78" s="55"/>
      <c r="G78" s="55"/>
      <c r="H78" s="55"/>
      <c r="I78" s="55"/>
      <c r="J78" s="55"/>
      <c r="K78" s="55"/>
      <c r="L78" s="55"/>
      <c r="M78" s="55"/>
      <c r="N78" s="56"/>
    </row>
    <row r="79" spans="1:14" hidden="1">
      <c r="B79" s="54"/>
      <c r="C79" s="55"/>
      <c r="D79" s="55"/>
      <c r="E79" s="55"/>
      <c r="F79" s="55"/>
      <c r="G79" s="55"/>
      <c r="H79" s="55"/>
      <c r="I79" s="55"/>
      <c r="J79" s="55"/>
      <c r="K79" s="55"/>
      <c r="L79" s="55"/>
      <c r="M79" s="55"/>
      <c r="N79" s="56"/>
    </row>
    <row r="80" spans="1:14" hidden="1">
      <c r="B80" s="53"/>
      <c r="C80" s="27"/>
      <c r="D80" s="27"/>
      <c r="E80" s="27"/>
      <c r="F80" s="27"/>
      <c r="G80" s="27"/>
      <c r="H80" s="27"/>
      <c r="I80" s="27"/>
      <c r="J80" s="27"/>
      <c r="K80" s="27"/>
      <c r="L80" s="27"/>
      <c r="M80" s="27"/>
      <c r="N80" s="28"/>
    </row>
    <row r="81" spans="2:14" hidden="1">
      <c r="B81" s="36"/>
      <c r="C81" s="17"/>
      <c r="D81" s="17"/>
      <c r="E81" s="17" t="s">
        <v>45</v>
      </c>
      <c r="F81" s="25"/>
      <c r="G81" s="25"/>
      <c r="H81" s="17"/>
      <c r="I81" s="17"/>
      <c r="J81" s="17"/>
      <c r="K81" s="17"/>
      <c r="L81" s="17"/>
      <c r="M81" s="17"/>
      <c r="N81" s="19"/>
    </row>
    <row r="82" spans="2:14" hidden="1">
      <c r="B82" s="36"/>
      <c r="C82" s="17"/>
      <c r="D82" s="17"/>
      <c r="E82" s="57" t="s">
        <v>46</v>
      </c>
      <c r="F82" s="17"/>
      <c r="G82" s="17"/>
      <c r="H82" s="57"/>
      <c r="I82" s="57"/>
      <c r="J82" s="57"/>
      <c r="K82" s="17"/>
      <c r="L82" s="17"/>
      <c r="M82" s="17"/>
      <c r="N82" s="19"/>
    </row>
    <row r="83" spans="2:14" hidden="1">
      <c r="B83" s="36"/>
      <c r="C83" s="17"/>
      <c r="D83" s="17"/>
      <c r="E83" s="58" t="s">
        <v>48</v>
      </c>
      <c r="F83" s="17"/>
      <c r="G83" s="17"/>
      <c r="H83" s="58"/>
      <c r="I83" s="58"/>
      <c r="J83" s="58"/>
      <c r="K83" s="17"/>
      <c r="L83" s="17"/>
      <c r="M83" s="17"/>
      <c r="N83" s="19"/>
    </row>
    <row r="84" spans="2:14" hidden="1">
      <c r="B84" s="59"/>
      <c r="C84" s="27"/>
      <c r="D84" s="27"/>
      <c r="E84" s="17" t="s">
        <v>47</v>
      </c>
      <c r="F84" s="17"/>
      <c r="G84" s="17"/>
      <c r="H84" s="17"/>
      <c r="I84" s="17"/>
      <c r="J84" s="17"/>
      <c r="K84" s="27"/>
      <c r="L84" s="27"/>
      <c r="M84" s="27"/>
      <c r="N84" s="28"/>
    </row>
    <row r="85" spans="2:14" hidden="1">
      <c r="B85" s="59"/>
      <c r="C85" s="27"/>
      <c r="D85" s="27"/>
      <c r="E85" s="27"/>
      <c r="F85" s="17"/>
      <c r="G85" s="17"/>
      <c r="H85" s="17"/>
      <c r="I85" s="17"/>
      <c r="J85" s="17"/>
      <c r="K85" s="27"/>
      <c r="L85" s="27"/>
      <c r="M85" s="27"/>
      <c r="N85" s="28"/>
    </row>
    <row r="86" spans="2:14" hidden="1">
      <c r="B86" s="59" t="s">
        <v>83</v>
      </c>
      <c r="C86" s="58"/>
      <c r="D86" s="58"/>
      <c r="E86" s="17"/>
      <c r="F86" s="17"/>
      <c r="G86" s="17"/>
      <c r="H86" s="17"/>
      <c r="I86" s="17"/>
      <c r="J86" s="572"/>
      <c r="K86" s="572"/>
      <c r="L86" s="572"/>
      <c r="M86" s="572"/>
      <c r="N86" s="573"/>
    </row>
    <row r="87" spans="2:14" ht="15" hidden="1" thickBot="1">
      <c r="B87" s="60" t="s">
        <v>84</v>
      </c>
      <c r="C87" s="61"/>
      <c r="D87" s="61"/>
      <c r="E87" s="41"/>
      <c r="F87" s="41"/>
      <c r="G87" s="41"/>
      <c r="H87" s="41"/>
      <c r="I87" s="41"/>
      <c r="J87" s="574"/>
      <c r="K87" s="574"/>
      <c r="L87" s="574"/>
      <c r="M87" s="574"/>
      <c r="N87" s="575"/>
    </row>
  </sheetData>
  <mergeCells count="85">
    <mergeCell ref="B73:N74"/>
    <mergeCell ref="B75:N76"/>
    <mergeCell ref="J86:N87"/>
    <mergeCell ref="B60:H60"/>
    <mergeCell ref="L60:M60"/>
    <mergeCell ref="L61:M61"/>
    <mergeCell ref="L62:M62"/>
    <mergeCell ref="B63:M63"/>
    <mergeCell ref="B64:N64"/>
    <mergeCell ref="B57:N57"/>
    <mergeCell ref="B58:N58"/>
    <mergeCell ref="B59:H59"/>
    <mergeCell ref="L59:M59"/>
    <mergeCell ref="B65:M65"/>
    <mergeCell ref="B53:H53"/>
    <mergeCell ref="L53:M53"/>
    <mergeCell ref="B54:M54"/>
    <mergeCell ref="B55:N55"/>
    <mergeCell ref="B56:M56"/>
    <mergeCell ref="B49:M49"/>
    <mergeCell ref="B50:N50"/>
    <mergeCell ref="B51:H51"/>
    <mergeCell ref="L51:M51"/>
    <mergeCell ref="B52:H52"/>
    <mergeCell ref="L52:M52"/>
    <mergeCell ref="B45:M45"/>
    <mergeCell ref="B46:N46"/>
    <mergeCell ref="B47:G47"/>
    <mergeCell ref="L47:M47"/>
    <mergeCell ref="B48:G48"/>
    <mergeCell ref="L48:M48"/>
    <mergeCell ref="B42:I42"/>
    <mergeCell ref="L42:M42"/>
    <mergeCell ref="B43:I43"/>
    <mergeCell ref="L43:M43"/>
    <mergeCell ref="B44:I44"/>
    <mergeCell ref="L44:M44"/>
    <mergeCell ref="B39:I39"/>
    <mergeCell ref="L39:M39"/>
    <mergeCell ref="B40:I40"/>
    <mergeCell ref="L40:M40"/>
    <mergeCell ref="B41:I41"/>
    <mergeCell ref="L41:M41"/>
    <mergeCell ref="B36:H36"/>
    <mergeCell ref="I36:J36"/>
    <mergeCell ref="L36:M36"/>
    <mergeCell ref="B37:M37"/>
    <mergeCell ref="B38:N38"/>
    <mergeCell ref="C32:J32"/>
    <mergeCell ref="L32:M32"/>
    <mergeCell ref="B34:N34"/>
    <mergeCell ref="B35:H35"/>
    <mergeCell ref="I35:J35"/>
    <mergeCell ref="L35:M35"/>
    <mergeCell ref="B28:N28"/>
    <mergeCell ref="C30:J30"/>
    <mergeCell ref="L30:M30"/>
    <mergeCell ref="C31:I31"/>
    <mergeCell ref="L31:M31"/>
    <mergeCell ref="E16:M17"/>
    <mergeCell ref="C19:I19"/>
    <mergeCell ref="K19:N19"/>
    <mergeCell ref="C21:N21"/>
    <mergeCell ref="F26:H26"/>
    <mergeCell ref="B10:E10"/>
    <mergeCell ref="I10:J10"/>
    <mergeCell ref="D12:G12"/>
    <mergeCell ref="K12:M12"/>
    <mergeCell ref="L13:N13"/>
    <mergeCell ref="B7:N7"/>
    <mergeCell ref="B1:B6"/>
    <mergeCell ref="C1:J1"/>
    <mergeCell ref="K1:K2"/>
    <mergeCell ref="L1:N2"/>
    <mergeCell ref="C2:J2"/>
    <mergeCell ref="C3:J3"/>
    <mergeCell ref="K3:K4"/>
    <mergeCell ref="L3:N4"/>
    <mergeCell ref="C4:J4"/>
    <mergeCell ref="C5:J5"/>
    <mergeCell ref="K5:K6"/>
    <mergeCell ref="L5:L6"/>
    <mergeCell ref="M5:M6"/>
    <mergeCell ref="N5:N6"/>
    <mergeCell ref="C6:J6"/>
  </mergeCells>
  <pageMargins left="0.70866141732283472" right="0.70866141732283472" top="0.74803149606299213" bottom="0.74803149606299213" header="0.31496062992125984" footer="0.31496062992125984"/>
  <pageSetup scale="50" fitToHeight="0" orientation="portrait" r:id="rId1"/>
  <drawing r:id="rId2"/>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9EA2450-674F-4ADB-8C3E-77DBC4922DC8}">
  <sheetPr>
    <tabColor rgb="FFFF0000"/>
    <pageSetUpPr fitToPage="1"/>
  </sheetPr>
  <dimension ref="A1:O89"/>
  <sheetViews>
    <sheetView view="pageBreakPreview" topLeftCell="B29" zoomScale="70" zoomScaleNormal="70" zoomScaleSheetLayoutView="70" workbookViewId="0">
      <selection activeCell="C1" sqref="C1:J3"/>
    </sheetView>
  </sheetViews>
  <sheetFormatPr baseColWidth="10" defaultColWidth="11.44140625" defaultRowHeight="14.4"/>
  <cols>
    <col min="1" max="1" width="11.88671875" hidden="1" customWidth="1"/>
    <col min="2" max="2" width="17" customWidth="1"/>
    <col min="6" max="6" width="14.44140625" customWidth="1"/>
    <col min="9" max="9" width="14.5546875" bestFit="1" customWidth="1"/>
    <col min="10" max="10" width="15.5546875" customWidth="1"/>
    <col min="11" max="11" width="17.5546875" bestFit="1" customWidth="1"/>
    <col min="14" max="14" width="20.44140625" customWidth="1"/>
    <col min="15" max="15" width="15.5546875" bestFit="1" customWidth="1"/>
  </cols>
  <sheetData>
    <row r="1" spans="1:14">
      <c r="A1" s="8"/>
      <c r="B1" s="608"/>
      <c r="C1" s="611"/>
      <c r="D1" s="611"/>
      <c r="E1" s="611"/>
      <c r="F1" s="611"/>
      <c r="G1" s="611"/>
      <c r="H1" s="611"/>
      <c r="I1" s="611"/>
      <c r="J1" s="612"/>
      <c r="K1" s="613" t="s">
        <v>0</v>
      </c>
      <c r="L1" s="615" t="s">
        <v>61</v>
      </c>
      <c r="M1" s="616"/>
      <c r="N1" s="617"/>
    </row>
    <row r="2" spans="1:14">
      <c r="A2" s="9"/>
      <c r="B2" s="609"/>
      <c r="C2" s="621" t="s">
        <v>1</v>
      </c>
      <c r="D2" s="621"/>
      <c r="E2" s="621"/>
      <c r="F2" s="621"/>
      <c r="G2" s="621"/>
      <c r="H2" s="621"/>
      <c r="I2" s="621"/>
      <c r="J2" s="622"/>
      <c r="K2" s="614"/>
      <c r="L2" s="618"/>
      <c r="M2" s="619"/>
      <c r="N2" s="620"/>
    </row>
    <row r="3" spans="1:14">
      <c r="A3" s="9"/>
      <c r="B3" s="609"/>
      <c r="C3" s="621" t="s">
        <v>62</v>
      </c>
      <c r="D3" s="621"/>
      <c r="E3" s="621"/>
      <c r="F3" s="621"/>
      <c r="G3" s="621"/>
      <c r="H3" s="621"/>
      <c r="I3" s="621"/>
      <c r="J3" s="622"/>
      <c r="K3" s="623" t="s">
        <v>2</v>
      </c>
      <c r="L3" s="625">
        <v>1</v>
      </c>
      <c r="M3" s="626"/>
      <c r="N3" s="627"/>
    </row>
    <row r="4" spans="1:14">
      <c r="A4" s="9"/>
      <c r="B4" s="609"/>
      <c r="C4" s="621" t="s">
        <v>63</v>
      </c>
      <c r="D4" s="621"/>
      <c r="E4" s="621"/>
      <c r="F4" s="621"/>
      <c r="G4" s="621"/>
      <c r="H4" s="621"/>
      <c r="I4" s="621"/>
      <c r="J4" s="622"/>
      <c r="K4" s="624"/>
      <c r="L4" s="628"/>
      <c r="M4" s="629"/>
      <c r="N4" s="630"/>
    </row>
    <row r="5" spans="1:14">
      <c r="A5" s="9"/>
      <c r="B5" s="609"/>
      <c r="C5" s="621" t="s">
        <v>64</v>
      </c>
      <c r="D5" s="621"/>
      <c r="E5" s="621"/>
      <c r="F5" s="621"/>
      <c r="G5" s="621"/>
      <c r="H5" s="621"/>
      <c r="I5" s="621"/>
      <c r="J5" s="622"/>
      <c r="K5" s="623" t="s">
        <v>3</v>
      </c>
      <c r="L5" s="632"/>
      <c r="M5" s="632" t="s">
        <v>4</v>
      </c>
      <c r="N5" s="604"/>
    </row>
    <row r="6" spans="1:14" ht="15" thickBot="1">
      <c r="A6" s="9"/>
      <c r="B6" s="610"/>
      <c r="C6" s="606"/>
      <c r="D6" s="606"/>
      <c r="E6" s="606"/>
      <c r="F6" s="606"/>
      <c r="G6" s="606"/>
      <c r="H6" s="606"/>
      <c r="I6" s="606"/>
      <c r="J6" s="607"/>
      <c r="K6" s="631"/>
      <c r="L6" s="633"/>
      <c r="M6" s="633"/>
      <c r="N6" s="605"/>
    </row>
    <row r="7" spans="1:14" ht="5.0999999999999996" customHeight="1" thickBot="1">
      <c r="A7" s="9"/>
      <c r="B7" s="491"/>
      <c r="C7" s="492"/>
      <c r="D7" s="492"/>
      <c r="E7" s="492"/>
      <c r="F7" s="492"/>
      <c r="G7" s="492"/>
      <c r="H7" s="492"/>
      <c r="I7" s="492"/>
      <c r="J7" s="492"/>
      <c r="K7" s="492"/>
      <c r="L7" s="492"/>
      <c r="M7" s="492"/>
      <c r="N7" s="493"/>
    </row>
    <row r="8" spans="1:14" ht="18.75" customHeight="1">
      <c r="A8" s="9"/>
      <c r="B8" s="282"/>
      <c r="C8" s="169"/>
      <c r="D8" s="169"/>
      <c r="E8" s="169"/>
      <c r="F8" s="169"/>
      <c r="G8" s="169"/>
      <c r="H8" s="170"/>
      <c r="I8" s="169"/>
      <c r="J8" s="169"/>
      <c r="K8" s="171" t="s">
        <v>5</v>
      </c>
      <c r="L8" s="172"/>
      <c r="M8" s="172"/>
      <c r="N8" s="173"/>
    </row>
    <row r="9" spans="1:14">
      <c r="A9" s="9"/>
      <c r="B9" s="283"/>
      <c r="C9" s="174"/>
      <c r="D9" s="174"/>
      <c r="E9" s="174"/>
      <c r="F9" s="174"/>
      <c r="G9" s="174"/>
      <c r="H9" s="175"/>
      <c r="I9" s="174"/>
      <c r="J9" s="174"/>
      <c r="K9" s="176"/>
      <c r="L9" s="177" t="s">
        <v>65</v>
      </c>
      <c r="M9" s="177" t="s">
        <v>66</v>
      </c>
      <c r="N9" s="178" t="s">
        <v>67</v>
      </c>
    </row>
    <row r="10" spans="1:14">
      <c r="A10" s="9"/>
      <c r="B10" s="498" t="s">
        <v>68</v>
      </c>
      <c r="C10" s="499"/>
      <c r="D10" s="499"/>
      <c r="E10" s="499"/>
      <c r="F10" s="179"/>
      <c r="G10" s="174"/>
      <c r="H10" s="180"/>
      <c r="I10" s="500" t="s">
        <v>69</v>
      </c>
      <c r="J10" s="500"/>
      <c r="K10" s="181"/>
      <c r="L10" s="177"/>
      <c r="M10" s="177"/>
      <c r="N10" s="178"/>
    </row>
    <row r="11" spans="1:14" ht="5.25" customHeight="1">
      <c r="A11" s="9"/>
      <c r="B11" s="278"/>
      <c r="C11" s="279"/>
      <c r="D11" s="279"/>
      <c r="E11" s="279"/>
      <c r="F11" s="179"/>
      <c r="G11" s="174"/>
      <c r="H11" s="180"/>
      <c r="I11" s="280"/>
      <c r="J11" s="280"/>
      <c r="K11" s="181"/>
      <c r="L11" s="177"/>
      <c r="M11" s="177"/>
      <c r="N11" s="178"/>
    </row>
    <row r="12" spans="1:14">
      <c r="A12" s="9"/>
      <c r="B12" s="182" t="s">
        <v>6</v>
      </c>
      <c r="C12" s="183"/>
      <c r="D12" s="501">
        <v>0</v>
      </c>
      <c r="E12" s="501"/>
      <c r="F12" s="501"/>
      <c r="G12" s="501"/>
      <c r="H12" s="183"/>
      <c r="I12" s="180"/>
      <c r="J12" s="184" t="s">
        <v>7</v>
      </c>
      <c r="K12" s="501" t="s">
        <v>872</v>
      </c>
      <c r="L12" s="501"/>
      <c r="M12" s="501"/>
      <c r="N12" s="185"/>
    </row>
    <row r="13" spans="1:14" ht="15" thickBot="1">
      <c r="A13" s="9"/>
      <c r="B13" s="186"/>
      <c r="C13" s="187"/>
      <c r="D13" s="281"/>
      <c r="E13" s="281"/>
      <c r="F13" s="281"/>
      <c r="G13" s="281"/>
      <c r="H13" s="187"/>
      <c r="I13" s="281"/>
      <c r="J13" s="187"/>
      <c r="K13" s="281"/>
      <c r="L13" s="502"/>
      <c r="M13" s="502"/>
      <c r="N13" s="503"/>
    </row>
    <row r="14" spans="1:14" ht="6.9" customHeight="1">
      <c r="A14" s="9"/>
      <c r="B14" s="10"/>
      <c r="C14" s="11"/>
      <c r="D14" s="11"/>
      <c r="E14" s="11"/>
      <c r="F14" s="11"/>
      <c r="G14" s="11"/>
      <c r="H14" s="11"/>
      <c r="I14" s="11"/>
      <c r="J14" s="11"/>
      <c r="K14" s="11"/>
      <c r="L14" s="11"/>
      <c r="M14" s="11"/>
      <c r="N14" s="12"/>
    </row>
    <row r="15" spans="1:14" hidden="1">
      <c r="A15" s="9"/>
      <c r="B15" s="13" t="s">
        <v>8</v>
      </c>
      <c r="C15" s="14"/>
      <c r="D15" s="15" t="s">
        <v>4</v>
      </c>
      <c r="E15" s="16"/>
      <c r="F15" s="17"/>
      <c r="G15" s="17"/>
      <c r="H15" s="18"/>
      <c r="I15" s="18"/>
      <c r="J15" s="18"/>
      <c r="K15" s="18"/>
      <c r="L15" s="18"/>
      <c r="M15" s="18"/>
      <c r="N15" s="19"/>
    </row>
    <row r="16" spans="1:14" ht="18" customHeight="1">
      <c r="A16" s="9"/>
      <c r="B16" s="20" t="s">
        <v>70</v>
      </c>
      <c r="C16" s="21"/>
      <c r="D16" s="23"/>
      <c r="E16" s="494" t="s">
        <v>899</v>
      </c>
      <c r="F16" s="494"/>
      <c r="G16" s="494"/>
      <c r="H16" s="494"/>
      <c r="I16" s="494"/>
      <c r="J16" s="494"/>
      <c r="K16" s="494"/>
      <c r="L16" s="494"/>
      <c r="M16" s="494"/>
      <c r="N16" s="19"/>
    </row>
    <row r="17" spans="1:14" ht="18" customHeight="1">
      <c r="A17" s="9"/>
      <c r="B17" s="20"/>
      <c r="C17" s="21"/>
      <c r="D17" s="23"/>
      <c r="E17" s="495"/>
      <c r="F17" s="495"/>
      <c r="G17" s="495"/>
      <c r="H17" s="495"/>
      <c r="I17" s="495"/>
      <c r="J17" s="495"/>
      <c r="K17" s="495"/>
      <c r="L17" s="495"/>
      <c r="M17" s="495"/>
      <c r="N17" s="19"/>
    </row>
    <row r="18" spans="1:14" ht="6.9" customHeight="1">
      <c r="A18" s="9"/>
      <c r="B18" s="20"/>
      <c r="C18" s="21"/>
      <c r="D18" s="23"/>
      <c r="E18" s="23"/>
      <c r="F18" s="23"/>
      <c r="G18" s="23"/>
      <c r="H18" s="23"/>
      <c r="I18" s="23"/>
      <c r="J18" s="23"/>
      <c r="K18" s="23"/>
      <c r="L18" s="23"/>
      <c r="M18" s="23"/>
      <c r="N18" s="24"/>
    </row>
    <row r="19" spans="1:14" ht="18" customHeight="1">
      <c r="A19" s="9"/>
      <c r="B19" s="20" t="s">
        <v>71</v>
      </c>
      <c r="C19" s="496" t="s">
        <v>898</v>
      </c>
      <c r="D19" s="496"/>
      <c r="E19" s="496"/>
      <c r="F19" s="496"/>
      <c r="G19" s="496"/>
      <c r="H19" s="496"/>
      <c r="I19" s="496"/>
      <c r="J19" s="15" t="s">
        <v>72</v>
      </c>
      <c r="K19" s="504" t="s">
        <v>897</v>
      </c>
      <c r="L19" s="504"/>
      <c r="M19" s="504"/>
      <c r="N19" s="505"/>
    </row>
    <row r="20" spans="1:14" ht="6.9" customHeight="1">
      <c r="A20" s="9"/>
      <c r="B20" s="20"/>
      <c r="C20" s="21"/>
      <c r="D20" s="23"/>
      <c r="E20" s="23"/>
      <c r="F20" s="23"/>
      <c r="G20" s="23"/>
      <c r="H20" s="23"/>
      <c r="I20" s="23"/>
      <c r="J20" s="23"/>
      <c r="K20" s="23"/>
      <c r="L20" s="23"/>
      <c r="M20" s="23"/>
      <c r="N20" s="24"/>
    </row>
    <row r="21" spans="1:14" ht="18" customHeight="1">
      <c r="A21" s="9"/>
      <c r="B21" s="20" t="s">
        <v>73</v>
      </c>
      <c r="C21" s="496" t="s">
        <v>900</v>
      </c>
      <c r="D21" s="496"/>
      <c r="E21" s="496"/>
      <c r="F21" s="496"/>
      <c r="G21" s="496"/>
      <c r="H21" s="496"/>
      <c r="I21" s="496"/>
      <c r="J21" s="496"/>
      <c r="K21" s="496"/>
      <c r="L21" s="496"/>
      <c r="M21" s="496"/>
      <c r="N21" s="497"/>
    </row>
    <row r="22" spans="1:14" ht="18" customHeight="1">
      <c r="A22" s="9"/>
      <c r="B22" s="20"/>
      <c r="C22" s="21"/>
      <c r="D22" s="27"/>
      <c r="E22" s="27"/>
      <c r="F22" s="27"/>
      <c r="G22" s="27"/>
      <c r="H22" s="27"/>
      <c r="I22" s="27"/>
      <c r="J22" s="27"/>
      <c r="K22" s="27"/>
      <c r="L22" s="27"/>
      <c r="M22" s="27"/>
      <c r="N22" s="28"/>
    </row>
    <row r="23" spans="1:14" hidden="1">
      <c r="A23" s="9"/>
      <c r="B23" s="20" t="s">
        <v>74</v>
      </c>
      <c r="C23" s="22"/>
      <c r="D23" s="26"/>
      <c r="E23" s="26"/>
      <c r="F23" s="26"/>
      <c r="G23" s="26"/>
      <c r="H23" s="26"/>
      <c r="I23" s="26"/>
      <c r="J23" s="26"/>
      <c r="K23" s="188" t="s">
        <v>75</v>
      </c>
      <c r="L23" s="189"/>
      <c r="M23" s="188" t="s">
        <v>4</v>
      </c>
      <c r="N23" s="190"/>
    </row>
    <row r="24" spans="1:14" ht="6.9" customHeight="1">
      <c r="A24" s="9"/>
      <c r="B24" s="20"/>
      <c r="C24" s="21"/>
      <c r="D24" s="27"/>
      <c r="E24" s="27"/>
      <c r="F24" s="27"/>
      <c r="G24" s="27"/>
      <c r="H24" s="27"/>
      <c r="I24" s="27"/>
      <c r="J24" s="27"/>
      <c r="K24" s="27"/>
      <c r="L24" s="27"/>
      <c r="M24" s="27"/>
      <c r="N24" s="28"/>
    </row>
    <row r="25" spans="1:14" ht="18" customHeight="1">
      <c r="A25" s="9"/>
      <c r="B25" s="20" t="s">
        <v>76</v>
      </c>
      <c r="C25" s="21"/>
      <c r="D25" s="27"/>
      <c r="E25" s="27"/>
      <c r="F25" s="29"/>
      <c r="G25" s="30"/>
      <c r="H25" s="25"/>
      <c r="I25" s="26"/>
      <c r="J25" s="26"/>
      <c r="K25" s="17"/>
      <c r="L25" s="27"/>
      <c r="M25" s="27"/>
      <c r="N25" s="28"/>
    </row>
    <row r="26" spans="1:14" ht="18" customHeight="1">
      <c r="A26" s="9"/>
      <c r="B26" s="31"/>
      <c r="C26" s="32"/>
      <c r="D26" s="33"/>
      <c r="E26" s="33"/>
      <c r="F26" s="506" t="s">
        <v>77</v>
      </c>
      <c r="G26" s="507"/>
      <c r="H26" s="507"/>
      <c r="I26" s="33" t="s">
        <v>66</v>
      </c>
      <c r="J26" s="33" t="s">
        <v>67</v>
      </c>
      <c r="K26" s="34"/>
      <c r="L26" s="33"/>
      <c r="M26" s="33"/>
      <c r="N26" s="35"/>
    </row>
    <row r="27" spans="1:14" ht="6.9" customHeight="1">
      <c r="A27" s="9"/>
      <c r="B27" s="36"/>
      <c r="C27" s="18"/>
      <c r="D27" s="18"/>
      <c r="E27" s="18"/>
      <c r="F27" s="18"/>
      <c r="G27" s="18"/>
      <c r="H27" s="18"/>
      <c r="I27" s="18"/>
      <c r="J27" s="18"/>
      <c r="K27" s="18"/>
      <c r="L27" s="18"/>
      <c r="M27" s="18"/>
      <c r="N27" s="19"/>
    </row>
    <row r="28" spans="1:14" ht="30" customHeight="1">
      <c r="A28" s="9"/>
      <c r="B28" s="508" t="s">
        <v>9</v>
      </c>
      <c r="C28" s="509"/>
      <c r="D28" s="509"/>
      <c r="E28" s="509"/>
      <c r="F28" s="509"/>
      <c r="G28" s="509"/>
      <c r="H28" s="509"/>
      <c r="I28" s="509"/>
      <c r="J28" s="509"/>
      <c r="K28" s="509"/>
      <c r="L28" s="509"/>
      <c r="M28" s="509"/>
      <c r="N28" s="510"/>
    </row>
    <row r="29" spans="1:14" ht="6.9" customHeight="1" thickBot="1">
      <c r="A29" s="9"/>
      <c r="B29" s="72"/>
      <c r="C29" s="73"/>
      <c r="D29" s="73"/>
      <c r="E29" s="73"/>
      <c r="F29" s="73"/>
      <c r="G29" s="73"/>
      <c r="H29" s="73"/>
      <c r="I29" s="73"/>
      <c r="J29" s="73"/>
      <c r="K29" s="73"/>
      <c r="L29" s="73"/>
      <c r="M29" s="73"/>
      <c r="N29" s="74"/>
    </row>
    <row r="30" spans="1:14" ht="35.25" customHeight="1">
      <c r="A30" s="9"/>
      <c r="B30" s="65" t="s">
        <v>10</v>
      </c>
      <c r="C30" s="511" t="s">
        <v>11</v>
      </c>
      <c r="D30" s="512"/>
      <c r="E30" s="512"/>
      <c r="F30" s="512"/>
      <c r="G30" s="512"/>
      <c r="H30" s="512"/>
      <c r="I30" s="512"/>
      <c r="J30" s="513"/>
      <c r="K30" s="66" t="s">
        <v>78</v>
      </c>
      <c r="L30" s="514" t="s">
        <v>12</v>
      </c>
      <c r="M30" s="514"/>
      <c r="N30" s="38" t="s">
        <v>13</v>
      </c>
    </row>
    <row r="31" spans="1:14" hidden="1">
      <c r="A31" s="9"/>
      <c r="B31" s="67" t="s">
        <v>10</v>
      </c>
      <c r="C31" s="515" t="s">
        <v>11</v>
      </c>
      <c r="D31" s="515"/>
      <c r="E31" s="515"/>
      <c r="F31" s="515"/>
      <c r="G31" s="515"/>
      <c r="H31" s="515"/>
      <c r="I31" s="515"/>
      <c r="J31" s="64"/>
      <c r="K31" s="75"/>
      <c r="L31" s="516" t="s">
        <v>12</v>
      </c>
      <c r="M31" s="516"/>
      <c r="N31" s="68" t="s">
        <v>13</v>
      </c>
    </row>
    <row r="32" spans="1:14" ht="24.9" customHeight="1" thickBot="1">
      <c r="A32" s="9" t="s">
        <v>14</v>
      </c>
      <c r="B32" s="69" t="s">
        <v>85</v>
      </c>
      <c r="C32" s="517" t="s">
        <v>840</v>
      </c>
      <c r="D32" s="517"/>
      <c r="E32" s="517"/>
      <c r="F32" s="517"/>
      <c r="G32" s="517"/>
      <c r="H32" s="517"/>
      <c r="I32" s="517"/>
      <c r="J32" s="517"/>
      <c r="K32" s="70"/>
      <c r="L32" s="518" t="s">
        <v>52</v>
      </c>
      <c r="M32" s="518"/>
      <c r="N32" s="71"/>
    </row>
    <row r="33" spans="1:15" ht="6.9" customHeight="1" thickBot="1">
      <c r="A33" s="9"/>
      <c r="B33" s="72"/>
      <c r="C33" s="73"/>
      <c r="D33" s="73"/>
      <c r="E33" s="73"/>
      <c r="F33" s="73"/>
      <c r="G33" s="73"/>
      <c r="H33" s="73"/>
      <c r="I33" s="73"/>
      <c r="J33" s="73"/>
      <c r="K33" s="73"/>
      <c r="L33" s="73"/>
      <c r="M33" s="73"/>
      <c r="N33" s="74"/>
    </row>
    <row r="34" spans="1:15" ht="30" customHeight="1">
      <c r="A34" s="9"/>
      <c r="B34" s="519" t="s">
        <v>16</v>
      </c>
      <c r="C34" s="520"/>
      <c r="D34" s="520"/>
      <c r="E34" s="520"/>
      <c r="F34" s="520"/>
      <c r="G34" s="520"/>
      <c r="H34" s="520"/>
      <c r="I34" s="520"/>
      <c r="J34" s="520"/>
      <c r="K34" s="520"/>
      <c r="L34" s="520"/>
      <c r="M34" s="520"/>
      <c r="N34" s="521"/>
    </row>
    <row r="35" spans="1:15" ht="24.9" customHeight="1">
      <c r="A35" s="9"/>
      <c r="B35" s="522" t="s">
        <v>11</v>
      </c>
      <c r="C35" s="523"/>
      <c r="D35" s="523"/>
      <c r="E35" s="523"/>
      <c r="F35" s="523"/>
      <c r="G35" s="523"/>
      <c r="H35" s="523"/>
      <c r="I35" s="523" t="s">
        <v>17</v>
      </c>
      <c r="J35" s="523"/>
      <c r="K35" s="275" t="s">
        <v>18</v>
      </c>
      <c r="L35" s="523" t="s">
        <v>19</v>
      </c>
      <c r="M35" s="523"/>
      <c r="N35" s="62" t="s">
        <v>20</v>
      </c>
    </row>
    <row r="36" spans="1:15" ht="18" customHeight="1">
      <c r="A36" s="9"/>
      <c r="B36" s="590" t="s">
        <v>697</v>
      </c>
      <c r="C36" s="591"/>
      <c r="D36" s="591"/>
      <c r="E36" s="591"/>
      <c r="F36" s="591"/>
      <c r="G36" s="591"/>
      <c r="H36" s="592"/>
      <c r="I36" s="526"/>
      <c r="J36" s="527"/>
      <c r="K36" s="76">
        <v>3674</v>
      </c>
      <c r="L36" s="634">
        <v>2</v>
      </c>
      <c r="M36" s="635"/>
      <c r="N36" s="95">
        <f>+K36/L36</f>
        <v>1837</v>
      </c>
    </row>
    <row r="37" spans="1:15" ht="18" customHeight="1">
      <c r="A37" s="9"/>
      <c r="B37" s="590" t="s">
        <v>112</v>
      </c>
      <c r="C37" s="591"/>
      <c r="D37" s="591"/>
      <c r="E37" s="591"/>
      <c r="F37" s="591"/>
      <c r="G37" s="591"/>
      <c r="H37" s="592"/>
      <c r="I37" s="526"/>
      <c r="J37" s="527"/>
      <c r="K37" s="76">
        <v>11476</v>
      </c>
      <c r="L37" s="634">
        <v>2</v>
      </c>
      <c r="M37" s="635"/>
      <c r="N37" s="95">
        <f>+K37/L37</f>
        <v>5738</v>
      </c>
    </row>
    <row r="38" spans="1:15" ht="18" customHeight="1">
      <c r="A38" s="9"/>
      <c r="B38" s="593" t="s">
        <v>98</v>
      </c>
      <c r="C38" s="594"/>
      <c r="D38" s="594"/>
      <c r="E38" s="594"/>
      <c r="F38" s="594"/>
      <c r="G38" s="594"/>
      <c r="H38" s="595"/>
      <c r="I38" s="596"/>
      <c r="J38" s="597"/>
      <c r="K38" s="276"/>
      <c r="L38" s="533">
        <v>0.05</v>
      </c>
      <c r="M38" s="534"/>
      <c r="N38" s="96">
        <f>ROUND(N56*L38,2)</f>
        <v>8175.1</v>
      </c>
    </row>
    <row r="39" spans="1:15" ht="18" customHeight="1" thickBot="1">
      <c r="A39" s="9"/>
      <c r="B39" s="583" t="s">
        <v>21</v>
      </c>
      <c r="C39" s="584"/>
      <c r="D39" s="584"/>
      <c r="E39" s="584"/>
      <c r="F39" s="584"/>
      <c r="G39" s="584"/>
      <c r="H39" s="584"/>
      <c r="I39" s="584"/>
      <c r="J39" s="584"/>
      <c r="K39" s="584"/>
      <c r="L39" s="584"/>
      <c r="M39" s="585"/>
      <c r="N39" s="97">
        <f>ROUND(SUM(N36:N38),2)</f>
        <v>15750.1</v>
      </c>
    </row>
    <row r="40" spans="1:15" ht="30" customHeight="1">
      <c r="A40" s="9"/>
      <c r="B40" s="519" t="s">
        <v>22</v>
      </c>
      <c r="C40" s="520"/>
      <c r="D40" s="520"/>
      <c r="E40" s="520"/>
      <c r="F40" s="520"/>
      <c r="G40" s="520"/>
      <c r="H40" s="520"/>
      <c r="I40" s="520"/>
      <c r="J40" s="520"/>
      <c r="K40" s="520"/>
      <c r="L40" s="520"/>
      <c r="M40" s="520"/>
      <c r="N40" s="521"/>
    </row>
    <row r="41" spans="1:15" ht="24.9" customHeight="1">
      <c r="A41" s="9"/>
      <c r="B41" s="522" t="s">
        <v>11</v>
      </c>
      <c r="C41" s="523"/>
      <c r="D41" s="523"/>
      <c r="E41" s="523"/>
      <c r="F41" s="523"/>
      <c r="G41" s="523"/>
      <c r="H41" s="523"/>
      <c r="I41" s="523"/>
      <c r="J41" s="275" t="s">
        <v>12</v>
      </c>
      <c r="K41" s="275" t="s">
        <v>13</v>
      </c>
      <c r="L41" s="523" t="s">
        <v>23</v>
      </c>
      <c r="M41" s="523"/>
      <c r="N41" s="62" t="s">
        <v>20</v>
      </c>
    </row>
    <row r="42" spans="1:15" ht="18" customHeight="1">
      <c r="A42" s="9"/>
      <c r="B42" s="586" t="s">
        <v>350</v>
      </c>
      <c r="C42" s="587"/>
      <c r="D42" s="587"/>
      <c r="E42" s="587"/>
      <c r="F42" s="587"/>
      <c r="G42" s="587"/>
      <c r="H42" s="587"/>
      <c r="I42" s="588"/>
      <c r="J42" s="284" t="s">
        <v>52</v>
      </c>
      <c r="K42" s="273">
        <v>1</v>
      </c>
      <c r="L42" s="589">
        <v>560271</v>
      </c>
      <c r="M42" s="589"/>
      <c r="N42" s="96">
        <f>+L42*K42</f>
        <v>560271</v>
      </c>
    </row>
    <row r="43" spans="1:15" ht="18" customHeight="1">
      <c r="A43" s="9"/>
      <c r="B43" s="593" t="s">
        <v>867</v>
      </c>
      <c r="C43" s="594"/>
      <c r="D43" s="594"/>
      <c r="E43" s="594"/>
      <c r="F43" s="594"/>
      <c r="G43" s="594"/>
      <c r="H43" s="594"/>
      <c r="I43" s="595"/>
      <c r="J43" s="93" t="s">
        <v>96</v>
      </c>
      <c r="K43" s="94">
        <v>2</v>
      </c>
      <c r="L43" s="589">
        <v>7357</v>
      </c>
      <c r="M43" s="589"/>
      <c r="N43" s="96">
        <f>+L43*K43</f>
        <v>14714</v>
      </c>
      <c r="O43" s="256"/>
    </row>
    <row r="44" spans="1:15" ht="18" customHeight="1">
      <c r="A44" s="9"/>
      <c r="B44" s="586" t="s">
        <v>49</v>
      </c>
      <c r="C44" s="587"/>
      <c r="D44" s="587"/>
      <c r="E44" s="587"/>
      <c r="F44" s="587"/>
      <c r="G44" s="587"/>
      <c r="H44" s="587"/>
      <c r="I44" s="588"/>
      <c r="J44" s="93" t="s">
        <v>100</v>
      </c>
      <c r="K44" s="94">
        <v>270</v>
      </c>
      <c r="L44" s="589">
        <v>60</v>
      </c>
      <c r="M44" s="589"/>
      <c r="N44" s="96">
        <f>+L44*K44</f>
        <v>16200</v>
      </c>
      <c r="O44" s="256"/>
    </row>
    <row r="45" spans="1:15" ht="18" customHeight="1">
      <c r="A45" s="9"/>
      <c r="B45" s="593" t="s">
        <v>259</v>
      </c>
      <c r="C45" s="594"/>
      <c r="D45" s="594"/>
      <c r="E45" s="594"/>
      <c r="F45" s="594"/>
      <c r="G45" s="594"/>
      <c r="H45" s="594"/>
      <c r="I45" s="595"/>
      <c r="J45" s="93" t="s">
        <v>865</v>
      </c>
      <c r="K45" s="258">
        <v>7.8</v>
      </c>
      <c r="L45" s="589">
        <v>4762</v>
      </c>
      <c r="M45" s="589"/>
      <c r="N45" s="96">
        <f>+L45*K45</f>
        <v>37143.599999999999</v>
      </c>
      <c r="O45" s="257"/>
    </row>
    <row r="46" spans="1:15" ht="18" customHeight="1">
      <c r="A46" s="9"/>
      <c r="B46" s="593" t="s">
        <v>433</v>
      </c>
      <c r="C46" s="594"/>
      <c r="D46" s="594"/>
      <c r="E46" s="594"/>
      <c r="F46" s="594"/>
      <c r="G46" s="594"/>
      <c r="H46" s="594"/>
      <c r="I46" s="595"/>
      <c r="J46" s="93" t="s">
        <v>53</v>
      </c>
      <c r="K46" s="94">
        <v>1</v>
      </c>
      <c r="L46" s="589">
        <v>7977</v>
      </c>
      <c r="M46" s="589"/>
      <c r="N46" s="96">
        <f>+L46*K46</f>
        <v>7977</v>
      </c>
      <c r="O46" s="259"/>
    </row>
    <row r="47" spans="1:15" ht="18" customHeight="1" thickBot="1">
      <c r="A47" s="9"/>
      <c r="B47" s="539" t="s">
        <v>21</v>
      </c>
      <c r="C47" s="540"/>
      <c r="D47" s="540"/>
      <c r="E47" s="540"/>
      <c r="F47" s="540"/>
      <c r="G47" s="540"/>
      <c r="H47" s="540"/>
      <c r="I47" s="540"/>
      <c r="J47" s="540"/>
      <c r="K47" s="540"/>
      <c r="L47" s="540"/>
      <c r="M47" s="540"/>
      <c r="N47" s="98">
        <f>+SUM(N42:N46)</f>
        <v>636305.6</v>
      </c>
    </row>
    <row r="48" spans="1:15" ht="30" customHeight="1">
      <c r="A48" s="9"/>
      <c r="B48" s="541" t="s">
        <v>24</v>
      </c>
      <c r="C48" s="542"/>
      <c r="D48" s="542"/>
      <c r="E48" s="542"/>
      <c r="F48" s="542"/>
      <c r="G48" s="542"/>
      <c r="H48" s="542"/>
      <c r="I48" s="542"/>
      <c r="J48" s="542"/>
      <c r="K48" s="542"/>
      <c r="L48" s="542"/>
      <c r="M48" s="542"/>
      <c r="N48" s="543"/>
    </row>
    <row r="49" spans="1:14" ht="35.1" customHeight="1">
      <c r="A49" s="9"/>
      <c r="B49" s="522" t="s">
        <v>25</v>
      </c>
      <c r="C49" s="523"/>
      <c r="D49" s="523"/>
      <c r="E49" s="523"/>
      <c r="F49" s="523"/>
      <c r="G49" s="523"/>
      <c r="H49" s="275" t="s">
        <v>12</v>
      </c>
      <c r="I49" s="274" t="s">
        <v>26</v>
      </c>
      <c r="J49" s="274" t="s">
        <v>27</v>
      </c>
      <c r="K49" s="275" t="s">
        <v>28</v>
      </c>
      <c r="L49" s="523" t="s">
        <v>29</v>
      </c>
      <c r="M49" s="523"/>
      <c r="N49" s="62" t="s">
        <v>20</v>
      </c>
    </row>
    <row r="50" spans="1:14" ht="18" customHeight="1">
      <c r="A50" s="9" t="e">
        <f>+#REF!</f>
        <v>#REF!</v>
      </c>
      <c r="B50" s="544" t="s">
        <v>350</v>
      </c>
      <c r="C50" s="545"/>
      <c r="D50" s="545"/>
      <c r="E50" s="545"/>
      <c r="F50" s="545"/>
      <c r="G50" s="546"/>
      <c r="H50" s="284" t="s">
        <v>111</v>
      </c>
      <c r="I50" s="273">
        <v>1</v>
      </c>
      <c r="J50" s="277">
        <v>95</v>
      </c>
      <c r="K50" s="273">
        <f>I50*J50</f>
        <v>95</v>
      </c>
      <c r="L50" s="547">
        <v>1600</v>
      </c>
      <c r="M50" s="547"/>
      <c r="N50" s="77">
        <f>ROUND(K50*L50,2)</f>
        <v>152000</v>
      </c>
    </row>
    <row r="51" spans="1:14" ht="18" customHeight="1" thickBot="1">
      <c r="A51" s="9"/>
      <c r="B51" s="539" t="s">
        <v>21</v>
      </c>
      <c r="C51" s="540"/>
      <c r="D51" s="540"/>
      <c r="E51" s="540"/>
      <c r="F51" s="540"/>
      <c r="G51" s="540"/>
      <c r="H51" s="540"/>
      <c r="I51" s="540"/>
      <c r="J51" s="540"/>
      <c r="K51" s="540"/>
      <c r="L51" s="540"/>
      <c r="M51" s="540"/>
      <c r="N51" s="78">
        <f>ROUND((N50),2)</f>
        <v>152000</v>
      </c>
    </row>
    <row r="52" spans="1:14" ht="30" customHeight="1">
      <c r="A52" s="9"/>
      <c r="B52" s="519" t="s">
        <v>30</v>
      </c>
      <c r="C52" s="520"/>
      <c r="D52" s="520"/>
      <c r="E52" s="520"/>
      <c r="F52" s="520"/>
      <c r="G52" s="520"/>
      <c r="H52" s="520"/>
      <c r="I52" s="520"/>
      <c r="J52" s="520"/>
      <c r="K52" s="520"/>
      <c r="L52" s="520"/>
      <c r="M52" s="520"/>
      <c r="N52" s="521"/>
    </row>
    <row r="53" spans="1:14" ht="35.1" customHeight="1">
      <c r="A53" s="9"/>
      <c r="B53" s="549" t="s">
        <v>31</v>
      </c>
      <c r="C53" s="550"/>
      <c r="D53" s="550"/>
      <c r="E53" s="550"/>
      <c r="F53" s="550"/>
      <c r="G53" s="550"/>
      <c r="H53" s="550"/>
      <c r="I53" s="275" t="s">
        <v>32</v>
      </c>
      <c r="J53" s="274" t="s">
        <v>33</v>
      </c>
      <c r="K53" s="274" t="s">
        <v>34</v>
      </c>
      <c r="L53" s="551" t="s">
        <v>19</v>
      </c>
      <c r="M53" s="551"/>
      <c r="N53" s="63" t="s">
        <v>20</v>
      </c>
    </row>
    <row r="54" spans="1:14" ht="18" customHeight="1">
      <c r="A54" s="9" t="e">
        <f>+#REF!</f>
        <v>#REF!</v>
      </c>
      <c r="B54" s="530" t="s">
        <v>392</v>
      </c>
      <c r="C54" s="531"/>
      <c r="D54" s="531"/>
      <c r="E54" s="531"/>
      <c r="F54" s="531"/>
      <c r="G54" s="531"/>
      <c r="H54" s="532"/>
      <c r="I54" s="79">
        <v>77332</v>
      </c>
      <c r="J54" s="80">
        <v>1.85</v>
      </c>
      <c r="K54" s="81">
        <f>+I54*J54*2</f>
        <v>286128.40000000002</v>
      </c>
      <c r="L54" s="552">
        <v>7</v>
      </c>
      <c r="M54" s="552"/>
      <c r="N54" s="77">
        <f>IFERROR(ROUND(K54/L54,2),0)</f>
        <v>40875.49</v>
      </c>
    </row>
    <row r="55" spans="1:14" ht="18" customHeight="1">
      <c r="A55" s="9"/>
      <c r="B55" s="530" t="s">
        <v>842</v>
      </c>
      <c r="C55" s="531"/>
      <c r="D55" s="531"/>
      <c r="E55" s="531"/>
      <c r="F55" s="531"/>
      <c r="G55" s="531"/>
      <c r="H55" s="532"/>
      <c r="I55" s="79">
        <v>38666</v>
      </c>
      <c r="J55" s="80">
        <v>1.85</v>
      </c>
      <c r="K55" s="81">
        <f>+I55*J55*12</f>
        <v>858385.20000000007</v>
      </c>
      <c r="L55" s="552">
        <v>7</v>
      </c>
      <c r="M55" s="552"/>
      <c r="N55" s="77">
        <f>IFERROR(ROUND(K55/L55,2),0)</f>
        <v>122626.46</v>
      </c>
    </row>
    <row r="56" spans="1:14" ht="18" customHeight="1" thickBot="1">
      <c r="A56" s="9"/>
      <c r="B56" s="535" t="s">
        <v>21</v>
      </c>
      <c r="C56" s="536"/>
      <c r="D56" s="536"/>
      <c r="E56" s="536"/>
      <c r="F56" s="536"/>
      <c r="G56" s="536"/>
      <c r="H56" s="536"/>
      <c r="I56" s="536"/>
      <c r="J56" s="536"/>
      <c r="K56" s="536"/>
      <c r="L56" s="536"/>
      <c r="M56" s="536"/>
      <c r="N56" s="82">
        <f>ROUND(SUM(N54:N55),2)</f>
        <v>163501.95000000001</v>
      </c>
    </row>
    <row r="57" spans="1:14" ht="6.9" customHeight="1" thickBot="1">
      <c r="A57" s="9"/>
      <c r="B57" s="553"/>
      <c r="C57" s="554"/>
      <c r="D57" s="554"/>
      <c r="E57" s="554"/>
      <c r="F57" s="554"/>
      <c r="G57" s="554"/>
      <c r="H57" s="554"/>
      <c r="I57" s="554"/>
      <c r="J57" s="554"/>
      <c r="K57" s="554"/>
      <c r="L57" s="554"/>
      <c r="M57" s="554"/>
      <c r="N57" s="555"/>
    </row>
    <row r="58" spans="1:14" ht="18" customHeight="1" thickBot="1">
      <c r="A58" s="9"/>
      <c r="B58" s="556" t="s">
        <v>35</v>
      </c>
      <c r="C58" s="557"/>
      <c r="D58" s="557"/>
      <c r="E58" s="557"/>
      <c r="F58" s="557"/>
      <c r="G58" s="557"/>
      <c r="H58" s="557"/>
      <c r="I58" s="557"/>
      <c r="J58" s="557"/>
      <c r="K58" s="557"/>
      <c r="L58" s="557"/>
      <c r="M58" s="558"/>
      <c r="N58" s="101">
        <f>ROUND(N39+N47+N51+N56,2)</f>
        <v>967557.65</v>
      </c>
    </row>
    <row r="59" spans="1:14" ht="6.9" customHeight="1" thickBot="1">
      <c r="A59" s="9"/>
      <c r="B59" s="553"/>
      <c r="C59" s="554"/>
      <c r="D59" s="554"/>
      <c r="E59" s="554"/>
      <c r="F59" s="554"/>
      <c r="G59" s="554"/>
      <c r="H59" s="554"/>
      <c r="I59" s="554"/>
      <c r="J59" s="554"/>
      <c r="K59" s="554"/>
      <c r="L59" s="554"/>
      <c r="M59" s="554"/>
      <c r="N59" s="555"/>
    </row>
    <row r="60" spans="1:14" ht="30" customHeight="1" thickBot="1">
      <c r="A60" s="9"/>
      <c r="B60" s="559" t="s">
        <v>36</v>
      </c>
      <c r="C60" s="560"/>
      <c r="D60" s="560"/>
      <c r="E60" s="560"/>
      <c r="F60" s="560"/>
      <c r="G60" s="560"/>
      <c r="H60" s="560"/>
      <c r="I60" s="560"/>
      <c r="J60" s="560"/>
      <c r="K60" s="560"/>
      <c r="L60" s="560"/>
      <c r="M60" s="560"/>
      <c r="N60" s="561"/>
    </row>
    <row r="61" spans="1:14" ht="24.9" customHeight="1">
      <c r="A61" s="9"/>
      <c r="B61" s="562" t="s">
        <v>37</v>
      </c>
      <c r="C61" s="563"/>
      <c r="D61" s="563"/>
      <c r="E61" s="563"/>
      <c r="F61" s="563"/>
      <c r="G61" s="563"/>
      <c r="H61" s="563"/>
      <c r="I61" s="271"/>
      <c r="J61" s="272"/>
      <c r="K61" s="37" t="s">
        <v>38</v>
      </c>
      <c r="L61" s="511" t="s">
        <v>39</v>
      </c>
      <c r="M61" s="513"/>
      <c r="N61" s="39"/>
    </row>
    <row r="62" spans="1:14" ht="18" customHeight="1">
      <c r="A62" s="9"/>
      <c r="B62" s="564" t="s">
        <v>40</v>
      </c>
      <c r="C62" s="565"/>
      <c r="D62" s="565"/>
      <c r="E62" s="565"/>
      <c r="F62" s="565"/>
      <c r="G62" s="565"/>
      <c r="H62" s="565"/>
      <c r="I62" s="83"/>
      <c r="J62" s="84"/>
      <c r="K62" s="85">
        <v>0.23</v>
      </c>
      <c r="L62" s="579">
        <f>ROUND(N58*K62,2)</f>
        <v>222538.26</v>
      </c>
      <c r="M62" s="580"/>
      <c r="N62" s="86"/>
    </row>
    <row r="63" spans="1:14" ht="18" customHeight="1">
      <c r="A63" s="9"/>
      <c r="B63" s="87" t="s">
        <v>41</v>
      </c>
      <c r="C63" s="88"/>
      <c r="D63" s="88"/>
      <c r="E63" s="88"/>
      <c r="F63" s="88"/>
      <c r="G63" s="88"/>
      <c r="H63" s="88"/>
      <c r="I63" s="83"/>
      <c r="J63" s="84"/>
      <c r="K63" s="85">
        <v>0.02</v>
      </c>
      <c r="L63" s="579">
        <f>ROUND(N58*K63,2)</f>
        <v>19351.150000000001</v>
      </c>
      <c r="M63" s="580"/>
      <c r="N63" s="86"/>
    </row>
    <row r="64" spans="1:14" ht="18" customHeight="1" thickBot="1">
      <c r="A64" s="9"/>
      <c r="B64" s="89" t="s">
        <v>42</v>
      </c>
      <c r="C64" s="90"/>
      <c r="D64" s="90"/>
      <c r="E64" s="90"/>
      <c r="F64" s="90"/>
      <c r="G64" s="90"/>
      <c r="H64" s="90"/>
      <c r="I64" s="91"/>
      <c r="J64" s="92"/>
      <c r="K64" s="85">
        <v>0.05</v>
      </c>
      <c r="L64" s="581">
        <f>ROUND(N58*K64,2)</f>
        <v>48377.88</v>
      </c>
      <c r="M64" s="582"/>
      <c r="N64" s="86"/>
    </row>
    <row r="65" spans="1:14" ht="18" customHeight="1" thickBot="1">
      <c r="A65" s="9"/>
      <c r="B65" s="556" t="s">
        <v>21</v>
      </c>
      <c r="C65" s="557"/>
      <c r="D65" s="557"/>
      <c r="E65" s="557"/>
      <c r="F65" s="557"/>
      <c r="G65" s="557"/>
      <c r="H65" s="557"/>
      <c r="I65" s="557"/>
      <c r="J65" s="557"/>
      <c r="K65" s="557"/>
      <c r="L65" s="557"/>
      <c r="M65" s="558"/>
      <c r="N65" s="101">
        <f>ROUND(L62+L63+L64,2)</f>
        <v>290267.28999999998</v>
      </c>
    </row>
    <row r="66" spans="1:14" ht="6.9" customHeight="1" thickBot="1">
      <c r="A66" s="9"/>
      <c r="B66" s="553"/>
      <c r="C66" s="554"/>
      <c r="D66" s="554"/>
      <c r="E66" s="554"/>
      <c r="F66" s="554"/>
      <c r="G66" s="554"/>
      <c r="H66" s="554"/>
      <c r="I66" s="554"/>
      <c r="J66" s="554"/>
      <c r="K66" s="554"/>
      <c r="L66" s="554"/>
      <c r="M66" s="554"/>
      <c r="N66" s="555"/>
    </row>
    <row r="67" spans="1:14" ht="23.25" customHeight="1" thickBot="1">
      <c r="A67" s="40" t="s">
        <v>43</v>
      </c>
      <c r="B67" s="576" t="s">
        <v>44</v>
      </c>
      <c r="C67" s="577"/>
      <c r="D67" s="577"/>
      <c r="E67" s="577"/>
      <c r="F67" s="577"/>
      <c r="G67" s="577"/>
      <c r="H67" s="577"/>
      <c r="I67" s="577"/>
      <c r="J67" s="577"/>
      <c r="K67" s="577"/>
      <c r="L67" s="577"/>
      <c r="M67" s="578"/>
      <c r="N67" s="102">
        <f>ROUND(N58+N65,0)</f>
        <v>1257825</v>
      </c>
    </row>
    <row r="68" spans="1:14" hidden="1">
      <c r="B68" s="42" t="s">
        <v>79</v>
      </c>
      <c r="C68" s="25"/>
      <c r="D68" s="25"/>
      <c r="E68" s="25"/>
      <c r="F68" s="25"/>
      <c r="G68" s="25"/>
      <c r="H68" s="25"/>
      <c r="I68" s="25"/>
      <c r="J68" s="25"/>
      <c r="K68" s="25"/>
      <c r="L68" s="25"/>
      <c r="M68" s="25"/>
      <c r="N68" s="43"/>
    </row>
    <row r="69" spans="1:14" hidden="1">
      <c r="B69" s="44"/>
      <c r="C69" s="45"/>
      <c r="D69" s="45"/>
      <c r="E69" s="45"/>
      <c r="F69" s="45"/>
      <c r="G69" s="45"/>
      <c r="H69" s="45"/>
      <c r="I69" s="45"/>
      <c r="J69" s="45"/>
      <c r="K69" s="45"/>
      <c r="L69" s="45"/>
      <c r="M69" s="45"/>
      <c r="N69" s="46"/>
    </row>
    <row r="70" spans="1:14" hidden="1">
      <c r="B70" s="44"/>
      <c r="C70" s="45"/>
      <c r="D70" s="45"/>
      <c r="E70" s="45"/>
      <c r="F70" s="45"/>
      <c r="G70" s="45"/>
      <c r="H70" s="45"/>
      <c r="I70" s="45"/>
      <c r="J70" s="45"/>
      <c r="K70" s="45"/>
      <c r="L70" s="45"/>
      <c r="M70" s="45"/>
      <c r="N70" s="46"/>
    </row>
    <row r="71" spans="1:14" hidden="1">
      <c r="B71" s="44"/>
      <c r="C71" s="45"/>
      <c r="D71" s="45"/>
      <c r="E71" s="45"/>
      <c r="F71" s="45"/>
      <c r="G71" s="45"/>
      <c r="H71" s="45"/>
      <c r="I71" s="45"/>
      <c r="J71" s="45"/>
      <c r="K71" s="45"/>
      <c r="L71" s="45"/>
      <c r="M71" s="45"/>
      <c r="N71" s="46"/>
    </row>
    <row r="72" spans="1:14" ht="15" hidden="1" thickBot="1">
      <c r="B72" s="47"/>
      <c r="C72" s="48"/>
      <c r="D72" s="48"/>
      <c r="E72" s="48"/>
      <c r="F72" s="48"/>
      <c r="G72" s="48"/>
      <c r="H72" s="48"/>
      <c r="I72" s="48"/>
      <c r="J72" s="48"/>
      <c r="K72" s="48"/>
      <c r="L72" s="48"/>
      <c r="M72" s="48"/>
      <c r="N72" s="49"/>
    </row>
    <row r="73" spans="1:14" hidden="1">
      <c r="B73" s="50"/>
      <c r="C73" s="51"/>
      <c r="D73" s="51"/>
      <c r="E73" s="51"/>
      <c r="F73" s="51"/>
      <c r="G73" s="51"/>
      <c r="H73" s="51"/>
      <c r="I73" s="51"/>
      <c r="J73" s="51"/>
      <c r="K73" s="51"/>
      <c r="L73" s="51"/>
      <c r="M73" s="51"/>
      <c r="N73" s="52"/>
    </row>
    <row r="74" spans="1:14" hidden="1">
      <c r="B74" s="53" t="s">
        <v>80</v>
      </c>
      <c r="C74" s="27"/>
      <c r="D74" s="27"/>
      <c r="E74" s="27"/>
      <c r="F74" s="27"/>
      <c r="G74" s="27"/>
      <c r="H74" s="27"/>
      <c r="I74" s="27"/>
      <c r="J74" s="27"/>
      <c r="K74" s="27"/>
      <c r="L74" s="27"/>
      <c r="M74" s="27"/>
      <c r="N74" s="28"/>
    </row>
    <row r="75" spans="1:14" ht="15" hidden="1" customHeight="1">
      <c r="B75" s="566" t="s">
        <v>81</v>
      </c>
      <c r="C75" s="567"/>
      <c r="D75" s="567"/>
      <c r="E75" s="567"/>
      <c r="F75" s="567"/>
      <c r="G75" s="567"/>
      <c r="H75" s="567"/>
      <c r="I75" s="567"/>
      <c r="J75" s="567"/>
      <c r="K75" s="567"/>
      <c r="L75" s="567"/>
      <c r="M75" s="567"/>
      <c r="N75" s="568"/>
    </row>
    <row r="76" spans="1:14" ht="15" hidden="1" customHeight="1">
      <c r="B76" s="566"/>
      <c r="C76" s="567"/>
      <c r="D76" s="567"/>
      <c r="E76" s="567"/>
      <c r="F76" s="567"/>
      <c r="G76" s="567"/>
      <c r="H76" s="567"/>
      <c r="I76" s="567"/>
      <c r="J76" s="567"/>
      <c r="K76" s="567"/>
      <c r="L76" s="567"/>
      <c r="M76" s="567"/>
      <c r="N76" s="568"/>
    </row>
    <row r="77" spans="1:14" ht="30" hidden="1" customHeight="1">
      <c r="B77" s="569" t="s">
        <v>82</v>
      </c>
      <c r="C77" s="570"/>
      <c r="D77" s="570"/>
      <c r="E77" s="570"/>
      <c r="F77" s="570"/>
      <c r="G77" s="570"/>
      <c r="H77" s="570"/>
      <c r="I77" s="570"/>
      <c r="J77" s="570"/>
      <c r="K77" s="570"/>
      <c r="L77" s="570"/>
      <c r="M77" s="570"/>
      <c r="N77" s="571"/>
    </row>
    <row r="78" spans="1:14" hidden="1">
      <c r="B78" s="569"/>
      <c r="C78" s="570"/>
      <c r="D78" s="570"/>
      <c r="E78" s="570"/>
      <c r="F78" s="570"/>
      <c r="G78" s="570"/>
      <c r="H78" s="570"/>
      <c r="I78" s="570"/>
      <c r="J78" s="570"/>
      <c r="K78" s="570"/>
      <c r="L78" s="570"/>
      <c r="M78" s="570"/>
      <c r="N78" s="571"/>
    </row>
    <row r="79" spans="1:14" hidden="1">
      <c r="B79" s="54"/>
      <c r="C79" s="55"/>
      <c r="D79" s="55"/>
      <c r="E79" s="55"/>
      <c r="F79" s="55"/>
      <c r="G79" s="55"/>
      <c r="H79" s="55"/>
      <c r="I79" s="55"/>
      <c r="J79" s="55"/>
      <c r="K79" s="55"/>
      <c r="L79" s="55"/>
      <c r="M79" s="55"/>
      <c r="N79" s="56"/>
    </row>
    <row r="80" spans="1:14" hidden="1">
      <c r="B80" s="54"/>
      <c r="C80" s="55"/>
      <c r="D80" s="55"/>
      <c r="E80" s="55"/>
      <c r="F80" s="55"/>
      <c r="G80" s="55"/>
      <c r="H80" s="55"/>
      <c r="I80" s="55"/>
      <c r="J80" s="55"/>
      <c r="K80" s="55"/>
      <c r="L80" s="55"/>
      <c r="M80" s="55"/>
      <c r="N80" s="56"/>
    </row>
    <row r="81" spans="2:14" hidden="1">
      <c r="B81" s="54"/>
      <c r="C81" s="55"/>
      <c r="D81" s="55"/>
      <c r="E81" s="55"/>
      <c r="F81" s="55"/>
      <c r="G81" s="55"/>
      <c r="H81" s="55"/>
      <c r="I81" s="55"/>
      <c r="J81" s="55"/>
      <c r="K81" s="55"/>
      <c r="L81" s="55"/>
      <c r="M81" s="55"/>
      <c r="N81" s="56"/>
    </row>
    <row r="82" spans="2:14" hidden="1">
      <c r="B82" s="53"/>
      <c r="C82" s="27"/>
      <c r="D82" s="27"/>
      <c r="E82" s="27"/>
      <c r="F82" s="27"/>
      <c r="G82" s="27"/>
      <c r="H82" s="27"/>
      <c r="I82" s="27"/>
      <c r="J82" s="27"/>
      <c r="K82" s="27"/>
      <c r="L82" s="27"/>
      <c r="M82" s="27"/>
      <c r="N82" s="28"/>
    </row>
    <row r="83" spans="2:14" hidden="1">
      <c r="B83" s="36"/>
      <c r="C83" s="17"/>
      <c r="D83" s="17"/>
      <c r="E83" s="17" t="s">
        <v>45</v>
      </c>
      <c r="F83" s="25"/>
      <c r="G83" s="25"/>
      <c r="H83" s="17"/>
      <c r="I83" s="17"/>
      <c r="J83" s="17"/>
      <c r="K83" s="17"/>
      <c r="L83" s="17"/>
      <c r="M83" s="17"/>
      <c r="N83" s="19"/>
    </row>
    <row r="84" spans="2:14" hidden="1">
      <c r="B84" s="36"/>
      <c r="C84" s="17"/>
      <c r="D84" s="17"/>
      <c r="E84" s="57" t="s">
        <v>46</v>
      </c>
      <c r="F84" s="17"/>
      <c r="G84" s="17"/>
      <c r="H84" s="57"/>
      <c r="I84" s="57"/>
      <c r="J84" s="57"/>
      <c r="K84" s="17"/>
      <c r="L84" s="17"/>
      <c r="M84" s="17"/>
      <c r="N84" s="19"/>
    </row>
    <row r="85" spans="2:14" hidden="1">
      <c r="B85" s="36"/>
      <c r="C85" s="17"/>
      <c r="D85" s="17"/>
      <c r="E85" s="58" t="s">
        <v>48</v>
      </c>
      <c r="F85" s="17"/>
      <c r="G85" s="17"/>
      <c r="H85" s="58"/>
      <c r="I85" s="58"/>
      <c r="J85" s="58"/>
      <c r="K85" s="17"/>
      <c r="L85" s="17"/>
      <c r="M85" s="17"/>
      <c r="N85" s="19"/>
    </row>
    <row r="86" spans="2:14" hidden="1">
      <c r="B86" s="59"/>
      <c r="C86" s="27"/>
      <c r="D86" s="27"/>
      <c r="E86" s="17" t="s">
        <v>47</v>
      </c>
      <c r="F86" s="17"/>
      <c r="G86" s="17"/>
      <c r="H86" s="17"/>
      <c r="I86" s="17"/>
      <c r="J86" s="17"/>
      <c r="K86" s="27"/>
      <c r="L86" s="27"/>
      <c r="M86" s="27"/>
      <c r="N86" s="28"/>
    </row>
    <row r="87" spans="2:14" hidden="1">
      <c r="B87" s="59"/>
      <c r="C87" s="27"/>
      <c r="D87" s="27"/>
      <c r="E87" s="27"/>
      <c r="F87" s="17"/>
      <c r="G87" s="17"/>
      <c r="H87" s="17"/>
      <c r="I87" s="17"/>
      <c r="J87" s="17"/>
      <c r="K87" s="27"/>
      <c r="L87" s="27"/>
      <c r="M87" s="27"/>
      <c r="N87" s="28"/>
    </row>
    <row r="88" spans="2:14" hidden="1">
      <c r="B88" s="59" t="s">
        <v>83</v>
      </c>
      <c r="C88" s="58"/>
      <c r="D88" s="58"/>
      <c r="E88" s="17"/>
      <c r="F88" s="17"/>
      <c r="G88" s="17"/>
      <c r="H88" s="17"/>
      <c r="I88" s="17"/>
      <c r="J88" s="572"/>
      <c r="K88" s="572"/>
      <c r="L88" s="572"/>
      <c r="M88" s="572"/>
      <c r="N88" s="573"/>
    </row>
    <row r="89" spans="2:14" ht="15" hidden="1" thickBot="1">
      <c r="B89" s="60" t="s">
        <v>84</v>
      </c>
      <c r="C89" s="61"/>
      <c r="D89" s="61"/>
      <c r="E89" s="41"/>
      <c r="F89" s="41"/>
      <c r="G89" s="41"/>
      <c r="H89" s="41"/>
      <c r="I89" s="41"/>
      <c r="J89" s="574"/>
      <c r="K89" s="574"/>
      <c r="L89" s="574"/>
      <c r="M89" s="574"/>
      <c r="N89" s="575"/>
    </row>
  </sheetData>
  <mergeCells count="91">
    <mergeCell ref="C21:N21"/>
    <mergeCell ref="B45:I45"/>
    <mergeCell ref="B43:I43"/>
    <mergeCell ref="K5:K6"/>
    <mergeCell ref="L5:L6"/>
    <mergeCell ref="M5:M6"/>
    <mergeCell ref="B10:E10"/>
    <mergeCell ref="I10:J10"/>
    <mergeCell ref="D12:G12"/>
    <mergeCell ref="C19:I19"/>
    <mergeCell ref="K19:N19"/>
    <mergeCell ref="K12:M12"/>
    <mergeCell ref="L13:N13"/>
    <mergeCell ref="N5:N6"/>
    <mergeCell ref="C6:J6"/>
    <mergeCell ref="B7:N7"/>
    <mergeCell ref="B1:B6"/>
    <mergeCell ref="C1:J1"/>
    <mergeCell ref="K1:K2"/>
    <mergeCell ref="L1:N2"/>
    <mergeCell ref="C2:J2"/>
    <mergeCell ref="E16:M17"/>
    <mergeCell ref="C3:J3"/>
    <mergeCell ref="K3:K4"/>
    <mergeCell ref="L3:N4"/>
    <mergeCell ref="C4:J4"/>
    <mergeCell ref="C5:J5"/>
    <mergeCell ref="F26:H26"/>
    <mergeCell ref="B28:N28"/>
    <mergeCell ref="C30:J30"/>
    <mergeCell ref="L30:M30"/>
    <mergeCell ref="C31:I31"/>
    <mergeCell ref="L31:M31"/>
    <mergeCell ref="C32:J32"/>
    <mergeCell ref="L32:M32"/>
    <mergeCell ref="B44:I44"/>
    <mergeCell ref="B34:N34"/>
    <mergeCell ref="B36:H36"/>
    <mergeCell ref="I36:J36"/>
    <mergeCell ref="L36:M36"/>
    <mergeCell ref="B38:H38"/>
    <mergeCell ref="I38:J38"/>
    <mergeCell ref="L38:M38"/>
    <mergeCell ref="B35:H35"/>
    <mergeCell ref="I35:J35"/>
    <mergeCell ref="L35:M35"/>
    <mergeCell ref="B39:M39"/>
    <mergeCell ref="B40:N40"/>
    <mergeCell ref="B41:I41"/>
    <mergeCell ref="L41:M41"/>
    <mergeCell ref="B42:I42"/>
    <mergeCell ref="L42:M42"/>
    <mergeCell ref="L44:M44"/>
    <mergeCell ref="B47:M47"/>
    <mergeCell ref="B46:I46"/>
    <mergeCell ref="L46:M46"/>
    <mergeCell ref="L45:M45"/>
    <mergeCell ref="B49:G49"/>
    <mergeCell ref="L49:M49"/>
    <mergeCell ref="B50:G50"/>
    <mergeCell ref="L50:M50"/>
    <mergeCell ref="B48:N48"/>
    <mergeCell ref="J88:N89"/>
    <mergeCell ref="B37:H37"/>
    <mergeCell ref="I37:J37"/>
    <mergeCell ref="L37:M37"/>
    <mergeCell ref="L43:M43"/>
    <mergeCell ref="L64:M64"/>
    <mergeCell ref="B65:M65"/>
    <mergeCell ref="B66:N66"/>
    <mergeCell ref="B51:M51"/>
    <mergeCell ref="B77:N78"/>
    <mergeCell ref="B52:N52"/>
    <mergeCell ref="B53:H53"/>
    <mergeCell ref="L53:M53"/>
    <mergeCell ref="L54:M54"/>
    <mergeCell ref="L62:M62"/>
    <mergeCell ref="B55:H55"/>
    <mergeCell ref="L63:M63"/>
    <mergeCell ref="B67:M67"/>
    <mergeCell ref="B54:H54"/>
    <mergeCell ref="B75:N76"/>
    <mergeCell ref="B60:N60"/>
    <mergeCell ref="B61:H61"/>
    <mergeCell ref="L61:M61"/>
    <mergeCell ref="B62:H62"/>
    <mergeCell ref="B58:M58"/>
    <mergeCell ref="L55:M55"/>
    <mergeCell ref="B56:M56"/>
    <mergeCell ref="B57:N57"/>
    <mergeCell ref="B59:N59"/>
  </mergeCells>
  <pageMargins left="0.70866141732283472" right="0.70866141732283472" top="0.74803149606299213" bottom="0.74803149606299213" header="0.31496062992125984" footer="0.31496062992125984"/>
  <pageSetup scale="50" fitToHeight="0" orientation="portrait" r:id="rId1"/>
  <drawing r:id="rId2"/>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CDBD7F8-C5A4-4D9D-8F38-CD4D20A66F3A}">
  <sheetPr>
    <tabColor rgb="FFFF0000"/>
    <pageSetUpPr fitToPage="1"/>
  </sheetPr>
  <dimension ref="A1:N90"/>
  <sheetViews>
    <sheetView view="pageBreakPreview" topLeftCell="B1" zoomScale="70" zoomScaleNormal="70" zoomScaleSheetLayoutView="70" workbookViewId="0">
      <selection activeCell="C1" sqref="C1:J3"/>
    </sheetView>
  </sheetViews>
  <sheetFormatPr baseColWidth="10" defaultColWidth="11.44140625" defaultRowHeight="14.4"/>
  <cols>
    <col min="1" max="1" width="11.88671875" hidden="1" customWidth="1"/>
    <col min="2" max="2" width="17" customWidth="1"/>
    <col min="6" max="6" width="14.44140625" customWidth="1"/>
    <col min="9" max="9" width="14.5546875" bestFit="1" customWidth="1"/>
    <col min="10" max="10" width="15.5546875" customWidth="1"/>
    <col min="11" max="11" width="17.5546875" bestFit="1" customWidth="1"/>
    <col min="14" max="14" width="20.44140625" customWidth="1"/>
    <col min="15" max="15" width="12" bestFit="1" customWidth="1"/>
  </cols>
  <sheetData>
    <row r="1" spans="1:14">
      <c r="A1" s="8"/>
      <c r="B1" s="608"/>
      <c r="C1" s="611"/>
      <c r="D1" s="611"/>
      <c r="E1" s="611"/>
      <c r="F1" s="611"/>
      <c r="G1" s="611"/>
      <c r="H1" s="611"/>
      <c r="I1" s="611"/>
      <c r="J1" s="612"/>
      <c r="K1" s="613" t="s">
        <v>0</v>
      </c>
      <c r="L1" s="615" t="s">
        <v>61</v>
      </c>
      <c r="M1" s="616"/>
      <c r="N1" s="617"/>
    </row>
    <row r="2" spans="1:14">
      <c r="A2" s="9"/>
      <c r="B2" s="609"/>
      <c r="C2" s="621" t="s">
        <v>1</v>
      </c>
      <c r="D2" s="621"/>
      <c r="E2" s="621"/>
      <c r="F2" s="621"/>
      <c r="G2" s="621"/>
      <c r="H2" s="621"/>
      <c r="I2" s="621"/>
      <c r="J2" s="622"/>
      <c r="K2" s="614"/>
      <c r="L2" s="618"/>
      <c r="M2" s="619"/>
      <c r="N2" s="620"/>
    </row>
    <row r="3" spans="1:14">
      <c r="A3" s="9"/>
      <c r="B3" s="609"/>
      <c r="C3" s="621" t="s">
        <v>62</v>
      </c>
      <c r="D3" s="621"/>
      <c r="E3" s="621"/>
      <c r="F3" s="621"/>
      <c r="G3" s="621"/>
      <c r="H3" s="621"/>
      <c r="I3" s="621"/>
      <c r="J3" s="622"/>
      <c r="K3" s="623" t="s">
        <v>2</v>
      </c>
      <c r="L3" s="625">
        <v>1</v>
      </c>
      <c r="M3" s="626"/>
      <c r="N3" s="627"/>
    </row>
    <row r="4" spans="1:14">
      <c r="A4" s="9"/>
      <c r="B4" s="609"/>
      <c r="C4" s="621" t="s">
        <v>63</v>
      </c>
      <c r="D4" s="621"/>
      <c r="E4" s="621"/>
      <c r="F4" s="621"/>
      <c r="G4" s="621"/>
      <c r="H4" s="621"/>
      <c r="I4" s="621"/>
      <c r="J4" s="622"/>
      <c r="K4" s="624"/>
      <c r="L4" s="628"/>
      <c r="M4" s="629"/>
      <c r="N4" s="630"/>
    </row>
    <row r="5" spans="1:14">
      <c r="A5" s="9"/>
      <c r="B5" s="609"/>
      <c r="C5" s="621" t="s">
        <v>64</v>
      </c>
      <c r="D5" s="621"/>
      <c r="E5" s="621"/>
      <c r="F5" s="621"/>
      <c r="G5" s="621"/>
      <c r="H5" s="621"/>
      <c r="I5" s="621"/>
      <c r="J5" s="622"/>
      <c r="K5" s="623" t="s">
        <v>3</v>
      </c>
      <c r="L5" s="632"/>
      <c r="M5" s="632" t="s">
        <v>4</v>
      </c>
      <c r="N5" s="604"/>
    </row>
    <row r="6" spans="1:14" ht="15" thickBot="1">
      <c r="A6" s="9"/>
      <c r="B6" s="610"/>
      <c r="C6" s="606"/>
      <c r="D6" s="606"/>
      <c r="E6" s="606"/>
      <c r="F6" s="606"/>
      <c r="G6" s="606"/>
      <c r="H6" s="606"/>
      <c r="I6" s="606"/>
      <c r="J6" s="607"/>
      <c r="K6" s="631"/>
      <c r="L6" s="633"/>
      <c r="M6" s="633"/>
      <c r="N6" s="605"/>
    </row>
    <row r="7" spans="1:14" ht="5.0999999999999996" customHeight="1" thickBot="1">
      <c r="A7" s="9"/>
      <c r="B7" s="491"/>
      <c r="C7" s="492"/>
      <c r="D7" s="492"/>
      <c r="E7" s="492"/>
      <c r="F7" s="492"/>
      <c r="G7" s="492"/>
      <c r="H7" s="492"/>
      <c r="I7" s="492"/>
      <c r="J7" s="492"/>
      <c r="K7" s="492"/>
      <c r="L7" s="492"/>
      <c r="M7" s="492"/>
      <c r="N7" s="493"/>
    </row>
    <row r="8" spans="1:14" ht="18.75" customHeight="1">
      <c r="A8" s="9"/>
      <c r="B8" s="282"/>
      <c r="C8" s="169"/>
      <c r="D8" s="169"/>
      <c r="E8" s="169"/>
      <c r="F8" s="169"/>
      <c r="G8" s="169"/>
      <c r="H8" s="170"/>
      <c r="I8" s="169"/>
      <c r="J8" s="169"/>
      <c r="K8" s="171" t="s">
        <v>5</v>
      </c>
      <c r="L8" s="172"/>
      <c r="M8" s="172"/>
      <c r="N8" s="173"/>
    </row>
    <row r="9" spans="1:14">
      <c r="A9" s="9"/>
      <c r="B9" s="283"/>
      <c r="C9" s="174"/>
      <c r="D9" s="174"/>
      <c r="E9" s="174"/>
      <c r="F9" s="174"/>
      <c r="G9" s="174"/>
      <c r="H9" s="175"/>
      <c r="I9" s="174"/>
      <c r="J9" s="174"/>
      <c r="K9" s="176"/>
      <c r="L9" s="177" t="s">
        <v>65</v>
      </c>
      <c r="M9" s="177" t="s">
        <v>66</v>
      </c>
      <c r="N9" s="178" t="s">
        <v>67</v>
      </c>
    </row>
    <row r="10" spans="1:14">
      <c r="A10" s="9"/>
      <c r="B10" s="498" t="s">
        <v>68</v>
      </c>
      <c r="C10" s="499"/>
      <c r="D10" s="499"/>
      <c r="E10" s="499"/>
      <c r="F10" s="179"/>
      <c r="G10" s="174"/>
      <c r="H10" s="180"/>
      <c r="I10" s="500" t="s">
        <v>69</v>
      </c>
      <c r="J10" s="500"/>
      <c r="K10" s="181"/>
      <c r="L10" s="177"/>
      <c r="M10" s="177"/>
      <c r="N10" s="178"/>
    </row>
    <row r="11" spans="1:14" ht="5.25" customHeight="1">
      <c r="A11" s="9"/>
      <c r="B11" s="278"/>
      <c r="C11" s="279"/>
      <c r="D11" s="279"/>
      <c r="E11" s="279"/>
      <c r="F11" s="179"/>
      <c r="G11" s="174"/>
      <c r="H11" s="180"/>
      <c r="I11" s="280"/>
      <c r="J11" s="280"/>
      <c r="K11" s="181"/>
      <c r="L11" s="177"/>
      <c r="M11" s="177"/>
      <c r="N11" s="178"/>
    </row>
    <row r="12" spans="1:14">
      <c r="A12" s="9"/>
      <c r="B12" s="182" t="s">
        <v>6</v>
      </c>
      <c r="C12" s="183"/>
      <c r="D12" s="501">
        <v>0</v>
      </c>
      <c r="E12" s="501"/>
      <c r="F12" s="501"/>
      <c r="G12" s="501"/>
      <c r="H12" s="183"/>
      <c r="I12" s="180"/>
      <c r="J12" s="184" t="s">
        <v>7</v>
      </c>
      <c r="K12" s="501" t="s">
        <v>872</v>
      </c>
      <c r="L12" s="501"/>
      <c r="M12" s="501"/>
      <c r="N12" s="185"/>
    </row>
    <row r="13" spans="1:14" ht="15" thickBot="1">
      <c r="A13" s="9"/>
      <c r="B13" s="186"/>
      <c r="C13" s="187"/>
      <c r="D13" s="281"/>
      <c r="E13" s="281"/>
      <c r="F13" s="281"/>
      <c r="G13" s="281"/>
      <c r="H13" s="187"/>
      <c r="I13" s="281"/>
      <c r="J13" s="187"/>
      <c r="K13" s="281"/>
      <c r="L13" s="502"/>
      <c r="M13" s="502"/>
      <c r="N13" s="503"/>
    </row>
    <row r="14" spans="1:14" ht="6.9" customHeight="1">
      <c r="A14" s="9"/>
      <c r="B14" s="10"/>
      <c r="C14" s="11"/>
      <c r="D14" s="11"/>
      <c r="E14" s="11"/>
      <c r="F14" s="11"/>
      <c r="G14" s="11"/>
      <c r="H14" s="11"/>
      <c r="I14" s="11"/>
      <c r="J14" s="11"/>
      <c r="K14" s="11"/>
      <c r="L14" s="11"/>
      <c r="M14" s="11"/>
      <c r="N14" s="12"/>
    </row>
    <row r="15" spans="1:14" hidden="1">
      <c r="A15" s="9"/>
      <c r="B15" s="13" t="s">
        <v>8</v>
      </c>
      <c r="C15" s="14"/>
      <c r="D15" s="15" t="s">
        <v>4</v>
      </c>
      <c r="E15" s="16"/>
      <c r="F15" s="17"/>
      <c r="G15" s="17"/>
      <c r="H15" s="18"/>
      <c r="I15" s="18"/>
      <c r="J15" s="18"/>
      <c r="K15" s="18"/>
      <c r="L15" s="18"/>
      <c r="M15" s="18"/>
      <c r="N15" s="19"/>
    </row>
    <row r="16" spans="1:14" ht="18" customHeight="1">
      <c r="A16" s="9"/>
      <c r="B16" s="20" t="s">
        <v>70</v>
      </c>
      <c r="C16" s="21"/>
      <c r="D16" s="23"/>
      <c r="E16" s="494" t="s">
        <v>899</v>
      </c>
      <c r="F16" s="494"/>
      <c r="G16" s="494"/>
      <c r="H16" s="494"/>
      <c r="I16" s="494"/>
      <c r="J16" s="494"/>
      <c r="K16" s="494"/>
      <c r="L16" s="494"/>
      <c r="M16" s="494"/>
      <c r="N16" s="19"/>
    </row>
    <row r="17" spans="1:14" ht="18" customHeight="1">
      <c r="A17" s="9"/>
      <c r="B17" s="20"/>
      <c r="C17" s="21"/>
      <c r="D17" s="23"/>
      <c r="E17" s="495"/>
      <c r="F17" s="495"/>
      <c r="G17" s="495"/>
      <c r="H17" s="495"/>
      <c r="I17" s="495"/>
      <c r="J17" s="495"/>
      <c r="K17" s="495"/>
      <c r="L17" s="495"/>
      <c r="M17" s="495"/>
      <c r="N17" s="19"/>
    </row>
    <row r="18" spans="1:14" ht="6.9" customHeight="1">
      <c r="A18" s="9"/>
      <c r="B18" s="20"/>
      <c r="C18" s="21"/>
      <c r="D18" s="23"/>
      <c r="E18" s="23"/>
      <c r="F18" s="23"/>
      <c r="G18" s="23"/>
      <c r="H18" s="23"/>
      <c r="I18" s="23"/>
      <c r="J18" s="23"/>
      <c r="K18" s="23"/>
      <c r="L18" s="23"/>
      <c r="M18" s="23"/>
      <c r="N18" s="24"/>
    </row>
    <row r="19" spans="1:14" ht="18" customHeight="1">
      <c r="A19" s="9"/>
      <c r="B19" s="20" t="s">
        <v>71</v>
      </c>
      <c r="C19" s="496" t="s">
        <v>898</v>
      </c>
      <c r="D19" s="496"/>
      <c r="E19" s="496"/>
      <c r="F19" s="496"/>
      <c r="G19" s="496"/>
      <c r="H19" s="496"/>
      <c r="I19" s="496"/>
      <c r="J19" s="15" t="s">
        <v>72</v>
      </c>
      <c r="K19" s="504" t="s">
        <v>897</v>
      </c>
      <c r="L19" s="504"/>
      <c r="M19" s="504"/>
      <c r="N19" s="505"/>
    </row>
    <row r="20" spans="1:14" ht="6.9" customHeight="1">
      <c r="A20" s="9"/>
      <c r="B20" s="20"/>
      <c r="C20" s="21"/>
      <c r="D20" s="23"/>
      <c r="E20" s="23"/>
      <c r="F20" s="23"/>
      <c r="G20" s="23"/>
      <c r="H20" s="23"/>
      <c r="I20" s="23"/>
      <c r="J20" s="23"/>
      <c r="K20" s="23"/>
      <c r="L20" s="23"/>
      <c r="M20" s="23"/>
      <c r="N20" s="24"/>
    </row>
    <row r="21" spans="1:14" ht="18" customHeight="1">
      <c r="A21" s="9"/>
      <c r="B21" s="20" t="s">
        <v>73</v>
      </c>
      <c r="C21" s="496" t="s">
        <v>900</v>
      </c>
      <c r="D21" s="496"/>
      <c r="E21" s="496"/>
      <c r="F21" s="496"/>
      <c r="G21" s="496"/>
      <c r="H21" s="496"/>
      <c r="I21" s="496"/>
      <c r="J21" s="496"/>
      <c r="K21" s="496"/>
      <c r="L21" s="496"/>
      <c r="M21" s="496"/>
      <c r="N21" s="497"/>
    </row>
    <row r="22" spans="1:14" ht="18" customHeight="1">
      <c r="A22" s="9"/>
      <c r="B22" s="20"/>
      <c r="C22" s="21"/>
      <c r="D22" s="27"/>
      <c r="E22" s="27"/>
      <c r="F22" s="27"/>
      <c r="G22" s="27"/>
      <c r="H22" s="27"/>
      <c r="I22" s="27"/>
      <c r="J22" s="27"/>
      <c r="K22" s="27"/>
      <c r="L22" s="27"/>
      <c r="M22" s="27"/>
      <c r="N22" s="28"/>
    </row>
    <row r="23" spans="1:14" hidden="1">
      <c r="A23" s="9"/>
      <c r="B23" s="20" t="s">
        <v>74</v>
      </c>
      <c r="C23" s="22"/>
      <c r="D23" s="26"/>
      <c r="E23" s="26"/>
      <c r="F23" s="26"/>
      <c r="G23" s="26"/>
      <c r="H23" s="26"/>
      <c r="I23" s="26"/>
      <c r="J23" s="26"/>
      <c r="K23" s="188" t="s">
        <v>75</v>
      </c>
      <c r="L23" s="189"/>
      <c r="M23" s="188" t="s">
        <v>4</v>
      </c>
      <c r="N23" s="190"/>
    </row>
    <row r="24" spans="1:14" ht="6.9" customHeight="1">
      <c r="A24" s="9"/>
      <c r="B24" s="20"/>
      <c r="C24" s="21"/>
      <c r="D24" s="27"/>
      <c r="E24" s="27"/>
      <c r="F24" s="27"/>
      <c r="G24" s="27"/>
      <c r="H24" s="27"/>
      <c r="I24" s="27"/>
      <c r="J24" s="27"/>
      <c r="K24" s="27"/>
      <c r="L24" s="27"/>
      <c r="M24" s="27"/>
      <c r="N24" s="28"/>
    </row>
    <row r="25" spans="1:14" ht="18" customHeight="1">
      <c r="A25" s="9"/>
      <c r="B25" s="20" t="s">
        <v>76</v>
      </c>
      <c r="C25" s="21"/>
      <c r="D25" s="27"/>
      <c r="E25" s="27"/>
      <c r="F25" s="29"/>
      <c r="G25" s="30"/>
      <c r="H25" s="25"/>
      <c r="I25" s="26"/>
      <c r="J25" s="26"/>
      <c r="K25" s="17"/>
      <c r="L25" s="27"/>
      <c r="M25" s="27"/>
      <c r="N25" s="28"/>
    </row>
    <row r="26" spans="1:14" ht="18" customHeight="1">
      <c r="A26" s="9"/>
      <c r="B26" s="31"/>
      <c r="C26" s="32"/>
      <c r="D26" s="33"/>
      <c r="E26" s="33"/>
      <c r="F26" s="506" t="s">
        <v>77</v>
      </c>
      <c r="G26" s="507"/>
      <c r="H26" s="507"/>
      <c r="I26" s="33" t="s">
        <v>66</v>
      </c>
      <c r="J26" s="33" t="s">
        <v>67</v>
      </c>
      <c r="K26" s="34"/>
      <c r="L26" s="33"/>
      <c r="M26" s="33"/>
      <c r="N26" s="35"/>
    </row>
    <row r="27" spans="1:14" ht="6.9" customHeight="1">
      <c r="A27" s="9"/>
      <c r="B27" s="36"/>
      <c r="C27" s="18"/>
      <c r="D27" s="18"/>
      <c r="E27" s="18"/>
      <c r="F27" s="18"/>
      <c r="G27" s="18"/>
      <c r="H27" s="18"/>
      <c r="I27" s="18"/>
      <c r="J27" s="18"/>
      <c r="K27" s="18"/>
      <c r="L27" s="18"/>
      <c r="M27" s="18"/>
      <c r="N27" s="19"/>
    </row>
    <row r="28" spans="1:14" ht="30" customHeight="1">
      <c r="A28" s="9"/>
      <c r="B28" s="508" t="s">
        <v>9</v>
      </c>
      <c r="C28" s="509"/>
      <c r="D28" s="509"/>
      <c r="E28" s="509"/>
      <c r="F28" s="509"/>
      <c r="G28" s="509"/>
      <c r="H28" s="509"/>
      <c r="I28" s="509"/>
      <c r="J28" s="509"/>
      <c r="K28" s="509"/>
      <c r="L28" s="509"/>
      <c r="M28" s="509"/>
      <c r="N28" s="510"/>
    </row>
    <row r="29" spans="1:14" ht="6.9" customHeight="1" thickBot="1">
      <c r="A29" s="9"/>
      <c r="B29" s="72"/>
      <c r="C29" s="73"/>
      <c r="D29" s="73"/>
      <c r="E29" s="73"/>
      <c r="F29" s="73"/>
      <c r="G29" s="73"/>
      <c r="H29" s="73"/>
      <c r="I29" s="73"/>
      <c r="J29" s="73"/>
      <c r="K29" s="73"/>
      <c r="L29" s="73"/>
      <c r="M29" s="73"/>
      <c r="N29" s="74"/>
    </row>
    <row r="30" spans="1:14" ht="35.25" customHeight="1">
      <c r="A30" s="9"/>
      <c r="B30" s="65" t="s">
        <v>10</v>
      </c>
      <c r="C30" s="511" t="s">
        <v>11</v>
      </c>
      <c r="D30" s="512"/>
      <c r="E30" s="512"/>
      <c r="F30" s="512"/>
      <c r="G30" s="512"/>
      <c r="H30" s="512"/>
      <c r="I30" s="512"/>
      <c r="J30" s="513"/>
      <c r="K30" s="66" t="s">
        <v>78</v>
      </c>
      <c r="L30" s="514" t="s">
        <v>12</v>
      </c>
      <c r="M30" s="514"/>
      <c r="N30" s="38" t="s">
        <v>13</v>
      </c>
    </row>
    <row r="31" spans="1:14" hidden="1">
      <c r="A31" s="9"/>
      <c r="B31" s="67" t="s">
        <v>10</v>
      </c>
      <c r="C31" s="515" t="s">
        <v>11</v>
      </c>
      <c r="D31" s="515"/>
      <c r="E31" s="515"/>
      <c r="F31" s="515"/>
      <c r="G31" s="515"/>
      <c r="H31" s="515"/>
      <c r="I31" s="515"/>
      <c r="J31" s="64"/>
      <c r="K31" s="75"/>
      <c r="L31" s="516" t="s">
        <v>12</v>
      </c>
      <c r="M31" s="516"/>
      <c r="N31" s="68" t="s">
        <v>13</v>
      </c>
    </row>
    <row r="32" spans="1:14" ht="24.9" customHeight="1" thickBot="1">
      <c r="A32" s="9" t="s">
        <v>14</v>
      </c>
      <c r="B32" s="69" t="s">
        <v>95</v>
      </c>
      <c r="C32" s="517" t="s">
        <v>97</v>
      </c>
      <c r="D32" s="517"/>
      <c r="E32" s="517"/>
      <c r="F32" s="517"/>
      <c r="G32" s="517"/>
      <c r="H32" s="517"/>
      <c r="I32" s="517"/>
      <c r="J32" s="517"/>
      <c r="K32" s="70"/>
      <c r="L32" s="518" t="s">
        <v>52</v>
      </c>
      <c r="M32" s="518"/>
      <c r="N32" s="71"/>
    </row>
    <row r="33" spans="1:14" ht="6.9" customHeight="1" thickBot="1">
      <c r="A33" s="9"/>
      <c r="B33" s="72"/>
      <c r="C33" s="73"/>
      <c r="D33" s="73"/>
      <c r="E33" s="73"/>
      <c r="F33" s="73"/>
      <c r="G33" s="73"/>
      <c r="H33" s="73"/>
      <c r="I33" s="73"/>
      <c r="J33" s="73"/>
      <c r="K33" s="73"/>
      <c r="L33" s="73"/>
      <c r="M33" s="73"/>
      <c r="N33" s="74"/>
    </row>
    <row r="34" spans="1:14" ht="30" customHeight="1">
      <c r="A34" s="9"/>
      <c r="B34" s="519" t="s">
        <v>16</v>
      </c>
      <c r="C34" s="520"/>
      <c r="D34" s="520"/>
      <c r="E34" s="520"/>
      <c r="F34" s="520"/>
      <c r="G34" s="520"/>
      <c r="H34" s="520"/>
      <c r="I34" s="520"/>
      <c r="J34" s="520"/>
      <c r="K34" s="520"/>
      <c r="L34" s="520"/>
      <c r="M34" s="520"/>
      <c r="N34" s="521"/>
    </row>
    <row r="35" spans="1:14" ht="24.9" customHeight="1">
      <c r="A35" s="9"/>
      <c r="B35" s="522" t="s">
        <v>11</v>
      </c>
      <c r="C35" s="523"/>
      <c r="D35" s="523"/>
      <c r="E35" s="523"/>
      <c r="F35" s="523"/>
      <c r="G35" s="523"/>
      <c r="H35" s="523"/>
      <c r="I35" s="523" t="s">
        <v>17</v>
      </c>
      <c r="J35" s="523"/>
      <c r="K35" s="275" t="s">
        <v>18</v>
      </c>
      <c r="L35" s="523" t="s">
        <v>19</v>
      </c>
      <c r="M35" s="523"/>
      <c r="N35" s="62" t="s">
        <v>20</v>
      </c>
    </row>
    <row r="36" spans="1:14" ht="18" customHeight="1">
      <c r="A36" s="9"/>
      <c r="B36" s="590" t="s">
        <v>107</v>
      </c>
      <c r="C36" s="591"/>
      <c r="D36" s="591"/>
      <c r="E36" s="591"/>
      <c r="F36" s="591"/>
      <c r="G36" s="591"/>
      <c r="H36" s="592"/>
      <c r="I36" s="526"/>
      <c r="J36" s="527"/>
      <c r="K36" s="76">
        <v>11995</v>
      </c>
      <c r="L36" s="634">
        <v>1</v>
      </c>
      <c r="M36" s="635"/>
      <c r="N36" s="95">
        <f>+K36/L36</f>
        <v>11995</v>
      </c>
    </row>
    <row r="37" spans="1:14" ht="18" customHeight="1">
      <c r="A37" s="9"/>
      <c r="B37" s="593" t="s">
        <v>98</v>
      </c>
      <c r="C37" s="594"/>
      <c r="D37" s="594"/>
      <c r="E37" s="594"/>
      <c r="F37" s="594"/>
      <c r="G37" s="594"/>
      <c r="H37" s="595"/>
      <c r="I37" s="596"/>
      <c r="J37" s="597"/>
      <c r="K37" s="276"/>
      <c r="L37" s="533">
        <v>0.05</v>
      </c>
      <c r="M37" s="534"/>
      <c r="N37" s="96">
        <f>ROUND(N57*L37,2)</f>
        <v>7153.21</v>
      </c>
    </row>
    <row r="38" spans="1:14" ht="18" customHeight="1" thickBot="1">
      <c r="A38" s="9"/>
      <c r="B38" s="583" t="s">
        <v>21</v>
      </c>
      <c r="C38" s="584"/>
      <c r="D38" s="584"/>
      <c r="E38" s="584"/>
      <c r="F38" s="584"/>
      <c r="G38" s="584"/>
      <c r="H38" s="584"/>
      <c r="I38" s="584"/>
      <c r="J38" s="584"/>
      <c r="K38" s="584"/>
      <c r="L38" s="584"/>
      <c r="M38" s="585"/>
      <c r="N38" s="97">
        <f>ROUND(SUM(N36:N37),2)</f>
        <v>19148.21</v>
      </c>
    </row>
    <row r="39" spans="1:14" ht="30" customHeight="1">
      <c r="A39" s="9"/>
      <c r="B39" s="519" t="s">
        <v>22</v>
      </c>
      <c r="C39" s="520"/>
      <c r="D39" s="520"/>
      <c r="E39" s="520"/>
      <c r="F39" s="520"/>
      <c r="G39" s="520"/>
      <c r="H39" s="520"/>
      <c r="I39" s="520"/>
      <c r="J39" s="520"/>
      <c r="K39" s="520"/>
      <c r="L39" s="520"/>
      <c r="M39" s="520"/>
      <c r="N39" s="521"/>
    </row>
    <row r="40" spans="1:14" ht="24.9" customHeight="1">
      <c r="A40" s="9"/>
      <c r="B40" s="522" t="s">
        <v>11</v>
      </c>
      <c r="C40" s="523"/>
      <c r="D40" s="523"/>
      <c r="E40" s="523"/>
      <c r="F40" s="523"/>
      <c r="G40" s="523"/>
      <c r="H40" s="523"/>
      <c r="I40" s="523"/>
      <c r="J40" s="275" t="s">
        <v>12</v>
      </c>
      <c r="K40" s="275" t="s">
        <v>13</v>
      </c>
      <c r="L40" s="523" t="s">
        <v>23</v>
      </c>
      <c r="M40" s="523"/>
      <c r="N40" s="62" t="s">
        <v>20</v>
      </c>
    </row>
    <row r="41" spans="1:14" ht="18" customHeight="1">
      <c r="A41" s="9"/>
      <c r="B41" s="586" t="s">
        <v>108</v>
      </c>
      <c r="C41" s="587"/>
      <c r="D41" s="587"/>
      <c r="E41" s="587"/>
      <c r="F41" s="587"/>
      <c r="G41" s="587"/>
      <c r="H41" s="587"/>
      <c r="I41" s="588"/>
      <c r="J41" s="284" t="s">
        <v>52</v>
      </c>
      <c r="K41" s="273">
        <v>0.52</v>
      </c>
      <c r="L41" s="589">
        <v>78845</v>
      </c>
      <c r="M41" s="589"/>
      <c r="N41" s="96">
        <f>+L41*K41</f>
        <v>40999.4</v>
      </c>
    </row>
    <row r="42" spans="1:14" ht="18" customHeight="1">
      <c r="A42" s="9"/>
      <c r="B42" s="586" t="s">
        <v>114</v>
      </c>
      <c r="C42" s="587"/>
      <c r="D42" s="587"/>
      <c r="E42" s="587"/>
      <c r="F42" s="587"/>
      <c r="G42" s="587"/>
      <c r="H42" s="587"/>
      <c r="I42" s="588"/>
      <c r="J42" s="284" t="s">
        <v>52</v>
      </c>
      <c r="K42" s="273">
        <v>0.4</v>
      </c>
      <c r="L42" s="589">
        <v>49714</v>
      </c>
      <c r="M42" s="589"/>
      <c r="N42" s="96">
        <f>+L42*K42</f>
        <v>19885.600000000002</v>
      </c>
    </row>
    <row r="43" spans="1:14" ht="18" customHeight="1">
      <c r="A43" s="9"/>
      <c r="B43" s="586" t="s">
        <v>109</v>
      </c>
      <c r="C43" s="587"/>
      <c r="D43" s="587"/>
      <c r="E43" s="587"/>
      <c r="F43" s="587"/>
      <c r="G43" s="587"/>
      <c r="H43" s="587"/>
      <c r="I43" s="588"/>
      <c r="J43" s="93" t="s">
        <v>52</v>
      </c>
      <c r="K43" s="94">
        <v>0.38</v>
      </c>
      <c r="L43" s="589">
        <v>61880</v>
      </c>
      <c r="M43" s="589"/>
      <c r="N43" s="96">
        <f>+L43*K43</f>
        <v>23514.400000000001</v>
      </c>
    </row>
    <row r="44" spans="1:14" ht="18" customHeight="1">
      <c r="A44" s="9"/>
      <c r="B44" s="586" t="s">
        <v>110</v>
      </c>
      <c r="C44" s="587"/>
      <c r="D44" s="587"/>
      <c r="E44" s="587"/>
      <c r="F44" s="587"/>
      <c r="G44" s="587"/>
      <c r="H44" s="587"/>
      <c r="I44" s="588"/>
      <c r="J44" s="93" t="s">
        <v>53</v>
      </c>
      <c r="K44" s="94">
        <v>210</v>
      </c>
      <c r="L44" s="589">
        <v>600</v>
      </c>
      <c r="M44" s="589"/>
      <c r="N44" s="96">
        <f>+L44*K44</f>
        <v>126000</v>
      </c>
    </row>
    <row r="45" spans="1:14" ht="18" customHeight="1">
      <c r="A45" s="9"/>
      <c r="B45" s="586" t="s">
        <v>49</v>
      </c>
      <c r="C45" s="587"/>
      <c r="D45" s="587"/>
      <c r="E45" s="587"/>
      <c r="F45" s="587"/>
      <c r="G45" s="587"/>
      <c r="H45" s="587"/>
      <c r="I45" s="588"/>
      <c r="J45" s="93" t="s">
        <v>100</v>
      </c>
      <c r="K45" s="94">
        <v>111</v>
      </c>
      <c r="L45" s="589">
        <v>60</v>
      </c>
      <c r="M45" s="589"/>
      <c r="N45" s="96">
        <f>+L45*K45</f>
        <v>6660</v>
      </c>
    </row>
    <row r="46" spans="1:14" ht="18" customHeight="1" thickBot="1">
      <c r="A46" s="9"/>
      <c r="B46" s="539" t="s">
        <v>21</v>
      </c>
      <c r="C46" s="540"/>
      <c r="D46" s="540"/>
      <c r="E46" s="540"/>
      <c r="F46" s="540"/>
      <c r="G46" s="540"/>
      <c r="H46" s="540"/>
      <c r="I46" s="540"/>
      <c r="J46" s="540"/>
      <c r="K46" s="540"/>
      <c r="L46" s="540"/>
      <c r="M46" s="540"/>
      <c r="N46" s="98">
        <f>+SUM(N41:N45)</f>
        <v>217059.4</v>
      </c>
    </row>
    <row r="47" spans="1:14" ht="30" customHeight="1">
      <c r="A47" s="9"/>
      <c r="B47" s="541" t="s">
        <v>24</v>
      </c>
      <c r="C47" s="542"/>
      <c r="D47" s="542"/>
      <c r="E47" s="542"/>
      <c r="F47" s="542"/>
      <c r="G47" s="542"/>
      <c r="H47" s="542"/>
      <c r="I47" s="542"/>
      <c r="J47" s="542"/>
      <c r="K47" s="542"/>
      <c r="L47" s="542"/>
      <c r="M47" s="542"/>
      <c r="N47" s="543"/>
    </row>
    <row r="48" spans="1:14" ht="35.1" customHeight="1">
      <c r="A48" s="9"/>
      <c r="B48" s="522" t="s">
        <v>25</v>
      </c>
      <c r="C48" s="523"/>
      <c r="D48" s="523"/>
      <c r="E48" s="523"/>
      <c r="F48" s="523"/>
      <c r="G48" s="523"/>
      <c r="H48" s="275" t="s">
        <v>12</v>
      </c>
      <c r="I48" s="274" t="s">
        <v>26</v>
      </c>
      <c r="J48" s="274" t="s">
        <v>27</v>
      </c>
      <c r="K48" s="275" t="s">
        <v>28</v>
      </c>
      <c r="L48" s="523" t="s">
        <v>29</v>
      </c>
      <c r="M48" s="523"/>
      <c r="N48" s="62" t="s">
        <v>20</v>
      </c>
    </row>
    <row r="49" spans="1:14" ht="18" customHeight="1">
      <c r="A49" s="9" t="e">
        <f>+#REF!</f>
        <v>#REF!</v>
      </c>
      <c r="B49" s="544" t="s">
        <v>108</v>
      </c>
      <c r="C49" s="545"/>
      <c r="D49" s="545"/>
      <c r="E49" s="545"/>
      <c r="F49" s="545"/>
      <c r="G49" s="546"/>
      <c r="H49" s="284" t="s">
        <v>111</v>
      </c>
      <c r="I49" s="273">
        <v>0.52</v>
      </c>
      <c r="J49" s="277">
        <v>108</v>
      </c>
      <c r="K49" s="273">
        <f>I49*J49</f>
        <v>56.160000000000004</v>
      </c>
      <c r="L49" s="547">
        <v>1600</v>
      </c>
      <c r="M49" s="547"/>
      <c r="N49" s="77">
        <f>ROUND(K49*L49,2)</f>
        <v>89856</v>
      </c>
    </row>
    <row r="50" spans="1:14" ht="18" customHeight="1">
      <c r="A50" s="9"/>
      <c r="B50" s="544" t="s">
        <v>114</v>
      </c>
      <c r="C50" s="545"/>
      <c r="D50" s="545"/>
      <c r="E50" s="545"/>
      <c r="F50" s="545"/>
      <c r="G50" s="546"/>
      <c r="H50" s="284" t="s">
        <v>111</v>
      </c>
      <c r="I50" s="273">
        <v>0.4</v>
      </c>
      <c r="J50" s="277">
        <v>108</v>
      </c>
      <c r="K50" s="273">
        <f>I50*J50</f>
        <v>43.2</v>
      </c>
      <c r="L50" s="547">
        <v>1600</v>
      </c>
      <c r="M50" s="547"/>
      <c r="N50" s="77">
        <f>ROUND(K50*L50,2)</f>
        <v>69120</v>
      </c>
    </row>
    <row r="51" spans="1:14" ht="18" customHeight="1">
      <c r="A51" s="9"/>
      <c r="B51" s="530" t="s">
        <v>109</v>
      </c>
      <c r="C51" s="531"/>
      <c r="D51" s="531"/>
      <c r="E51" s="531"/>
      <c r="F51" s="531"/>
      <c r="G51" s="532"/>
      <c r="H51" s="284" t="s">
        <v>111</v>
      </c>
      <c r="I51" s="284">
        <v>0.38</v>
      </c>
      <c r="J51" s="277">
        <v>108</v>
      </c>
      <c r="K51" s="273">
        <f>I51*J51</f>
        <v>41.04</v>
      </c>
      <c r="L51" s="547">
        <v>1600</v>
      </c>
      <c r="M51" s="547"/>
      <c r="N51" s="77">
        <f>ROUND(K51*L51,2)</f>
        <v>65664</v>
      </c>
    </row>
    <row r="52" spans="1:14" ht="18" customHeight="1" thickBot="1">
      <c r="A52" s="9"/>
      <c r="B52" s="539" t="s">
        <v>21</v>
      </c>
      <c r="C52" s="540"/>
      <c r="D52" s="540"/>
      <c r="E52" s="540"/>
      <c r="F52" s="540"/>
      <c r="G52" s="540"/>
      <c r="H52" s="540"/>
      <c r="I52" s="540"/>
      <c r="J52" s="540"/>
      <c r="K52" s="540"/>
      <c r="L52" s="540"/>
      <c r="M52" s="540"/>
      <c r="N52" s="78">
        <f>ROUND((N49+N50+N51),2)</f>
        <v>224640</v>
      </c>
    </row>
    <row r="53" spans="1:14" ht="30" customHeight="1">
      <c r="A53" s="9"/>
      <c r="B53" s="519" t="s">
        <v>30</v>
      </c>
      <c r="C53" s="520"/>
      <c r="D53" s="520"/>
      <c r="E53" s="520"/>
      <c r="F53" s="520"/>
      <c r="G53" s="520"/>
      <c r="H53" s="520"/>
      <c r="I53" s="520"/>
      <c r="J53" s="520"/>
      <c r="K53" s="520"/>
      <c r="L53" s="520"/>
      <c r="M53" s="520"/>
      <c r="N53" s="521"/>
    </row>
    <row r="54" spans="1:14" ht="35.1" customHeight="1">
      <c r="A54" s="9"/>
      <c r="B54" s="549" t="s">
        <v>31</v>
      </c>
      <c r="C54" s="550"/>
      <c r="D54" s="550"/>
      <c r="E54" s="550"/>
      <c r="F54" s="550"/>
      <c r="G54" s="550"/>
      <c r="H54" s="550"/>
      <c r="I54" s="275" t="s">
        <v>32</v>
      </c>
      <c r="J54" s="274" t="s">
        <v>33</v>
      </c>
      <c r="K54" s="274" t="s">
        <v>34</v>
      </c>
      <c r="L54" s="551" t="s">
        <v>19</v>
      </c>
      <c r="M54" s="551"/>
      <c r="N54" s="63" t="s">
        <v>20</v>
      </c>
    </row>
    <row r="55" spans="1:14" ht="18" customHeight="1">
      <c r="A55" s="9" t="e">
        <f>+#REF!</f>
        <v>#REF!</v>
      </c>
      <c r="B55" s="530" t="s">
        <v>392</v>
      </c>
      <c r="C55" s="531"/>
      <c r="D55" s="531"/>
      <c r="E55" s="531"/>
      <c r="F55" s="531"/>
      <c r="G55" s="531"/>
      <c r="H55" s="532"/>
      <c r="I55" s="79">
        <v>77332</v>
      </c>
      <c r="J55" s="80">
        <v>1.85</v>
      </c>
      <c r="K55" s="81">
        <f>+I55*J55*2</f>
        <v>286128.40000000002</v>
      </c>
      <c r="L55" s="552">
        <v>8</v>
      </c>
      <c r="M55" s="552"/>
      <c r="N55" s="77">
        <f>IFERROR(ROUND(K55/L55,2),0)</f>
        <v>35766.050000000003</v>
      </c>
    </row>
    <row r="56" spans="1:14" ht="18" customHeight="1">
      <c r="A56" s="9"/>
      <c r="B56" s="530" t="s">
        <v>842</v>
      </c>
      <c r="C56" s="531"/>
      <c r="D56" s="531"/>
      <c r="E56" s="531"/>
      <c r="F56" s="531"/>
      <c r="G56" s="531"/>
      <c r="H56" s="532"/>
      <c r="I56" s="79">
        <v>38666</v>
      </c>
      <c r="J56" s="80">
        <v>1.85</v>
      </c>
      <c r="K56" s="81">
        <f>+I56*J56*12</f>
        <v>858385.20000000007</v>
      </c>
      <c r="L56" s="552">
        <v>8</v>
      </c>
      <c r="M56" s="552"/>
      <c r="N56" s="77">
        <f>IFERROR(ROUND(K56/L56,2),0)</f>
        <v>107298.15</v>
      </c>
    </row>
    <row r="57" spans="1:14" ht="18" customHeight="1" thickBot="1">
      <c r="A57" s="9"/>
      <c r="B57" s="535" t="s">
        <v>21</v>
      </c>
      <c r="C57" s="536"/>
      <c r="D57" s="536"/>
      <c r="E57" s="536"/>
      <c r="F57" s="536"/>
      <c r="G57" s="536"/>
      <c r="H57" s="536"/>
      <c r="I57" s="536"/>
      <c r="J57" s="536"/>
      <c r="K57" s="536"/>
      <c r="L57" s="536"/>
      <c r="M57" s="536"/>
      <c r="N57" s="82">
        <f>ROUND(SUM(N55:N56),2)</f>
        <v>143064.20000000001</v>
      </c>
    </row>
    <row r="58" spans="1:14" ht="6.9" customHeight="1" thickBot="1">
      <c r="A58" s="9"/>
      <c r="B58" s="553"/>
      <c r="C58" s="554"/>
      <c r="D58" s="554"/>
      <c r="E58" s="554"/>
      <c r="F58" s="554"/>
      <c r="G58" s="554"/>
      <c r="H58" s="554"/>
      <c r="I58" s="554"/>
      <c r="J58" s="554"/>
      <c r="K58" s="554"/>
      <c r="L58" s="554"/>
      <c r="M58" s="554"/>
      <c r="N58" s="555"/>
    </row>
    <row r="59" spans="1:14" ht="18" customHeight="1" thickBot="1">
      <c r="A59" s="9"/>
      <c r="B59" s="556" t="s">
        <v>35</v>
      </c>
      <c r="C59" s="557"/>
      <c r="D59" s="557"/>
      <c r="E59" s="557"/>
      <c r="F59" s="557"/>
      <c r="G59" s="557"/>
      <c r="H59" s="557"/>
      <c r="I59" s="557"/>
      <c r="J59" s="557"/>
      <c r="K59" s="557"/>
      <c r="L59" s="557"/>
      <c r="M59" s="558"/>
      <c r="N59" s="101">
        <f>ROUND(N38+N46+N52+N57,2)</f>
        <v>603911.81000000006</v>
      </c>
    </row>
    <row r="60" spans="1:14" ht="6.9" customHeight="1" thickBot="1">
      <c r="A60" s="9"/>
      <c r="B60" s="553"/>
      <c r="C60" s="554"/>
      <c r="D60" s="554"/>
      <c r="E60" s="554"/>
      <c r="F60" s="554"/>
      <c r="G60" s="554"/>
      <c r="H60" s="554"/>
      <c r="I60" s="554"/>
      <c r="J60" s="554"/>
      <c r="K60" s="554"/>
      <c r="L60" s="554"/>
      <c r="M60" s="554"/>
      <c r="N60" s="555"/>
    </row>
    <row r="61" spans="1:14" ht="30" customHeight="1" thickBot="1">
      <c r="A61" s="9"/>
      <c r="B61" s="559" t="s">
        <v>36</v>
      </c>
      <c r="C61" s="560"/>
      <c r="D61" s="560"/>
      <c r="E61" s="560"/>
      <c r="F61" s="560"/>
      <c r="G61" s="560"/>
      <c r="H61" s="560"/>
      <c r="I61" s="560"/>
      <c r="J61" s="560"/>
      <c r="K61" s="560"/>
      <c r="L61" s="560"/>
      <c r="M61" s="560"/>
      <c r="N61" s="561"/>
    </row>
    <row r="62" spans="1:14" ht="24.9" customHeight="1">
      <c r="A62" s="9"/>
      <c r="B62" s="562" t="s">
        <v>37</v>
      </c>
      <c r="C62" s="563"/>
      <c r="D62" s="563"/>
      <c r="E62" s="563"/>
      <c r="F62" s="563"/>
      <c r="G62" s="563"/>
      <c r="H62" s="563"/>
      <c r="I62" s="271"/>
      <c r="J62" s="272"/>
      <c r="K62" s="37" t="s">
        <v>38</v>
      </c>
      <c r="L62" s="511" t="s">
        <v>39</v>
      </c>
      <c r="M62" s="513"/>
      <c r="N62" s="39"/>
    </row>
    <row r="63" spans="1:14" ht="18" customHeight="1">
      <c r="A63" s="9"/>
      <c r="B63" s="564" t="s">
        <v>40</v>
      </c>
      <c r="C63" s="565"/>
      <c r="D63" s="565"/>
      <c r="E63" s="565"/>
      <c r="F63" s="565"/>
      <c r="G63" s="565"/>
      <c r="H63" s="565"/>
      <c r="I63" s="83"/>
      <c r="J63" s="84"/>
      <c r="K63" s="85">
        <v>0.23</v>
      </c>
      <c r="L63" s="579">
        <f>ROUND(N59*K63,2)</f>
        <v>138899.72</v>
      </c>
      <c r="M63" s="580"/>
      <c r="N63" s="86"/>
    </row>
    <row r="64" spans="1:14" ht="18" customHeight="1">
      <c r="A64" s="9"/>
      <c r="B64" s="87" t="s">
        <v>41</v>
      </c>
      <c r="C64" s="88"/>
      <c r="D64" s="88"/>
      <c r="E64" s="88"/>
      <c r="F64" s="88"/>
      <c r="G64" s="88"/>
      <c r="H64" s="88"/>
      <c r="I64" s="83"/>
      <c r="J64" s="84"/>
      <c r="K64" s="85">
        <v>0.02</v>
      </c>
      <c r="L64" s="579">
        <f>ROUND(N59*K64,2)</f>
        <v>12078.24</v>
      </c>
      <c r="M64" s="580"/>
      <c r="N64" s="86"/>
    </row>
    <row r="65" spans="1:14" ht="18" customHeight="1" thickBot="1">
      <c r="A65" s="9"/>
      <c r="B65" s="89" t="s">
        <v>42</v>
      </c>
      <c r="C65" s="90"/>
      <c r="D65" s="90"/>
      <c r="E65" s="90"/>
      <c r="F65" s="90"/>
      <c r="G65" s="90"/>
      <c r="H65" s="90"/>
      <c r="I65" s="91"/>
      <c r="J65" s="92"/>
      <c r="K65" s="85">
        <v>0.05</v>
      </c>
      <c r="L65" s="581">
        <f>ROUND(N59*K65,2)</f>
        <v>30195.59</v>
      </c>
      <c r="M65" s="582"/>
      <c r="N65" s="86"/>
    </row>
    <row r="66" spans="1:14" ht="18" customHeight="1" thickBot="1">
      <c r="A66" s="9"/>
      <c r="B66" s="556" t="s">
        <v>21</v>
      </c>
      <c r="C66" s="557"/>
      <c r="D66" s="557"/>
      <c r="E66" s="557"/>
      <c r="F66" s="557"/>
      <c r="G66" s="557"/>
      <c r="H66" s="557"/>
      <c r="I66" s="557"/>
      <c r="J66" s="557"/>
      <c r="K66" s="557"/>
      <c r="L66" s="557"/>
      <c r="M66" s="558"/>
      <c r="N66" s="101">
        <f>ROUND(L63+L64+L65,2)</f>
        <v>181173.55</v>
      </c>
    </row>
    <row r="67" spans="1:14" ht="6.9" customHeight="1" thickBot="1">
      <c r="A67" s="9"/>
      <c r="B67" s="553"/>
      <c r="C67" s="554"/>
      <c r="D67" s="554"/>
      <c r="E67" s="554"/>
      <c r="F67" s="554"/>
      <c r="G67" s="554"/>
      <c r="H67" s="554"/>
      <c r="I67" s="554"/>
      <c r="J67" s="554"/>
      <c r="K67" s="554"/>
      <c r="L67" s="554"/>
      <c r="M67" s="554"/>
      <c r="N67" s="555"/>
    </row>
    <row r="68" spans="1:14" ht="23.25" customHeight="1" thickBot="1">
      <c r="A68" s="9" t="s">
        <v>43</v>
      </c>
      <c r="B68" s="576" t="s">
        <v>44</v>
      </c>
      <c r="C68" s="577"/>
      <c r="D68" s="577"/>
      <c r="E68" s="577"/>
      <c r="F68" s="577"/>
      <c r="G68" s="577"/>
      <c r="H68" s="577"/>
      <c r="I68" s="577"/>
      <c r="J68" s="577"/>
      <c r="K68" s="577"/>
      <c r="L68" s="577"/>
      <c r="M68" s="578"/>
      <c r="N68" s="102">
        <f>ROUND(N59+N66,0)</f>
        <v>785085</v>
      </c>
    </row>
    <row r="69" spans="1:14" hidden="1">
      <c r="B69" s="42" t="s">
        <v>79</v>
      </c>
      <c r="C69" s="25"/>
      <c r="D69" s="25"/>
      <c r="E69" s="25"/>
      <c r="F69" s="25"/>
      <c r="G69" s="25"/>
      <c r="H69" s="25"/>
      <c r="I69" s="25"/>
      <c r="J69" s="25"/>
      <c r="K69" s="25"/>
      <c r="L69" s="25"/>
      <c r="M69" s="25"/>
      <c r="N69" s="43"/>
    </row>
    <row r="70" spans="1:14" hidden="1">
      <c r="B70" s="44"/>
      <c r="C70" s="45"/>
      <c r="D70" s="45"/>
      <c r="E70" s="45"/>
      <c r="F70" s="45"/>
      <c r="G70" s="45"/>
      <c r="H70" s="45"/>
      <c r="I70" s="45"/>
      <c r="J70" s="45"/>
      <c r="K70" s="45"/>
      <c r="L70" s="45"/>
      <c r="M70" s="45"/>
      <c r="N70" s="46"/>
    </row>
    <row r="71" spans="1:14" hidden="1">
      <c r="B71" s="44"/>
      <c r="C71" s="45"/>
      <c r="D71" s="45"/>
      <c r="E71" s="45"/>
      <c r="F71" s="45"/>
      <c r="G71" s="45"/>
      <c r="H71" s="45"/>
      <c r="I71" s="45"/>
      <c r="J71" s="45"/>
      <c r="K71" s="45"/>
      <c r="L71" s="45"/>
      <c r="M71" s="45"/>
      <c r="N71" s="46"/>
    </row>
    <row r="72" spans="1:14" hidden="1">
      <c r="B72" s="44"/>
      <c r="C72" s="45"/>
      <c r="D72" s="45"/>
      <c r="E72" s="45"/>
      <c r="F72" s="45"/>
      <c r="G72" s="45"/>
      <c r="H72" s="45"/>
      <c r="I72" s="45"/>
      <c r="J72" s="45"/>
      <c r="K72" s="45"/>
      <c r="L72" s="45"/>
      <c r="M72" s="45"/>
      <c r="N72" s="46"/>
    </row>
    <row r="73" spans="1:14" ht="15" hidden="1" thickBot="1">
      <c r="B73" s="47"/>
      <c r="C73" s="48"/>
      <c r="D73" s="48"/>
      <c r="E73" s="48"/>
      <c r="F73" s="48"/>
      <c r="G73" s="48"/>
      <c r="H73" s="48"/>
      <c r="I73" s="48"/>
      <c r="J73" s="48"/>
      <c r="K73" s="48"/>
      <c r="L73" s="48"/>
      <c r="M73" s="48"/>
      <c r="N73" s="49"/>
    </row>
    <row r="74" spans="1:14" hidden="1">
      <c r="B74" s="50"/>
      <c r="C74" s="51"/>
      <c r="D74" s="51"/>
      <c r="E74" s="51"/>
      <c r="F74" s="51"/>
      <c r="G74" s="51"/>
      <c r="H74" s="51"/>
      <c r="I74" s="51"/>
      <c r="J74" s="51"/>
      <c r="K74" s="51"/>
      <c r="L74" s="51"/>
      <c r="M74" s="51"/>
      <c r="N74" s="52"/>
    </row>
    <row r="75" spans="1:14" hidden="1">
      <c r="B75" s="53" t="s">
        <v>80</v>
      </c>
      <c r="C75" s="27"/>
      <c r="D75" s="27"/>
      <c r="E75" s="27"/>
      <c r="F75" s="27"/>
      <c r="G75" s="27"/>
      <c r="H75" s="27"/>
      <c r="I75" s="27"/>
      <c r="J75" s="27"/>
      <c r="K75" s="27"/>
      <c r="L75" s="27"/>
      <c r="M75" s="27"/>
      <c r="N75" s="28"/>
    </row>
    <row r="76" spans="1:14" ht="15" hidden="1" customHeight="1">
      <c r="B76" s="566" t="s">
        <v>81</v>
      </c>
      <c r="C76" s="567"/>
      <c r="D76" s="567"/>
      <c r="E76" s="567"/>
      <c r="F76" s="567"/>
      <c r="G76" s="567"/>
      <c r="H76" s="567"/>
      <c r="I76" s="567"/>
      <c r="J76" s="567"/>
      <c r="K76" s="567"/>
      <c r="L76" s="567"/>
      <c r="M76" s="567"/>
      <c r="N76" s="568"/>
    </row>
    <row r="77" spans="1:14" ht="15" hidden="1" customHeight="1">
      <c r="B77" s="566"/>
      <c r="C77" s="567"/>
      <c r="D77" s="567"/>
      <c r="E77" s="567"/>
      <c r="F77" s="567"/>
      <c r="G77" s="567"/>
      <c r="H77" s="567"/>
      <c r="I77" s="567"/>
      <c r="J77" s="567"/>
      <c r="K77" s="567"/>
      <c r="L77" s="567"/>
      <c r="M77" s="567"/>
      <c r="N77" s="568"/>
    </row>
    <row r="78" spans="1:14" ht="30" hidden="1" customHeight="1">
      <c r="B78" s="569" t="s">
        <v>82</v>
      </c>
      <c r="C78" s="570"/>
      <c r="D78" s="570"/>
      <c r="E78" s="570"/>
      <c r="F78" s="570"/>
      <c r="G78" s="570"/>
      <c r="H78" s="570"/>
      <c r="I78" s="570"/>
      <c r="J78" s="570"/>
      <c r="K78" s="570"/>
      <c r="L78" s="570"/>
      <c r="M78" s="570"/>
      <c r="N78" s="571"/>
    </row>
    <row r="79" spans="1:14" hidden="1">
      <c r="B79" s="569"/>
      <c r="C79" s="570"/>
      <c r="D79" s="570"/>
      <c r="E79" s="570"/>
      <c r="F79" s="570"/>
      <c r="G79" s="570"/>
      <c r="H79" s="570"/>
      <c r="I79" s="570"/>
      <c r="J79" s="570"/>
      <c r="K79" s="570"/>
      <c r="L79" s="570"/>
      <c r="M79" s="570"/>
      <c r="N79" s="571"/>
    </row>
    <row r="80" spans="1:14" hidden="1">
      <c r="B80" s="54"/>
      <c r="C80" s="55"/>
      <c r="D80" s="55"/>
      <c r="E80" s="55"/>
      <c r="F80" s="55"/>
      <c r="G80" s="55"/>
      <c r="H80" s="55"/>
      <c r="I80" s="55"/>
      <c r="J80" s="55"/>
      <c r="K80" s="55"/>
      <c r="L80" s="55"/>
      <c r="M80" s="55"/>
      <c r="N80" s="56"/>
    </row>
    <row r="81" spans="2:14" hidden="1">
      <c r="B81" s="54"/>
      <c r="C81" s="55"/>
      <c r="D81" s="55"/>
      <c r="E81" s="55"/>
      <c r="F81" s="55"/>
      <c r="G81" s="55"/>
      <c r="H81" s="55"/>
      <c r="I81" s="55"/>
      <c r="J81" s="55"/>
      <c r="K81" s="55"/>
      <c r="L81" s="55"/>
      <c r="M81" s="55"/>
      <c r="N81" s="56"/>
    </row>
    <row r="82" spans="2:14" hidden="1">
      <c r="B82" s="54"/>
      <c r="C82" s="55"/>
      <c r="D82" s="55"/>
      <c r="E82" s="55"/>
      <c r="F82" s="55"/>
      <c r="G82" s="55"/>
      <c r="H82" s="55"/>
      <c r="I82" s="55"/>
      <c r="J82" s="55"/>
      <c r="K82" s="55"/>
      <c r="L82" s="55"/>
      <c r="M82" s="55"/>
      <c r="N82" s="56"/>
    </row>
    <row r="83" spans="2:14" hidden="1">
      <c r="B83" s="53"/>
      <c r="C83" s="27"/>
      <c r="D83" s="27"/>
      <c r="E83" s="27"/>
      <c r="F83" s="27"/>
      <c r="G83" s="27"/>
      <c r="H83" s="27"/>
      <c r="I83" s="27"/>
      <c r="J83" s="27"/>
      <c r="K83" s="27"/>
      <c r="L83" s="27"/>
      <c r="M83" s="27"/>
      <c r="N83" s="28"/>
    </row>
    <row r="84" spans="2:14" hidden="1">
      <c r="B84" s="36"/>
      <c r="C84" s="17"/>
      <c r="D84" s="17"/>
      <c r="E84" s="17" t="s">
        <v>45</v>
      </c>
      <c r="F84" s="25"/>
      <c r="G84" s="25"/>
      <c r="H84" s="17"/>
      <c r="I84" s="17"/>
      <c r="J84" s="17"/>
      <c r="K84" s="17"/>
      <c r="L84" s="17"/>
      <c r="M84" s="17"/>
      <c r="N84" s="19"/>
    </row>
    <row r="85" spans="2:14" hidden="1">
      <c r="B85" s="36"/>
      <c r="C85" s="17"/>
      <c r="D85" s="17"/>
      <c r="E85" s="57" t="s">
        <v>46</v>
      </c>
      <c r="F85" s="17"/>
      <c r="G85" s="17"/>
      <c r="H85" s="57"/>
      <c r="I85" s="57"/>
      <c r="J85" s="57"/>
      <c r="K85" s="17"/>
      <c r="L85" s="17"/>
      <c r="M85" s="17"/>
      <c r="N85" s="19"/>
    </row>
    <row r="86" spans="2:14" hidden="1">
      <c r="B86" s="36"/>
      <c r="C86" s="17"/>
      <c r="D86" s="17"/>
      <c r="E86" s="58" t="s">
        <v>48</v>
      </c>
      <c r="F86" s="17"/>
      <c r="G86" s="17"/>
      <c r="H86" s="58"/>
      <c r="I86" s="58"/>
      <c r="J86" s="58"/>
      <c r="K86" s="17"/>
      <c r="L86" s="17"/>
      <c r="M86" s="17"/>
      <c r="N86" s="19"/>
    </row>
    <row r="87" spans="2:14" hidden="1">
      <c r="B87" s="59"/>
      <c r="C87" s="27"/>
      <c r="D87" s="27"/>
      <c r="E87" s="17" t="s">
        <v>47</v>
      </c>
      <c r="F87" s="17"/>
      <c r="G87" s="17"/>
      <c r="H87" s="17"/>
      <c r="I87" s="17"/>
      <c r="J87" s="17"/>
      <c r="K87" s="27"/>
      <c r="L87" s="27"/>
      <c r="M87" s="27"/>
      <c r="N87" s="28"/>
    </row>
    <row r="88" spans="2:14" hidden="1">
      <c r="B88" s="59"/>
      <c r="C88" s="27"/>
      <c r="D88" s="27"/>
      <c r="E88" s="27"/>
      <c r="F88" s="17"/>
      <c r="G88" s="17"/>
      <c r="H88" s="17"/>
      <c r="I88" s="17"/>
      <c r="J88" s="17"/>
      <c r="K88" s="27"/>
      <c r="L88" s="27"/>
      <c r="M88" s="27"/>
      <c r="N88" s="28"/>
    </row>
    <row r="89" spans="2:14" hidden="1">
      <c r="B89" s="59" t="s">
        <v>83</v>
      </c>
      <c r="C89" s="58"/>
      <c r="D89" s="58"/>
      <c r="E89" s="17"/>
      <c r="F89" s="17"/>
      <c r="G89" s="17"/>
      <c r="H89" s="17"/>
      <c r="I89" s="17"/>
      <c r="J89" s="572"/>
      <c r="K89" s="572"/>
      <c r="L89" s="572"/>
      <c r="M89" s="572"/>
      <c r="N89" s="573"/>
    </row>
    <row r="90" spans="2:14" ht="15" hidden="1" thickBot="1">
      <c r="B90" s="60" t="s">
        <v>84</v>
      </c>
      <c r="C90" s="61"/>
      <c r="D90" s="61"/>
      <c r="E90" s="41"/>
      <c r="F90" s="41"/>
      <c r="G90" s="41"/>
      <c r="H90" s="41"/>
      <c r="I90" s="41"/>
      <c r="J90" s="574"/>
      <c r="K90" s="574"/>
      <c r="L90" s="574"/>
      <c r="M90" s="574"/>
      <c r="N90" s="575"/>
    </row>
  </sheetData>
  <mergeCells count="92">
    <mergeCell ref="B1:B6"/>
    <mergeCell ref="C1:J1"/>
    <mergeCell ref="K1:K2"/>
    <mergeCell ref="L1:N2"/>
    <mergeCell ref="C2:J2"/>
    <mergeCell ref="C19:I19"/>
    <mergeCell ref="K19:N19"/>
    <mergeCell ref="F26:H26"/>
    <mergeCell ref="C3:J3"/>
    <mergeCell ref="K3:K4"/>
    <mergeCell ref="L3:N4"/>
    <mergeCell ref="C4:J4"/>
    <mergeCell ref="C5:J5"/>
    <mergeCell ref="K5:K6"/>
    <mergeCell ref="L5:L6"/>
    <mergeCell ref="M5:M6"/>
    <mergeCell ref="N5:N6"/>
    <mergeCell ref="C6:J6"/>
    <mergeCell ref="E16:M17"/>
    <mergeCell ref="C21:N21"/>
    <mergeCell ref="B7:N7"/>
    <mergeCell ref="B10:E10"/>
    <mergeCell ref="I10:J10"/>
    <mergeCell ref="D12:G12"/>
    <mergeCell ref="K12:M12"/>
    <mergeCell ref="L13:N13"/>
    <mergeCell ref="B28:N28"/>
    <mergeCell ref="B36:H36"/>
    <mergeCell ref="I36:J36"/>
    <mergeCell ref="L36:M36"/>
    <mergeCell ref="C31:I31"/>
    <mergeCell ref="L31:M31"/>
    <mergeCell ref="C32:J32"/>
    <mergeCell ref="L32:M32"/>
    <mergeCell ref="B34:N34"/>
    <mergeCell ref="B35:H35"/>
    <mergeCell ref="C30:J30"/>
    <mergeCell ref="L30:M30"/>
    <mergeCell ref="I35:J35"/>
    <mergeCell ref="L35:M35"/>
    <mergeCell ref="B45:I45"/>
    <mergeCell ref="L45:M45"/>
    <mergeCell ref="B37:H37"/>
    <mergeCell ref="I37:J37"/>
    <mergeCell ref="L37:M37"/>
    <mergeCell ref="B38:M38"/>
    <mergeCell ref="B39:N39"/>
    <mergeCell ref="B40:I40"/>
    <mergeCell ref="B43:I43"/>
    <mergeCell ref="B44:I44"/>
    <mergeCell ref="L40:M40"/>
    <mergeCell ref="B41:I41"/>
    <mergeCell ref="L41:M41"/>
    <mergeCell ref="L43:M43"/>
    <mergeCell ref="L44:M44"/>
    <mergeCell ref="L56:M56"/>
    <mergeCell ref="B59:M59"/>
    <mergeCell ref="B60:N60"/>
    <mergeCell ref="B46:M46"/>
    <mergeCell ref="B61:N61"/>
    <mergeCell ref="B47:N47"/>
    <mergeCell ref="B48:G48"/>
    <mergeCell ref="L48:M48"/>
    <mergeCell ref="B49:G49"/>
    <mergeCell ref="L49:M49"/>
    <mergeCell ref="B51:G51"/>
    <mergeCell ref="L51:M51"/>
    <mergeCell ref="B57:M57"/>
    <mergeCell ref="B58:N58"/>
    <mergeCell ref="J89:N90"/>
    <mergeCell ref="B42:I42"/>
    <mergeCell ref="L42:M42"/>
    <mergeCell ref="B50:G50"/>
    <mergeCell ref="L50:M50"/>
    <mergeCell ref="L64:M64"/>
    <mergeCell ref="L65:M65"/>
    <mergeCell ref="B52:M52"/>
    <mergeCell ref="B53:N53"/>
    <mergeCell ref="B54:H54"/>
    <mergeCell ref="L54:M54"/>
    <mergeCell ref="B62:H62"/>
    <mergeCell ref="L62:M62"/>
    <mergeCell ref="B55:H55"/>
    <mergeCell ref="L55:M55"/>
    <mergeCell ref="B56:H56"/>
    <mergeCell ref="B78:N79"/>
    <mergeCell ref="B76:N77"/>
    <mergeCell ref="L63:M63"/>
    <mergeCell ref="B66:M66"/>
    <mergeCell ref="B63:H63"/>
    <mergeCell ref="B67:N67"/>
    <mergeCell ref="B68:M68"/>
  </mergeCells>
  <pageMargins left="0.70866141732283472" right="0.70866141732283472" top="0.74803149606299213" bottom="0.74803149606299213" header="0.31496062992125984" footer="0.31496062992125984"/>
  <pageSetup scale="50" fitToHeight="0" orientation="portrait" r:id="rId1"/>
  <drawing r:id="rId2"/>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CE46E07-0CAB-4463-9043-CFE42A9DC930}">
  <sheetPr>
    <tabColor rgb="FFFF0000"/>
    <pageSetUpPr fitToPage="1"/>
  </sheetPr>
  <dimension ref="A1:N85"/>
  <sheetViews>
    <sheetView view="pageBreakPreview" topLeftCell="B44" zoomScale="70" zoomScaleNormal="70" zoomScaleSheetLayoutView="70" workbookViewId="0">
      <selection activeCell="C1" sqref="C1:J3"/>
    </sheetView>
  </sheetViews>
  <sheetFormatPr baseColWidth="10" defaultColWidth="11.44140625" defaultRowHeight="14.4"/>
  <cols>
    <col min="1" max="1" width="11.88671875" hidden="1" customWidth="1"/>
    <col min="2" max="2" width="17" customWidth="1"/>
    <col min="6" max="6" width="14.44140625" customWidth="1"/>
    <col min="9" max="9" width="14.5546875" bestFit="1" customWidth="1"/>
    <col min="10" max="10" width="15.5546875" customWidth="1"/>
    <col min="11" max="11" width="17.5546875" bestFit="1" customWidth="1"/>
    <col min="14" max="14" width="17.44140625" customWidth="1"/>
    <col min="15" max="15" width="12" bestFit="1" customWidth="1"/>
  </cols>
  <sheetData>
    <row r="1" spans="1:14">
      <c r="A1" s="8"/>
      <c r="B1" s="608"/>
      <c r="C1" s="611"/>
      <c r="D1" s="611"/>
      <c r="E1" s="611"/>
      <c r="F1" s="611"/>
      <c r="G1" s="611"/>
      <c r="H1" s="611"/>
      <c r="I1" s="611"/>
      <c r="J1" s="612"/>
      <c r="K1" s="613" t="s">
        <v>0</v>
      </c>
      <c r="L1" s="615" t="s">
        <v>61</v>
      </c>
      <c r="M1" s="616"/>
      <c r="N1" s="617"/>
    </row>
    <row r="2" spans="1:14">
      <c r="A2" s="9"/>
      <c r="B2" s="609"/>
      <c r="C2" s="621" t="s">
        <v>1</v>
      </c>
      <c r="D2" s="621"/>
      <c r="E2" s="621"/>
      <c r="F2" s="621"/>
      <c r="G2" s="621"/>
      <c r="H2" s="621"/>
      <c r="I2" s="621"/>
      <c r="J2" s="622"/>
      <c r="K2" s="614"/>
      <c r="L2" s="618"/>
      <c r="M2" s="619"/>
      <c r="N2" s="620"/>
    </row>
    <row r="3" spans="1:14">
      <c r="A3" s="9"/>
      <c r="B3" s="609"/>
      <c r="C3" s="621" t="s">
        <v>62</v>
      </c>
      <c r="D3" s="621"/>
      <c r="E3" s="621"/>
      <c r="F3" s="621"/>
      <c r="G3" s="621"/>
      <c r="H3" s="621"/>
      <c r="I3" s="621"/>
      <c r="J3" s="622"/>
      <c r="K3" s="623" t="s">
        <v>2</v>
      </c>
      <c r="L3" s="625">
        <v>1</v>
      </c>
      <c r="M3" s="626"/>
      <c r="N3" s="627"/>
    </row>
    <row r="4" spans="1:14">
      <c r="A4" s="9"/>
      <c r="B4" s="609"/>
      <c r="C4" s="621" t="s">
        <v>63</v>
      </c>
      <c r="D4" s="621"/>
      <c r="E4" s="621"/>
      <c r="F4" s="621"/>
      <c r="G4" s="621"/>
      <c r="H4" s="621"/>
      <c r="I4" s="621"/>
      <c r="J4" s="622"/>
      <c r="K4" s="624"/>
      <c r="L4" s="628"/>
      <c r="M4" s="629"/>
      <c r="N4" s="630"/>
    </row>
    <row r="5" spans="1:14">
      <c r="A5" s="9"/>
      <c r="B5" s="609"/>
      <c r="C5" s="621" t="s">
        <v>64</v>
      </c>
      <c r="D5" s="621"/>
      <c r="E5" s="621"/>
      <c r="F5" s="621"/>
      <c r="G5" s="621"/>
      <c r="H5" s="621"/>
      <c r="I5" s="621"/>
      <c r="J5" s="622"/>
      <c r="K5" s="623" t="s">
        <v>3</v>
      </c>
      <c r="L5" s="632"/>
      <c r="M5" s="632" t="s">
        <v>4</v>
      </c>
      <c r="N5" s="604"/>
    </row>
    <row r="6" spans="1:14" ht="15" thickBot="1">
      <c r="A6" s="9"/>
      <c r="B6" s="610"/>
      <c r="C6" s="606"/>
      <c r="D6" s="606"/>
      <c r="E6" s="606"/>
      <c r="F6" s="606"/>
      <c r="G6" s="606"/>
      <c r="H6" s="606"/>
      <c r="I6" s="606"/>
      <c r="J6" s="607"/>
      <c r="K6" s="631"/>
      <c r="L6" s="633"/>
      <c r="M6" s="633"/>
      <c r="N6" s="605"/>
    </row>
    <row r="7" spans="1:14" ht="5.0999999999999996" customHeight="1" thickBot="1">
      <c r="A7" s="9"/>
      <c r="B7" s="491"/>
      <c r="C7" s="492"/>
      <c r="D7" s="492"/>
      <c r="E7" s="492"/>
      <c r="F7" s="492"/>
      <c r="G7" s="492"/>
      <c r="H7" s="492"/>
      <c r="I7" s="492"/>
      <c r="J7" s="492"/>
      <c r="K7" s="492"/>
      <c r="L7" s="492"/>
      <c r="M7" s="492"/>
      <c r="N7" s="493"/>
    </row>
    <row r="8" spans="1:14" ht="18.75" customHeight="1">
      <c r="A8" s="9"/>
      <c r="B8" s="282"/>
      <c r="C8" s="169"/>
      <c r="D8" s="169"/>
      <c r="E8" s="169"/>
      <c r="F8" s="169"/>
      <c r="G8" s="169"/>
      <c r="H8" s="170"/>
      <c r="I8" s="169"/>
      <c r="J8" s="169"/>
      <c r="K8" s="171" t="s">
        <v>5</v>
      </c>
      <c r="L8" s="172"/>
      <c r="M8" s="172"/>
      <c r="N8" s="173"/>
    </row>
    <row r="9" spans="1:14">
      <c r="A9" s="9"/>
      <c r="B9" s="283"/>
      <c r="C9" s="174"/>
      <c r="D9" s="174"/>
      <c r="E9" s="174"/>
      <c r="F9" s="174"/>
      <c r="G9" s="174"/>
      <c r="H9" s="175"/>
      <c r="I9" s="174"/>
      <c r="J9" s="174"/>
      <c r="K9" s="176"/>
      <c r="L9" s="177" t="s">
        <v>65</v>
      </c>
      <c r="M9" s="177" t="s">
        <v>66</v>
      </c>
      <c r="N9" s="178" t="s">
        <v>67</v>
      </c>
    </row>
    <row r="10" spans="1:14">
      <c r="A10" s="9"/>
      <c r="B10" s="498" t="s">
        <v>68</v>
      </c>
      <c r="C10" s="499"/>
      <c r="D10" s="499"/>
      <c r="E10" s="499"/>
      <c r="F10" s="179"/>
      <c r="G10" s="174"/>
      <c r="H10" s="180"/>
      <c r="I10" s="500" t="s">
        <v>69</v>
      </c>
      <c r="J10" s="500"/>
      <c r="K10" s="181"/>
      <c r="L10" s="177"/>
      <c r="M10" s="177"/>
      <c r="N10" s="178"/>
    </row>
    <row r="11" spans="1:14" ht="5.25" customHeight="1">
      <c r="A11" s="9"/>
      <c r="B11" s="278"/>
      <c r="C11" s="279"/>
      <c r="D11" s="279"/>
      <c r="E11" s="279"/>
      <c r="F11" s="179"/>
      <c r="G11" s="174"/>
      <c r="H11" s="180"/>
      <c r="I11" s="280"/>
      <c r="J11" s="280"/>
      <c r="K11" s="181"/>
      <c r="L11" s="177"/>
      <c r="M11" s="177"/>
      <c r="N11" s="178"/>
    </row>
    <row r="12" spans="1:14">
      <c r="A12" s="9"/>
      <c r="B12" s="182" t="s">
        <v>6</v>
      </c>
      <c r="C12" s="183"/>
      <c r="D12" s="501">
        <v>0</v>
      </c>
      <c r="E12" s="501"/>
      <c r="F12" s="501"/>
      <c r="G12" s="501"/>
      <c r="H12" s="183"/>
      <c r="I12" s="180"/>
      <c r="J12" s="184" t="s">
        <v>7</v>
      </c>
      <c r="K12" s="501" t="s">
        <v>872</v>
      </c>
      <c r="L12" s="501"/>
      <c r="M12" s="501"/>
      <c r="N12" s="185"/>
    </row>
    <row r="13" spans="1:14" ht="15" thickBot="1">
      <c r="A13" s="9"/>
      <c r="B13" s="186"/>
      <c r="C13" s="187"/>
      <c r="D13" s="281"/>
      <c r="E13" s="281"/>
      <c r="F13" s="281"/>
      <c r="G13" s="281"/>
      <c r="H13" s="187"/>
      <c r="I13" s="281"/>
      <c r="J13" s="187"/>
      <c r="K13" s="281"/>
      <c r="L13" s="502"/>
      <c r="M13" s="502"/>
      <c r="N13" s="503"/>
    </row>
    <row r="14" spans="1:14" ht="6.9" customHeight="1">
      <c r="A14" s="9"/>
      <c r="B14" s="10"/>
      <c r="C14" s="11"/>
      <c r="D14" s="11"/>
      <c r="E14" s="11"/>
      <c r="F14" s="11"/>
      <c r="G14" s="11"/>
      <c r="H14" s="11"/>
      <c r="I14" s="11"/>
      <c r="J14" s="11"/>
      <c r="K14" s="11"/>
      <c r="L14" s="11"/>
      <c r="M14" s="11"/>
      <c r="N14" s="12"/>
    </row>
    <row r="15" spans="1:14" hidden="1">
      <c r="A15" s="9"/>
      <c r="B15" s="13" t="s">
        <v>8</v>
      </c>
      <c r="C15" s="14"/>
      <c r="D15" s="15" t="s">
        <v>4</v>
      </c>
      <c r="E15" s="16"/>
      <c r="F15" s="17"/>
      <c r="G15" s="17"/>
      <c r="H15" s="18"/>
      <c r="I15" s="18"/>
      <c r="J15" s="18"/>
      <c r="K15" s="18"/>
      <c r="L15" s="18"/>
      <c r="M15" s="18"/>
      <c r="N15" s="19"/>
    </row>
    <row r="16" spans="1:14" ht="18" customHeight="1">
      <c r="A16" s="9"/>
      <c r="B16" s="20" t="s">
        <v>70</v>
      </c>
      <c r="C16" s="21"/>
      <c r="D16" s="23"/>
      <c r="E16" s="494" t="s">
        <v>899</v>
      </c>
      <c r="F16" s="494"/>
      <c r="G16" s="494"/>
      <c r="H16" s="494"/>
      <c r="I16" s="494"/>
      <c r="J16" s="494"/>
      <c r="K16" s="494"/>
      <c r="L16" s="494"/>
      <c r="M16" s="494"/>
      <c r="N16" s="19"/>
    </row>
    <row r="17" spans="1:14" ht="18" customHeight="1">
      <c r="A17" s="9"/>
      <c r="B17" s="20"/>
      <c r="C17" s="21"/>
      <c r="D17" s="23"/>
      <c r="E17" s="495"/>
      <c r="F17" s="495"/>
      <c r="G17" s="495"/>
      <c r="H17" s="495"/>
      <c r="I17" s="495"/>
      <c r="J17" s="495"/>
      <c r="K17" s="495"/>
      <c r="L17" s="495"/>
      <c r="M17" s="495"/>
      <c r="N17" s="19"/>
    </row>
    <row r="18" spans="1:14" ht="6.9" customHeight="1">
      <c r="A18" s="9"/>
      <c r="B18" s="20"/>
      <c r="C18" s="21"/>
      <c r="D18" s="23"/>
      <c r="E18" s="23"/>
      <c r="F18" s="23"/>
      <c r="G18" s="23"/>
      <c r="H18" s="23"/>
      <c r="I18" s="23"/>
      <c r="J18" s="23"/>
      <c r="K18" s="23"/>
      <c r="L18" s="23"/>
      <c r="M18" s="23"/>
      <c r="N18" s="24"/>
    </row>
    <row r="19" spans="1:14" ht="18" customHeight="1">
      <c r="A19" s="9"/>
      <c r="B19" s="20" t="s">
        <v>71</v>
      </c>
      <c r="C19" s="496" t="s">
        <v>898</v>
      </c>
      <c r="D19" s="496"/>
      <c r="E19" s="496"/>
      <c r="F19" s="496"/>
      <c r="G19" s="496"/>
      <c r="H19" s="496"/>
      <c r="I19" s="496"/>
      <c r="J19" s="15" t="s">
        <v>72</v>
      </c>
      <c r="K19" s="504" t="s">
        <v>897</v>
      </c>
      <c r="L19" s="504"/>
      <c r="M19" s="504"/>
      <c r="N19" s="505"/>
    </row>
    <row r="20" spans="1:14" ht="6.9" customHeight="1">
      <c r="A20" s="9"/>
      <c r="B20" s="20"/>
      <c r="C20" s="21"/>
      <c r="D20" s="23"/>
      <c r="E20" s="23"/>
      <c r="F20" s="23"/>
      <c r="G20" s="23"/>
      <c r="H20" s="23"/>
      <c r="I20" s="23"/>
      <c r="J20" s="23"/>
      <c r="K20" s="23"/>
      <c r="L20" s="23"/>
      <c r="M20" s="23"/>
      <c r="N20" s="24"/>
    </row>
    <row r="21" spans="1:14" ht="18" customHeight="1">
      <c r="A21" s="9"/>
      <c r="B21" s="20" t="s">
        <v>73</v>
      </c>
      <c r="C21" s="496" t="s">
        <v>900</v>
      </c>
      <c r="D21" s="496"/>
      <c r="E21" s="496"/>
      <c r="F21" s="496"/>
      <c r="G21" s="496"/>
      <c r="H21" s="496"/>
      <c r="I21" s="496"/>
      <c r="J21" s="496"/>
      <c r="K21" s="496"/>
      <c r="L21" s="496"/>
      <c r="M21" s="496"/>
      <c r="N21" s="497"/>
    </row>
    <row r="22" spans="1:14" ht="18" customHeight="1">
      <c r="A22" s="9"/>
      <c r="B22" s="20"/>
      <c r="C22" s="21"/>
      <c r="D22" s="27"/>
      <c r="E22" s="27"/>
      <c r="F22" s="27"/>
      <c r="G22" s="27"/>
      <c r="H22" s="27"/>
      <c r="I22" s="27"/>
      <c r="J22" s="27"/>
      <c r="K22" s="27"/>
      <c r="L22" s="27"/>
      <c r="M22" s="27"/>
      <c r="N22" s="28"/>
    </row>
    <row r="23" spans="1:14" hidden="1">
      <c r="A23" s="9"/>
      <c r="B23" s="20" t="s">
        <v>74</v>
      </c>
      <c r="C23" s="22"/>
      <c r="D23" s="26"/>
      <c r="E23" s="26"/>
      <c r="F23" s="26"/>
      <c r="G23" s="26"/>
      <c r="H23" s="26"/>
      <c r="I23" s="26"/>
      <c r="J23" s="26"/>
      <c r="K23" s="188" t="s">
        <v>75</v>
      </c>
      <c r="L23" s="189"/>
      <c r="M23" s="188" t="s">
        <v>4</v>
      </c>
      <c r="N23" s="190"/>
    </row>
    <row r="24" spans="1:14" ht="6.9" customHeight="1">
      <c r="A24" s="9"/>
      <c r="B24" s="20"/>
      <c r="C24" s="21"/>
      <c r="D24" s="27"/>
      <c r="E24" s="27"/>
      <c r="F24" s="27"/>
      <c r="G24" s="27"/>
      <c r="H24" s="27"/>
      <c r="I24" s="27"/>
      <c r="J24" s="27"/>
      <c r="K24" s="27"/>
      <c r="L24" s="27"/>
      <c r="M24" s="27"/>
      <c r="N24" s="28"/>
    </row>
    <row r="25" spans="1:14" ht="18" customHeight="1">
      <c r="A25" s="9"/>
      <c r="B25" s="20" t="s">
        <v>76</v>
      </c>
      <c r="C25" s="21"/>
      <c r="D25" s="27"/>
      <c r="E25" s="27"/>
      <c r="F25" s="29"/>
      <c r="G25" s="30"/>
      <c r="H25" s="25"/>
      <c r="I25" s="26"/>
      <c r="J25" s="26"/>
      <c r="K25" s="17"/>
      <c r="L25" s="27"/>
      <c r="M25" s="27"/>
      <c r="N25" s="28"/>
    </row>
    <row r="26" spans="1:14" ht="18" customHeight="1">
      <c r="A26" s="9"/>
      <c r="B26" s="31"/>
      <c r="C26" s="32"/>
      <c r="D26" s="33"/>
      <c r="E26" s="33"/>
      <c r="F26" s="506" t="s">
        <v>77</v>
      </c>
      <c r="G26" s="507"/>
      <c r="H26" s="507"/>
      <c r="I26" s="33" t="s">
        <v>66</v>
      </c>
      <c r="J26" s="33" t="s">
        <v>67</v>
      </c>
      <c r="K26" s="34"/>
      <c r="L26" s="33"/>
      <c r="M26" s="33"/>
      <c r="N26" s="35"/>
    </row>
    <row r="27" spans="1:14" ht="6.9" customHeight="1">
      <c r="A27" s="9"/>
      <c r="B27" s="36"/>
      <c r="C27" s="18"/>
      <c r="D27" s="18"/>
      <c r="E27" s="18"/>
      <c r="F27" s="18"/>
      <c r="G27" s="18"/>
      <c r="H27" s="18"/>
      <c r="I27" s="18"/>
      <c r="J27" s="18"/>
      <c r="K27" s="18"/>
      <c r="L27" s="18"/>
      <c r="M27" s="18"/>
      <c r="N27" s="19"/>
    </row>
    <row r="28" spans="1:14" ht="30" customHeight="1">
      <c r="A28" s="9"/>
      <c r="B28" s="508" t="s">
        <v>9</v>
      </c>
      <c r="C28" s="509"/>
      <c r="D28" s="509"/>
      <c r="E28" s="509"/>
      <c r="F28" s="509"/>
      <c r="G28" s="509"/>
      <c r="H28" s="509"/>
      <c r="I28" s="509"/>
      <c r="J28" s="509"/>
      <c r="K28" s="509"/>
      <c r="L28" s="509"/>
      <c r="M28" s="509"/>
      <c r="N28" s="510"/>
    </row>
    <row r="29" spans="1:14" ht="6.9" customHeight="1" thickBot="1">
      <c r="A29" s="9"/>
      <c r="B29" s="72"/>
      <c r="C29" s="73"/>
      <c r="D29" s="73"/>
      <c r="E29" s="73"/>
      <c r="F29" s="73"/>
      <c r="G29" s="73"/>
      <c r="H29" s="73"/>
      <c r="I29" s="73"/>
      <c r="J29" s="73"/>
      <c r="K29" s="73"/>
      <c r="L29" s="73"/>
      <c r="M29" s="73"/>
      <c r="N29" s="74"/>
    </row>
    <row r="30" spans="1:14" ht="35.25" customHeight="1">
      <c r="A30" s="9"/>
      <c r="B30" s="65" t="s">
        <v>10</v>
      </c>
      <c r="C30" s="511" t="s">
        <v>11</v>
      </c>
      <c r="D30" s="512"/>
      <c r="E30" s="512"/>
      <c r="F30" s="512"/>
      <c r="G30" s="512"/>
      <c r="H30" s="512"/>
      <c r="I30" s="512"/>
      <c r="J30" s="513"/>
      <c r="K30" s="66" t="s">
        <v>78</v>
      </c>
      <c r="L30" s="514" t="s">
        <v>12</v>
      </c>
      <c r="M30" s="514"/>
      <c r="N30" s="38" t="s">
        <v>13</v>
      </c>
    </row>
    <row r="31" spans="1:14" hidden="1">
      <c r="A31" s="9"/>
      <c r="B31" s="67" t="s">
        <v>10</v>
      </c>
      <c r="C31" s="515" t="s">
        <v>11</v>
      </c>
      <c r="D31" s="515"/>
      <c r="E31" s="515"/>
      <c r="F31" s="515"/>
      <c r="G31" s="515"/>
      <c r="H31" s="515"/>
      <c r="I31" s="515"/>
      <c r="J31" s="64"/>
      <c r="K31" s="75"/>
      <c r="L31" s="516" t="s">
        <v>12</v>
      </c>
      <c r="M31" s="516"/>
      <c r="N31" s="68" t="s">
        <v>13</v>
      </c>
    </row>
    <row r="32" spans="1:14" ht="24.9" customHeight="1" thickBot="1">
      <c r="A32" s="9" t="s">
        <v>14</v>
      </c>
      <c r="B32" s="69" t="s">
        <v>848</v>
      </c>
      <c r="C32" s="517" t="s">
        <v>849</v>
      </c>
      <c r="D32" s="517"/>
      <c r="E32" s="517"/>
      <c r="F32" s="517"/>
      <c r="G32" s="517"/>
      <c r="H32" s="517"/>
      <c r="I32" s="517"/>
      <c r="J32" s="517"/>
      <c r="K32" s="70"/>
      <c r="L32" s="518" t="s">
        <v>52</v>
      </c>
      <c r="M32" s="518"/>
      <c r="N32" s="71"/>
    </row>
    <row r="33" spans="1:14" ht="6.9" customHeight="1" thickBot="1">
      <c r="A33" s="9"/>
      <c r="B33" s="72"/>
      <c r="C33" s="73"/>
      <c r="D33" s="73"/>
      <c r="E33" s="73"/>
      <c r="F33" s="73"/>
      <c r="G33" s="73"/>
      <c r="H33" s="73"/>
      <c r="I33" s="73"/>
      <c r="J33" s="73"/>
      <c r="K33" s="73"/>
      <c r="L33" s="73"/>
      <c r="M33" s="73"/>
      <c r="N33" s="74"/>
    </row>
    <row r="34" spans="1:14" ht="30" customHeight="1">
      <c r="A34" s="9"/>
      <c r="B34" s="519" t="s">
        <v>16</v>
      </c>
      <c r="C34" s="520"/>
      <c r="D34" s="520"/>
      <c r="E34" s="520"/>
      <c r="F34" s="520"/>
      <c r="G34" s="520"/>
      <c r="H34" s="520"/>
      <c r="I34" s="520"/>
      <c r="J34" s="520"/>
      <c r="K34" s="520"/>
      <c r="L34" s="520"/>
      <c r="M34" s="520"/>
      <c r="N34" s="521"/>
    </row>
    <row r="35" spans="1:14" ht="24.9" customHeight="1">
      <c r="A35" s="9"/>
      <c r="B35" s="522" t="s">
        <v>11</v>
      </c>
      <c r="C35" s="523"/>
      <c r="D35" s="523"/>
      <c r="E35" s="523"/>
      <c r="F35" s="523"/>
      <c r="G35" s="523"/>
      <c r="H35" s="523"/>
      <c r="I35" s="523" t="s">
        <v>17</v>
      </c>
      <c r="J35" s="523"/>
      <c r="K35" s="275" t="s">
        <v>18</v>
      </c>
      <c r="L35" s="523" t="s">
        <v>19</v>
      </c>
      <c r="M35" s="523"/>
      <c r="N35" s="62" t="s">
        <v>20</v>
      </c>
    </row>
    <row r="36" spans="1:14" ht="18" customHeight="1">
      <c r="A36" s="9"/>
      <c r="B36" s="524" t="s">
        <v>682</v>
      </c>
      <c r="C36" s="525"/>
      <c r="D36" s="525"/>
      <c r="E36" s="525"/>
      <c r="F36" s="525"/>
      <c r="G36" s="525"/>
      <c r="H36" s="525"/>
      <c r="I36" s="526"/>
      <c r="J36" s="527"/>
      <c r="K36" s="76">
        <v>242155</v>
      </c>
      <c r="L36" s="529">
        <v>66</v>
      </c>
      <c r="M36" s="529"/>
      <c r="N36" s="95">
        <f>+K36/L36</f>
        <v>3669.0151515151515</v>
      </c>
    </row>
    <row r="37" spans="1:14" ht="18" customHeight="1">
      <c r="A37" s="9"/>
      <c r="B37" s="524" t="s">
        <v>284</v>
      </c>
      <c r="C37" s="525"/>
      <c r="D37" s="525"/>
      <c r="E37" s="525"/>
      <c r="F37" s="525"/>
      <c r="G37" s="525"/>
      <c r="H37" s="525"/>
      <c r="I37" s="526"/>
      <c r="J37" s="527"/>
      <c r="K37" s="76">
        <v>176365</v>
      </c>
      <c r="L37" s="529">
        <v>100</v>
      </c>
      <c r="M37" s="529"/>
      <c r="N37" s="95">
        <f>+K37/L37</f>
        <v>1763.65</v>
      </c>
    </row>
    <row r="38" spans="1:14" ht="18" customHeight="1">
      <c r="A38" s="9"/>
      <c r="B38" s="593" t="s">
        <v>98</v>
      </c>
      <c r="C38" s="594"/>
      <c r="D38" s="594"/>
      <c r="E38" s="594"/>
      <c r="F38" s="594"/>
      <c r="G38" s="594"/>
      <c r="H38" s="595"/>
      <c r="I38" s="596"/>
      <c r="J38" s="597"/>
      <c r="K38" s="276"/>
      <c r="L38" s="533">
        <v>0.01</v>
      </c>
      <c r="M38" s="534"/>
      <c r="N38" s="96">
        <f>ROUND(N52*L38,2)</f>
        <v>1.35</v>
      </c>
    </row>
    <row r="39" spans="1:14" ht="18" customHeight="1" thickBot="1">
      <c r="A39" s="9"/>
      <c r="B39" s="535" t="s">
        <v>21</v>
      </c>
      <c r="C39" s="536"/>
      <c r="D39" s="536"/>
      <c r="E39" s="536"/>
      <c r="F39" s="536"/>
      <c r="G39" s="536"/>
      <c r="H39" s="536"/>
      <c r="I39" s="536"/>
      <c r="J39" s="536"/>
      <c r="K39" s="536"/>
      <c r="L39" s="536"/>
      <c r="M39" s="536"/>
      <c r="N39" s="97">
        <f>ROUND(SUM(N36:N38),2)</f>
        <v>5434.02</v>
      </c>
    </row>
    <row r="40" spans="1:14" ht="30" customHeight="1">
      <c r="A40" s="9"/>
      <c r="B40" s="519" t="s">
        <v>22</v>
      </c>
      <c r="C40" s="520"/>
      <c r="D40" s="520"/>
      <c r="E40" s="520"/>
      <c r="F40" s="520"/>
      <c r="G40" s="520"/>
      <c r="H40" s="520"/>
      <c r="I40" s="520"/>
      <c r="J40" s="520"/>
      <c r="K40" s="520"/>
      <c r="L40" s="520"/>
      <c r="M40" s="520"/>
      <c r="N40" s="521"/>
    </row>
    <row r="41" spans="1:14" ht="24.9" customHeight="1">
      <c r="A41" s="9"/>
      <c r="B41" s="522" t="s">
        <v>11</v>
      </c>
      <c r="C41" s="523"/>
      <c r="D41" s="523"/>
      <c r="E41" s="523"/>
      <c r="F41" s="523"/>
      <c r="G41" s="523"/>
      <c r="H41" s="523"/>
      <c r="I41" s="523"/>
      <c r="J41" s="275" t="s">
        <v>12</v>
      </c>
      <c r="K41" s="275" t="s">
        <v>13</v>
      </c>
      <c r="L41" s="523" t="s">
        <v>23</v>
      </c>
      <c r="M41" s="523"/>
      <c r="N41" s="62" t="s">
        <v>20</v>
      </c>
    </row>
    <row r="42" spans="1:14" ht="18" customHeight="1">
      <c r="A42" s="9"/>
      <c r="B42" s="601" t="s">
        <v>464</v>
      </c>
      <c r="C42" s="528"/>
      <c r="D42" s="528"/>
      <c r="E42" s="528"/>
      <c r="F42" s="528"/>
      <c r="G42" s="528"/>
      <c r="H42" s="528"/>
      <c r="I42" s="528"/>
      <c r="J42" s="284" t="s">
        <v>15</v>
      </c>
      <c r="K42" s="273">
        <v>1</v>
      </c>
      <c r="L42" s="538">
        <v>6310</v>
      </c>
      <c r="M42" s="538"/>
      <c r="N42" s="96">
        <f>K42*L42</f>
        <v>6310</v>
      </c>
    </row>
    <row r="43" spans="1:14" ht="18" customHeight="1" thickBot="1">
      <c r="A43" s="9"/>
      <c r="B43" s="539" t="s">
        <v>21</v>
      </c>
      <c r="C43" s="540"/>
      <c r="D43" s="540"/>
      <c r="E43" s="540"/>
      <c r="F43" s="540"/>
      <c r="G43" s="540"/>
      <c r="H43" s="540"/>
      <c r="I43" s="540"/>
      <c r="J43" s="540"/>
      <c r="K43" s="540"/>
      <c r="L43" s="540"/>
      <c r="M43" s="540"/>
      <c r="N43" s="98">
        <f>ROUND(SUM(N42:N42),2)</f>
        <v>6310</v>
      </c>
    </row>
    <row r="44" spans="1:14" ht="30" customHeight="1">
      <c r="A44" s="9"/>
      <c r="B44" s="541" t="s">
        <v>24</v>
      </c>
      <c r="C44" s="542"/>
      <c r="D44" s="542"/>
      <c r="E44" s="542"/>
      <c r="F44" s="542"/>
      <c r="G44" s="542"/>
      <c r="H44" s="542"/>
      <c r="I44" s="542"/>
      <c r="J44" s="542"/>
      <c r="K44" s="542"/>
      <c r="L44" s="542"/>
      <c r="M44" s="542"/>
      <c r="N44" s="543"/>
    </row>
    <row r="45" spans="1:14" ht="35.1" customHeight="1">
      <c r="A45" s="9"/>
      <c r="B45" s="522" t="s">
        <v>25</v>
      </c>
      <c r="C45" s="523"/>
      <c r="D45" s="523"/>
      <c r="E45" s="523"/>
      <c r="F45" s="523"/>
      <c r="G45" s="523"/>
      <c r="H45" s="275" t="s">
        <v>12</v>
      </c>
      <c r="I45" s="274" t="s">
        <v>26</v>
      </c>
      <c r="J45" s="274" t="s">
        <v>27</v>
      </c>
      <c r="K45" s="275" t="s">
        <v>28</v>
      </c>
      <c r="L45" s="523" t="s">
        <v>29</v>
      </c>
      <c r="M45" s="523"/>
      <c r="N45" s="62" t="s">
        <v>20</v>
      </c>
    </row>
    <row r="46" spans="1:14" ht="18" customHeight="1">
      <c r="A46" s="9" t="e">
        <f>+#REF!</f>
        <v>#REF!</v>
      </c>
      <c r="B46" s="544"/>
      <c r="C46" s="545"/>
      <c r="D46" s="545"/>
      <c r="E46" s="545"/>
      <c r="F46" s="545"/>
      <c r="G46" s="546"/>
      <c r="H46" s="284"/>
      <c r="I46" s="273"/>
      <c r="J46" s="273"/>
      <c r="K46" s="273"/>
      <c r="L46" s="547"/>
      <c r="M46" s="547"/>
      <c r="N46" s="96"/>
    </row>
    <row r="47" spans="1:14" ht="18" customHeight="1">
      <c r="A47" s="9"/>
      <c r="B47" s="530"/>
      <c r="C47" s="531"/>
      <c r="D47" s="531"/>
      <c r="E47" s="531"/>
      <c r="F47" s="531"/>
      <c r="G47" s="532"/>
      <c r="H47" s="276"/>
      <c r="I47" s="276"/>
      <c r="J47" s="276"/>
      <c r="K47" s="276"/>
      <c r="L47" s="548"/>
      <c r="M47" s="548"/>
      <c r="N47" s="96">
        <f>ROUND(K47*L47,2)</f>
        <v>0</v>
      </c>
    </row>
    <row r="48" spans="1:14" ht="18" customHeight="1" thickBot="1">
      <c r="A48" s="9"/>
      <c r="B48" s="539" t="s">
        <v>21</v>
      </c>
      <c r="C48" s="540"/>
      <c r="D48" s="540"/>
      <c r="E48" s="540"/>
      <c r="F48" s="540"/>
      <c r="G48" s="540"/>
      <c r="H48" s="540"/>
      <c r="I48" s="540"/>
      <c r="J48" s="540"/>
      <c r="K48" s="540"/>
      <c r="L48" s="540"/>
      <c r="M48" s="540"/>
      <c r="N48" s="99">
        <f>ROUND(N46,2)</f>
        <v>0</v>
      </c>
    </row>
    <row r="49" spans="1:14" ht="30" customHeight="1">
      <c r="A49" s="9"/>
      <c r="B49" s="519" t="s">
        <v>30</v>
      </c>
      <c r="C49" s="520"/>
      <c r="D49" s="520"/>
      <c r="E49" s="520"/>
      <c r="F49" s="520"/>
      <c r="G49" s="520"/>
      <c r="H49" s="520"/>
      <c r="I49" s="520"/>
      <c r="J49" s="520"/>
      <c r="K49" s="520"/>
      <c r="L49" s="520"/>
      <c r="M49" s="520"/>
      <c r="N49" s="521"/>
    </row>
    <row r="50" spans="1:14" ht="35.1" customHeight="1">
      <c r="A50" s="9"/>
      <c r="B50" s="549" t="s">
        <v>31</v>
      </c>
      <c r="C50" s="550"/>
      <c r="D50" s="550"/>
      <c r="E50" s="550"/>
      <c r="F50" s="550"/>
      <c r="G50" s="550"/>
      <c r="H50" s="550"/>
      <c r="I50" s="275" t="s">
        <v>32</v>
      </c>
      <c r="J50" s="274" t="s">
        <v>33</v>
      </c>
      <c r="K50" s="274" t="s">
        <v>34</v>
      </c>
      <c r="L50" s="551" t="s">
        <v>19</v>
      </c>
      <c r="M50" s="551"/>
      <c r="N50" s="63" t="s">
        <v>20</v>
      </c>
    </row>
    <row r="51" spans="1:14" ht="18" customHeight="1">
      <c r="A51" s="9"/>
      <c r="B51" s="530" t="s">
        <v>106</v>
      </c>
      <c r="C51" s="531"/>
      <c r="D51" s="531"/>
      <c r="E51" s="531"/>
      <c r="F51" s="531"/>
      <c r="G51" s="531"/>
      <c r="H51" s="532"/>
      <c r="I51" s="79">
        <v>38666</v>
      </c>
      <c r="J51" s="80">
        <v>1.85</v>
      </c>
      <c r="K51" s="81">
        <f>+I51*J51*1</f>
        <v>71532.100000000006</v>
      </c>
      <c r="L51" s="552">
        <v>528</v>
      </c>
      <c r="M51" s="552"/>
      <c r="N51" s="96">
        <f>IFERROR(ROUND(K51/L51,2),0)</f>
        <v>135.47999999999999</v>
      </c>
    </row>
    <row r="52" spans="1:14" ht="18" customHeight="1" thickBot="1">
      <c r="A52" s="9"/>
      <c r="B52" s="535" t="s">
        <v>21</v>
      </c>
      <c r="C52" s="536"/>
      <c r="D52" s="536"/>
      <c r="E52" s="536"/>
      <c r="F52" s="536"/>
      <c r="G52" s="536"/>
      <c r="H52" s="536"/>
      <c r="I52" s="536"/>
      <c r="J52" s="536"/>
      <c r="K52" s="536"/>
      <c r="L52" s="536"/>
      <c r="M52" s="536"/>
      <c r="N52" s="100">
        <f>ROUND(SUM(N51:N51),2)</f>
        <v>135.47999999999999</v>
      </c>
    </row>
    <row r="53" spans="1:14" ht="6.9" customHeight="1" thickBot="1">
      <c r="A53" s="9"/>
      <c r="B53" s="553"/>
      <c r="C53" s="554"/>
      <c r="D53" s="554"/>
      <c r="E53" s="554"/>
      <c r="F53" s="554"/>
      <c r="G53" s="554"/>
      <c r="H53" s="554"/>
      <c r="I53" s="554"/>
      <c r="J53" s="554"/>
      <c r="K53" s="554"/>
      <c r="L53" s="554"/>
      <c r="M53" s="554"/>
      <c r="N53" s="555"/>
    </row>
    <row r="54" spans="1:14" ht="18" customHeight="1" thickBot="1">
      <c r="A54" s="9"/>
      <c r="B54" s="556" t="s">
        <v>35</v>
      </c>
      <c r="C54" s="557"/>
      <c r="D54" s="557"/>
      <c r="E54" s="557"/>
      <c r="F54" s="557"/>
      <c r="G54" s="557"/>
      <c r="H54" s="557"/>
      <c r="I54" s="557"/>
      <c r="J54" s="557"/>
      <c r="K54" s="557"/>
      <c r="L54" s="557"/>
      <c r="M54" s="558"/>
      <c r="N54" s="101">
        <f>ROUND(N39+N43+N48+N52,2)</f>
        <v>11879.5</v>
      </c>
    </row>
    <row r="55" spans="1:14" ht="6.9" customHeight="1" thickBot="1">
      <c r="A55" s="9"/>
      <c r="B55" s="553"/>
      <c r="C55" s="554"/>
      <c r="D55" s="554"/>
      <c r="E55" s="554"/>
      <c r="F55" s="554"/>
      <c r="G55" s="554"/>
      <c r="H55" s="554"/>
      <c r="I55" s="554"/>
      <c r="J55" s="554"/>
      <c r="K55" s="554"/>
      <c r="L55" s="554"/>
      <c r="M55" s="554"/>
      <c r="N55" s="555"/>
    </row>
    <row r="56" spans="1:14" ht="30" customHeight="1" thickBot="1">
      <c r="A56" s="9"/>
      <c r="B56" s="559" t="s">
        <v>36</v>
      </c>
      <c r="C56" s="560"/>
      <c r="D56" s="560"/>
      <c r="E56" s="560"/>
      <c r="F56" s="560"/>
      <c r="G56" s="560"/>
      <c r="H56" s="560"/>
      <c r="I56" s="560"/>
      <c r="J56" s="560"/>
      <c r="K56" s="560"/>
      <c r="L56" s="560"/>
      <c r="M56" s="560"/>
      <c r="N56" s="561"/>
    </row>
    <row r="57" spans="1:14" ht="24.9" customHeight="1">
      <c r="A57" s="9"/>
      <c r="B57" s="562" t="s">
        <v>37</v>
      </c>
      <c r="C57" s="563"/>
      <c r="D57" s="563"/>
      <c r="E57" s="563"/>
      <c r="F57" s="563"/>
      <c r="G57" s="563"/>
      <c r="H57" s="563"/>
      <c r="I57" s="271"/>
      <c r="J57" s="272"/>
      <c r="K57" s="37" t="s">
        <v>38</v>
      </c>
      <c r="L57" s="511" t="s">
        <v>39</v>
      </c>
      <c r="M57" s="513"/>
      <c r="N57" s="39"/>
    </row>
    <row r="58" spans="1:14" ht="18" customHeight="1">
      <c r="A58" s="9"/>
      <c r="B58" s="564" t="s">
        <v>40</v>
      </c>
      <c r="C58" s="565"/>
      <c r="D58" s="565"/>
      <c r="E58" s="565"/>
      <c r="F58" s="565"/>
      <c r="G58" s="565"/>
      <c r="H58" s="565"/>
      <c r="I58" s="83"/>
      <c r="J58" s="84"/>
      <c r="K58" s="85">
        <v>0.23</v>
      </c>
      <c r="L58" s="579">
        <f>ROUND(N54*K58,2)</f>
        <v>2732.29</v>
      </c>
      <c r="M58" s="580"/>
      <c r="N58" s="86"/>
    </row>
    <row r="59" spans="1:14" ht="18" customHeight="1">
      <c r="A59" s="9"/>
      <c r="B59" s="87" t="s">
        <v>41</v>
      </c>
      <c r="C59" s="88"/>
      <c r="D59" s="88"/>
      <c r="E59" s="88"/>
      <c r="F59" s="88"/>
      <c r="G59" s="88"/>
      <c r="H59" s="88"/>
      <c r="I59" s="83"/>
      <c r="J59" s="84"/>
      <c r="K59" s="85">
        <v>0.02</v>
      </c>
      <c r="L59" s="579">
        <f>ROUND(N54*K59,2)</f>
        <v>237.59</v>
      </c>
      <c r="M59" s="580"/>
      <c r="N59" s="86"/>
    </row>
    <row r="60" spans="1:14" ht="18" customHeight="1" thickBot="1">
      <c r="A60" s="9"/>
      <c r="B60" s="89" t="s">
        <v>42</v>
      </c>
      <c r="C60" s="90"/>
      <c r="D60" s="90"/>
      <c r="E60" s="90"/>
      <c r="F60" s="90"/>
      <c r="G60" s="90"/>
      <c r="H60" s="90"/>
      <c r="I60" s="91"/>
      <c r="J60" s="92"/>
      <c r="K60" s="85">
        <v>0.05</v>
      </c>
      <c r="L60" s="581">
        <f>ROUND(N54*K60,2)</f>
        <v>593.98</v>
      </c>
      <c r="M60" s="582"/>
      <c r="N60" s="86"/>
    </row>
    <row r="61" spans="1:14" ht="18" customHeight="1" thickBot="1">
      <c r="A61" s="9"/>
      <c r="B61" s="556" t="s">
        <v>21</v>
      </c>
      <c r="C61" s="557"/>
      <c r="D61" s="557"/>
      <c r="E61" s="557"/>
      <c r="F61" s="557"/>
      <c r="G61" s="557"/>
      <c r="H61" s="557"/>
      <c r="I61" s="557"/>
      <c r="J61" s="557"/>
      <c r="K61" s="557"/>
      <c r="L61" s="557"/>
      <c r="M61" s="558"/>
      <c r="N61" s="101">
        <f>ROUND(L58+L59+L60,2)</f>
        <v>3563.86</v>
      </c>
    </row>
    <row r="62" spans="1:14" ht="6.9" customHeight="1" thickBot="1">
      <c r="A62" s="9"/>
      <c r="B62" s="553"/>
      <c r="C62" s="554"/>
      <c r="D62" s="554"/>
      <c r="E62" s="554"/>
      <c r="F62" s="554"/>
      <c r="G62" s="554"/>
      <c r="H62" s="554"/>
      <c r="I62" s="554"/>
      <c r="J62" s="554"/>
      <c r="K62" s="554"/>
      <c r="L62" s="554"/>
      <c r="M62" s="554"/>
      <c r="N62" s="555"/>
    </row>
    <row r="63" spans="1:14" ht="23.25" customHeight="1" thickBot="1">
      <c r="A63" s="40" t="s">
        <v>43</v>
      </c>
      <c r="B63" s="576" t="s">
        <v>44</v>
      </c>
      <c r="C63" s="577"/>
      <c r="D63" s="577"/>
      <c r="E63" s="577"/>
      <c r="F63" s="577"/>
      <c r="G63" s="577"/>
      <c r="H63" s="577"/>
      <c r="I63" s="577"/>
      <c r="J63" s="577"/>
      <c r="K63" s="577"/>
      <c r="L63" s="577"/>
      <c r="M63" s="578"/>
      <c r="N63" s="102">
        <f>ROUND(N54+N61,0)</f>
        <v>15443</v>
      </c>
    </row>
    <row r="64" spans="1:14" hidden="1">
      <c r="B64" s="42" t="s">
        <v>79</v>
      </c>
      <c r="C64" s="25"/>
      <c r="D64" s="25"/>
      <c r="E64" s="25"/>
      <c r="F64" s="25"/>
      <c r="G64" s="25"/>
      <c r="H64" s="25"/>
      <c r="I64" s="25"/>
      <c r="J64" s="25"/>
      <c r="K64" s="25"/>
      <c r="L64" s="25"/>
      <c r="M64" s="25"/>
      <c r="N64" s="43"/>
    </row>
    <row r="65" spans="2:14" hidden="1">
      <c r="B65" s="44"/>
      <c r="C65" s="45"/>
      <c r="D65" s="45"/>
      <c r="E65" s="45"/>
      <c r="F65" s="45"/>
      <c r="G65" s="45"/>
      <c r="H65" s="45"/>
      <c r="I65" s="45"/>
      <c r="J65" s="45"/>
      <c r="K65" s="45"/>
      <c r="L65" s="45"/>
      <c r="M65" s="45"/>
      <c r="N65" s="46"/>
    </row>
    <row r="66" spans="2:14" hidden="1">
      <c r="B66" s="44"/>
      <c r="C66" s="45"/>
      <c r="D66" s="45"/>
      <c r="E66" s="45"/>
      <c r="F66" s="45"/>
      <c r="G66" s="45"/>
      <c r="H66" s="45"/>
      <c r="I66" s="45"/>
      <c r="J66" s="45"/>
      <c r="K66" s="45"/>
      <c r="L66" s="45"/>
      <c r="M66" s="45"/>
      <c r="N66" s="46"/>
    </row>
    <row r="67" spans="2:14" hidden="1">
      <c r="B67" s="44"/>
      <c r="C67" s="45"/>
      <c r="D67" s="45"/>
      <c r="E67" s="45"/>
      <c r="F67" s="45"/>
      <c r="G67" s="45"/>
      <c r="H67" s="45"/>
      <c r="I67" s="45"/>
      <c r="J67" s="45"/>
      <c r="K67" s="45"/>
      <c r="L67" s="45"/>
      <c r="M67" s="45"/>
      <c r="N67" s="46"/>
    </row>
    <row r="68" spans="2:14" ht="15" hidden="1" thickBot="1">
      <c r="B68" s="47"/>
      <c r="C68" s="48"/>
      <c r="D68" s="48"/>
      <c r="E68" s="48"/>
      <c r="F68" s="48"/>
      <c r="G68" s="48"/>
      <c r="H68" s="48"/>
      <c r="I68" s="48"/>
      <c r="J68" s="48"/>
      <c r="K68" s="48"/>
      <c r="L68" s="48"/>
      <c r="M68" s="48"/>
      <c r="N68" s="49"/>
    </row>
    <row r="69" spans="2:14" hidden="1">
      <c r="B69" s="50"/>
      <c r="C69" s="51"/>
      <c r="D69" s="51"/>
      <c r="E69" s="51"/>
      <c r="F69" s="51"/>
      <c r="G69" s="51"/>
      <c r="H69" s="51"/>
      <c r="I69" s="51"/>
      <c r="J69" s="51"/>
      <c r="K69" s="51"/>
      <c r="L69" s="51"/>
      <c r="M69" s="51"/>
      <c r="N69" s="52"/>
    </row>
    <row r="70" spans="2:14" hidden="1">
      <c r="B70" s="53" t="s">
        <v>80</v>
      </c>
      <c r="C70" s="27"/>
      <c r="D70" s="27"/>
      <c r="E70" s="27"/>
      <c r="F70" s="27"/>
      <c r="G70" s="27"/>
      <c r="H70" s="27"/>
      <c r="I70" s="27"/>
      <c r="J70" s="27"/>
      <c r="K70" s="27"/>
      <c r="L70" s="27"/>
      <c r="M70" s="27"/>
      <c r="N70" s="28"/>
    </row>
    <row r="71" spans="2:14" ht="15" hidden="1" customHeight="1">
      <c r="B71" s="566" t="s">
        <v>81</v>
      </c>
      <c r="C71" s="567"/>
      <c r="D71" s="567"/>
      <c r="E71" s="567"/>
      <c r="F71" s="567"/>
      <c r="G71" s="567"/>
      <c r="H71" s="567"/>
      <c r="I71" s="567"/>
      <c r="J71" s="567"/>
      <c r="K71" s="567"/>
      <c r="L71" s="567"/>
      <c r="M71" s="567"/>
      <c r="N71" s="568"/>
    </row>
    <row r="72" spans="2:14" ht="15" hidden="1" customHeight="1">
      <c r="B72" s="566"/>
      <c r="C72" s="567"/>
      <c r="D72" s="567"/>
      <c r="E72" s="567"/>
      <c r="F72" s="567"/>
      <c r="G72" s="567"/>
      <c r="H72" s="567"/>
      <c r="I72" s="567"/>
      <c r="J72" s="567"/>
      <c r="K72" s="567"/>
      <c r="L72" s="567"/>
      <c r="M72" s="567"/>
      <c r="N72" s="568"/>
    </row>
    <row r="73" spans="2:14" ht="30" hidden="1" customHeight="1">
      <c r="B73" s="569" t="s">
        <v>82</v>
      </c>
      <c r="C73" s="570"/>
      <c r="D73" s="570"/>
      <c r="E73" s="570"/>
      <c r="F73" s="570"/>
      <c r="G73" s="570"/>
      <c r="H73" s="570"/>
      <c r="I73" s="570"/>
      <c r="J73" s="570"/>
      <c r="K73" s="570"/>
      <c r="L73" s="570"/>
      <c r="M73" s="570"/>
      <c r="N73" s="571"/>
    </row>
    <row r="74" spans="2:14" hidden="1">
      <c r="B74" s="569"/>
      <c r="C74" s="570"/>
      <c r="D74" s="570"/>
      <c r="E74" s="570"/>
      <c r="F74" s="570"/>
      <c r="G74" s="570"/>
      <c r="H74" s="570"/>
      <c r="I74" s="570"/>
      <c r="J74" s="570"/>
      <c r="K74" s="570"/>
      <c r="L74" s="570"/>
      <c r="M74" s="570"/>
      <c r="N74" s="571"/>
    </row>
    <row r="75" spans="2:14" hidden="1">
      <c r="B75" s="54"/>
      <c r="C75" s="55"/>
      <c r="D75" s="55"/>
      <c r="E75" s="55"/>
      <c r="F75" s="55"/>
      <c r="G75" s="55"/>
      <c r="H75" s="55"/>
      <c r="I75" s="55"/>
      <c r="J75" s="55"/>
      <c r="K75" s="55"/>
      <c r="L75" s="55"/>
      <c r="M75" s="55"/>
      <c r="N75" s="56"/>
    </row>
    <row r="76" spans="2:14" hidden="1">
      <c r="B76" s="54"/>
      <c r="C76" s="55"/>
      <c r="D76" s="55"/>
      <c r="E76" s="55"/>
      <c r="F76" s="55"/>
      <c r="G76" s="55"/>
      <c r="H76" s="55"/>
      <c r="I76" s="55"/>
      <c r="J76" s="55"/>
      <c r="K76" s="55"/>
      <c r="L76" s="55"/>
      <c r="M76" s="55"/>
      <c r="N76" s="56"/>
    </row>
    <row r="77" spans="2:14" hidden="1">
      <c r="B77" s="54"/>
      <c r="C77" s="55"/>
      <c r="D77" s="55"/>
      <c r="E77" s="55"/>
      <c r="F77" s="55"/>
      <c r="G77" s="55"/>
      <c r="H77" s="55"/>
      <c r="I77" s="55"/>
      <c r="J77" s="55"/>
      <c r="K77" s="55"/>
      <c r="L77" s="55"/>
      <c r="M77" s="55"/>
      <c r="N77" s="56"/>
    </row>
    <row r="78" spans="2:14" hidden="1">
      <c r="B78" s="53"/>
      <c r="C78" s="27"/>
      <c r="D78" s="27"/>
      <c r="E78" s="27"/>
      <c r="F78" s="27"/>
      <c r="G78" s="27"/>
      <c r="H78" s="27"/>
      <c r="I78" s="27"/>
      <c r="J78" s="27"/>
      <c r="K78" s="27"/>
      <c r="L78" s="27"/>
      <c r="M78" s="27"/>
      <c r="N78" s="28"/>
    </row>
    <row r="79" spans="2:14" hidden="1">
      <c r="B79" s="36"/>
      <c r="C79" s="17"/>
      <c r="D79" s="17"/>
      <c r="E79" s="17" t="s">
        <v>45</v>
      </c>
      <c r="F79" s="25"/>
      <c r="G79" s="25"/>
      <c r="H79" s="17"/>
      <c r="I79" s="17"/>
      <c r="J79" s="17"/>
      <c r="K79" s="17"/>
      <c r="L79" s="17"/>
      <c r="M79" s="17"/>
      <c r="N79" s="19"/>
    </row>
    <row r="80" spans="2:14" hidden="1">
      <c r="B80" s="36"/>
      <c r="C80" s="17"/>
      <c r="D80" s="17"/>
      <c r="E80" s="57" t="s">
        <v>46</v>
      </c>
      <c r="F80" s="17"/>
      <c r="G80" s="17"/>
      <c r="H80" s="57"/>
      <c r="I80" s="57"/>
      <c r="J80" s="57"/>
      <c r="K80" s="17"/>
      <c r="L80" s="17"/>
      <c r="M80" s="17"/>
      <c r="N80" s="19"/>
    </row>
    <row r="81" spans="2:14" hidden="1">
      <c r="B81" s="36"/>
      <c r="C81" s="17"/>
      <c r="D81" s="17"/>
      <c r="E81" s="58" t="s">
        <v>48</v>
      </c>
      <c r="F81" s="17"/>
      <c r="G81" s="17"/>
      <c r="H81" s="58"/>
      <c r="I81" s="58"/>
      <c r="J81" s="58"/>
      <c r="K81" s="17"/>
      <c r="L81" s="17"/>
      <c r="M81" s="17"/>
      <c r="N81" s="19"/>
    </row>
    <row r="82" spans="2:14" hidden="1">
      <c r="B82" s="59"/>
      <c r="C82" s="27"/>
      <c r="D82" s="27"/>
      <c r="E82" s="17" t="s">
        <v>47</v>
      </c>
      <c r="F82" s="17"/>
      <c r="G82" s="17"/>
      <c r="H82" s="17"/>
      <c r="I82" s="17"/>
      <c r="J82" s="17"/>
      <c r="K82" s="27"/>
      <c r="L82" s="27"/>
      <c r="M82" s="27"/>
      <c r="N82" s="28"/>
    </row>
    <row r="83" spans="2:14" hidden="1">
      <c r="B83" s="59"/>
      <c r="C83" s="27"/>
      <c r="D83" s="27"/>
      <c r="E83" s="27"/>
      <c r="F83" s="17"/>
      <c r="G83" s="17"/>
      <c r="H83" s="17"/>
      <c r="I83" s="17"/>
      <c r="J83" s="17"/>
      <c r="K83" s="27"/>
      <c r="L83" s="27"/>
      <c r="M83" s="27"/>
      <c r="N83" s="28"/>
    </row>
    <row r="84" spans="2:14" hidden="1">
      <c r="B84" s="59" t="s">
        <v>83</v>
      </c>
      <c r="C84" s="58"/>
      <c r="D84" s="58"/>
      <c r="E84" s="17"/>
      <c r="F84" s="17"/>
      <c r="G84" s="17"/>
      <c r="H84" s="17"/>
      <c r="I84" s="17"/>
      <c r="J84" s="572"/>
      <c r="K84" s="572"/>
      <c r="L84" s="572"/>
      <c r="M84" s="572"/>
      <c r="N84" s="573"/>
    </row>
    <row r="85" spans="2:14" ht="15" hidden="1" thickBot="1">
      <c r="B85" s="60" t="s">
        <v>84</v>
      </c>
      <c r="C85" s="61"/>
      <c r="D85" s="61"/>
      <c r="E85" s="41"/>
      <c r="F85" s="41"/>
      <c r="G85" s="41"/>
      <c r="H85" s="41"/>
      <c r="I85" s="41"/>
      <c r="J85" s="574"/>
      <c r="K85" s="574"/>
      <c r="L85" s="574"/>
      <c r="M85" s="574"/>
      <c r="N85" s="575"/>
    </row>
  </sheetData>
  <mergeCells count="83">
    <mergeCell ref="E16:M17"/>
    <mergeCell ref="B7:N7"/>
    <mergeCell ref="B1:B6"/>
    <mergeCell ref="C1:J1"/>
    <mergeCell ref="K1:K2"/>
    <mergeCell ref="L1:N2"/>
    <mergeCell ref="C2:J2"/>
    <mergeCell ref="C3:J3"/>
    <mergeCell ref="K3:K4"/>
    <mergeCell ref="L3:N4"/>
    <mergeCell ref="C4:J4"/>
    <mergeCell ref="C5:J5"/>
    <mergeCell ref="K5:K6"/>
    <mergeCell ref="L5:L6"/>
    <mergeCell ref="M5:M6"/>
    <mergeCell ref="N5:N6"/>
    <mergeCell ref="B10:E10"/>
    <mergeCell ref="I10:J10"/>
    <mergeCell ref="D12:G12"/>
    <mergeCell ref="K12:M12"/>
    <mergeCell ref="C6:J6"/>
    <mergeCell ref="L13:N13"/>
    <mergeCell ref="B35:H35"/>
    <mergeCell ref="I35:J35"/>
    <mergeCell ref="L35:M35"/>
    <mergeCell ref="C19:I19"/>
    <mergeCell ref="K19:N19"/>
    <mergeCell ref="F26:H26"/>
    <mergeCell ref="B28:N28"/>
    <mergeCell ref="C30:J30"/>
    <mergeCell ref="L30:M30"/>
    <mergeCell ref="C21:N21"/>
    <mergeCell ref="C31:I31"/>
    <mergeCell ref="L31:M31"/>
    <mergeCell ref="C32:J32"/>
    <mergeCell ref="L32:M32"/>
    <mergeCell ref="B34:N34"/>
    <mergeCell ref="B38:H38"/>
    <mergeCell ref="I38:J38"/>
    <mergeCell ref="L38:M38"/>
    <mergeCell ref="B36:H36"/>
    <mergeCell ref="I36:J36"/>
    <mergeCell ref="L36:M36"/>
    <mergeCell ref="B37:H37"/>
    <mergeCell ref="I37:J37"/>
    <mergeCell ref="L37:M37"/>
    <mergeCell ref="B39:M39"/>
    <mergeCell ref="B40:N40"/>
    <mergeCell ref="B41:I41"/>
    <mergeCell ref="L41:M41"/>
    <mergeCell ref="B42:I42"/>
    <mergeCell ref="L42:M42"/>
    <mergeCell ref="B43:M43"/>
    <mergeCell ref="B44:N44"/>
    <mergeCell ref="B45:G45"/>
    <mergeCell ref="L45:M45"/>
    <mergeCell ref="B46:G46"/>
    <mergeCell ref="L46:M46"/>
    <mergeCell ref="B47:G47"/>
    <mergeCell ref="L47:M47"/>
    <mergeCell ref="B48:M48"/>
    <mergeCell ref="B49:N49"/>
    <mergeCell ref="B50:H50"/>
    <mergeCell ref="L50:M50"/>
    <mergeCell ref="B58:H58"/>
    <mergeCell ref="L58:M58"/>
    <mergeCell ref="B51:H51"/>
    <mergeCell ref="L51:M51"/>
    <mergeCell ref="B52:M52"/>
    <mergeCell ref="B53:N53"/>
    <mergeCell ref="B54:M54"/>
    <mergeCell ref="B55:N55"/>
    <mergeCell ref="B56:N56"/>
    <mergeCell ref="B57:H57"/>
    <mergeCell ref="L57:M57"/>
    <mergeCell ref="B71:N72"/>
    <mergeCell ref="B73:N74"/>
    <mergeCell ref="J84:N85"/>
    <mergeCell ref="L59:M59"/>
    <mergeCell ref="L60:M60"/>
    <mergeCell ref="B61:M61"/>
    <mergeCell ref="B62:N62"/>
    <mergeCell ref="B63:M63"/>
  </mergeCells>
  <pageMargins left="0.70866141732283472" right="0.70866141732283472" top="0.74803149606299213" bottom="0.74803149606299213" header="0.31496062992125984" footer="0.31496062992125984"/>
  <pageSetup scale="51" fitToHeight="0" orientation="portrait" r:id="rId1"/>
  <drawing r:id="rId2"/>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A828DBC-109F-4EF4-AA75-1C7C86F0E74F}">
  <sheetPr>
    <tabColor rgb="FFFF0000"/>
    <pageSetUpPr fitToPage="1"/>
  </sheetPr>
  <dimension ref="A1:N83"/>
  <sheetViews>
    <sheetView view="pageBreakPreview" topLeftCell="B4" zoomScale="70" zoomScaleNormal="60" zoomScaleSheetLayoutView="70" workbookViewId="0">
      <selection activeCell="C1" sqref="C1:J3"/>
    </sheetView>
  </sheetViews>
  <sheetFormatPr baseColWidth="10" defaultColWidth="11.44140625" defaultRowHeight="14.4"/>
  <cols>
    <col min="1" max="1" width="11.88671875" hidden="1" customWidth="1"/>
    <col min="2" max="2" width="17" customWidth="1"/>
    <col min="6" max="6" width="14.44140625" customWidth="1"/>
    <col min="9" max="9" width="14.5546875" bestFit="1" customWidth="1"/>
    <col min="10" max="10" width="15.5546875" customWidth="1"/>
    <col min="11" max="11" width="17.5546875" bestFit="1" customWidth="1"/>
    <col min="14" max="14" width="20.44140625" customWidth="1"/>
    <col min="15" max="15" width="12" bestFit="1" customWidth="1"/>
  </cols>
  <sheetData>
    <row r="1" spans="1:14">
      <c r="A1" s="8"/>
      <c r="B1" s="608"/>
      <c r="C1" s="611"/>
      <c r="D1" s="611"/>
      <c r="E1" s="611"/>
      <c r="F1" s="611"/>
      <c r="G1" s="611"/>
      <c r="H1" s="611"/>
      <c r="I1" s="611"/>
      <c r="J1" s="612"/>
      <c r="K1" s="613" t="s">
        <v>0</v>
      </c>
      <c r="L1" s="615" t="s">
        <v>61</v>
      </c>
      <c r="M1" s="616"/>
      <c r="N1" s="617"/>
    </row>
    <row r="2" spans="1:14">
      <c r="A2" s="9"/>
      <c r="B2" s="609"/>
      <c r="C2" s="621" t="s">
        <v>1</v>
      </c>
      <c r="D2" s="621"/>
      <c r="E2" s="621"/>
      <c r="F2" s="621"/>
      <c r="G2" s="621"/>
      <c r="H2" s="621"/>
      <c r="I2" s="621"/>
      <c r="J2" s="622"/>
      <c r="K2" s="614"/>
      <c r="L2" s="618"/>
      <c r="M2" s="619"/>
      <c r="N2" s="620"/>
    </row>
    <row r="3" spans="1:14">
      <c r="A3" s="9"/>
      <c r="B3" s="609"/>
      <c r="C3" s="621" t="s">
        <v>62</v>
      </c>
      <c r="D3" s="621"/>
      <c r="E3" s="621"/>
      <c r="F3" s="621"/>
      <c r="G3" s="621"/>
      <c r="H3" s="621"/>
      <c r="I3" s="621"/>
      <c r="J3" s="622"/>
      <c r="K3" s="623" t="s">
        <v>2</v>
      </c>
      <c r="L3" s="625">
        <v>1</v>
      </c>
      <c r="M3" s="626"/>
      <c r="N3" s="627"/>
    </row>
    <row r="4" spans="1:14">
      <c r="A4" s="9"/>
      <c r="B4" s="609"/>
      <c r="C4" s="621" t="s">
        <v>63</v>
      </c>
      <c r="D4" s="621"/>
      <c r="E4" s="621"/>
      <c r="F4" s="621"/>
      <c r="G4" s="621"/>
      <c r="H4" s="621"/>
      <c r="I4" s="621"/>
      <c r="J4" s="622"/>
      <c r="K4" s="624"/>
      <c r="L4" s="628"/>
      <c r="M4" s="629"/>
      <c r="N4" s="630"/>
    </row>
    <row r="5" spans="1:14">
      <c r="A5" s="9"/>
      <c r="B5" s="609"/>
      <c r="C5" s="621" t="s">
        <v>64</v>
      </c>
      <c r="D5" s="621"/>
      <c r="E5" s="621"/>
      <c r="F5" s="621"/>
      <c r="G5" s="621"/>
      <c r="H5" s="621"/>
      <c r="I5" s="621"/>
      <c r="J5" s="622"/>
      <c r="K5" s="623" t="s">
        <v>3</v>
      </c>
      <c r="L5" s="632"/>
      <c r="M5" s="632" t="s">
        <v>4</v>
      </c>
      <c r="N5" s="604"/>
    </row>
    <row r="6" spans="1:14" ht="15" thickBot="1">
      <c r="A6" s="9"/>
      <c r="B6" s="610"/>
      <c r="C6" s="606"/>
      <c r="D6" s="606"/>
      <c r="E6" s="606"/>
      <c r="F6" s="606"/>
      <c r="G6" s="606"/>
      <c r="H6" s="606"/>
      <c r="I6" s="606"/>
      <c r="J6" s="607"/>
      <c r="K6" s="631"/>
      <c r="L6" s="633"/>
      <c r="M6" s="633"/>
      <c r="N6" s="605"/>
    </row>
    <row r="7" spans="1:14" ht="4.5" customHeight="1" thickBot="1">
      <c r="A7" s="9"/>
      <c r="B7" s="491"/>
      <c r="C7" s="492"/>
      <c r="D7" s="492"/>
      <c r="E7" s="492"/>
      <c r="F7" s="492"/>
      <c r="G7" s="492"/>
      <c r="H7" s="492"/>
      <c r="I7" s="492"/>
      <c r="J7" s="492"/>
      <c r="K7" s="492"/>
      <c r="L7" s="492"/>
      <c r="M7" s="492"/>
      <c r="N7" s="493"/>
    </row>
    <row r="8" spans="1:14" ht="18.75" customHeight="1">
      <c r="A8" s="9"/>
      <c r="B8" s="282"/>
      <c r="C8" s="169"/>
      <c r="D8" s="169"/>
      <c r="E8" s="169"/>
      <c r="F8" s="169"/>
      <c r="G8" s="169"/>
      <c r="H8" s="170"/>
      <c r="I8" s="169"/>
      <c r="J8" s="169"/>
      <c r="K8" s="171" t="s">
        <v>5</v>
      </c>
      <c r="L8" s="172"/>
      <c r="M8" s="172"/>
      <c r="N8" s="173"/>
    </row>
    <row r="9" spans="1:14">
      <c r="A9" s="9"/>
      <c r="B9" s="283"/>
      <c r="C9" s="174"/>
      <c r="D9" s="174"/>
      <c r="E9" s="174"/>
      <c r="F9" s="174"/>
      <c r="G9" s="174"/>
      <c r="H9" s="175"/>
      <c r="I9" s="174"/>
      <c r="J9" s="174"/>
      <c r="K9" s="176"/>
      <c r="L9" s="177" t="s">
        <v>65</v>
      </c>
      <c r="M9" s="177" t="s">
        <v>66</v>
      </c>
      <c r="N9" s="178" t="s">
        <v>67</v>
      </c>
    </row>
    <row r="10" spans="1:14">
      <c r="A10" s="9"/>
      <c r="B10" s="498" t="s">
        <v>68</v>
      </c>
      <c r="C10" s="499"/>
      <c r="D10" s="499"/>
      <c r="E10" s="499"/>
      <c r="F10" s="179"/>
      <c r="G10" s="174"/>
      <c r="H10" s="180"/>
      <c r="I10" s="500" t="s">
        <v>69</v>
      </c>
      <c r="J10" s="500"/>
      <c r="K10" s="181"/>
      <c r="L10" s="177"/>
      <c r="M10" s="177"/>
      <c r="N10" s="178"/>
    </row>
    <row r="11" spans="1:14" ht="5.25" customHeight="1">
      <c r="A11" s="9"/>
      <c r="B11" s="278"/>
      <c r="C11" s="279"/>
      <c r="D11" s="279"/>
      <c r="E11" s="279"/>
      <c r="F11" s="179"/>
      <c r="G11" s="174"/>
      <c r="H11" s="180"/>
      <c r="I11" s="280"/>
      <c r="J11" s="280"/>
      <c r="K11" s="181"/>
      <c r="L11" s="177"/>
      <c r="M11" s="177"/>
      <c r="N11" s="178"/>
    </row>
    <row r="12" spans="1:14">
      <c r="A12" s="9"/>
      <c r="B12" s="182" t="s">
        <v>6</v>
      </c>
      <c r="C12" s="183"/>
      <c r="D12" s="501">
        <v>0</v>
      </c>
      <c r="E12" s="501"/>
      <c r="F12" s="501"/>
      <c r="G12" s="501"/>
      <c r="H12" s="183"/>
      <c r="I12" s="180"/>
      <c r="J12" s="184" t="s">
        <v>7</v>
      </c>
      <c r="K12" s="501" t="s">
        <v>872</v>
      </c>
      <c r="L12" s="501"/>
      <c r="M12" s="501"/>
      <c r="N12" s="185"/>
    </row>
    <row r="13" spans="1:14" ht="15" thickBot="1">
      <c r="A13" s="9"/>
      <c r="B13" s="186"/>
      <c r="C13" s="187"/>
      <c r="D13" s="281"/>
      <c r="E13" s="281"/>
      <c r="F13" s="281"/>
      <c r="G13" s="281"/>
      <c r="H13" s="187"/>
      <c r="I13" s="281"/>
      <c r="J13" s="187"/>
      <c r="K13" s="281"/>
      <c r="L13" s="502"/>
      <c r="M13" s="502"/>
      <c r="N13" s="503"/>
    </row>
    <row r="14" spans="1:14" ht="6.9" customHeight="1">
      <c r="A14" s="9"/>
      <c r="B14" s="10"/>
      <c r="C14" s="11"/>
      <c r="D14" s="11"/>
      <c r="E14" s="11"/>
      <c r="F14" s="11"/>
      <c r="G14" s="11"/>
      <c r="H14" s="11"/>
      <c r="I14" s="11"/>
      <c r="J14" s="11"/>
      <c r="K14" s="11"/>
      <c r="L14" s="11"/>
      <c r="M14" s="11"/>
      <c r="N14" s="12"/>
    </row>
    <row r="15" spans="1:14" hidden="1">
      <c r="A15" s="9"/>
      <c r="B15" s="13" t="s">
        <v>8</v>
      </c>
      <c r="C15" s="14"/>
      <c r="D15" s="15" t="s">
        <v>4</v>
      </c>
      <c r="E15" s="16"/>
      <c r="F15" s="17"/>
      <c r="G15" s="17"/>
      <c r="H15" s="18"/>
      <c r="I15" s="18"/>
      <c r="J15" s="18"/>
      <c r="K15" s="18"/>
      <c r="L15" s="18"/>
      <c r="M15" s="18"/>
      <c r="N15" s="19"/>
    </row>
    <row r="16" spans="1:14" ht="18" customHeight="1">
      <c r="A16" s="9"/>
      <c r="B16" s="20" t="s">
        <v>70</v>
      </c>
      <c r="C16" s="21"/>
      <c r="D16" s="23"/>
      <c r="E16" s="494" t="s">
        <v>899</v>
      </c>
      <c r="F16" s="494"/>
      <c r="G16" s="494"/>
      <c r="H16" s="494"/>
      <c r="I16" s="494"/>
      <c r="J16" s="494"/>
      <c r="K16" s="494"/>
      <c r="L16" s="494"/>
      <c r="M16" s="494"/>
      <c r="N16" s="19"/>
    </row>
    <row r="17" spans="1:14" ht="18" customHeight="1">
      <c r="A17" s="9"/>
      <c r="B17" s="20"/>
      <c r="C17" s="21"/>
      <c r="D17" s="23"/>
      <c r="E17" s="495"/>
      <c r="F17" s="495"/>
      <c r="G17" s="495"/>
      <c r="H17" s="495"/>
      <c r="I17" s="495"/>
      <c r="J17" s="495"/>
      <c r="K17" s="495"/>
      <c r="L17" s="495"/>
      <c r="M17" s="495"/>
      <c r="N17" s="19"/>
    </row>
    <row r="18" spans="1:14" ht="6.9" customHeight="1">
      <c r="A18" s="9"/>
      <c r="B18" s="20"/>
      <c r="C18" s="21"/>
      <c r="D18" s="23"/>
      <c r="E18" s="23"/>
      <c r="F18" s="23"/>
      <c r="G18" s="23"/>
      <c r="H18" s="23"/>
      <c r="I18" s="23"/>
      <c r="J18" s="23"/>
      <c r="K18" s="23"/>
      <c r="L18" s="23"/>
      <c r="M18" s="23"/>
      <c r="N18" s="24"/>
    </row>
    <row r="19" spans="1:14" ht="18" customHeight="1">
      <c r="A19" s="9"/>
      <c r="B19" s="20" t="s">
        <v>71</v>
      </c>
      <c r="C19" s="496" t="s">
        <v>898</v>
      </c>
      <c r="D19" s="496"/>
      <c r="E19" s="496"/>
      <c r="F19" s="496"/>
      <c r="G19" s="496"/>
      <c r="H19" s="496"/>
      <c r="I19" s="496"/>
      <c r="J19" s="15" t="s">
        <v>72</v>
      </c>
      <c r="K19" s="504" t="s">
        <v>897</v>
      </c>
      <c r="L19" s="504"/>
      <c r="M19" s="504"/>
      <c r="N19" s="505"/>
    </row>
    <row r="20" spans="1:14" ht="6.9" customHeight="1">
      <c r="A20" s="9"/>
      <c r="B20" s="20"/>
      <c r="C20" s="21"/>
      <c r="D20" s="23"/>
      <c r="E20" s="23"/>
      <c r="F20" s="23"/>
      <c r="G20" s="23"/>
      <c r="H20" s="23"/>
      <c r="I20" s="23"/>
      <c r="J20" s="23"/>
      <c r="K20" s="23"/>
      <c r="L20" s="23"/>
      <c r="M20" s="23"/>
      <c r="N20" s="24"/>
    </row>
    <row r="21" spans="1:14" ht="18" customHeight="1">
      <c r="A21" s="9"/>
      <c r="B21" s="20" t="s">
        <v>73</v>
      </c>
      <c r="C21" s="496" t="s">
        <v>900</v>
      </c>
      <c r="D21" s="496"/>
      <c r="E21" s="496"/>
      <c r="F21" s="496"/>
      <c r="G21" s="496"/>
      <c r="H21" s="496"/>
      <c r="I21" s="496"/>
      <c r="J21" s="496"/>
      <c r="K21" s="496"/>
      <c r="L21" s="496"/>
      <c r="M21" s="496"/>
      <c r="N21" s="497"/>
    </row>
    <row r="22" spans="1:14" ht="18" customHeight="1">
      <c r="A22" s="9"/>
      <c r="B22" s="20"/>
      <c r="C22" s="21"/>
      <c r="D22" s="27"/>
      <c r="E22" s="27"/>
      <c r="F22" s="27"/>
      <c r="G22" s="27"/>
      <c r="H22" s="27"/>
      <c r="I22" s="27"/>
      <c r="J22" s="27"/>
      <c r="K22" s="27"/>
      <c r="L22" s="27"/>
      <c r="M22" s="27"/>
      <c r="N22" s="28"/>
    </row>
    <row r="23" spans="1:14" hidden="1">
      <c r="A23" s="9"/>
      <c r="B23" s="20" t="s">
        <v>74</v>
      </c>
      <c r="C23" s="22"/>
      <c r="D23" s="26"/>
      <c r="E23" s="26"/>
      <c r="F23" s="26"/>
      <c r="G23" s="26"/>
      <c r="H23" s="26"/>
      <c r="I23" s="26"/>
      <c r="J23" s="26"/>
      <c r="K23" s="188" t="s">
        <v>75</v>
      </c>
      <c r="L23" s="189"/>
      <c r="M23" s="188" t="s">
        <v>4</v>
      </c>
      <c r="N23" s="190"/>
    </row>
    <row r="24" spans="1:14" ht="6.9" customHeight="1">
      <c r="A24" s="9"/>
      <c r="B24" s="20"/>
      <c r="C24" s="21"/>
      <c r="D24" s="27"/>
      <c r="E24" s="27"/>
      <c r="F24" s="27"/>
      <c r="G24" s="27"/>
      <c r="H24" s="27"/>
      <c r="I24" s="27"/>
      <c r="J24" s="27"/>
      <c r="K24" s="27"/>
      <c r="L24" s="27"/>
      <c r="M24" s="27"/>
      <c r="N24" s="28"/>
    </row>
    <row r="25" spans="1:14" ht="18" customHeight="1">
      <c r="A25" s="9"/>
      <c r="B25" s="20" t="s">
        <v>76</v>
      </c>
      <c r="C25" s="21"/>
      <c r="D25" s="27"/>
      <c r="E25" s="27"/>
      <c r="F25" s="29"/>
      <c r="G25" s="30"/>
      <c r="H25" s="25"/>
      <c r="I25" s="26"/>
      <c r="J25" s="26"/>
      <c r="K25" s="17"/>
      <c r="L25" s="27"/>
      <c r="M25" s="27"/>
      <c r="N25" s="28"/>
    </row>
    <row r="26" spans="1:14" ht="18" customHeight="1">
      <c r="A26" s="9"/>
      <c r="B26" s="31"/>
      <c r="C26" s="32"/>
      <c r="D26" s="33"/>
      <c r="E26" s="33"/>
      <c r="F26" s="506" t="s">
        <v>77</v>
      </c>
      <c r="G26" s="507"/>
      <c r="H26" s="507"/>
      <c r="I26" s="33" t="s">
        <v>66</v>
      </c>
      <c r="J26" s="33" t="s">
        <v>67</v>
      </c>
      <c r="K26" s="34"/>
      <c r="L26" s="33"/>
      <c r="M26" s="33"/>
      <c r="N26" s="35"/>
    </row>
    <row r="27" spans="1:14" ht="6.9" customHeight="1">
      <c r="A27" s="9"/>
      <c r="B27" s="36"/>
      <c r="C27" s="18"/>
      <c r="D27" s="18"/>
      <c r="E27" s="18"/>
      <c r="F27" s="18"/>
      <c r="G27" s="18"/>
      <c r="H27" s="18"/>
      <c r="I27" s="18"/>
      <c r="J27" s="18"/>
      <c r="K27" s="18"/>
      <c r="L27" s="18"/>
      <c r="M27" s="18"/>
      <c r="N27" s="19"/>
    </row>
    <row r="28" spans="1:14" ht="30" customHeight="1">
      <c r="A28" s="9"/>
      <c r="B28" s="508" t="s">
        <v>9</v>
      </c>
      <c r="C28" s="509"/>
      <c r="D28" s="509"/>
      <c r="E28" s="509"/>
      <c r="F28" s="509"/>
      <c r="G28" s="509"/>
      <c r="H28" s="509"/>
      <c r="I28" s="509"/>
      <c r="J28" s="509"/>
      <c r="K28" s="509"/>
      <c r="L28" s="509"/>
      <c r="M28" s="509"/>
      <c r="N28" s="510"/>
    </row>
    <row r="29" spans="1:14" ht="6.9" customHeight="1" thickBot="1">
      <c r="A29" s="9"/>
      <c r="B29" s="72"/>
      <c r="C29" s="73"/>
      <c r="D29" s="73"/>
      <c r="E29" s="73"/>
      <c r="F29" s="73"/>
      <c r="G29" s="73"/>
      <c r="H29" s="73"/>
      <c r="I29" s="73"/>
      <c r="J29" s="73"/>
      <c r="K29" s="73"/>
      <c r="L29" s="73"/>
      <c r="M29" s="73"/>
      <c r="N29" s="74"/>
    </row>
    <row r="30" spans="1:14" ht="35.25" customHeight="1">
      <c r="A30" s="9"/>
      <c r="B30" s="65" t="s">
        <v>10</v>
      </c>
      <c r="C30" s="511" t="s">
        <v>11</v>
      </c>
      <c r="D30" s="512"/>
      <c r="E30" s="512"/>
      <c r="F30" s="512"/>
      <c r="G30" s="512"/>
      <c r="H30" s="512"/>
      <c r="I30" s="512"/>
      <c r="J30" s="513"/>
      <c r="K30" s="66" t="s">
        <v>78</v>
      </c>
      <c r="L30" s="514" t="s">
        <v>12</v>
      </c>
      <c r="M30" s="514"/>
      <c r="N30" s="38" t="s">
        <v>13</v>
      </c>
    </row>
    <row r="31" spans="1:14" hidden="1">
      <c r="A31" s="9"/>
      <c r="B31" s="67" t="s">
        <v>10</v>
      </c>
      <c r="C31" s="515" t="s">
        <v>11</v>
      </c>
      <c r="D31" s="515"/>
      <c r="E31" s="515"/>
      <c r="F31" s="515"/>
      <c r="G31" s="515"/>
      <c r="H31" s="515"/>
      <c r="I31" s="515"/>
      <c r="J31" s="64"/>
      <c r="K31" s="75"/>
      <c r="L31" s="516" t="s">
        <v>12</v>
      </c>
      <c r="M31" s="516"/>
      <c r="N31" s="68" t="s">
        <v>13</v>
      </c>
    </row>
    <row r="32" spans="1:14" ht="24.9" customHeight="1" thickBot="1">
      <c r="A32" s="9" t="s">
        <v>14</v>
      </c>
      <c r="B32" s="69" t="s">
        <v>878</v>
      </c>
      <c r="C32" s="517" t="s">
        <v>877</v>
      </c>
      <c r="D32" s="517"/>
      <c r="E32" s="517"/>
      <c r="F32" s="517"/>
      <c r="G32" s="517"/>
      <c r="H32" s="517"/>
      <c r="I32" s="517"/>
      <c r="J32" s="517"/>
      <c r="K32" s="70"/>
      <c r="L32" s="518" t="s">
        <v>52</v>
      </c>
      <c r="M32" s="518"/>
      <c r="N32" s="71"/>
    </row>
    <row r="33" spans="1:14" ht="6.9" customHeight="1" thickBot="1">
      <c r="A33" s="9"/>
      <c r="B33" s="72"/>
      <c r="C33" s="73"/>
      <c r="D33" s="73"/>
      <c r="E33" s="73"/>
      <c r="F33" s="73"/>
      <c r="G33" s="73"/>
      <c r="H33" s="73"/>
      <c r="I33" s="73"/>
      <c r="J33" s="73"/>
      <c r="K33" s="73"/>
      <c r="L33" s="73"/>
      <c r="M33" s="73"/>
      <c r="N33" s="74"/>
    </row>
    <row r="34" spans="1:14" ht="30" customHeight="1">
      <c r="A34" s="9"/>
      <c r="B34" s="519" t="s">
        <v>16</v>
      </c>
      <c r="C34" s="520"/>
      <c r="D34" s="520"/>
      <c r="E34" s="520"/>
      <c r="F34" s="520"/>
      <c r="G34" s="520"/>
      <c r="H34" s="520"/>
      <c r="I34" s="520"/>
      <c r="J34" s="520"/>
      <c r="K34" s="520"/>
      <c r="L34" s="520"/>
      <c r="M34" s="520"/>
      <c r="N34" s="521"/>
    </row>
    <row r="35" spans="1:14" ht="24.9" customHeight="1">
      <c r="A35" s="9"/>
      <c r="B35" s="522" t="s">
        <v>11</v>
      </c>
      <c r="C35" s="523"/>
      <c r="D35" s="523"/>
      <c r="E35" s="523"/>
      <c r="F35" s="523"/>
      <c r="G35" s="523"/>
      <c r="H35" s="523"/>
      <c r="I35" s="523" t="s">
        <v>17</v>
      </c>
      <c r="J35" s="523"/>
      <c r="K35" s="275" t="s">
        <v>18</v>
      </c>
      <c r="L35" s="523" t="s">
        <v>19</v>
      </c>
      <c r="M35" s="523"/>
      <c r="N35" s="62" t="s">
        <v>20</v>
      </c>
    </row>
    <row r="36" spans="1:14" ht="30" customHeight="1">
      <c r="A36" s="9"/>
      <c r="B36" s="639" t="s">
        <v>650</v>
      </c>
      <c r="C36" s="640"/>
      <c r="D36" s="640"/>
      <c r="E36" s="640"/>
      <c r="F36" s="640"/>
      <c r="G36" s="640"/>
      <c r="H36" s="641"/>
      <c r="I36" s="526"/>
      <c r="J36" s="527"/>
      <c r="K36" s="76">
        <v>27059</v>
      </c>
      <c r="L36" s="634">
        <v>2.5</v>
      </c>
      <c r="M36" s="635"/>
      <c r="N36" s="95">
        <f>+K36/L36</f>
        <v>10823.6</v>
      </c>
    </row>
    <row r="37" spans="1:14" ht="18" customHeight="1">
      <c r="A37" s="9"/>
      <c r="B37" s="636" t="s">
        <v>98</v>
      </c>
      <c r="C37" s="637"/>
      <c r="D37" s="637"/>
      <c r="E37" s="637"/>
      <c r="F37" s="637"/>
      <c r="G37" s="637"/>
      <c r="H37" s="638"/>
      <c r="I37" s="596"/>
      <c r="J37" s="597"/>
      <c r="K37" s="276"/>
      <c r="L37" s="533">
        <v>0.05</v>
      </c>
      <c r="M37" s="534"/>
      <c r="N37" s="96">
        <f>ROUND(N50*L37,2)</f>
        <v>238.44</v>
      </c>
    </row>
    <row r="38" spans="1:14" ht="18" customHeight="1" thickBot="1">
      <c r="A38" s="9"/>
      <c r="B38" s="583" t="s">
        <v>21</v>
      </c>
      <c r="C38" s="584"/>
      <c r="D38" s="584"/>
      <c r="E38" s="584"/>
      <c r="F38" s="584"/>
      <c r="G38" s="584"/>
      <c r="H38" s="584"/>
      <c r="I38" s="584"/>
      <c r="J38" s="584"/>
      <c r="K38" s="584"/>
      <c r="L38" s="584"/>
      <c r="M38" s="585"/>
      <c r="N38" s="97">
        <f>ROUND(SUM(N36:N37),2)</f>
        <v>11062.04</v>
      </c>
    </row>
    <row r="39" spans="1:14" ht="30" customHeight="1">
      <c r="A39" s="9"/>
      <c r="B39" s="519" t="s">
        <v>22</v>
      </c>
      <c r="C39" s="520"/>
      <c r="D39" s="520"/>
      <c r="E39" s="520"/>
      <c r="F39" s="520"/>
      <c r="G39" s="520"/>
      <c r="H39" s="520"/>
      <c r="I39" s="520"/>
      <c r="J39" s="520"/>
      <c r="K39" s="520"/>
      <c r="L39" s="520"/>
      <c r="M39" s="520"/>
      <c r="N39" s="521"/>
    </row>
    <row r="40" spans="1:14" ht="24.9" customHeight="1">
      <c r="A40" s="9"/>
      <c r="B40" s="522" t="s">
        <v>11</v>
      </c>
      <c r="C40" s="523"/>
      <c r="D40" s="523"/>
      <c r="E40" s="523"/>
      <c r="F40" s="523"/>
      <c r="G40" s="523"/>
      <c r="H40" s="523"/>
      <c r="I40" s="523"/>
      <c r="J40" s="275" t="s">
        <v>12</v>
      </c>
      <c r="K40" s="275" t="s">
        <v>13</v>
      </c>
      <c r="L40" s="523" t="s">
        <v>23</v>
      </c>
      <c r="M40" s="523"/>
      <c r="N40" s="62" t="s">
        <v>20</v>
      </c>
    </row>
    <row r="41" spans="1:14" ht="18" customHeight="1">
      <c r="A41" s="9"/>
      <c r="B41" s="586" t="s">
        <v>49</v>
      </c>
      <c r="C41" s="587"/>
      <c r="D41" s="587"/>
      <c r="E41" s="587"/>
      <c r="F41" s="587"/>
      <c r="G41" s="587"/>
      <c r="H41" s="587"/>
      <c r="I41" s="588"/>
      <c r="J41" s="284" t="s">
        <v>583</v>
      </c>
      <c r="K41" s="273">
        <v>30</v>
      </c>
      <c r="L41" s="589">
        <v>60</v>
      </c>
      <c r="M41" s="589"/>
      <c r="N41" s="96">
        <f>+L41*K41</f>
        <v>1800</v>
      </c>
    </row>
    <row r="42" spans="1:14" ht="18" customHeight="1" thickBot="1">
      <c r="A42" s="9"/>
      <c r="B42" s="539" t="s">
        <v>21</v>
      </c>
      <c r="C42" s="540"/>
      <c r="D42" s="540"/>
      <c r="E42" s="540"/>
      <c r="F42" s="540"/>
      <c r="G42" s="540"/>
      <c r="H42" s="540"/>
      <c r="I42" s="540"/>
      <c r="J42" s="540"/>
      <c r="K42" s="540"/>
      <c r="L42" s="540"/>
      <c r="M42" s="540"/>
      <c r="N42" s="98">
        <f>ROUND(SUM(N41:N41),2)</f>
        <v>1800</v>
      </c>
    </row>
    <row r="43" spans="1:14" ht="30" customHeight="1">
      <c r="A43" s="9"/>
      <c r="B43" s="541" t="s">
        <v>24</v>
      </c>
      <c r="C43" s="542"/>
      <c r="D43" s="542"/>
      <c r="E43" s="542"/>
      <c r="F43" s="542"/>
      <c r="G43" s="542"/>
      <c r="H43" s="542"/>
      <c r="I43" s="542"/>
      <c r="J43" s="542"/>
      <c r="K43" s="542"/>
      <c r="L43" s="542"/>
      <c r="M43" s="542"/>
      <c r="N43" s="543"/>
    </row>
    <row r="44" spans="1:14" ht="35.1" customHeight="1">
      <c r="A44" s="9"/>
      <c r="B44" s="522" t="s">
        <v>25</v>
      </c>
      <c r="C44" s="523"/>
      <c r="D44" s="523"/>
      <c r="E44" s="523"/>
      <c r="F44" s="523"/>
      <c r="G44" s="523"/>
      <c r="H44" s="275" t="s">
        <v>12</v>
      </c>
      <c r="I44" s="274" t="s">
        <v>26</v>
      </c>
      <c r="J44" s="274" t="s">
        <v>27</v>
      </c>
      <c r="K44" s="275" t="s">
        <v>28</v>
      </c>
      <c r="L44" s="523" t="s">
        <v>29</v>
      </c>
      <c r="M44" s="523"/>
      <c r="N44" s="62" t="s">
        <v>20</v>
      </c>
    </row>
    <row r="45" spans="1:14" ht="18" customHeight="1">
      <c r="A45" s="9" t="e">
        <f>+#REF!</f>
        <v>#REF!</v>
      </c>
      <c r="B45" s="544"/>
      <c r="C45" s="545"/>
      <c r="D45" s="545"/>
      <c r="E45" s="545"/>
      <c r="F45" s="545"/>
      <c r="G45" s="546"/>
      <c r="H45" s="284"/>
      <c r="I45" s="273"/>
      <c r="J45" s="277"/>
      <c r="K45" s="273"/>
      <c r="L45" s="547"/>
      <c r="M45" s="547"/>
      <c r="N45" s="77">
        <f>ROUND(K45*L45,2)</f>
        <v>0</v>
      </c>
    </row>
    <row r="46" spans="1:14" ht="18" customHeight="1" thickBot="1">
      <c r="A46" s="9"/>
      <c r="B46" s="539" t="s">
        <v>21</v>
      </c>
      <c r="C46" s="540"/>
      <c r="D46" s="540"/>
      <c r="E46" s="540"/>
      <c r="F46" s="540"/>
      <c r="G46" s="540"/>
      <c r="H46" s="540"/>
      <c r="I46" s="540"/>
      <c r="J46" s="540"/>
      <c r="K46" s="540"/>
      <c r="L46" s="540"/>
      <c r="M46" s="540"/>
      <c r="N46" s="78">
        <f>ROUND((N45),2)</f>
        <v>0</v>
      </c>
    </row>
    <row r="47" spans="1:14" ht="30" customHeight="1">
      <c r="A47" s="9"/>
      <c r="B47" s="519" t="s">
        <v>30</v>
      </c>
      <c r="C47" s="520"/>
      <c r="D47" s="520"/>
      <c r="E47" s="520"/>
      <c r="F47" s="520"/>
      <c r="G47" s="520"/>
      <c r="H47" s="520"/>
      <c r="I47" s="520"/>
      <c r="J47" s="520"/>
      <c r="K47" s="520"/>
      <c r="L47" s="520"/>
      <c r="M47" s="520"/>
      <c r="N47" s="521"/>
    </row>
    <row r="48" spans="1:14" ht="35.1" customHeight="1">
      <c r="A48" s="9"/>
      <c r="B48" s="549" t="s">
        <v>31</v>
      </c>
      <c r="C48" s="550"/>
      <c r="D48" s="550"/>
      <c r="E48" s="550"/>
      <c r="F48" s="550"/>
      <c r="G48" s="550"/>
      <c r="H48" s="550"/>
      <c r="I48" s="275" t="s">
        <v>32</v>
      </c>
      <c r="J48" s="274" t="s">
        <v>33</v>
      </c>
      <c r="K48" s="274" t="s">
        <v>34</v>
      </c>
      <c r="L48" s="551" t="s">
        <v>19</v>
      </c>
      <c r="M48" s="551"/>
      <c r="N48" s="63" t="s">
        <v>20</v>
      </c>
    </row>
    <row r="49" spans="1:14" ht="18" customHeight="1">
      <c r="A49" s="9"/>
      <c r="B49" s="530" t="s">
        <v>55</v>
      </c>
      <c r="C49" s="531"/>
      <c r="D49" s="531"/>
      <c r="E49" s="531"/>
      <c r="F49" s="531"/>
      <c r="G49" s="531"/>
      <c r="H49" s="532"/>
      <c r="I49" s="79">
        <v>38666</v>
      </c>
      <c r="J49" s="80">
        <v>1.85</v>
      </c>
      <c r="K49" s="81">
        <f>+I49*J49*2</f>
        <v>143064.20000000001</v>
      </c>
      <c r="L49" s="552">
        <v>30</v>
      </c>
      <c r="M49" s="552"/>
      <c r="N49" s="77">
        <f>IFERROR(ROUND(K49/L49,2),0)</f>
        <v>4768.8100000000004</v>
      </c>
    </row>
    <row r="50" spans="1:14" ht="18" customHeight="1" thickBot="1">
      <c r="A50" s="9"/>
      <c r="B50" s="535" t="s">
        <v>21</v>
      </c>
      <c r="C50" s="536"/>
      <c r="D50" s="536"/>
      <c r="E50" s="536"/>
      <c r="F50" s="536"/>
      <c r="G50" s="536"/>
      <c r="H50" s="536"/>
      <c r="I50" s="536"/>
      <c r="J50" s="536"/>
      <c r="K50" s="536"/>
      <c r="L50" s="536"/>
      <c r="M50" s="536"/>
      <c r="N50" s="82">
        <f>ROUND(SUM(N49:N49),2)</f>
        <v>4768.8100000000004</v>
      </c>
    </row>
    <row r="51" spans="1:14" ht="6.9" customHeight="1" thickBot="1">
      <c r="A51" s="9"/>
      <c r="B51" s="553"/>
      <c r="C51" s="554"/>
      <c r="D51" s="554"/>
      <c r="E51" s="554"/>
      <c r="F51" s="554"/>
      <c r="G51" s="554"/>
      <c r="H51" s="554"/>
      <c r="I51" s="554"/>
      <c r="J51" s="554"/>
      <c r="K51" s="554"/>
      <c r="L51" s="554"/>
      <c r="M51" s="554"/>
      <c r="N51" s="555"/>
    </row>
    <row r="52" spans="1:14" ht="18" customHeight="1" thickBot="1">
      <c r="A52" s="9"/>
      <c r="B52" s="556" t="s">
        <v>35</v>
      </c>
      <c r="C52" s="557"/>
      <c r="D52" s="557"/>
      <c r="E52" s="557"/>
      <c r="F52" s="557"/>
      <c r="G52" s="557"/>
      <c r="H52" s="557"/>
      <c r="I52" s="557"/>
      <c r="J52" s="557"/>
      <c r="K52" s="557"/>
      <c r="L52" s="557"/>
      <c r="M52" s="558"/>
      <c r="N52" s="101">
        <f>ROUND(N38+N42+N46+N50,2)</f>
        <v>17630.849999999999</v>
      </c>
    </row>
    <row r="53" spans="1:14" ht="6.9" customHeight="1" thickBot="1">
      <c r="A53" s="9"/>
      <c r="B53" s="553"/>
      <c r="C53" s="554"/>
      <c r="D53" s="554"/>
      <c r="E53" s="554"/>
      <c r="F53" s="554"/>
      <c r="G53" s="554"/>
      <c r="H53" s="554"/>
      <c r="I53" s="554"/>
      <c r="J53" s="554"/>
      <c r="K53" s="554"/>
      <c r="L53" s="554"/>
      <c r="M53" s="554"/>
      <c r="N53" s="555"/>
    </row>
    <row r="54" spans="1:14" ht="30" customHeight="1" thickBot="1">
      <c r="A54" s="9"/>
      <c r="B54" s="559" t="s">
        <v>36</v>
      </c>
      <c r="C54" s="560"/>
      <c r="D54" s="560"/>
      <c r="E54" s="560"/>
      <c r="F54" s="560"/>
      <c r="G54" s="560"/>
      <c r="H54" s="560"/>
      <c r="I54" s="560"/>
      <c r="J54" s="560"/>
      <c r="K54" s="560"/>
      <c r="L54" s="560"/>
      <c r="M54" s="560"/>
      <c r="N54" s="561"/>
    </row>
    <row r="55" spans="1:14" ht="24.9" customHeight="1">
      <c r="A55" s="9"/>
      <c r="B55" s="562" t="s">
        <v>37</v>
      </c>
      <c r="C55" s="563"/>
      <c r="D55" s="563"/>
      <c r="E55" s="563"/>
      <c r="F55" s="563"/>
      <c r="G55" s="563"/>
      <c r="H55" s="563"/>
      <c r="I55" s="271"/>
      <c r="J55" s="272"/>
      <c r="K55" s="37" t="s">
        <v>38</v>
      </c>
      <c r="L55" s="511" t="s">
        <v>39</v>
      </c>
      <c r="M55" s="513"/>
      <c r="N55" s="39"/>
    </row>
    <row r="56" spans="1:14" ht="18" customHeight="1">
      <c r="A56" s="9"/>
      <c r="B56" s="564" t="s">
        <v>40</v>
      </c>
      <c r="C56" s="565"/>
      <c r="D56" s="565"/>
      <c r="E56" s="565"/>
      <c r="F56" s="565"/>
      <c r="G56" s="565"/>
      <c r="H56" s="565"/>
      <c r="I56" s="83"/>
      <c r="J56" s="84"/>
      <c r="K56" s="85">
        <v>0.23</v>
      </c>
      <c r="L56" s="579">
        <f>ROUND(N52*K56,2)</f>
        <v>4055.1</v>
      </c>
      <c r="M56" s="580"/>
      <c r="N56" s="86"/>
    </row>
    <row r="57" spans="1:14" ht="18" customHeight="1">
      <c r="A57" s="9"/>
      <c r="B57" s="87" t="s">
        <v>41</v>
      </c>
      <c r="C57" s="88"/>
      <c r="D57" s="88"/>
      <c r="E57" s="88"/>
      <c r="F57" s="88"/>
      <c r="G57" s="88"/>
      <c r="H57" s="88"/>
      <c r="I57" s="83"/>
      <c r="J57" s="84"/>
      <c r="K57" s="85">
        <v>0.02</v>
      </c>
      <c r="L57" s="579">
        <f>ROUND(N52*K57,2)</f>
        <v>352.62</v>
      </c>
      <c r="M57" s="580"/>
      <c r="N57" s="86"/>
    </row>
    <row r="58" spans="1:14" ht="18" customHeight="1" thickBot="1">
      <c r="A58" s="9"/>
      <c r="B58" s="89" t="s">
        <v>42</v>
      </c>
      <c r="C58" s="90"/>
      <c r="D58" s="90"/>
      <c r="E58" s="90"/>
      <c r="F58" s="90"/>
      <c r="G58" s="90"/>
      <c r="H58" s="90"/>
      <c r="I58" s="91"/>
      <c r="J58" s="92"/>
      <c r="K58" s="85">
        <v>0.05</v>
      </c>
      <c r="L58" s="581">
        <f>ROUND(N52*K58,2)</f>
        <v>881.54</v>
      </c>
      <c r="M58" s="582"/>
      <c r="N58" s="86"/>
    </row>
    <row r="59" spans="1:14" ht="18" customHeight="1" thickBot="1">
      <c r="A59" s="9"/>
      <c r="B59" s="556" t="s">
        <v>21</v>
      </c>
      <c r="C59" s="557"/>
      <c r="D59" s="557"/>
      <c r="E59" s="557"/>
      <c r="F59" s="557"/>
      <c r="G59" s="557"/>
      <c r="H59" s="557"/>
      <c r="I59" s="557"/>
      <c r="J59" s="557"/>
      <c r="K59" s="557"/>
      <c r="L59" s="557"/>
      <c r="M59" s="558"/>
      <c r="N59" s="101">
        <f>ROUND(L56+L57+L58,2)</f>
        <v>5289.26</v>
      </c>
    </row>
    <row r="60" spans="1:14" ht="6.9" customHeight="1" thickBot="1">
      <c r="A60" s="9"/>
      <c r="B60" s="553"/>
      <c r="C60" s="554"/>
      <c r="D60" s="554"/>
      <c r="E60" s="554"/>
      <c r="F60" s="554"/>
      <c r="G60" s="554"/>
      <c r="H60" s="554"/>
      <c r="I60" s="554"/>
      <c r="J60" s="554"/>
      <c r="K60" s="554"/>
      <c r="L60" s="554"/>
      <c r="M60" s="554"/>
      <c r="N60" s="555"/>
    </row>
    <row r="61" spans="1:14" ht="23.25" customHeight="1" thickBot="1">
      <c r="A61" s="40" t="s">
        <v>43</v>
      </c>
      <c r="B61" s="576" t="s">
        <v>44</v>
      </c>
      <c r="C61" s="577"/>
      <c r="D61" s="577"/>
      <c r="E61" s="577"/>
      <c r="F61" s="577"/>
      <c r="G61" s="577"/>
      <c r="H61" s="577"/>
      <c r="I61" s="577"/>
      <c r="J61" s="577"/>
      <c r="K61" s="577"/>
      <c r="L61" s="577"/>
      <c r="M61" s="578"/>
      <c r="N61" s="102">
        <f>ROUND(N52+N59,0)</f>
        <v>22920</v>
      </c>
    </row>
    <row r="62" spans="1:14" hidden="1">
      <c r="B62" s="42" t="s">
        <v>79</v>
      </c>
      <c r="C62" s="25"/>
      <c r="D62" s="25"/>
      <c r="E62" s="25"/>
      <c r="F62" s="25"/>
      <c r="G62" s="25"/>
      <c r="H62" s="25"/>
      <c r="I62" s="25"/>
      <c r="J62" s="25"/>
      <c r="K62" s="25"/>
      <c r="L62" s="25"/>
      <c r="M62" s="25"/>
      <c r="N62" s="43"/>
    </row>
    <row r="63" spans="1:14" hidden="1">
      <c r="B63" s="44"/>
      <c r="C63" s="45"/>
      <c r="D63" s="45"/>
      <c r="E63" s="45"/>
      <c r="F63" s="45"/>
      <c r="G63" s="45"/>
      <c r="H63" s="45"/>
      <c r="I63" s="45"/>
      <c r="J63" s="45"/>
      <c r="K63" s="45"/>
      <c r="L63" s="45"/>
      <c r="M63" s="45"/>
      <c r="N63" s="46"/>
    </row>
    <row r="64" spans="1:14" hidden="1">
      <c r="B64" s="44"/>
      <c r="C64" s="45"/>
      <c r="D64" s="45"/>
      <c r="E64" s="45"/>
      <c r="F64" s="45"/>
      <c r="G64" s="45"/>
      <c r="H64" s="45"/>
      <c r="I64" s="45"/>
      <c r="J64" s="45"/>
      <c r="K64" s="45"/>
      <c r="L64" s="45"/>
      <c r="M64" s="45"/>
      <c r="N64" s="46"/>
    </row>
    <row r="65" spans="2:14" hidden="1">
      <c r="B65" s="44"/>
      <c r="C65" s="45"/>
      <c r="D65" s="45"/>
      <c r="E65" s="45"/>
      <c r="F65" s="45"/>
      <c r="G65" s="45"/>
      <c r="H65" s="45"/>
      <c r="I65" s="45"/>
      <c r="J65" s="45"/>
      <c r="K65" s="45"/>
      <c r="L65" s="45"/>
      <c r="M65" s="45"/>
      <c r="N65" s="46"/>
    </row>
    <row r="66" spans="2:14" ht="15" hidden="1" thickBot="1">
      <c r="B66" s="47"/>
      <c r="C66" s="48"/>
      <c r="D66" s="48"/>
      <c r="E66" s="48"/>
      <c r="F66" s="48"/>
      <c r="G66" s="48"/>
      <c r="H66" s="48"/>
      <c r="I66" s="48"/>
      <c r="J66" s="48"/>
      <c r="K66" s="48"/>
      <c r="L66" s="48"/>
      <c r="M66" s="48"/>
      <c r="N66" s="49"/>
    </row>
    <row r="67" spans="2:14" hidden="1">
      <c r="B67" s="50"/>
      <c r="C67" s="51"/>
      <c r="D67" s="51"/>
      <c r="E67" s="51"/>
      <c r="F67" s="51"/>
      <c r="G67" s="51"/>
      <c r="H67" s="51"/>
      <c r="I67" s="51"/>
      <c r="J67" s="51"/>
      <c r="K67" s="51"/>
      <c r="L67" s="51"/>
      <c r="M67" s="51"/>
      <c r="N67" s="52"/>
    </row>
    <row r="68" spans="2:14" hidden="1">
      <c r="B68" s="53" t="s">
        <v>80</v>
      </c>
      <c r="C68" s="27"/>
      <c r="D68" s="27"/>
      <c r="E68" s="27"/>
      <c r="F68" s="27"/>
      <c r="G68" s="27"/>
      <c r="H68" s="27"/>
      <c r="I68" s="27"/>
      <c r="J68" s="27"/>
      <c r="K68" s="27"/>
      <c r="L68" s="27"/>
      <c r="M68" s="27"/>
      <c r="N68" s="28"/>
    </row>
    <row r="69" spans="2:14" ht="15" hidden="1" customHeight="1">
      <c r="B69" s="566" t="s">
        <v>81</v>
      </c>
      <c r="C69" s="567"/>
      <c r="D69" s="567"/>
      <c r="E69" s="567"/>
      <c r="F69" s="567"/>
      <c r="G69" s="567"/>
      <c r="H69" s="567"/>
      <c r="I69" s="567"/>
      <c r="J69" s="567"/>
      <c r="K69" s="567"/>
      <c r="L69" s="567"/>
      <c r="M69" s="567"/>
      <c r="N69" s="568"/>
    </row>
    <row r="70" spans="2:14" ht="15" hidden="1" customHeight="1">
      <c r="B70" s="566"/>
      <c r="C70" s="567"/>
      <c r="D70" s="567"/>
      <c r="E70" s="567"/>
      <c r="F70" s="567"/>
      <c r="G70" s="567"/>
      <c r="H70" s="567"/>
      <c r="I70" s="567"/>
      <c r="J70" s="567"/>
      <c r="K70" s="567"/>
      <c r="L70" s="567"/>
      <c r="M70" s="567"/>
      <c r="N70" s="568"/>
    </row>
    <row r="71" spans="2:14" ht="30" hidden="1" customHeight="1">
      <c r="B71" s="569" t="s">
        <v>82</v>
      </c>
      <c r="C71" s="570"/>
      <c r="D71" s="570"/>
      <c r="E71" s="570"/>
      <c r="F71" s="570"/>
      <c r="G71" s="570"/>
      <c r="H71" s="570"/>
      <c r="I71" s="570"/>
      <c r="J71" s="570"/>
      <c r="K71" s="570"/>
      <c r="L71" s="570"/>
      <c r="M71" s="570"/>
      <c r="N71" s="571"/>
    </row>
    <row r="72" spans="2:14" hidden="1">
      <c r="B72" s="569"/>
      <c r="C72" s="570"/>
      <c r="D72" s="570"/>
      <c r="E72" s="570"/>
      <c r="F72" s="570"/>
      <c r="G72" s="570"/>
      <c r="H72" s="570"/>
      <c r="I72" s="570"/>
      <c r="J72" s="570"/>
      <c r="K72" s="570"/>
      <c r="L72" s="570"/>
      <c r="M72" s="570"/>
      <c r="N72" s="571"/>
    </row>
    <row r="73" spans="2:14" hidden="1">
      <c r="B73" s="54"/>
      <c r="C73" s="55"/>
      <c r="D73" s="55"/>
      <c r="E73" s="55"/>
      <c r="F73" s="55"/>
      <c r="G73" s="55"/>
      <c r="H73" s="55"/>
      <c r="I73" s="55"/>
      <c r="J73" s="55"/>
      <c r="K73" s="55"/>
      <c r="L73" s="55"/>
      <c r="M73" s="55"/>
      <c r="N73" s="56"/>
    </row>
    <row r="74" spans="2:14" hidden="1">
      <c r="B74" s="54"/>
      <c r="C74" s="55"/>
      <c r="D74" s="55"/>
      <c r="E74" s="55"/>
      <c r="F74" s="55"/>
      <c r="G74" s="55"/>
      <c r="H74" s="55"/>
      <c r="I74" s="55"/>
      <c r="J74" s="55"/>
      <c r="K74" s="55"/>
      <c r="L74" s="55"/>
      <c r="M74" s="55"/>
      <c r="N74" s="56"/>
    </row>
    <row r="75" spans="2:14" hidden="1">
      <c r="B75" s="54"/>
      <c r="C75" s="55"/>
      <c r="D75" s="55"/>
      <c r="E75" s="55"/>
      <c r="F75" s="55"/>
      <c r="G75" s="55"/>
      <c r="H75" s="55"/>
      <c r="I75" s="55"/>
      <c r="J75" s="55"/>
      <c r="K75" s="55"/>
      <c r="L75" s="55"/>
      <c r="M75" s="55"/>
      <c r="N75" s="56"/>
    </row>
    <row r="76" spans="2:14" hidden="1">
      <c r="B76" s="53"/>
      <c r="C76" s="27"/>
      <c r="D76" s="27"/>
      <c r="E76" s="27"/>
      <c r="F76" s="27"/>
      <c r="G76" s="27"/>
      <c r="H76" s="27"/>
      <c r="I76" s="27"/>
      <c r="J76" s="27"/>
      <c r="K76" s="27"/>
      <c r="L76" s="27"/>
      <c r="M76" s="27"/>
      <c r="N76" s="28"/>
    </row>
    <row r="77" spans="2:14" hidden="1">
      <c r="B77" s="36"/>
      <c r="C77" s="17"/>
      <c r="D77" s="17"/>
      <c r="E77" s="17" t="s">
        <v>45</v>
      </c>
      <c r="F77" s="25"/>
      <c r="G77" s="25"/>
      <c r="H77" s="17"/>
      <c r="I77" s="17"/>
      <c r="J77" s="17"/>
      <c r="K77" s="17"/>
      <c r="L77" s="17"/>
      <c r="M77" s="17"/>
      <c r="N77" s="19"/>
    </row>
    <row r="78" spans="2:14" hidden="1">
      <c r="B78" s="36"/>
      <c r="C78" s="17"/>
      <c r="D78" s="17"/>
      <c r="E78" s="57" t="s">
        <v>46</v>
      </c>
      <c r="F78" s="17"/>
      <c r="G78" s="17"/>
      <c r="H78" s="57"/>
      <c r="I78" s="57"/>
      <c r="J78" s="57"/>
      <c r="K78" s="17"/>
      <c r="L78" s="17"/>
      <c r="M78" s="17"/>
      <c r="N78" s="19"/>
    </row>
    <row r="79" spans="2:14" hidden="1">
      <c r="B79" s="36"/>
      <c r="C79" s="17"/>
      <c r="D79" s="17"/>
      <c r="E79" s="58" t="s">
        <v>48</v>
      </c>
      <c r="F79" s="17"/>
      <c r="G79" s="17"/>
      <c r="H79" s="58"/>
      <c r="I79" s="58"/>
      <c r="J79" s="58"/>
      <c r="K79" s="17"/>
      <c r="L79" s="17"/>
      <c r="M79" s="17"/>
      <c r="N79" s="19"/>
    </row>
    <row r="80" spans="2:14" hidden="1">
      <c r="B80" s="59"/>
      <c r="C80" s="27"/>
      <c r="D80" s="27"/>
      <c r="E80" s="17" t="s">
        <v>47</v>
      </c>
      <c r="F80" s="17"/>
      <c r="G80" s="17"/>
      <c r="H80" s="17"/>
      <c r="I80" s="17"/>
      <c r="J80" s="17"/>
      <c r="K80" s="27"/>
      <c r="L80" s="27"/>
      <c r="M80" s="27"/>
      <c r="N80" s="28"/>
    </row>
    <row r="81" spans="2:14" hidden="1">
      <c r="B81" s="59"/>
      <c r="C81" s="27"/>
      <c r="D81" s="27"/>
      <c r="E81" s="27"/>
      <c r="F81" s="17"/>
      <c r="G81" s="17"/>
      <c r="H81" s="17"/>
      <c r="I81" s="17"/>
      <c r="J81" s="17"/>
      <c r="K81" s="27"/>
      <c r="L81" s="27"/>
      <c r="M81" s="27"/>
      <c r="N81" s="28"/>
    </row>
    <row r="82" spans="2:14" hidden="1">
      <c r="B82" s="59" t="s">
        <v>83</v>
      </c>
      <c r="C82" s="58"/>
      <c r="D82" s="58"/>
      <c r="E82" s="17"/>
      <c r="F82" s="17"/>
      <c r="G82" s="17"/>
      <c r="H82" s="17"/>
      <c r="I82" s="17"/>
      <c r="J82" s="572"/>
      <c r="K82" s="572"/>
      <c r="L82" s="572"/>
      <c r="M82" s="572"/>
      <c r="N82" s="573"/>
    </row>
    <row r="83" spans="2:14" ht="15" hidden="1" thickBot="1">
      <c r="B83" s="60" t="s">
        <v>84</v>
      </c>
      <c r="C83" s="61"/>
      <c r="D83" s="61"/>
      <c r="E83" s="41"/>
      <c r="F83" s="41"/>
      <c r="G83" s="41"/>
      <c r="H83" s="41"/>
      <c r="I83" s="41"/>
      <c r="J83" s="574"/>
      <c r="K83" s="574"/>
      <c r="L83" s="574"/>
      <c r="M83" s="574"/>
      <c r="N83" s="575"/>
    </row>
  </sheetData>
  <mergeCells count="78">
    <mergeCell ref="L57:M57"/>
    <mergeCell ref="B71:N72"/>
    <mergeCell ref="J82:N83"/>
    <mergeCell ref="L58:M58"/>
    <mergeCell ref="B59:M59"/>
    <mergeCell ref="B60:N60"/>
    <mergeCell ref="B61:M61"/>
    <mergeCell ref="B69:N70"/>
    <mergeCell ref="B53:N53"/>
    <mergeCell ref="B54:N54"/>
    <mergeCell ref="B55:H55"/>
    <mergeCell ref="L55:M55"/>
    <mergeCell ref="B56:H56"/>
    <mergeCell ref="L56:M56"/>
    <mergeCell ref="B49:H49"/>
    <mergeCell ref="L49:M49"/>
    <mergeCell ref="B50:M50"/>
    <mergeCell ref="B51:N51"/>
    <mergeCell ref="B52:M52"/>
    <mergeCell ref="B45:G45"/>
    <mergeCell ref="L45:M45"/>
    <mergeCell ref="B46:M46"/>
    <mergeCell ref="B47:N47"/>
    <mergeCell ref="B48:H48"/>
    <mergeCell ref="L48:M48"/>
    <mergeCell ref="B41:I41"/>
    <mergeCell ref="L41:M41"/>
    <mergeCell ref="B42:M42"/>
    <mergeCell ref="B43:N43"/>
    <mergeCell ref="B44:G44"/>
    <mergeCell ref="L44:M44"/>
    <mergeCell ref="B38:M38"/>
    <mergeCell ref="B39:N39"/>
    <mergeCell ref="B40:I40"/>
    <mergeCell ref="L40:M40"/>
    <mergeCell ref="B36:H36"/>
    <mergeCell ref="I36:J36"/>
    <mergeCell ref="L36:M36"/>
    <mergeCell ref="B37:H37"/>
    <mergeCell ref="I37:J37"/>
    <mergeCell ref="L37:M37"/>
    <mergeCell ref="C32:J32"/>
    <mergeCell ref="L32:M32"/>
    <mergeCell ref="B34:N34"/>
    <mergeCell ref="B35:H35"/>
    <mergeCell ref="I35:J35"/>
    <mergeCell ref="L35:M35"/>
    <mergeCell ref="F26:H26"/>
    <mergeCell ref="B28:N28"/>
    <mergeCell ref="C30:J30"/>
    <mergeCell ref="L30:M30"/>
    <mergeCell ref="C31:I31"/>
    <mergeCell ref="L31:M31"/>
    <mergeCell ref="E16:M17"/>
    <mergeCell ref="C21:N21"/>
    <mergeCell ref="B10:E10"/>
    <mergeCell ref="I10:J10"/>
    <mergeCell ref="D12:G12"/>
    <mergeCell ref="K12:M12"/>
    <mergeCell ref="L13:N13"/>
    <mergeCell ref="C19:I19"/>
    <mergeCell ref="K19:N19"/>
    <mergeCell ref="B7:N7"/>
    <mergeCell ref="B1:B6"/>
    <mergeCell ref="C1:J1"/>
    <mergeCell ref="K1:K2"/>
    <mergeCell ref="L1:N2"/>
    <mergeCell ref="C2:J2"/>
    <mergeCell ref="C3:J3"/>
    <mergeCell ref="K3:K4"/>
    <mergeCell ref="L3:N4"/>
    <mergeCell ref="C4:J4"/>
    <mergeCell ref="C5:J5"/>
    <mergeCell ref="K5:K6"/>
    <mergeCell ref="L5:L6"/>
    <mergeCell ref="M5:M6"/>
    <mergeCell ref="N5:N6"/>
    <mergeCell ref="C6:J6"/>
  </mergeCells>
  <pageMargins left="0.70866141732283472" right="0.70866141732283472" top="0.74803149606299213" bottom="0.74803149606299213" header="0.31496062992125984" footer="0.31496062992125984"/>
  <pageSetup scale="50" orientation="portrait" r:id="rId1"/>
  <drawing r:id="rId2"/>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BC388EA-5C3E-4C2D-9281-51EFA143D1CD}">
  <sheetPr>
    <tabColor rgb="FFFF0000"/>
    <pageSetUpPr fitToPage="1"/>
  </sheetPr>
  <dimension ref="A1:Q83"/>
  <sheetViews>
    <sheetView view="pageBreakPreview" topLeftCell="B38" zoomScale="70" zoomScaleNormal="70" zoomScaleSheetLayoutView="70" workbookViewId="0">
      <selection activeCell="C1" sqref="C1:J3"/>
    </sheetView>
  </sheetViews>
  <sheetFormatPr baseColWidth="10" defaultColWidth="11.44140625" defaultRowHeight="14.4"/>
  <cols>
    <col min="1" max="1" width="11.88671875" hidden="1" customWidth="1"/>
    <col min="2" max="2" width="17" customWidth="1"/>
    <col min="6" max="6" width="14.44140625" customWidth="1"/>
    <col min="9" max="9" width="14.5546875" bestFit="1" customWidth="1"/>
    <col min="10" max="10" width="15.5546875" customWidth="1"/>
    <col min="11" max="11" width="17.5546875" bestFit="1" customWidth="1"/>
    <col min="14" max="14" width="17.44140625" customWidth="1"/>
    <col min="15" max="15" width="12" bestFit="1" customWidth="1"/>
    <col min="17" max="17" width="12.88671875" bestFit="1" customWidth="1"/>
  </cols>
  <sheetData>
    <row r="1" spans="1:14">
      <c r="A1" s="8"/>
      <c r="B1" s="608"/>
      <c r="C1" s="611"/>
      <c r="D1" s="611"/>
      <c r="E1" s="611"/>
      <c r="F1" s="611"/>
      <c r="G1" s="611"/>
      <c r="H1" s="611"/>
      <c r="I1" s="611"/>
      <c r="J1" s="612"/>
      <c r="K1" s="613" t="s">
        <v>0</v>
      </c>
      <c r="L1" s="615" t="s">
        <v>61</v>
      </c>
      <c r="M1" s="616"/>
      <c r="N1" s="617"/>
    </row>
    <row r="2" spans="1:14">
      <c r="A2" s="9"/>
      <c r="B2" s="609"/>
      <c r="C2" s="621" t="s">
        <v>1</v>
      </c>
      <c r="D2" s="621"/>
      <c r="E2" s="621"/>
      <c r="F2" s="621"/>
      <c r="G2" s="621"/>
      <c r="H2" s="621"/>
      <c r="I2" s="621"/>
      <c r="J2" s="622"/>
      <c r="K2" s="614"/>
      <c r="L2" s="618"/>
      <c r="M2" s="619"/>
      <c r="N2" s="620"/>
    </row>
    <row r="3" spans="1:14">
      <c r="A3" s="9"/>
      <c r="B3" s="609"/>
      <c r="C3" s="621" t="s">
        <v>62</v>
      </c>
      <c r="D3" s="621"/>
      <c r="E3" s="621"/>
      <c r="F3" s="621"/>
      <c r="G3" s="621"/>
      <c r="H3" s="621"/>
      <c r="I3" s="621"/>
      <c r="J3" s="622"/>
      <c r="K3" s="623" t="s">
        <v>2</v>
      </c>
      <c r="L3" s="625">
        <v>1</v>
      </c>
      <c r="M3" s="626"/>
      <c r="N3" s="627"/>
    </row>
    <row r="4" spans="1:14">
      <c r="A4" s="9"/>
      <c r="B4" s="609"/>
      <c r="C4" s="621" t="s">
        <v>63</v>
      </c>
      <c r="D4" s="621"/>
      <c r="E4" s="621"/>
      <c r="F4" s="621"/>
      <c r="G4" s="621"/>
      <c r="H4" s="621"/>
      <c r="I4" s="621"/>
      <c r="J4" s="622"/>
      <c r="K4" s="624"/>
      <c r="L4" s="628"/>
      <c r="M4" s="629"/>
      <c r="N4" s="630"/>
    </row>
    <row r="5" spans="1:14">
      <c r="A5" s="9"/>
      <c r="B5" s="609"/>
      <c r="C5" s="621" t="s">
        <v>64</v>
      </c>
      <c r="D5" s="621"/>
      <c r="E5" s="621"/>
      <c r="F5" s="621"/>
      <c r="G5" s="621"/>
      <c r="H5" s="621"/>
      <c r="I5" s="621"/>
      <c r="J5" s="622"/>
      <c r="K5" s="623" t="s">
        <v>3</v>
      </c>
      <c r="L5" s="632"/>
      <c r="M5" s="632" t="s">
        <v>4</v>
      </c>
      <c r="N5" s="604"/>
    </row>
    <row r="6" spans="1:14" ht="15" thickBot="1">
      <c r="A6" s="9"/>
      <c r="B6" s="610"/>
      <c r="C6" s="606"/>
      <c r="D6" s="606"/>
      <c r="E6" s="606"/>
      <c r="F6" s="606"/>
      <c r="G6" s="606"/>
      <c r="H6" s="606"/>
      <c r="I6" s="606"/>
      <c r="J6" s="607"/>
      <c r="K6" s="631"/>
      <c r="L6" s="633"/>
      <c r="M6" s="633"/>
      <c r="N6" s="605"/>
    </row>
    <row r="7" spans="1:14" ht="5.0999999999999996" customHeight="1" thickBot="1">
      <c r="A7" s="9"/>
      <c r="B7" s="491"/>
      <c r="C7" s="492"/>
      <c r="D7" s="492"/>
      <c r="E7" s="492"/>
      <c r="F7" s="492"/>
      <c r="G7" s="492"/>
      <c r="H7" s="492"/>
      <c r="I7" s="492"/>
      <c r="J7" s="492"/>
      <c r="K7" s="492"/>
      <c r="L7" s="492"/>
      <c r="M7" s="492"/>
      <c r="N7" s="493"/>
    </row>
    <row r="8" spans="1:14" ht="18.75" customHeight="1">
      <c r="A8" s="9"/>
      <c r="B8" s="282"/>
      <c r="C8" s="169"/>
      <c r="D8" s="169"/>
      <c r="E8" s="169"/>
      <c r="F8" s="169"/>
      <c r="G8" s="169"/>
      <c r="H8" s="170"/>
      <c r="I8" s="169"/>
      <c r="J8" s="169"/>
      <c r="K8" s="171" t="s">
        <v>5</v>
      </c>
      <c r="L8" s="172"/>
      <c r="M8" s="172"/>
      <c r="N8" s="173"/>
    </row>
    <row r="9" spans="1:14">
      <c r="A9" s="9"/>
      <c r="B9" s="283"/>
      <c r="C9" s="174"/>
      <c r="D9" s="174"/>
      <c r="E9" s="174"/>
      <c r="F9" s="174"/>
      <c r="G9" s="174"/>
      <c r="H9" s="175"/>
      <c r="I9" s="174"/>
      <c r="J9" s="174"/>
      <c r="K9" s="176"/>
      <c r="L9" s="177" t="s">
        <v>65</v>
      </c>
      <c r="M9" s="177" t="s">
        <v>66</v>
      </c>
      <c r="N9" s="178" t="s">
        <v>67</v>
      </c>
    </row>
    <row r="10" spans="1:14">
      <c r="A10" s="9"/>
      <c r="B10" s="498" t="s">
        <v>68</v>
      </c>
      <c r="C10" s="499"/>
      <c r="D10" s="499"/>
      <c r="E10" s="499"/>
      <c r="F10" s="179"/>
      <c r="G10" s="174"/>
      <c r="H10" s="180"/>
      <c r="I10" s="500" t="s">
        <v>69</v>
      </c>
      <c r="J10" s="500"/>
      <c r="K10" s="181"/>
      <c r="L10" s="177"/>
      <c r="M10" s="177"/>
      <c r="N10" s="178"/>
    </row>
    <row r="11" spans="1:14" ht="5.25" customHeight="1">
      <c r="A11" s="9"/>
      <c r="B11" s="278"/>
      <c r="C11" s="279"/>
      <c r="D11" s="279"/>
      <c r="E11" s="279"/>
      <c r="F11" s="179"/>
      <c r="G11" s="174"/>
      <c r="H11" s="180"/>
      <c r="I11" s="280"/>
      <c r="J11" s="280"/>
      <c r="K11" s="181"/>
      <c r="L11" s="177"/>
      <c r="M11" s="177"/>
      <c r="N11" s="178"/>
    </row>
    <row r="12" spans="1:14">
      <c r="A12" s="9"/>
      <c r="B12" s="182" t="s">
        <v>6</v>
      </c>
      <c r="C12" s="183"/>
      <c r="D12" s="501">
        <v>0</v>
      </c>
      <c r="E12" s="501"/>
      <c r="F12" s="501"/>
      <c r="G12" s="501"/>
      <c r="H12" s="183"/>
      <c r="I12" s="180"/>
      <c r="J12" s="184" t="s">
        <v>7</v>
      </c>
      <c r="K12" s="501" t="s">
        <v>872</v>
      </c>
      <c r="L12" s="501"/>
      <c r="M12" s="501"/>
      <c r="N12" s="185"/>
    </row>
    <row r="13" spans="1:14" ht="15" thickBot="1">
      <c r="A13" s="9"/>
      <c r="B13" s="186"/>
      <c r="C13" s="187"/>
      <c r="D13" s="281"/>
      <c r="E13" s="281"/>
      <c r="F13" s="281"/>
      <c r="G13" s="281"/>
      <c r="H13" s="187"/>
      <c r="I13" s="281"/>
      <c r="J13" s="187"/>
      <c r="K13" s="281"/>
      <c r="L13" s="502"/>
      <c r="M13" s="502"/>
      <c r="N13" s="503"/>
    </row>
    <row r="14" spans="1:14" ht="6.9" customHeight="1">
      <c r="A14" s="9"/>
      <c r="B14" s="10"/>
      <c r="C14" s="11"/>
      <c r="D14" s="11"/>
      <c r="E14" s="11"/>
      <c r="F14" s="11"/>
      <c r="G14" s="11"/>
      <c r="H14" s="11"/>
      <c r="I14" s="11"/>
      <c r="J14" s="11"/>
      <c r="K14" s="11"/>
      <c r="L14" s="11"/>
      <c r="M14" s="11"/>
      <c r="N14" s="12"/>
    </row>
    <row r="15" spans="1:14" hidden="1">
      <c r="A15" s="9"/>
      <c r="B15" s="13" t="s">
        <v>8</v>
      </c>
      <c r="C15" s="14"/>
      <c r="D15" s="15" t="s">
        <v>4</v>
      </c>
      <c r="E15" s="16"/>
      <c r="F15" s="17"/>
      <c r="G15" s="17"/>
      <c r="H15" s="18"/>
      <c r="I15" s="18"/>
      <c r="J15" s="18"/>
      <c r="K15" s="18"/>
      <c r="L15" s="18"/>
      <c r="M15" s="18"/>
      <c r="N15" s="19"/>
    </row>
    <row r="16" spans="1:14" ht="18" customHeight="1">
      <c r="A16" s="9"/>
      <c r="B16" s="20" t="s">
        <v>70</v>
      </c>
      <c r="C16" s="21"/>
      <c r="D16" s="23"/>
      <c r="E16" s="494" t="s">
        <v>899</v>
      </c>
      <c r="F16" s="494"/>
      <c r="G16" s="494"/>
      <c r="H16" s="494"/>
      <c r="I16" s="494"/>
      <c r="J16" s="494"/>
      <c r="K16" s="494"/>
      <c r="L16" s="494"/>
      <c r="M16" s="494"/>
      <c r="N16" s="19"/>
    </row>
    <row r="17" spans="1:14" ht="18" customHeight="1">
      <c r="A17" s="9"/>
      <c r="B17" s="20"/>
      <c r="C17" s="21"/>
      <c r="D17" s="23"/>
      <c r="E17" s="495"/>
      <c r="F17" s="495"/>
      <c r="G17" s="495"/>
      <c r="H17" s="495"/>
      <c r="I17" s="495"/>
      <c r="J17" s="495"/>
      <c r="K17" s="495"/>
      <c r="L17" s="495"/>
      <c r="M17" s="495"/>
      <c r="N17" s="19"/>
    </row>
    <row r="18" spans="1:14" ht="6.9" customHeight="1">
      <c r="A18" s="9"/>
      <c r="B18" s="20"/>
      <c r="C18" s="21"/>
      <c r="D18" s="23"/>
      <c r="E18" s="23"/>
      <c r="F18" s="23"/>
      <c r="G18" s="23"/>
      <c r="H18" s="23"/>
      <c r="I18" s="23"/>
      <c r="J18" s="23"/>
      <c r="K18" s="23"/>
      <c r="L18" s="23"/>
      <c r="M18" s="23"/>
      <c r="N18" s="24"/>
    </row>
    <row r="19" spans="1:14" ht="18" customHeight="1">
      <c r="A19" s="9"/>
      <c r="B19" s="20" t="s">
        <v>71</v>
      </c>
      <c r="C19" s="496" t="s">
        <v>898</v>
      </c>
      <c r="D19" s="496"/>
      <c r="E19" s="496"/>
      <c r="F19" s="496"/>
      <c r="G19" s="496"/>
      <c r="H19" s="496"/>
      <c r="I19" s="496"/>
      <c r="J19" s="15" t="s">
        <v>72</v>
      </c>
      <c r="K19" s="504" t="s">
        <v>897</v>
      </c>
      <c r="L19" s="504"/>
      <c r="M19" s="504"/>
      <c r="N19" s="505"/>
    </row>
    <row r="20" spans="1:14" ht="6.9" customHeight="1">
      <c r="A20" s="9"/>
      <c r="B20" s="20"/>
      <c r="C20" s="21"/>
      <c r="D20" s="23"/>
      <c r="E20" s="23"/>
      <c r="F20" s="23"/>
      <c r="G20" s="23"/>
      <c r="H20" s="23"/>
      <c r="I20" s="23"/>
      <c r="J20" s="23"/>
      <c r="K20" s="23"/>
      <c r="L20" s="23"/>
      <c r="M20" s="23"/>
      <c r="N20" s="24"/>
    </row>
    <row r="21" spans="1:14" ht="18" customHeight="1">
      <c r="A21" s="9"/>
      <c r="B21" s="20" t="s">
        <v>73</v>
      </c>
      <c r="C21" s="496" t="s">
        <v>900</v>
      </c>
      <c r="D21" s="496"/>
      <c r="E21" s="496"/>
      <c r="F21" s="496"/>
      <c r="G21" s="496"/>
      <c r="H21" s="496"/>
      <c r="I21" s="496"/>
      <c r="J21" s="496"/>
      <c r="K21" s="496"/>
      <c r="L21" s="496"/>
      <c r="M21" s="496"/>
      <c r="N21" s="497"/>
    </row>
    <row r="22" spans="1:14" ht="18" customHeight="1">
      <c r="A22" s="9"/>
      <c r="B22" s="20"/>
      <c r="C22" s="21"/>
      <c r="D22" s="27"/>
      <c r="E22" s="27"/>
      <c r="F22" s="27"/>
      <c r="G22" s="27"/>
      <c r="H22" s="27"/>
      <c r="I22" s="27"/>
      <c r="J22" s="27"/>
      <c r="K22" s="27"/>
      <c r="L22" s="27"/>
      <c r="M22" s="27"/>
      <c r="N22" s="28"/>
    </row>
    <row r="23" spans="1:14" hidden="1">
      <c r="A23" s="9"/>
      <c r="B23" s="20" t="s">
        <v>74</v>
      </c>
      <c r="C23" s="22"/>
      <c r="D23" s="26"/>
      <c r="E23" s="26"/>
      <c r="F23" s="26"/>
      <c r="G23" s="26"/>
      <c r="H23" s="26"/>
      <c r="I23" s="26"/>
      <c r="J23" s="26"/>
      <c r="K23" s="188" t="s">
        <v>75</v>
      </c>
      <c r="L23" s="189"/>
      <c r="M23" s="188" t="s">
        <v>4</v>
      </c>
      <c r="N23" s="190"/>
    </row>
    <row r="24" spans="1:14" ht="6.9" customHeight="1">
      <c r="A24" s="9"/>
      <c r="B24" s="20"/>
      <c r="C24" s="21"/>
      <c r="D24" s="27"/>
      <c r="E24" s="27"/>
      <c r="F24" s="27"/>
      <c r="G24" s="27"/>
      <c r="H24" s="27"/>
      <c r="I24" s="27"/>
      <c r="J24" s="27"/>
      <c r="K24" s="27"/>
      <c r="L24" s="27"/>
      <c r="M24" s="27"/>
      <c r="N24" s="28"/>
    </row>
    <row r="25" spans="1:14" ht="18" customHeight="1">
      <c r="A25" s="9"/>
      <c r="B25" s="20" t="s">
        <v>76</v>
      </c>
      <c r="C25" s="21"/>
      <c r="D25" s="27"/>
      <c r="E25" s="27"/>
      <c r="F25" s="29"/>
      <c r="G25" s="30"/>
      <c r="H25" s="25"/>
      <c r="I25" s="26"/>
      <c r="J25" s="26"/>
      <c r="K25" s="17"/>
      <c r="L25" s="27"/>
      <c r="M25" s="27"/>
      <c r="N25" s="28"/>
    </row>
    <row r="26" spans="1:14" ht="18" customHeight="1">
      <c r="A26" s="9"/>
      <c r="B26" s="31"/>
      <c r="C26" s="32"/>
      <c r="D26" s="33"/>
      <c r="E26" s="33"/>
      <c r="F26" s="506" t="s">
        <v>77</v>
      </c>
      <c r="G26" s="507"/>
      <c r="H26" s="507"/>
      <c r="I26" s="33" t="s">
        <v>66</v>
      </c>
      <c r="J26" s="33" t="s">
        <v>67</v>
      </c>
      <c r="K26" s="34"/>
      <c r="L26" s="33"/>
      <c r="M26" s="33"/>
      <c r="N26" s="35"/>
    </row>
    <row r="27" spans="1:14" ht="6.9" customHeight="1">
      <c r="A27" s="9"/>
      <c r="B27" s="36"/>
      <c r="C27" s="18"/>
      <c r="D27" s="18"/>
      <c r="E27" s="18"/>
      <c r="F27" s="18"/>
      <c r="G27" s="18"/>
      <c r="H27" s="18"/>
      <c r="I27" s="18"/>
      <c r="J27" s="18"/>
      <c r="K27" s="18"/>
      <c r="L27" s="18"/>
      <c r="M27" s="18"/>
      <c r="N27" s="19"/>
    </row>
    <row r="28" spans="1:14" ht="30" customHeight="1">
      <c r="A28" s="9"/>
      <c r="B28" s="508" t="s">
        <v>9</v>
      </c>
      <c r="C28" s="509"/>
      <c r="D28" s="509"/>
      <c r="E28" s="509"/>
      <c r="F28" s="509"/>
      <c r="G28" s="509"/>
      <c r="H28" s="509"/>
      <c r="I28" s="509"/>
      <c r="J28" s="509"/>
      <c r="K28" s="509"/>
      <c r="L28" s="509"/>
      <c r="M28" s="509"/>
      <c r="N28" s="510"/>
    </row>
    <row r="29" spans="1:14" ht="6.9" customHeight="1" thickBot="1">
      <c r="A29" s="9"/>
      <c r="B29" s="72"/>
      <c r="C29" s="73"/>
      <c r="D29" s="73"/>
      <c r="E29" s="73"/>
      <c r="F29" s="73"/>
      <c r="G29" s="73"/>
      <c r="H29" s="73"/>
      <c r="I29" s="73"/>
      <c r="J29" s="73"/>
      <c r="K29" s="73"/>
      <c r="L29" s="73"/>
      <c r="M29" s="73"/>
      <c r="N29" s="74"/>
    </row>
    <row r="30" spans="1:14" ht="35.25" customHeight="1">
      <c r="A30" s="9"/>
      <c r="B30" s="65" t="s">
        <v>10</v>
      </c>
      <c r="C30" s="511" t="s">
        <v>11</v>
      </c>
      <c r="D30" s="512"/>
      <c r="E30" s="512"/>
      <c r="F30" s="512"/>
      <c r="G30" s="512"/>
      <c r="H30" s="512"/>
      <c r="I30" s="512"/>
      <c r="J30" s="513"/>
      <c r="K30" s="66" t="s">
        <v>78</v>
      </c>
      <c r="L30" s="514" t="s">
        <v>12</v>
      </c>
      <c r="M30" s="514"/>
      <c r="N30" s="38" t="s">
        <v>13</v>
      </c>
    </row>
    <row r="31" spans="1:14" hidden="1">
      <c r="A31" s="9"/>
      <c r="B31" s="67" t="s">
        <v>10</v>
      </c>
      <c r="C31" s="515" t="s">
        <v>11</v>
      </c>
      <c r="D31" s="515"/>
      <c r="E31" s="515"/>
      <c r="F31" s="515"/>
      <c r="G31" s="515"/>
      <c r="H31" s="515"/>
      <c r="I31" s="515"/>
      <c r="J31" s="64"/>
      <c r="K31" s="75"/>
      <c r="L31" s="516" t="s">
        <v>12</v>
      </c>
      <c r="M31" s="516"/>
      <c r="N31" s="68" t="s">
        <v>13</v>
      </c>
    </row>
    <row r="32" spans="1:14" ht="50.1" customHeight="1" thickBot="1">
      <c r="A32" s="9" t="s">
        <v>14</v>
      </c>
      <c r="B32" s="69" t="s">
        <v>850</v>
      </c>
      <c r="C32" s="600" t="s">
        <v>851</v>
      </c>
      <c r="D32" s="600"/>
      <c r="E32" s="600"/>
      <c r="F32" s="600"/>
      <c r="G32" s="600"/>
      <c r="H32" s="600"/>
      <c r="I32" s="600"/>
      <c r="J32" s="600"/>
      <c r="K32" s="70"/>
      <c r="L32" s="518" t="s">
        <v>99</v>
      </c>
      <c r="M32" s="518"/>
      <c r="N32" s="71"/>
    </row>
    <row r="33" spans="1:17" ht="6.9" customHeight="1" thickBot="1">
      <c r="A33" s="9"/>
      <c r="B33" s="72"/>
      <c r="C33" s="73"/>
      <c r="D33" s="73"/>
      <c r="E33" s="73"/>
      <c r="F33" s="73"/>
      <c r="G33" s="73"/>
      <c r="H33" s="73"/>
      <c r="I33" s="73"/>
      <c r="J33" s="73"/>
      <c r="K33" s="73"/>
      <c r="L33" s="73"/>
      <c r="M33" s="73"/>
      <c r="N33" s="74"/>
    </row>
    <row r="34" spans="1:17" ht="30" customHeight="1">
      <c r="A34" s="9"/>
      <c r="B34" s="519" t="s">
        <v>16</v>
      </c>
      <c r="C34" s="520"/>
      <c r="D34" s="520"/>
      <c r="E34" s="520"/>
      <c r="F34" s="520"/>
      <c r="G34" s="520"/>
      <c r="H34" s="520"/>
      <c r="I34" s="520"/>
      <c r="J34" s="520"/>
      <c r="K34" s="520"/>
      <c r="L34" s="520"/>
      <c r="M34" s="520"/>
      <c r="N34" s="521"/>
    </row>
    <row r="35" spans="1:17" ht="24.9" customHeight="1">
      <c r="A35" s="9"/>
      <c r="B35" s="522" t="s">
        <v>11</v>
      </c>
      <c r="C35" s="523"/>
      <c r="D35" s="523"/>
      <c r="E35" s="523"/>
      <c r="F35" s="523"/>
      <c r="G35" s="523"/>
      <c r="H35" s="523"/>
      <c r="I35" s="523" t="s">
        <v>17</v>
      </c>
      <c r="J35" s="523"/>
      <c r="K35" s="275" t="s">
        <v>18</v>
      </c>
      <c r="L35" s="523" t="s">
        <v>19</v>
      </c>
      <c r="M35" s="523"/>
      <c r="N35" s="62" t="s">
        <v>20</v>
      </c>
    </row>
    <row r="36" spans="1:17" ht="18" customHeight="1">
      <c r="A36" s="9"/>
      <c r="B36" s="524" t="s">
        <v>188</v>
      </c>
      <c r="C36" s="525"/>
      <c r="D36" s="525"/>
      <c r="E36" s="525"/>
      <c r="F36" s="525"/>
      <c r="G36" s="525"/>
      <c r="H36" s="525"/>
      <c r="I36" s="526"/>
      <c r="J36" s="527"/>
      <c r="K36" s="76">
        <v>87176</v>
      </c>
      <c r="L36" s="552">
        <v>66</v>
      </c>
      <c r="M36" s="552"/>
      <c r="N36" s="95">
        <f>ROUND(K36/L36,0)</f>
        <v>1321</v>
      </c>
      <c r="P36" s="270"/>
      <c r="Q36" s="270"/>
    </row>
    <row r="37" spans="1:17" ht="18" customHeight="1" thickBot="1">
      <c r="A37" s="9"/>
      <c r="B37" s="535" t="s">
        <v>21</v>
      </c>
      <c r="C37" s="536"/>
      <c r="D37" s="536"/>
      <c r="E37" s="536"/>
      <c r="F37" s="536"/>
      <c r="G37" s="536"/>
      <c r="H37" s="536"/>
      <c r="I37" s="536"/>
      <c r="J37" s="536"/>
      <c r="K37" s="536"/>
      <c r="L37" s="536"/>
      <c r="M37" s="536"/>
      <c r="N37" s="97">
        <f>ROUND(SUM(N36:N36),2)</f>
        <v>1321</v>
      </c>
    </row>
    <row r="38" spans="1:17" ht="30" customHeight="1">
      <c r="A38" s="9"/>
      <c r="B38" s="519" t="s">
        <v>22</v>
      </c>
      <c r="C38" s="520"/>
      <c r="D38" s="520"/>
      <c r="E38" s="520"/>
      <c r="F38" s="520"/>
      <c r="G38" s="520"/>
      <c r="H38" s="520"/>
      <c r="I38" s="520"/>
      <c r="J38" s="520"/>
      <c r="K38" s="520"/>
      <c r="L38" s="520"/>
      <c r="M38" s="520"/>
      <c r="N38" s="521"/>
    </row>
    <row r="39" spans="1:17" ht="24.9" customHeight="1">
      <c r="A39" s="9"/>
      <c r="B39" s="522" t="s">
        <v>11</v>
      </c>
      <c r="C39" s="523"/>
      <c r="D39" s="523"/>
      <c r="E39" s="523"/>
      <c r="F39" s="523"/>
      <c r="G39" s="523"/>
      <c r="H39" s="523"/>
      <c r="I39" s="523"/>
      <c r="J39" s="275" t="s">
        <v>12</v>
      </c>
      <c r="K39" s="275" t="s">
        <v>13</v>
      </c>
      <c r="L39" s="523" t="s">
        <v>23</v>
      </c>
      <c r="M39" s="523"/>
      <c r="N39" s="62" t="s">
        <v>20</v>
      </c>
    </row>
    <row r="40" spans="1:17" ht="18" customHeight="1">
      <c r="A40" s="9"/>
      <c r="B40" s="601"/>
      <c r="C40" s="528"/>
      <c r="D40" s="528"/>
      <c r="E40" s="528"/>
      <c r="F40" s="528"/>
      <c r="G40" s="528"/>
      <c r="H40" s="528"/>
      <c r="I40" s="528"/>
      <c r="J40" s="284"/>
      <c r="K40" s="273"/>
      <c r="L40" s="538"/>
      <c r="M40" s="538"/>
      <c r="N40" s="96"/>
    </row>
    <row r="41" spans="1:17" ht="18" customHeight="1" thickBot="1">
      <c r="A41" s="9"/>
      <c r="B41" s="539" t="s">
        <v>21</v>
      </c>
      <c r="C41" s="540"/>
      <c r="D41" s="540"/>
      <c r="E41" s="540"/>
      <c r="F41" s="540"/>
      <c r="G41" s="540"/>
      <c r="H41" s="540"/>
      <c r="I41" s="540"/>
      <c r="J41" s="540"/>
      <c r="K41" s="540"/>
      <c r="L41" s="540"/>
      <c r="M41" s="540"/>
      <c r="N41" s="98">
        <f>ROUND(SUM(N40:N40),2)</f>
        <v>0</v>
      </c>
    </row>
    <row r="42" spans="1:17" ht="30" customHeight="1">
      <c r="A42" s="9"/>
      <c r="B42" s="541" t="s">
        <v>24</v>
      </c>
      <c r="C42" s="542"/>
      <c r="D42" s="542"/>
      <c r="E42" s="542"/>
      <c r="F42" s="542"/>
      <c r="G42" s="542"/>
      <c r="H42" s="542"/>
      <c r="I42" s="542"/>
      <c r="J42" s="542"/>
      <c r="K42" s="542"/>
      <c r="L42" s="542"/>
      <c r="M42" s="542"/>
      <c r="N42" s="543"/>
    </row>
    <row r="43" spans="1:17" ht="35.1" customHeight="1">
      <c r="A43" s="9"/>
      <c r="B43" s="522" t="s">
        <v>25</v>
      </c>
      <c r="C43" s="523"/>
      <c r="D43" s="523"/>
      <c r="E43" s="523"/>
      <c r="F43" s="523"/>
      <c r="G43" s="523"/>
      <c r="H43" s="275" t="s">
        <v>12</v>
      </c>
      <c r="I43" s="274" t="s">
        <v>26</v>
      </c>
      <c r="J43" s="274" t="s">
        <v>27</v>
      </c>
      <c r="K43" s="275" t="s">
        <v>28</v>
      </c>
      <c r="L43" s="523" t="s">
        <v>29</v>
      </c>
      <c r="M43" s="523"/>
      <c r="N43" s="62" t="s">
        <v>20</v>
      </c>
    </row>
    <row r="44" spans="1:17" ht="18" customHeight="1">
      <c r="A44" s="9" t="e">
        <f>+#REF!</f>
        <v>#REF!</v>
      </c>
      <c r="B44" s="544"/>
      <c r="C44" s="545"/>
      <c r="D44" s="545"/>
      <c r="E44" s="545"/>
      <c r="F44" s="545"/>
      <c r="G44" s="546"/>
      <c r="H44" s="284"/>
      <c r="I44" s="273"/>
      <c r="J44" s="273"/>
      <c r="K44" s="273"/>
      <c r="L44" s="547"/>
      <c r="M44" s="547"/>
      <c r="N44" s="96"/>
    </row>
    <row r="45" spans="1:17" ht="18" customHeight="1">
      <c r="A45" s="9"/>
      <c r="B45" s="530"/>
      <c r="C45" s="531"/>
      <c r="D45" s="531"/>
      <c r="E45" s="531"/>
      <c r="F45" s="531"/>
      <c r="G45" s="532"/>
      <c r="H45" s="276"/>
      <c r="I45" s="276"/>
      <c r="J45" s="276"/>
      <c r="K45" s="276"/>
      <c r="L45" s="548"/>
      <c r="M45" s="548"/>
      <c r="N45" s="96">
        <f>ROUND(K45*L45,2)</f>
        <v>0</v>
      </c>
    </row>
    <row r="46" spans="1:17" ht="18" customHeight="1" thickBot="1">
      <c r="A46" s="9"/>
      <c r="B46" s="539" t="s">
        <v>21</v>
      </c>
      <c r="C46" s="540"/>
      <c r="D46" s="540"/>
      <c r="E46" s="540"/>
      <c r="F46" s="540"/>
      <c r="G46" s="540"/>
      <c r="H46" s="540"/>
      <c r="I46" s="540"/>
      <c r="J46" s="540"/>
      <c r="K46" s="540"/>
      <c r="L46" s="540"/>
      <c r="M46" s="540"/>
      <c r="N46" s="99">
        <f>ROUND(N44,2)</f>
        <v>0</v>
      </c>
    </row>
    <row r="47" spans="1:17" ht="30" customHeight="1">
      <c r="A47" s="9"/>
      <c r="B47" s="519" t="s">
        <v>30</v>
      </c>
      <c r="C47" s="520"/>
      <c r="D47" s="520"/>
      <c r="E47" s="520"/>
      <c r="F47" s="520"/>
      <c r="G47" s="520"/>
      <c r="H47" s="520"/>
      <c r="I47" s="520"/>
      <c r="J47" s="520"/>
      <c r="K47" s="520"/>
      <c r="L47" s="520"/>
      <c r="M47" s="520"/>
      <c r="N47" s="521"/>
    </row>
    <row r="48" spans="1:17" ht="35.1" customHeight="1">
      <c r="A48" s="9"/>
      <c r="B48" s="549" t="s">
        <v>31</v>
      </c>
      <c r="C48" s="550"/>
      <c r="D48" s="550"/>
      <c r="E48" s="550"/>
      <c r="F48" s="550"/>
      <c r="G48" s="550"/>
      <c r="H48" s="550"/>
      <c r="I48" s="275" t="s">
        <v>32</v>
      </c>
      <c r="J48" s="274" t="s">
        <v>33</v>
      </c>
      <c r="K48" s="274" t="s">
        <v>34</v>
      </c>
      <c r="L48" s="551" t="s">
        <v>19</v>
      </c>
      <c r="M48" s="551"/>
      <c r="N48" s="63" t="s">
        <v>20</v>
      </c>
    </row>
    <row r="49" spans="1:14" ht="18" customHeight="1">
      <c r="A49" s="9"/>
      <c r="B49" s="530"/>
      <c r="C49" s="531"/>
      <c r="D49" s="531"/>
      <c r="E49" s="531"/>
      <c r="F49" s="531"/>
      <c r="G49" s="531"/>
      <c r="H49" s="532"/>
      <c r="I49" s="79"/>
      <c r="J49" s="80"/>
      <c r="K49" s="81"/>
      <c r="L49" s="552"/>
      <c r="M49" s="552"/>
      <c r="N49" s="96"/>
    </row>
    <row r="50" spans="1:14" ht="18" customHeight="1" thickBot="1">
      <c r="A50" s="9"/>
      <c r="B50" s="535" t="s">
        <v>21</v>
      </c>
      <c r="C50" s="536"/>
      <c r="D50" s="536"/>
      <c r="E50" s="536"/>
      <c r="F50" s="536"/>
      <c r="G50" s="536"/>
      <c r="H50" s="536"/>
      <c r="I50" s="536"/>
      <c r="J50" s="536"/>
      <c r="K50" s="536"/>
      <c r="L50" s="536"/>
      <c r="M50" s="536"/>
      <c r="N50" s="100">
        <f>ROUND(SUM(N49:N49),2)</f>
        <v>0</v>
      </c>
    </row>
    <row r="51" spans="1:14" ht="6.9" customHeight="1" thickBot="1">
      <c r="A51" s="9"/>
      <c r="B51" s="553"/>
      <c r="C51" s="554"/>
      <c r="D51" s="554"/>
      <c r="E51" s="554"/>
      <c r="F51" s="554"/>
      <c r="G51" s="554"/>
      <c r="H51" s="554"/>
      <c r="I51" s="554"/>
      <c r="J51" s="554"/>
      <c r="K51" s="554"/>
      <c r="L51" s="554"/>
      <c r="M51" s="554"/>
      <c r="N51" s="555"/>
    </row>
    <row r="52" spans="1:14" ht="18" customHeight="1" thickBot="1">
      <c r="A52" s="9"/>
      <c r="B52" s="556" t="s">
        <v>35</v>
      </c>
      <c r="C52" s="557"/>
      <c r="D52" s="557"/>
      <c r="E52" s="557"/>
      <c r="F52" s="557"/>
      <c r="G52" s="557"/>
      <c r="H52" s="557"/>
      <c r="I52" s="557"/>
      <c r="J52" s="557"/>
      <c r="K52" s="557"/>
      <c r="L52" s="557"/>
      <c r="M52" s="558"/>
      <c r="N52" s="101">
        <f>ROUND(N37+N41+N46+N50,2)</f>
        <v>1321</v>
      </c>
    </row>
    <row r="53" spans="1:14" ht="6.9" customHeight="1" thickBot="1">
      <c r="A53" s="9"/>
      <c r="B53" s="553"/>
      <c r="C53" s="554"/>
      <c r="D53" s="554"/>
      <c r="E53" s="554"/>
      <c r="F53" s="554"/>
      <c r="G53" s="554"/>
      <c r="H53" s="554"/>
      <c r="I53" s="554"/>
      <c r="J53" s="554"/>
      <c r="K53" s="554"/>
      <c r="L53" s="554"/>
      <c r="M53" s="554"/>
      <c r="N53" s="555"/>
    </row>
    <row r="54" spans="1:14" ht="30" customHeight="1" thickBot="1">
      <c r="A54" s="9"/>
      <c r="B54" s="559" t="s">
        <v>36</v>
      </c>
      <c r="C54" s="560"/>
      <c r="D54" s="560"/>
      <c r="E54" s="560"/>
      <c r="F54" s="560"/>
      <c r="G54" s="560"/>
      <c r="H54" s="560"/>
      <c r="I54" s="560"/>
      <c r="J54" s="560"/>
      <c r="K54" s="560"/>
      <c r="L54" s="560"/>
      <c r="M54" s="560"/>
      <c r="N54" s="561"/>
    </row>
    <row r="55" spans="1:14" ht="24.9" customHeight="1">
      <c r="A55" s="9"/>
      <c r="B55" s="562" t="s">
        <v>37</v>
      </c>
      <c r="C55" s="563"/>
      <c r="D55" s="563"/>
      <c r="E55" s="563"/>
      <c r="F55" s="563"/>
      <c r="G55" s="563"/>
      <c r="H55" s="563"/>
      <c r="I55" s="271"/>
      <c r="J55" s="272"/>
      <c r="K55" s="37" t="s">
        <v>38</v>
      </c>
      <c r="L55" s="511" t="s">
        <v>39</v>
      </c>
      <c r="M55" s="513"/>
      <c r="N55" s="39"/>
    </row>
    <row r="56" spans="1:14" ht="18" customHeight="1">
      <c r="A56" s="9"/>
      <c r="B56" s="564" t="s">
        <v>40</v>
      </c>
      <c r="C56" s="565"/>
      <c r="D56" s="565"/>
      <c r="E56" s="565"/>
      <c r="F56" s="565"/>
      <c r="G56" s="565"/>
      <c r="H56" s="565"/>
      <c r="I56" s="83"/>
      <c r="J56" s="84"/>
      <c r="K56" s="85">
        <v>0.23</v>
      </c>
      <c r="L56" s="579">
        <f>ROUND(N52*K56,2)</f>
        <v>303.83</v>
      </c>
      <c r="M56" s="580"/>
      <c r="N56" s="86"/>
    </row>
    <row r="57" spans="1:14" ht="18" customHeight="1">
      <c r="A57" s="9"/>
      <c r="B57" s="87" t="s">
        <v>41</v>
      </c>
      <c r="C57" s="88"/>
      <c r="D57" s="88"/>
      <c r="E57" s="88"/>
      <c r="F57" s="88"/>
      <c r="G57" s="88"/>
      <c r="H57" s="88"/>
      <c r="I57" s="83"/>
      <c r="J57" s="84"/>
      <c r="K57" s="85">
        <v>0.02</v>
      </c>
      <c r="L57" s="579">
        <f>ROUND(N52*K57,2)</f>
        <v>26.42</v>
      </c>
      <c r="M57" s="580"/>
      <c r="N57" s="86"/>
    </row>
    <row r="58" spans="1:14" ht="18" customHeight="1" thickBot="1">
      <c r="A58" s="9"/>
      <c r="B58" s="89" t="s">
        <v>42</v>
      </c>
      <c r="C58" s="90"/>
      <c r="D58" s="90"/>
      <c r="E58" s="90"/>
      <c r="F58" s="90"/>
      <c r="G58" s="90"/>
      <c r="H58" s="90"/>
      <c r="I58" s="91"/>
      <c r="J58" s="92"/>
      <c r="K58" s="85">
        <v>0.05</v>
      </c>
      <c r="L58" s="581">
        <f>ROUND(N52*K58,2)</f>
        <v>66.05</v>
      </c>
      <c r="M58" s="582"/>
      <c r="N58" s="86"/>
    </row>
    <row r="59" spans="1:14" ht="18" customHeight="1" thickBot="1">
      <c r="A59" s="9"/>
      <c r="B59" s="556" t="s">
        <v>21</v>
      </c>
      <c r="C59" s="557"/>
      <c r="D59" s="557"/>
      <c r="E59" s="557"/>
      <c r="F59" s="557"/>
      <c r="G59" s="557"/>
      <c r="H59" s="557"/>
      <c r="I59" s="557"/>
      <c r="J59" s="557"/>
      <c r="K59" s="557"/>
      <c r="L59" s="557"/>
      <c r="M59" s="558"/>
      <c r="N59" s="101">
        <f>ROUND(L56+L57+L58,2)</f>
        <v>396.3</v>
      </c>
    </row>
    <row r="60" spans="1:14" ht="6.9" customHeight="1" thickBot="1">
      <c r="A60" s="9"/>
      <c r="B60" s="553"/>
      <c r="C60" s="554"/>
      <c r="D60" s="554"/>
      <c r="E60" s="554"/>
      <c r="F60" s="554"/>
      <c r="G60" s="554"/>
      <c r="H60" s="554"/>
      <c r="I60" s="554"/>
      <c r="J60" s="554"/>
      <c r="K60" s="554"/>
      <c r="L60" s="554"/>
      <c r="M60" s="554"/>
      <c r="N60" s="555"/>
    </row>
    <row r="61" spans="1:14" ht="23.25" customHeight="1" thickBot="1">
      <c r="A61" s="40" t="s">
        <v>43</v>
      </c>
      <c r="B61" s="576" t="s">
        <v>44</v>
      </c>
      <c r="C61" s="577"/>
      <c r="D61" s="577"/>
      <c r="E61" s="577"/>
      <c r="F61" s="577"/>
      <c r="G61" s="577"/>
      <c r="H61" s="577"/>
      <c r="I61" s="577"/>
      <c r="J61" s="577"/>
      <c r="K61" s="577"/>
      <c r="L61" s="577"/>
      <c r="M61" s="578"/>
      <c r="N61" s="102">
        <f>ROUND(N52+N59,0)</f>
        <v>1717</v>
      </c>
    </row>
    <row r="62" spans="1:14" hidden="1">
      <c r="B62" s="42" t="s">
        <v>79</v>
      </c>
      <c r="C62" s="25"/>
      <c r="D62" s="25"/>
      <c r="E62" s="25"/>
      <c r="F62" s="25"/>
      <c r="G62" s="25"/>
      <c r="H62" s="25"/>
      <c r="I62" s="25"/>
      <c r="J62" s="25"/>
      <c r="K62" s="25"/>
      <c r="L62" s="25"/>
      <c r="M62" s="25"/>
      <c r="N62" s="43"/>
    </row>
    <row r="63" spans="1:14" hidden="1">
      <c r="B63" s="44"/>
      <c r="C63" s="45"/>
      <c r="D63" s="45"/>
      <c r="E63" s="45"/>
      <c r="F63" s="45"/>
      <c r="G63" s="45"/>
      <c r="H63" s="45"/>
      <c r="I63" s="45"/>
      <c r="J63" s="45"/>
      <c r="K63" s="45"/>
      <c r="L63" s="45"/>
      <c r="M63" s="45"/>
      <c r="N63" s="46"/>
    </row>
    <row r="64" spans="1:14" hidden="1">
      <c r="B64" s="44"/>
      <c r="C64" s="45"/>
      <c r="D64" s="45"/>
      <c r="E64" s="45"/>
      <c r="F64" s="45"/>
      <c r="G64" s="45"/>
      <c r="H64" s="45"/>
      <c r="I64" s="45"/>
      <c r="J64" s="45"/>
      <c r="K64" s="45"/>
      <c r="L64" s="45"/>
      <c r="M64" s="45"/>
      <c r="N64" s="46"/>
    </row>
    <row r="65" spans="2:14" hidden="1">
      <c r="B65" s="44"/>
      <c r="C65" s="45"/>
      <c r="D65" s="45"/>
      <c r="E65" s="45"/>
      <c r="F65" s="45"/>
      <c r="G65" s="45"/>
      <c r="H65" s="45"/>
      <c r="I65" s="45"/>
      <c r="J65" s="45"/>
      <c r="K65" s="45"/>
      <c r="L65" s="45"/>
      <c r="M65" s="45"/>
      <c r="N65" s="46"/>
    </row>
    <row r="66" spans="2:14" ht="15" hidden="1" thickBot="1">
      <c r="B66" s="47"/>
      <c r="C66" s="48"/>
      <c r="D66" s="48"/>
      <c r="E66" s="48"/>
      <c r="F66" s="48"/>
      <c r="G66" s="48"/>
      <c r="H66" s="48"/>
      <c r="I66" s="48"/>
      <c r="J66" s="48"/>
      <c r="K66" s="48"/>
      <c r="L66" s="48"/>
      <c r="M66" s="48"/>
      <c r="N66" s="49"/>
    </row>
    <row r="67" spans="2:14" hidden="1">
      <c r="B67" s="50"/>
      <c r="C67" s="51"/>
      <c r="D67" s="51"/>
      <c r="E67" s="51"/>
      <c r="F67" s="51"/>
      <c r="G67" s="51"/>
      <c r="H67" s="51"/>
      <c r="I67" s="51"/>
      <c r="J67" s="51"/>
      <c r="K67" s="51"/>
      <c r="L67" s="51"/>
      <c r="M67" s="51"/>
      <c r="N67" s="52"/>
    </row>
    <row r="68" spans="2:14" hidden="1">
      <c r="B68" s="53" t="s">
        <v>80</v>
      </c>
      <c r="C68" s="27"/>
      <c r="D68" s="27"/>
      <c r="E68" s="27"/>
      <c r="F68" s="27"/>
      <c r="G68" s="27"/>
      <c r="H68" s="27"/>
      <c r="I68" s="27"/>
      <c r="J68" s="27"/>
      <c r="K68" s="27"/>
      <c r="L68" s="27"/>
      <c r="M68" s="27"/>
      <c r="N68" s="28"/>
    </row>
    <row r="69" spans="2:14" ht="15" hidden="1" customHeight="1">
      <c r="B69" s="566" t="s">
        <v>81</v>
      </c>
      <c r="C69" s="567"/>
      <c r="D69" s="567"/>
      <c r="E69" s="567"/>
      <c r="F69" s="567"/>
      <c r="G69" s="567"/>
      <c r="H69" s="567"/>
      <c r="I69" s="567"/>
      <c r="J69" s="567"/>
      <c r="K69" s="567"/>
      <c r="L69" s="567"/>
      <c r="M69" s="567"/>
      <c r="N69" s="568"/>
    </row>
    <row r="70" spans="2:14" ht="15" hidden="1" customHeight="1">
      <c r="B70" s="566"/>
      <c r="C70" s="567"/>
      <c r="D70" s="567"/>
      <c r="E70" s="567"/>
      <c r="F70" s="567"/>
      <c r="G70" s="567"/>
      <c r="H70" s="567"/>
      <c r="I70" s="567"/>
      <c r="J70" s="567"/>
      <c r="K70" s="567"/>
      <c r="L70" s="567"/>
      <c r="M70" s="567"/>
      <c r="N70" s="568"/>
    </row>
    <row r="71" spans="2:14" ht="30" hidden="1" customHeight="1">
      <c r="B71" s="569" t="s">
        <v>82</v>
      </c>
      <c r="C71" s="570"/>
      <c r="D71" s="570"/>
      <c r="E71" s="570"/>
      <c r="F71" s="570"/>
      <c r="G71" s="570"/>
      <c r="H71" s="570"/>
      <c r="I71" s="570"/>
      <c r="J71" s="570"/>
      <c r="K71" s="570"/>
      <c r="L71" s="570"/>
      <c r="M71" s="570"/>
      <c r="N71" s="571"/>
    </row>
    <row r="72" spans="2:14" hidden="1">
      <c r="B72" s="569"/>
      <c r="C72" s="570"/>
      <c r="D72" s="570"/>
      <c r="E72" s="570"/>
      <c r="F72" s="570"/>
      <c r="G72" s="570"/>
      <c r="H72" s="570"/>
      <c r="I72" s="570"/>
      <c r="J72" s="570"/>
      <c r="K72" s="570"/>
      <c r="L72" s="570"/>
      <c r="M72" s="570"/>
      <c r="N72" s="571"/>
    </row>
    <row r="73" spans="2:14" hidden="1">
      <c r="B73" s="54"/>
      <c r="C73" s="55"/>
      <c r="D73" s="55"/>
      <c r="E73" s="55"/>
      <c r="F73" s="55"/>
      <c r="G73" s="55"/>
      <c r="H73" s="55"/>
      <c r="I73" s="55"/>
      <c r="J73" s="55"/>
      <c r="K73" s="55"/>
      <c r="L73" s="55"/>
      <c r="M73" s="55"/>
      <c r="N73" s="56"/>
    </row>
    <row r="74" spans="2:14" hidden="1">
      <c r="B74" s="54"/>
      <c r="C74" s="55"/>
      <c r="D74" s="55"/>
      <c r="E74" s="55"/>
      <c r="F74" s="55"/>
      <c r="G74" s="55"/>
      <c r="H74" s="55"/>
      <c r="I74" s="55"/>
      <c r="J74" s="55"/>
      <c r="K74" s="55"/>
      <c r="L74" s="55"/>
      <c r="M74" s="55"/>
      <c r="N74" s="56"/>
    </row>
    <row r="75" spans="2:14" hidden="1">
      <c r="B75" s="54"/>
      <c r="C75" s="55"/>
      <c r="D75" s="55"/>
      <c r="E75" s="55"/>
      <c r="F75" s="55"/>
      <c r="G75" s="55"/>
      <c r="H75" s="55"/>
      <c r="I75" s="55"/>
      <c r="J75" s="55"/>
      <c r="K75" s="55"/>
      <c r="L75" s="55"/>
      <c r="M75" s="55"/>
      <c r="N75" s="56"/>
    </row>
    <row r="76" spans="2:14" hidden="1">
      <c r="B76" s="53"/>
      <c r="C76" s="27"/>
      <c r="D76" s="27"/>
      <c r="E76" s="27"/>
      <c r="F76" s="27"/>
      <c r="G76" s="27"/>
      <c r="H76" s="27"/>
      <c r="I76" s="27"/>
      <c r="J76" s="27"/>
      <c r="K76" s="27"/>
      <c r="L76" s="27"/>
      <c r="M76" s="27"/>
      <c r="N76" s="28"/>
    </row>
    <row r="77" spans="2:14" hidden="1">
      <c r="B77" s="36"/>
      <c r="C77" s="17"/>
      <c r="D77" s="17"/>
      <c r="E77" s="17" t="s">
        <v>45</v>
      </c>
      <c r="F77" s="25"/>
      <c r="G77" s="25"/>
      <c r="H77" s="17"/>
      <c r="I77" s="17"/>
      <c r="J77" s="17"/>
      <c r="K77" s="17"/>
      <c r="L77" s="17"/>
      <c r="M77" s="17"/>
      <c r="N77" s="19"/>
    </row>
    <row r="78" spans="2:14" hidden="1">
      <c r="B78" s="36"/>
      <c r="C78" s="17"/>
      <c r="D78" s="17"/>
      <c r="E78" s="57" t="s">
        <v>46</v>
      </c>
      <c r="F78" s="17"/>
      <c r="G78" s="17"/>
      <c r="H78" s="57"/>
      <c r="I78" s="57"/>
      <c r="J78" s="57"/>
      <c r="K78" s="17"/>
      <c r="L78" s="17"/>
      <c r="M78" s="17"/>
      <c r="N78" s="19"/>
    </row>
    <row r="79" spans="2:14" hidden="1">
      <c r="B79" s="36"/>
      <c r="C79" s="17"/>
      <c r="D79" s="17"/>
      <c r="E79" s="58" t="s">
        <v>48</v>
      </c>
      <c r="F79" s="17"/>
      <c r="G79" s="17"/>
      <c r="H79" s="58"/>
      <c r="I79" s="58"/>
      <c r="J79" s="58"/>
      <c r="K79" s="17"/>
      <c r="L79" s="17"/>
      <c r="M79" s="17"/>
      <c r="N79" s="19"/>
    </row>
    <row r="80" spans="2:14" hidden="1">
      <c r="B80" s="59"/>
      <c r="C80" s="27"/>
      <c r="D80" s="27"/>
      <c r="E80" s="17" t="s">
        <v>47</v>
      </c>
      <c r="F80" s="17"/>
      <c r="G80" s="17"/>
      <c r="H80" s="17"/>
      <c r="I80" s="17"/>
      <c r="J80" s="17"/>
      <c r="K80" s="27"/>
      <c r="L80" s="27"/>
      <c r="M80" s="27"/>
      <c r="N80" s="28"/>
    </row>
    <row r="81" spans="2:14" hidden="1">
      <c r="B81" s="59"/>
      <c r="C81" s="27"/>
      <c r="D81" s="27"/>
      <c r="E81" s="27"/>
      <c r="F81" s="17"/>
      <c r="G81" s="17"/>
      <c r="H81" s="17"/>
      <c r="I81" s="17"/>
      <c r="J81" s="17"/>
      <c r="K81" s="27"/>
      <c r="L81" s="27"/>
      <c r="M81" s="27"/>
      <c r="N81" s="28"/>
    </row>
    <row r="82" spans="2:14" hidden="1">
      <c r="B82" s="59" t="s">
        <v>83</v>
      </c>
      <c r="C82" s="58"/>
      <c r="D82" s="58"/>
      <c r="E82" s="17"/>
      <c r="F82" s="17"/>
      <c r="G82" s="17"/>
      <c r="H82" s="17"/>
      <c r="I82" s="17"/>
      <c r="J82" s="572"/>
      <c r="K82" s="572"/>
      <c r="L82" s="572"/>
      <c r="M82" s="572"/>
      <c r="N82" s="573"/>
    </row>
    <row r="83" spans="2:14" ht="15" hidden="1" thickBot="1">
      <c r="B83" s="60" t="s">
        <v>84</v>
      </c>
      <c r="C83" s="61"/>
      <c r="D83" s="61"/>
      <c r="E83" s="41"/>
      <c r="F83" s="41"/>
      <c r="G83" s="41"/>
      <c r="H83" s="41"/>
      <c r="I83" s="41"/>
      <c r="J83" s="574"/>
      <c r="K83" s="574"/>
      <c r="L83" s="574"/>
      <c r="M83" s="574"/>
      <c r="N83" s="575"/>
    </row>
  </sheetData>
  <mergeCells count="77">
    <mergeCell ref="E16:M17"/>
    <mergeCell ref="B7:N7"/>
    <mergeCell ref="B1:B6"/>
    <mergeCell ref="C1:J1"/>
    <mergeCell ref="K1:K2"/>
    <mergeCell ref="L1:N2"/>
    <mergeCell ref="C2:J2"/>
    <mergeCell ref="C3:J3"/>
    <mergeCell ref="K3:K4"/>
    <mergeCell ref="L3:N4"/>
    <mergeCell ref="C4:J4"/>
    <mergeCell ref="C5:J5"/>
    <mergeCell ref="K5:K6"/>
    <mergeCell ref="L5:L6"/>
    <mergeCell ref="M5:M6"/>
    <mergeCell ref="N5:N6"/>
    <mergeCell ref="B10:E10"/>
    <mergeCell ref="I10:J10"/>
    <mergeCell ref="D12:G12"/>
    <mergeCell ref="K12:M12"/>
    <mergeCell ref="C6:J6"/>
    <mergeCell ref="L13:N13"/>
    <mergeCell ref="B35:H35"/>
    <mergeCell ref="I35:J35"/>
    <mergeCell ref="L35:M35"/>
    <mergeCell ref="C19:I19"/>
    <mergeCell ref="K19:N19"/>
    <mergeCell ref="F26:H26"/>
    <mergeCell ref="B28:N28"/>
    <mergeCell ref="C30:J30"/>
    <mergeCell ref="L30:M30"/>
    <mergeCell ref="C21:N21"/>
    <mergeCell ref="C31:I31"/>
    <mergeCell ref="L31:M31"/>
    <mergeCell ref="C32:J32"/>
    <mergeCell ref="L32:M32"/>
    <mergeCell ref="B34:N34"/>
    <mergeCell ref="B37:M37"/>
    <mergeCell ref="B38:N38"/>
    <mergeCell ref="B39:I39"/>
    <mergeCell ref="L39:M39"/>
    <mergeCell ref="B36:H36"/>
    <mergeCell ref="I36:J36"/>
    <mergeCell ref="L36:M36"/>
    <mergeCell ref="B47:N47"/>
    <mergeCell ref="B40:I40"/>
    <mergeCell ref="L40:M40"/>
    <mergeCell ref="B41:M41"/>
    <mergeCell ref="B42:N42"/>
    <mergeCell ref="B43:G43"/>
    <mergeCell ref="L43:M43"/>
    <mergeCell ref="B44:G44"/>
    <mergeCell ref="L44:M44"/>
    <mergeCell ref="B45:G45"/>
    <mergeCell ref="L45:M45"/>
    <mergeCell ref="B46:M46"/>
    <mergeCell ref="B56:H56"/>
    <mergeCell ref="L56:M56"/>
    <mergeCell ref="B48:H48"/>
    <mergeCell ref="L48:M48"/>
    <mergeCell ref="B49:H49"/>
    <mergeCell ref="L49:M49"/>
    <mergeCell ref="B50:M50"/>
    <mergeCell ref="B51:N51"/>
    <mergeCell ref="B52:M52"/>
    <mergeCell ref="B53:N53"/>
    <mergeCell ref="B54:N54"/>
    <mergeCell ref="B55:H55"/>
    <mergeCell ref="L55:M55"/>
    <mergeCell ref="B69:N70"/>
    <mergeCell ref="B71:N72"/>
    <mergeCell ref="J82:N83"/>
    <mergeCell ref="L57:M57"/>
    <mergeCell ref="L58:M58"/>
    <mergeCell ref="B59:M59"/>
    <mergeCell ref="B60:N60"/>
    <mergeCell ref="B61:M61"/>
  </mergeCells>
  <pageMargins left="0.70866141732283472" right="0.70866141732283472" top="0.74803149606299213" bottom="0.74803149606299213" header="0.31496062992125984" footer="0.31496062992125984"/>
  <pageSetup scale="51" fitToHeight="0"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18</vt:i4>
      </vt:variant>
      <vt:variant>
        <vt:lpstr>Rangos con nombre</vt:lpstr>
      </vt:variant>
      <vt:variant>
        <vt:i4>1</vt:i4>
      </vt:variant>
    </vt:vector>
  </HeadingPairs>
  <TitlesOfParts>
    <vt:vector size="19" baseType="lpstr">
      <vt:lpstr>MANO DE OBRA</vt:lpstr>
      <vt:lpstr>EQUIPOS</vt:lpstr>
      <vt:lpstr>MATERIALES</vt:lpstr>
      <vt:lpstr>TRANSPORTE</vt:lpstr>
      <vt:lpstr>DISTANCIA ACARREO</vt:lpstr>
      <vt:lpstr>PRESUPUESTO</vt:lpstr>
      <vt:lpstr>1P EST Y DIS</vt:lpstr>
      <vt:lpstr>220.1</vt:lpstr>
      <vt:lpstr>661.1</vt:lpstr>
      <vt:lpstr>630.6</vt:lpstr>
      <vt:lpstr>630.4 BOX</vt:lpstr>
      <vt:lpstr>610.2 RECEBO</vt:lpstr>
      <vt:lpstr>670.2</vt:lpstr>
      <vt:lpstr>630.4 PH</vt:lpstr>
      <vt:lpstr>630.7</vt:lpstr>
      <vt:lpstr>210.2.2</vt:lpstr>
      <vt:lpstr>610.1 EXCAV</vt:lpstr>
      <vt:lpstr>900.2</vt:lpstr>
      <vt:lpstr>PRESUPUESTO!Área_de_impresión</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RODRIGO ANDRADE ORTIZ</dc:creator>
  <cp:keywords>PLANEACION PLATO</cp:keywords>
  <cp:lastModifiedBy>OSCAR DANILO ROMERO CORTINA</cp:lastModifiedBy>
  <cp:lastPrinted>2024-12-04T22:15:56Z</cp:lastPrinted>
  <dcterms:created xsi:type="dcterms:W3CDTF">2017-08-24T15:27:19Z</dcterms:created>
  <dcterms:modified xsi:type="dcterms:W3CDTF">2026-03-25T15:10:23Z</dcterms:modified>
</cp:coreProperties>
</file>