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\\ria\INTRARIA\DIRECCION TECNICA\AVALUOS SOY FORESTAL\AVALUOS SOY FORESTAL CPS 434-2021\3. Informes Occidente\La Esmeralda\Anexos\"/>
    </mc:Choice>
  </mc:AlternateContent>
  <xr:revisionPtr revIDLastSave="0" documentId="13_ncr:1_{0CF8BA7B-31AD-4E2E-B793-D08874CA0FB0}" xr6:coauthVersionLast="47" xr6:coauthVersionMax="47" xr10:uidLastSave="{00000000-0000-0000-0000-000000000000}"/>
  <bookViews>
    <workbookView minimized="1" xWindow="3480" yWindow="300" windowWidth="10155" windowHeight="10500" activeTab="3" xr2:uid="{00000000-000D-0000-FFFF-FFFF00000000}"/>
  </bookViews>
  <sheets>
    <sheet name="Base_Datos_LE_Cuntitativa" sheetId="11" r:id="rId1"/>
    <sheet name="TD" sheetId="12" r:id="rId2"/>
    <sheet name="APOYO" sheetId="9" r:id="rId3"/>
    <sheet name="EDAD" sheetId="5" r:id="rId4"/>
    <sheet name="HD" sheetId="7" r:id="rId5"/>
    <sheet name="RESUMEN_PARCELA" sheetId="10" r:id="rId6"/>
  </sheets>
  <externalReferences>
    <externalReference r:id="rId7"/>
  </externalReferences>
  <definedNames>
    <definedName name="_xlnm._FilterDatabase" localSheetId="0" hidden="1">Base_Datos_LE_Cuntitativa!$A$1:$S$89</definedName>
    <definedName name="_xlnm._FilterDatabase" localSheetId="4" hidden="1">HD!#REF!</definedName>
    <definedName name="BD_2020">#REF!</definedName>
    <definedName name="Database">#REF!</definedName>
    <definedName name="voltotal">#REF!</definedName>
  </definedNames>
  <calcPr calcId="191029"/>
  <pivotCaches>
    <pivotCache cacheId="0" r:id="rId8"/>
  </pivotCaches>
</workbook>
</file>

<file path=xl/calcChain.xml><?xml version="1.0" encoding="utf-8"?>
<calcChain xmlns="http://schemas.openxmlformats.org/spreadsheetml/2006/main">
  <c r="L7" i="10" l="1"/>
  <c r="L9" i="10" s="1"/>
  <c r="H7" i="10"/>
  <c r="E7" i="10"/>
  <c r="D7" i="10"/>
  <c r="C7" i="10"/>
  <c r="M6" i="10"/>
  <c r="L6" i="10"/>
  <c r="K6" i="10"/>
  <c r="J6" i="10"/>
  <c r="I6" i="10"/>
  <c r="G6" i="10"/>
  <c r="F6" i="10"/>
  <c r="F7" i="10" s="1"/>
  <c r="F9" i="10" s="1"/>
  <c r="E6" i="10"/>
  <c r="D6" i="10"/>
  <c r="B6" i="10"/>
  <c r="M5" i="10"/>
  <c r="L5" i="10"/>
  <c r="K5" i="10"/>
  <c r="J5" i="10"/>
  <c r="I5" i="10"/>
  <c r="G5" i="10"/>
  <c r="F5" i="10"/>
  <c r="E5" i="10"/>
  <c r="D5" i="10"/>
  <c r="B5" i="10"/>
  <c r="M4" i="10"/>
  <c r="M7" i="10" s="1"/>
  <c r="M9" i="10" s="1"/>
  <c r="L4" i="10"/>
  <c r="K4" i="10"/>
  <c r="K7" i="10" s="1"/>
  <c r="K9" i="10" s="1"/>
  <c r="J4" i="10"/>
  <c r="J7" i="10" s="1"/>
  <c r="J9" i="10" s="1"/>
  <c r="G4" i="10"/>
  <c r="G7" i="10" s="1"/>
  <c r="G9" i="10" s="1"/>
  <c r="F4" i="10"/>
  <c r="E4" i="10"/>
  <c r="D4" i="10"/>
  <c r="B4" i="10"/>
  <c r="E43" i="7"/>
  <c r="D43" i="7"/>
  <c r="C43" i="7"/>
  <c r="B4" i="5"/>
  <c r="B5" i="5" s="1"/>
  <c r="J8" i="9"/>
  <c r="I8" i="9"/>
  <c r="H8" i="9"/>
  <c r="J6" i="9"/>
  <c r="I6" i="9"/>
  <c r="H6" i="9"/>
  <c r="G6" i="9"/>
  <c r="G8" i="9" s="1"/>
  <c r="F6" i="9"/>
  <c r="F8" i="9" s="1"/>
  <c r="E6" i="9"/>
  <c r="D6" i="9"/>
  <c r="C6" i="9"/>
  <c r="Q88" i="11"/>
  <c r="P88" i="11"/>
  <c r="N88" i="11"/>
  <c r="R88" i="11" s="1"/>
  <c r="M88" i="11"/>
  <c r="L88" i="11"/>
  <c r="K88" i="11"/>
  <c r="J88" i="11"/>
  <c r="I88" i="11"/>
  <c r="O88" i="11" s="1"/>
  <c r="S88" i="11" s="1"/>
  <c r="H88" i="11"/>
  <c r="Q87" i="11"/>
  <c r="P87" i="11"/>
  <c r="M87" i="11"/>
  <c r="L87" i="11"/>
  <c r="K87" i="11"/>
  <c r="J87" i="11"/>
  <c r="I87" i="11"/>
  <c r="O87" i="11" s="1"/>
  <c r="S87" i="11" s="1"/>
  <c r="H87" i="11"/>
  <c r="N87" i="11" s="1"/>
  <c r="Q86" i="11"/>
  <c r="P86" i="11"/>
  <c r="M86" i="11"/>
  <c r="L86" i="11"/>
  <c r="K86" i="11"/>
  <c r="J86" i="11"/>
  <c r="N86" i="11" s="1"/>
  <c r="R86" i="11" s="1"/>
  <c r="I86" i="11"/>
  <c r="O86" i="11" s="1"/>
  <c r="S86" i="11" s="1"/>
  <c r="H86" i="11"/>
  <c r="Q85" i="11"/>
  <c r="P85" i="11"/>
  <c r="M85" i="11"/>
  <c r="L85" i="11"/>
  <c r="K85" i="11"/>
  <c r="J85" i="11"/>
  <c r="I85" i="11"/>
  <c r="O85" i="11" s="1"/>
  <c r="H85" i="11"/>
  <c r="Q84" i="11"/>
  <c r="P84" i="11"/>
  <c r="M84" i="11"/>
  <c r="L84" i="11"/>
  <c r="K84" i="11"/>
  <c r="J84" i="11"/>
  <c r="I84" i="11"/>
  <c r="O84" i="11" s="1"/>
  <c r="H84" i="11"/>
  <c r="Q83" i="11"/>
  <c r="P83" i="11"/>
  <c r="M83" i="11"/>
  <c r="L83" i="11"/>
  <c r="K83" i="11"/>
  <c r="J83" i="11"/>
  <c r="I83" i="11"/>
  <c r="O83" i="11" s="1"/>
  <c r="H83" i="11"/>
  <c r="Q82" i="11"/>
  <c r="P82" i="11"/>
  <c r="M82" i="11"/>
  <c r="L82" i="11"/>
  <c r="K82" i="11"/>
  <c r="J82" i="11"/>
  <c r="I82" i="11"/>
  <c r="O82" i="11" s="1"/>
  <c r="H82" i="11"/>
  <c r="Q81" i="11"/>
  <c r="P81" i="11"/>
  <c r="M81" i="11"/>
  <c r="L81" i="11"/>
  <c r="K81" i="11"/>
  <c r="J81" i="11"/>
  <c r="I81" i="11"/>
  <c r="O81" i="11" s="1"/>
  <c r="H81" i="11"/>
  <c r="Q80" i="11"/>
  <c r="P80" i="11"/>
  <c r="M80" i="11"/>
  <c r="L80" i="11"/>
  <c r="K80" i="11"/>
  <c r="J80" i="11"/>
  <c r="I80" i="11"/>
  <c r="H80" i="11"/>
  <c r="Q79" i="11"/>
  <c r="P79" i="11"/>
  <c r="M79" i="11"/>
  <c r="L79" i="11"/>
  <c r="K79" i="11"/>
  <c r="J79" i="11"/>
  <c r="I79" i="11"/>
  <c r="H79" i="11"/>
  <c r="Q78" i="11"/>
  <c r="P78" i="11"/>
  <c r="M78" i="11"/>
  <c r="L78" i="11"/>
  <c r="K78" i="11"/>
  <c r="J78" i="11"/>
  <c r="I78" i="11"/>
  <c r="H78" i="11"/>
  <c r="Q77" i="11"/>
  <c r="P77" i="11"/>
  <c r="M77" i="11"/>
  <c r="L77" i="11"/>
  <c r="K77" i="11"/>
  <c r="J77" i="11"/>
  <c r="I77" i="11"/>
  <c r="H77" i="11"/>
  <c r="Q76" i="11"/>
  <c r="P76" i="11"/>
  <c r="M76" i="11"/>
  <c r="L76" i="11"/>
  <c r="N76" i="11" s="1"/>
  <c r="R76" i="11" s="1"/>
  <c r="K76" i="11"/>
  <c r="J76" i="11"/>
  <c r="I76" i="11"/>
  <c r="H76" i="11"/>
  <c r="Q75" i="11"/>
  <c r="P75" i="11"/>
  <c r="M75" i="11"/>
  <c r="L75" i="11"/>
  <c r="K75" i="11"/>
  <c r="J75" i="11"/>
  <c r="I75" i="11"/>
  <c r="H75" i="11"/>
  <c r="Q74" i="11"/>
  <c r="P74" i="11"/>
  <c r="M74" i="11"/>
  <c r="L74" i="11"/>
  <c r="K74" i="11"/>
  <c r="J74" i="11"/>
  <c r="I74" i="11"/>
  <c r="H74" i="11"/>
  <c r="Q73" i="11"/>
  <c r="P73" i="11"/>
  <c r="M73" i="11"/>
  <c r="L73" i="11"/>
  <c r="K73" i="11"/>
  <c r="J73" i="11"/>
  <c r="I73" i="11"/>
  <c r="H73" i="11"/>
  <c r="Q72" i="11"/>
  <c r="P72" i="11"/>
  <c r="N72" i="11"/>
  <c r="R72" i="11" s="1"/>
  <c r="M72" i="11"/>
  <c r="L72" i="11"/>
  <c r="K72" i="11"/>
  <c r="J72" i="11"/>
  <c r="I72" i="11"/>
  <c r="H72" i="11"/>
  <c r="Q71" i="11"/>
  <c r="P71" i="11"/>
  <c r="M71" i="11"/>
  <c r="L71" i="11"/>
  <c r="K71" i="11"/>
  <c r="J71" i="11"/>
  <c r="I71" i="11"/>
  <c r="H71" i="11"/>
  <c r="Q70" i="11"/>
  <c r="P70" i="11"/>
  <c r="M70" i="11"/>
  <c r="L70" i="11"/>
  <c r="N70" i="11" s="1"/>
  <c r="R70" i="11" s="1"/>
  <c r="K70" i="11"/>
  <c r="J70" i="11"/>
  <c r="I70" i="11"/>
  <c r="H70" i="11"/>
  <c r="Q69" i="11"/>
  <c r="P69" i="11"/>
  <c r="M69" i="11"/>
  <c r="L69" i="11"/>
  <c r="K69" i="11"/>
  <c r="J69" i="11"/>
  <c r="I69" i="11"/>
  <c r="H69" i="11"/>
  <c r="Q68" i="11"/>
  <c r="P68" i="11"/>
  <c r="M68" i="11"/>
  <c r="L68" i="11"/>
  <c r="N68" i="11" s="1"/>
  <c r="R68" i="11" s="1"/>
  <c r="K68" i="11"/>
  <c r="J68" i="11"/>
  <c r="I68" i="11"/>
  <c r="H68" i="11"/>
  <c r="Q67" i="11"/>
  <c r="P67" i="11"/>
  <c r="M67" i="11"/>
  <c r="L67" i="11"/>
  <c r="K67" i="11"/>
  <c r="J67" i="11"/>
  <c r="I67" i="11"/>
  <c r="H67" i="11"/>
  <c r="Q66" i="11"/>
  <c r="P66" i="11"/>
  <c r="M66" i="11"/>
  <c r="L66" i="11"/>
  <c r="N66" i="11" s="1"/>
  <c r="R66" i="11" s="1"/>
  <c r="K66" i="11"/>
  <c r="J66" i="11"/>
  <c r="I66" i="11"/>
  <c r="H66" i="11"/>
  <c r="Q65" i="11"/>
  <c r="P65" i="11"/>
  <c r="M65" i="11"/>
  <c r="L65" i="11"/>
  <c r="K65" i="11"/>
  <c r="J65" i="11"/>
  <c r="I65" i="11"/>
  <c r="H65" i="11"/>
  <c r="Q64" i="11"/>
  <c r="P64" i="11"/>
  <c r="M64" i="11"/>
  <c r="L64" i="11"/>
  <c r="K64" i="11"/>
  <c r="J64" i="11"/>
  <c r="I64" i="11"/>
  <c r="H64" i="11"/>
  <c r="N64" i="11" s="1"/>
  <c r="R64" i="11" s="1"/>
  <c r="Q63" i="11"/>
  <c r="P63" i="11"/>
  <c r="M63" i="11"/>
  <c r="L63" i="11"/>
  <c r="K63" i="11"/>
  <c r="J63" i="11"/>
  <c r="I63" i="11"/>
  <c r="H63" i="11"/>
  <c r="N63" i="11" s="1"/>
  <c r="R63" i="11" s="1"/>
  <c r="Q62" i="11"/>
  <c r="P62" i="11"/>
  <c r="N62" i="11"/>
  <c r="R62" i="11" s="1"/>
  <c r="M62" i="11"/>
  <c r="L62" i="11"/>
  <c r="K62" i="11"/>
  <c r="J62" i="11"/>
  <c r="I62" i="11"/>
  <c r="O62" i="11" s="1"/>
  <c r="H62" i="11"/>
  <c r="Q61" i="11"/>
  <c r="P61" i="11"/>
  <c r="M61" i="11"/>
  <c r="L61" i="11"/>
  <c r="K61" i="11"/>
  <c r="J61" i="11"/>
  <c r="I61" i="11"/>
  <c r="O61" i="11" s="1"/>
  <c r="S61" i="11" s="1"/>
  <c r="H61" i="11"/>
  <c r="N61" i="11" s="1"/>
  <c r="Q60" i="11"/>
  <c r="P60" i="11"/>
  <c r="M60" i="11"/>
  <c r="L60" i="11"/>
  <c r="K60" i="11"/>
  <c r="J60" i="11"/>
  <c r="I60" i="11"/>
  <c r="H60" i="11"/>
  <c r="Q59" i="11"/>
  <c r="P59" i="11"/>
  <c r="M59" i="11"/>
  <c r="L59" i="11"/>
  <c r="K59" i="11"/>
  <c r="J59" i="11"/>
  <c r="I59" i="11"/>
  <c r="O59" i="11" s="1"/>
  <c r="S59" i="11" s="1"/>
  <c r="H59" i="11"/>
  <c r="Q58" i="11"/>
  <c r="P58" i="11"/>
  <c r="M58" i="11"/>
  <c r="L58" i="11"/>
  <c r="K58" i="11"/>
  <c r="J58" i="11"/>
  <c r="I58" i="11"/>
  <c r="H58" i="11"/>
  <c r="Q57" i="11"/>
  <c r="P57" i="11"/>
  <c r="M57" i="11"/>
  <c r="L57" i="11"/>
  <c r="K57" i="11"/>
  <c r="J57" i="11"/>
  <c r="I57" i="11"/>
  <c r="O57" i="11" s="1"/>
  <c r="S57" i="11" s="1"/>
  <c r="H57" i="11"/>
  <c r="N57" i="11" s="1"/>
  <c r="Q56" i="11"/>
  <c r="P56" i="11"/>
  <c r="M56" i="11"/>
  <c r="L56" i="11"/>
  <c r="K56" i="11"/>
  <c r="J56" i="11"/>
  <c r="N56" i="11" s="1"/>
  <c r="R56" i="11" s="1"/>
  <c r="I56" i="11"/>
  <c r="H56" i="11"/>
  <c r="Q55" i="11"/>
  <c r="P55" i="11"/>
  <c r="M55" i="11"/>
  <c r="L55" i="11"/>
  <c r="K55" i="11"/>
  <c r="J55" i="11"/>
  <c r="I55" i="11"/>
  <c r="O55" i="11" s="1"/>
  <c r="H55" i="11"/>
  <c r="Q54" i="11"/>
  <c r="P54" i="11"/>
  <c r="M54" i="11"/>
  <c r="L54" i="11"/>
  <c r="K54" i="11"/>
  <c r="J54" i="11"/>
  <c r="I54" i="11"/>
  <c r="H54" i="11"/>
  <c r="N54" i="11" s="1"/>
  <c r="R54" i="11" s="1"/>
  <c r="Q53" i="11"/>
  <c r="P53" i="11"/>
  <c r="M53" i="11"/>
  <c r="L53" i="11"/>
  <c r="K53" i="11"/>
  <c r="J53" i="11"/>
  <c r="I53" i="11"/>
  <c r="H53" i="11"/>
  <c r="N53" i="11" s="1"/>
  <c r="R53" i="11" s="1"/>
  <c r="Q52" i="11"/>
  <c r="P52" i="11"/>
  <c r="M52" i="11"/>
  <c r="L52" i="11"/>
  <c r="K52" i="11"/>
  <c r="J52" i="11"/>
  <c r="I52" i="11"/>
  <c r="H52" i="11"/>
  <c r="Q51" i="11"/>
  <c r="P51" i="11"/>
  <c r="M51" i="11"/>
  <c r="L51" i="11"/>
  <c r="K51" i="11"/>
  <c r="J51" i="11"/>
  <c r="I51" i="11"/>
  <c r="H51" i="11"/>
  <c r="Q50" i="11"/>
  <c r="P50" i="11"/>
  <c r="M50" i="11"/>
  <c r="L50" i="11"/>
  <c r="K50" i="11"/>
  <c r="J50" i="11"/>
  <c r="I50" i="11"/>
  <c r="H50" i="11"/>
  <c r="Q49" i="11"/>
  <c r="P49" i="11"/>
  <c r="M49" i="11"/>
  <c r="L49" i="11"/>
  <c r="K49" i="11"/>
  <c r="J49" i="11"/>
  <c r="I49" i="11"/>
  <c r="H49" i="11"/>
  <c r="N49" i="11" s="1"/>
  <c r="R49" i="11" s="1"/>
  <c r="Q48" i="11"/>
  <c r="P48" i="11"/>
  <c r="M48" i="11"/>
  <c r="L48" i="11"/>
  <c r="N48" i="11" s="1"/>
  <c r="R48" i="11" s="1"/>
  <c r="K48" i="11"/>
  <c r="J48" i="11"/>
  <c r="I48" i="11"/>
  <c r="H48" i="11"/>
  <c r="Q47" i="11"/>
  <c r="P47" i="11"/>
  <c r="M47" i="11"/>
  <c r="L47" i="11"/>
  <c r="K47" i="11"/>
  <c r="J47" i="11"/>
  <c r="I47" i="11"/>
  <c r="O47" i="11" s="1"/>
  <c r="S47" i="11" s="1"/>
  <c r="H47" i="11"/>
  <c r="Q46" i="11"/>
  <c r="P46" i="11"/>
  <c r="M46" i="11"/>
  <c r="L46" i="11"/>
  <c r="K46" i="11"/>
  <c r="J46" i="11"/>
  <c r="I46" i="11"/>
  <c r="H46" i="11"/>
  <c r="Q45" i="11"/>
  <c r="P45" i="11"/>
  <c r="M45" i="11"/>
  <c r="L45" i="11"/>
  <c r="K45" i="11"/>
  <c r="J45" i="11"/>
  <c r="I45" i="11"/>
  <c r="O45" i="11" s="1"/>
  <c r="S45" i="11" s="1"/>
  <c r="H45" i="11"/>
  <c r="Q44" i="11"/>
  <c r="P44" i="11"/>
  <c r="M44" i="11"/>
  <c r="L44" i="11"/>
  <c r="N44" i="11" s="1"/>
  <c r="R44" i="11" s="1"/>
  <c r="K44" i="11"/>
  <c r="J44" i="11"/>
  <c r="I44" i="11"/>
  <c r="H44" i="11"/>
  <c r="Q43" i="11"/>
  <c r="P43" i="11"/>
  <c r="M43" i="11"/>
  <c r="L43" i="11"/>
  <c r="K43" i="11"/>
  <c r="J43" i="11"/>
  <c r="I43" i="11"/>
  <c r="O43" i="11" s="1"/>
  <c r="S43" i="11" s="1"/>
  <c r="H43" i="11"/>
  <c r="Q42" i="11"/>
  <c r="P42" i="11"/>
  <c r="M42" i="11"/>
  <c r="L42" i="11"/>
  <c r="N42" i="11" s="1"/>
  <c r="R42" i="11" s="1"/>
  <c r="K42" i="11"/>
  <c r="J42" i="11"/>
  <c r="I42" i="11"/>
  <c r="H42" i="11"/>
  <c r="Q41" i="11"/>
  <c r="P41" i="11"/>
  <c r="M41" i="11"/>
  <c r="L41" i="11"/>
  <c r="K41" i="11"/>
  <c r="J41" i="11"/>
  <c r="I41" i="11"/>
  <c r="O41" i="11" s="1"/>
  <c r="S41" i="11" s="1"/>
  <c r="H41" i="11"/>
  <c r="Q40" i="11"/>
  <c r="P40" i="11"/>
  <c r="M40" i="11"/>
  <c r="O40" i="11" s="1"/>
  <c r="S40" i="11" s="1"/>
  <c r="L40" i="11"/>
  <c r="K40" i="11"/>
  <c r="J40" i="11"/>
  <c r="N40" i="11" s="1"/>
  <c r="R40" i="11" s="1"/>
  <c r="I40" i="11"/>
  <c r="H40" i="11"/>
  <c r="Q39" i="11"/>
  <c r="P39" i="11"/>
  <c r="M39" i="11"/>
  <c r="L39" i="11"/>
  <c r="K39" i="11"/>
  <c r="J39" i="11"/>
  <c r="I39" i="11"/>
  <c r="H39" i="11"/>
  <c r="Q38" i="11"/>
  <c r="P38" i="11"/>
  <c r="N38" i="11"/>
  <c r="R38" i="11" s="1"/>
  <c r="M38" i="11"/>
  <c r="L38" i="11"/>
  <c r="K38" i="11"/>
  <c r="J38" i="11"/>
  <c r="I38" i="11"/>
  <c r="H38" i="11"/>
  <c r="Q37" i="11"/>
  <c r="P37" i="11"/>
  <c r="M37" i="11"/>
  <c r="L37" i="11"/>
  <c r="K37" i="11"/>
  <c r="J37" i="11"/>
  <c r="I37" i="11"/>
  <c r="H37" i="11"/>
  <c r="Q36" i="11"/>
  <c r="P36" i="11"/>
  <c r="O36" i="11"/>
  <c r="S36" i="11" s="1"/>
  <c r="M36" i="11"/>
  <c r="L36" i="11"/>
  <c r="N36" i="11" s="1"/>
  <c r="R36" i="11" s="1"/>
  <c r="K36" i="11"/>
  <c r="J36" i="11"/>
  <c r="I36" i="11"/>
  <c r="H36" i="11"/>
  <c r="Q35" i="11"/>
  <c r="P35" i="11"/>
  <c r="M35" i="11"/>
  <c r="L35" i="11"/>
  <c r="K35" i="11"/>
  <c r="J35" i="11"/>
  <c r="I35" i="11"/>
  <c r="O35" i="11" s="1"/>
  <c r="H35" i="11"/>
  <c r="Q34" i="11"/>
  <c r="P34" i="11"/>
  <c r="N34" i="11"/>
  <c r="R34" i="11" s="1"/>
  <c r="M34" i="11"/>
  <c r="L34" i="11"/>
  <c r="K34" i="11"/>
  <c r="J34" i="11"/>
  <c r="I34" i="11"/>
  <c r="O34" i="11" s="1"/>
  <c r="S34" i="11" s="1"/>
  <c r="H34" i="11"/>
  <c r="Q33" i="11"/>
  <c r="P33" i="11"/>
  <c r="M33" i="11"/>
  <c r="L33" i="11"/>
  <c r="K33" i="11"/>
  <c r="J33" i="11"/>
  <c r="I33" i="11"/>
  <c r="O33" i="11" s="1"/>
  <c r="S33" i="11" s="1"/>
  <c r="H33" i="11"/>
  <c r="N33" i="11" s="1"/>
  <c r="Q32" i="11"/>
  <c r="P32" i="11"/>
  <c r="M32" i="11"/>
  <c r="L32" i="11"/>
  <c r="K32" i="11"/>
  <c r="J32" i="11"/>
  <c r="I32" i="11"/>
  <c r="O32" i="11" s="1"/>
  <c r="S32" i="11" s="1"/>
  <c r="H32" i="11"/>
  <c r="Q31" i="11"/>
  <c r="P31" i="11"/>
  <c r="M31" i="11"/>
  <c r="L31" i="11"/>
  <c r="K31" i="11"/>
  <c r="J31" i="11"/>
  <c r="I31" i="11"/>
  <c r="O31" i="11" s="1"/>
  <c r="H31" i="11"/>
  <c r="Q30" i="11"/>
  <c r="P30" i="11"/>
  <c r="M30" i="11"/>
  <c r="L30" i="11"/>
  <c r="K30" i="11"/>
  <c r="O30" i="11" s="1"/>
  <c r="S30" i="11" s="1"/>
  <c r="J30" i="11"/>
  <c r="I30" i="11"/>
  <c r="H30" i="11"/>
  <c r="Q29" i="11"/>
  <c r="P29" i="11"/>
  <c r="M29" i="11"/>
  <c r="L29" i="11"/>
  <c r="K29" i="11"/>
  <c r="J29" i="11"/>
  <c r="I29" i="11"/>
  <c r="H29" i="11"/>
  <c r="N29" i="11" s="1"/>
  <c r="R29" i="11" s="1"/>
  <c r="Q28" i="11"/>
  <c r="P28" i="11"/>
  <c r="M28" i="11"/>
  <c r="O28" i="11" s="1"/>
  <c r="S28" i="11" s="1"/>
  <c r="L28" i="11"/>
  <c r="K28" i="11"/>
  <c r="J28" i="11"/>
  <c r="N28" i="11" s="1"/>
  <c r="R28" i="11" s="1"/>
  <c r="I28" i="11"/>
  <c r="H28" i="11"/>
  <c r="Q27" i="11"/>
  <c r="P27" i="11"/>
  <c r="M27" i="11"/>
  <c r="L27" i="11"/>
  <c r="K27" i="11"/>
  <c r="J27" i="11"/>
  <c r="I27" i="11"/>
  <c r="H27" i="11"/>
  <c r="Q26" i="11"/>
  <c r="P26" i="11"/>
  <c r="M26" i="11"/>
  <c r="L26" i="11"/>
  <c r="K26" i="11"/>
  <c r="O26" i="11" s="1"/>
  <c r="S26" i="11" s="1"/>
  <c r="J26" i="11"/>
  <c r="I26" i="11"/>
  <c r="H26" i="11"/>
  <c r="Q25" i="11"/>
  <c r="P25" i="11"/>
  <c r="M25" i="11"/>
  <c r="L25" i="11"/>
  <c r="K25" i="11"/>
  <c r="O25" i="11" s="1"/>
  <c r="S25" i="11" s="1"/>
  <c r="J25" i="11"/>
  <c r="I25" i="11"/>
  <c r="H25" i="11"/>
  <c r="Q24" i="11"/>
  <c r="P24" i="11"/>
  <c r="O24" i="11"/>
  <c r="S24" i="11" s="1"/>
  <c r="M24" i="11"/>
  <c r="L24" i="11"/>
  <c r="N24" i="11" s="1"/>
  <c r="R24" i="11" s="1"/>
  <c r="K24" i="11"/>
  <c r="J24" i="11"/>
  <c r="I24" i="11"/>
  <c r="H24" i="11"/>
  <c r="Q23" i="11"/>
  <c r="P23" i="11"/>
  <c r="M23" i="11"/>
  <c r="L23" i="11"/>
  <c r="K23" i="11"/>
  <c r="J23" i="11"/>
  <c r="I23" i="11"/>
  <c r="H23" i="11"/>
  <c r="Q22" i="11"/>
  <c r="P22" i="11"/>
  <c r="N22" i="11"/>
  <c r="R22" i="11" s="1"/>
  <c r="M22" i="11"/>
  <c r="L22" i="11"/>
  <c r="K22" i="11"/>
  <c r="J22" i="11"/>
  <c r="I22" i="11"/>
  <c r="O22" i="11" s="1"/>
  <c r="S22" i="11" s="1"/>
  <c r="H22" i="11"/>
  <c r="Q21" i="11"/>
  <c r="P21" i="11"/>
  <c r="M21" i="11"/>
  <c r="L21" i="11"/>
  <c r="K21" i="11"/>
  <c r="J21" i="11"/>
  <c r="I21" i="11"/>
  <c r="H21" i="11"/>
  <c r="N21" i="11" s="1"/>
  <c r="Q20" i="11"/>
  <c r="P20" i="11"/>
  <c r="M20" i="11"/>
  <c r="L20" i="11"/>
  <c r="K20" i="11"/>
  <c r="J20" i="11"/>
  <c r="I20" i="11"/>
  <c r="O20" i="11" s="1"/>
  <c r="S20" i="11" s="1"/>
  <c r="H20" i="11"/>
  <c r="Q19" i="11"/>
  <c r="P19" i="11"/>
  <c r="M19" i="11"/>
  <c r="L19" i="11"/>
  <c r="K19" i="11"/>
  <c r="J19" i="11"/>
  <c r="I19" i="11"/>
  <c r="H19" i="11"/>
  <c r="Q18" i="11"/>
  <c r="P18" i="11"/>
  <c r="M18" i="11"/>
  <c r="L18" i="11"/>
  <c r="N18" i="11" s="1"/>
  <c r="R18" i="11" s="1"/>
  <c r="K18" i="11"/>
  <c r="J18" i="11"/>
  <c r="I18" i="11"/>
  <c r="O18" i="11" s="1"/>
  <c r="S18" i="11" s="1"/>
  <c r="H18" i="11"/>
  <c r="Q17" i="11"/>
  <c r="P17" i="11"/>
  <c r="M17" i="11"/>
  <c r="L17" i="11"/>
  <c r="K17" i="11"/>
  <c r="J17" i="11"/>
  <c r="I17" i="11"/>
  <c r="H17" i="11"/>
  <c r="Q16" i="11"/>
  <c r="P16" i="11"/>
  <c r="M16" i="11"/>
  <c r="O16" i="11" s="1"/>
  <c r="S16" i="11" s="1"/>
  <c r="L16" i="11"/>
  <c r="K16" i="11"/>
  <c r="J16" i="11"/>
  <c r="I16" i="11"/>
  <c r="H16" i="11"/>
  <c r="Q15" i="11"/>
  <c r="P15" i="11"/>
  <c r="M15" i="11"/>
  <c r="L15" i="11"/>
  <c r="K15" i="11"/>
  <c r="J15" i="11"/>
  <c r="I15" i="11"/>
  <c r="H15" i="11"/>
  <c r="Q14" i="11"/>
  <c r="P14" i="11"/>
  <c r="M14" i="11"/>
  <c r="L14" i="11"/>
  <c r="K14" i="11"/>
  <c r="O14" i="11" s="1"/>
  <c r="S14" i="11" s="1"/>
  <c r="J14" i="11"/>
  <c r="I14" i="11"/>
  <c r="H14" i="11"/>
  <c r="Q13" i="11"/>
  <c r="P13" i="11"/>
  <c r="M13" i="11"/>
  <c r="L13" i="11"/>
  <c r="K13" i="11"/>
  <c r="O13" i="11" s="1"/>
  <c r="S13" i="11" s="1"/>
  <c r="J13" i="11"/>
  <c r="I13" i="11"/>
  <c r="H13" i="11"/>
  <c r="N13" i="11" s="1"/>
  <c r="Q12" i="11"/>
  <c r="P12" i="11"/>
  <c r="M12" i="11"/>
  <c r="O12" i="11" s="1"/>
  <c r="S12" i="11" s="1"/>
  <c r="L12" i="11"/>
  <c r="K12" i="11"/>
  <c r="J12" i="11"/>
  <c r="I12" i="11"/>
  <c r="H12" i="11"/>
  <c r="N12" i="11" s="1"/>
  <c r="R12" i="11" s="1"/>
  <c r="Q11" i="11"/>
  <c r="P11" i="11"/>
  <c r="M11" i="11"/>
  <c r="L11" i="11"/>
  <c r="K11" i="11"/>
  <c r="J11" i="11"/>
  <c r="I11" i="11"/>
  <c r="H11" i="11"/>
  <c r="N11" i="11" s="1"/>
  <c r="R11" i="11" s="1"/>
  <c r="Q10" i="11"/>
  <c r="P10" i="11"/>
  <c r="O10" i="11"/>
  <c r="S10" i="11" s="1"/>
  <c r="M10" i="11"/>
  <c r="L10" i="11"/>
  <c r="K10" i="11"/>
  <c r="J10" i="11"/>
  <c r="I10" i="11"/>
  <c r="H10" i="11"/>
  <c r="Q9" i="11"/>
  <c r="P9" i="11"/>
  <c r="M9" i="11"/>
  <c r="L9" i="11"/>
  <c r="K9" i="11"/>
  <c r="J9" i="11"/>
  <c r="I9" i="11"/>
  <c r="H9" i="11"/>
  <c r="Q8" i="11"/>
  <c r="P8" i="11"/>
  <c r="M8" i="11"/>
  <c r="L8" i="11"/>
  <c r="K8" i="11"/>
  <c r="J8" i="11"/>
  <c r="I8" i="11"/>
  <c r="H8" i="11"/>
  <c r="Q7" i="11"/>
  <c r="P7" i="11"/>
  <c r="M7" i="11"/>
  <c r="L7" i="11"/>
  <c r="K7" i="11"/>
  <c r="O7" i="11" s="1"/>
  <c r="S7" i="11" s="1"/>
  <c r="J7" i="11"/>
  <c r="I7" i="11"/>
  <c r="H7" i="11"/>
  <c r="N7" i="11" s="1"/>
  <c r="R7" i="11" s="1"/>
  <c r="Q6" i="11"/>
  <c r="P6" i="11"/>
  <c r="M6" i="11"/>
  <c r="L6" i="11"/>
  <c r="K6" i="11"/>
  <c r="J6" i="11"/>
  <c r="I6" i="11"/>
  <c r="I89" i="11" s="1"/>
  <c r="H6" i="11"/>
  <c r="Q5" i="11"/>
  <c r="P5" i="11"/>
  <c r="N5" i="11"/>
  <c r="R5" i="11" s="1"/>
  <c r="M5" i="11"/>
  <c r="L5" i="11"/>
  <c r="K5" i="11"/>
  <c r="O5" i="11" s="1"/>
  <c r="S5" i="11" s="1"/>
  <c r="J5" i="11"/>
  <c r="I5" i="11"/>
  <c r="H5" i="11"/>
  <c r="Q4" i="11"/>
  <c r="P4" i="11"/>
  <c r="M4" i="11"/>
  <c r="L4" i="11"/>
  <c r="K4" i="11"/>
  <c r="O4" i="11" s="1"/>
  <c r="S4" i="11" s="1"/>
  <c r="J4" i="11"/>
  <c r="I4" i="11"/>
  <c r="H4" i="11"/>
  <c r="Q3" i="11"/>
  <c r="P3" i="11"/>
  <c r="M3" i="11"/>
  <c r="L3" i="11"/>
  <c r="N3" i="11" s="1"/>
  <c r="R3" i="11" s="1"/>
  <c r="K3" i="11"/>
  <c r="J3" i="11"/>
  <c r="I3" i="11"/>
  <c r="H3" i="11"/>
  <c r="Q2" i="11"/>
  <c r="P2" i="11"/>
  <c r="M2" i="11"/>
  <c r="M89" i="11" s="1"/>
  <c r="L2" i="11"/>
  <c r="K2" i="11"/>
  <c r="J2" i="11"/>
  <c r="I2" i="11"/>
  <c r="O2" i="11" s="1"/>
  <c r="H2" i="11"/>
  <c r="S31" i="11" l="1"/>
  <c r="O38" i="11"/>
  <c r="S38" i="11" s="1"/>
  <c r="R57" i="11"/>
  <c r="N16" i="11"/>
  <c r="R16" i="11" s="1"/>
  <c r="O19" i="11"/>
  <c r="S19" i="11" s="1"/>
  <c r="N23" i="11"/>
  <c r="R23" i="11" s="1"/>
  <c r="O42" i="11"/>
  <c r="S42" i="11" s="1"/>
  <c r="O44" i="11"/>
  <c r="S44" i="11" s="1"/>
  <c r="O46" i="11"/>
  <c r="S46" i="11" s="1"/>
  <c r="R21" i="11"/>
  <c r="N30" i="11"/>
  <c r="R30" i="11" s="1"/>
  <c r="N2" i="11"/>
  <c r="R2" i="11" s="1"/>
  <c r="O8" i="11"/>
  <c r="S8" i="11" s="1"/>
  <c r="O9" i="11"/>
  <c r="S9" i="11" s="1"/>
  <c r="R13" i="11"/>
  <c r="N20" i="11"/>
  <c r="R20" i="11" s="1"/>
  <c r="O21" i="11"/>
  <c r="S21" i="11" s="1"/>
  <c r="N32" i="11"/>
  <c r="R32" i="11" s="1"/>
  <c r="S35" i="11"/>
  <c r="O50" i="11"/>
  <c r="S50" i="11" s="1"/>
  <c r="O52" i="11"/>
  <c r="S52" i="11" s="1"/>
  <c r="O6" i="11"/>
  <c r="S6" i="11" s="1"/>
  <c r="R33" i="11"/>
  <c r="S55" i="11"/>
  <c r="Q89" i="11"/>
  <c r="N8" i="11"/>
  <c r="R8" i="11" s="1"/>
  <c r="N10" i="11"/>
  <c r="R10" i="11" s="1"/>
  <c r="O37" i="11"/>
  <c r="S37" i="11" s="1"/>
  <c r="N39" i="11"/>
  <c r="R39" i="11" s="1"/>
  <c r="O56" i="11"/>
  <c r="S56" i="11" s="1"/>
  <c r="N58" i="11"/>
  <c r="R58" i="11" s="1"/>
  <c r="N60" i="11"/>
  <c r="R60" i="11" s="1"/>
  <c r="O71" i="11"/>
  <c r="S71" i="11" s="1"/>
  <c r="O72" i="11"/>
  <c r="S72" i="11" s="1"/>
  <c r="N73" i="11"/>
  <c r="R73" i="11" s="1"/>
  <c r="N77" i="11"/>
  <c r="R77" i="11" s="1"/>
  <c r="N78" i="11"/>
  <c r="R78" i="11" s="1"/>
  <c r="N79" i="11"/>
  <c r="R79" i="11" s="1"/>
  <c r="N80" i="11"/>
  <c r="R80" i="11" s="1"/>
  <c r="O17" i="11"/>
  <c r="S17" i="11" s="1"/>
  <c r="R61" i="11"/>
  <c r="N74" i="11"/>
  <c r="R74" i="11" s="1"/>
  <c r="S62" i="11"/>
  <c r="O11" i="11"/>
  <c r="S11" i="11" s="1"/>
  <c r="N27" i="11"/>
  <c r="R27" i="11" s="1"/>
  <c r="O3" i="11"/>
  <c r="S3" i="11" s="1"/>
  <c r="N4" i="11"/>
  <c r="R4" i="11" s="1"/>
  <c r="N17" i="11"/>
  <c r="R17" i="11" s="1"/>
  <c r="O23" i="11"/>
  <c r="S23" i="11" s="1"/>
  <c r="O39" i="11"/>
  <c r="S39" i="11" s="1"/>
  <c r="N41" i="11"/>
  <c r="R41" i="11" s="1"/>
  <c r="N45" i="11"/>
  <c r="R45" i="11" s="1"/>
  <c r="N46" i="11"/>
  <c r="R46" i="11" s="1"/>
  <c r="N47" i="11"/>
  <c r="R47" i="11" s="1"/>
  <c r="O73" i="11"/>
  <c r="S73" i="11" s="1"/>
  <c r="O74" i="11"/>
  <c r="S74" i="11" s="1"/>
  <c r="O75" i="11"/>
  <c r="S75" i="11" s="1"/>
  <c r="O76" i="11"/>
  <c r="S76" i="11" s="1"/>
  <c r="O77" i="11"/>
  <c r="S77" i="11" s="1"/>
  <c r="O78" i="11"/>
  <c r="S78" i="11" s="1"/>
  <c r="S81" i="11"/>
  <c r="S82" i="11"/>
  <c r="S83" i="11"/>
  <c r="S84" i="11"/>
  <c r="S85" i="11"/>
  <c r="R87" i="11"/>
  <c r="N6" i="11"/>
  <c r="R6" i="11" s="1"/>
  <c r="N14" i="11"/>
  <c r="R14" i="11" s="1"/>
  <c r="O15" i="11"/>
  <c r="S15" i="11" s="1"/>
  <c r="N26" i="11"/>
  <c r="R26" i="11" s="1"/>
  <c r="O27" i="11"/>
  <c r="S27" i="11" s="1"/>
  <c r="O29" i="11"/>
  <c r="S29" i="11" s="1"/>
  <c r="O49" i="11"/>
  <c r="S49" i="11" s="1"/>
  <c r="O51" i="11"/>
  <c r="S51" i="11" s="1"/>
  <c r="O53" i="11"/>
  <c r="S53" i="11" s="1"/>
  <c r="N55" i="11"/>
  <c r="R55" i="11" s="1"/>
  <c r="O79" i="11"/>
  <c r="S79" i="11" s="1"/>
  <c r="O80" i="11"/>
  <c r="S80" i="11" s="1"/>
  <c r="N81" i="11"/>
  <c r="R81" i="11" s="1"/>
  <c r="N85" i="11"/>
  <c r="R85" i="11" s="1"/>
  <c r="N37" i="11"/>
  <c r="R37" i="11" s="1"/>
  <c r="O48" i="11"/>
  <c r="S48" i="11" s="1"/>
  <c r="N50" i="11"/>
  <c r="R50" i="11" s="1"/>
  <c r="N52" i="11"/>
  <c r="R52" i="11" s="1"/>
  <c r="O63" i="11"/>
  <c r="S63" i="11" s="1"/>
  <c r="O64" i="11"/>
  <c r="S64" i="11" s="1"/>
  <c r="N65" i="11"/>
  <c r="R65" i="11" s="1"/>
  <c r="N69" i="11"/>
  <c r="R69" i="11" s="1"/>
  <c r="N82" i="11"/>
  <c r="R82" i="11" s="1"/>
  <c r="N84" i="11"/>
  <c r="R84" i="11" s="1"/>
  <c r="O54" i="11"/>
  <c r="S54" i="11" s="1"/>
  <c r="O58" i="11"/>
  <c r="S58" i="11" s="1"/>
  <c r="O60" i="11"/>
  <c r="S60" i="11" s="1"/>
  <c r="O65" i="11"/>
  <c r="S65" i="11" s="1"/>
  <c r="O66" i="11"/>
  <c r="S66" i="11" s="1"/>
  <c r="O67" i="11"/>
  <c r="S67" i="11" s="1"/>
  <c r="O68" i="11"/>
  <c r="S68" i="11" s="1"/>
  <c r="O69" i="11"/>
  <c r="S69" i="11" s="1"/>
  <c r="O70" i="11"/>
  <c r="S70" i="11" s="1"/>
  <c r="N71" i="11"/>
  <c r="R71" i="11" s="1"/>
  <c r="N15" i="11"/>
  <c r="R15" i="11" s="1"/>
  <c r="N31" i="11"/>
  <c r="R31" i="11" s="1"/>
  <c r="G9" i="9"/>
  <c r="S2" i="11"/>
  <c r="N19" i="11"/>
  <c r="R19" i="11" s="1"/>
  <c r="N35" i="11"/>
  <c r="R35" i="11" s="1"/>
  <c r="K89" i="11"/>
  <c r="N9" i="11"/>
  <c r="R9" i="11" s="1"/>
  <c r="N25" i="11"/>
  <c r="R25" i="11" s="1"/>
  <c r="N43" i="11"/>
  <c r="R43" i="11" s="1"/>
  <c r="N51" i="11"/>
  <c r="R51" i="11" s="1"/>
  <c r="N59" i="11"/>
  <c r="R59" i="11" s="1"/>
  <c r="N67" i="11"/>
  <c r="R67" i="11" s="1"/>
  <c r="N75" i="11"/>
  <c r="R75" i="11" s="1"/>
  <c r="N83" i="11"/>
  <c r="R83" i="11" s="1"/>
  <c r="I4" i="10"/>
  <c r="I7" i="10" s="1"/>
  <c r="I9" i="10" s="1"/>
  <c r="S89" i="11" l="1"/>
  <c r="O89" i="11"/>
</calcChain>
</file>

<file path=xl/sharedStrings.xml><?xml version="1.0" encoding="utf-8"?>
<sst xmlns="http://schemas.openxmlformats.org/spreadsheetml/2006/main" count="142" uniqueCount="47">
  <si>
    <t>PARCELA</t>
  </si>
  <si>
    <t>ARBOL</t>
  </si>
  <si>
    <t>CODIGO</t>
  </si>
  <si>
    <t>ESPECIE</t>
  </si>
  <si>
    <t>DIAMETRO NORMAL</t>
  </si>
  <si>
    <t>ALTURA</t>
  </si>
  <si>
    <t>AREA BASAL</t>
  </si>
  <si>
    <t>TROZAS ASERRIO</t>
  </si>
  <si>
    <t>VOLUMEN ASERRIO</t>
  </si>
  <si>
    <t>TROZAS ESTIBA</t>
  </si>
  <si>
    <t>VOLUMEN ESTIBA</t>
  </si>
  <si>
    <t>TROZAS DEPULPA</t>
  </si>
  <si>
    <t>VOLUMEN DE PULPA</t>
  </si>
  <si>
    <t>TROZAS COMERCIALES</t>
  </si>
  <si>
    <t>VOLUMEN COMERCIAL</t>
  </si>
  <si>
    <t>TROZAS NO COMERCIALES</t>
  </si>
  <si>
    <t>VOLUMEN NO COMERCIAL</t>
  </si>
  <si>
    <t>TOTAL DE TROZAS</t>
  </si>
  <si>
    <t xml:space="preserve">TOTAL DE VOLUMEN </t>
  </si>
  <si>
    <t>Pinus oocarpa</t>
  </si>
  <si>
    <t>Suma de VOLUMEN ASERRIO</t>
  </si>
  <si>
    <t>Suma de VOLUMEN ESTIBA</t>
  </si>
  <si>
    <t>Suma de VOLUMEN DE PULPA</t>
  </si>
  <si>
    <t>Suma de VOLUMEN NO COMERCIAL</t>
  </si>
  <si>
    <t>Total general</t>
  </si>
  <si>
    <t>Promedio de DIAMETRO NORMAL</t>
  </si>
  <si>
    <t>Promedio de ALTURA</t>
  </si>
  <si>
    <t>Cuenta arboles</t>
  </si>
  <si>
    <t>Suma de AREA BASAL</t>
  </si>
  <si>
    <t>PROMEDIO</t>
  </si>
  <si>
    <t>Fecha de establecimiento estimada</t>
  </si>
  <si>
    <t>15/07/2004</t>
  </si>
  <si>
    <t>Fecha de medición actual</t>
  </si>
  <si>
    <t>Diferencia en dias acumulados hasta la fecha</t>
  </si>
  <si>
    <t>Edad estimada</t>
  </si>
  <si>
    <t>EDAD
CALCULADA</t>
  </si>
  <si>
    <t>ALTURA
TOTAL
PROMEDIO</t>
  </si>
  <si>
    <t>NUMERO
DE
ARBOLES</t>
  </si>
  <si>
    <t>AREA
BASAL</t>
  </si>
  <si>
    <t>ALTURA
DOMINANTE</t>
  </si>
  <si>
    <t>VOLUMEN</t>
  </si>
  <si>
    <t>TOTAL</t>
  </si>
  <si>
    <t>ASERRIO</t>
  </si>
  <si>
    <t>ESTIBA</t>
  </si>
  <si>
    <t>PULPA</t>
  </si>
  <si>
    <t>NO
COMERCIAL</t>
  </si>
  <si>
    <t>DIAMETRO
NORMAL
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</si>
</sst>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mm/dd/yy;@"/>
  </numFmts>
  <fonts count="6">
    <font>
      <sz val="10"/>
      <color rgb="FF000000"/>
      <name val="Arial"/>
      <charset val="134"/>
    </font>
    <font>
      <b/>
      <sz val="10"/>
      <color theme="1"/>
      <name val="Arial"/>
      <charset val="134"/>
    </font>
    <font>
      <b/>
      <sz val="10"/>
      <color rgb="FF000000"/>
      <name val="Arial"/>
      <charset val="134"/>
    </font>
    <font>
      <b/>
      <sz val="10"/>
      <name val="Arial"/>
      <charset val="134"/>
    </font>
    <font>
      <sz val="11"/>
      <color theme="1"/>
      <name val="Calibri"/>
      <charset val="134"/>
      <scheme val="minor"/>
    </font>
    <font>
      <sz val="10"/>
      <color rgb="FF000000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theme="4" tint="0.7999511703848384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5117038483843"/>
        <bgColor theme="4" tint="0.79995117038483843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4506668294322"/>
      </bottom>
      <diagonal/>
    </border>
    <border>
      <left/>
      <right/>
      <top style="thin">
        <color theme="4" tint="0.39994506668294322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7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5" fillId="0" borderId="0" xfId="15" applyAlignment="1">
      <alignment horizontal="center" vertical="center"/>
    </xf>
    <xf numFmtId="0" fontId="1" fillId="2" borderId="1" xfId="15" applyFont="1" applyFill="1" applyBorder="1" applyAlignment="1">
      <alignment horizontal="center" vertical="center"/>
    </xf>
    <xf numFmtId="0" fontId="1" fillId="2" borderId="1" xfId="15" applyFont="1" applyFill="1" applyBorder="1" applyAlignment="1">
      <alignment horizontal="center" vertical="center" wrapText="1"/>
    </xf>
    <xf numFmtId="0" fontId="5" fillId="0" borderId="1" xfId="15" applyBorder="1" applyAlignment="1">
      <alignment horizontal="center" vertical="center"/>
    </xf>
    <xf numFmtId="2" fontId="5" fillId="0" borderId="1" xfId="15" applyNumberFormat="1" applyBorder="1" applyAlignment="1">
      <alignment horizontal="center" vertical="center"/>
    </xf>
    <xf numFmtId="164" fontId="5" fillId="0" borderId="1" xfId="15" applyNumberFormat="1" applyBorder="1" applyAlignment="1">
      <alignment horizontal="center" vertical="center"/>
    </xf>
    <xf numFmtId="164" fontId="1" fillId="2" borderId="1" xfId="15" applyNumberFormat="1" applyFont="1" applyFill="1" applyBorder="1" applyAlignment="1">
      <alignment horizontal="center" vertical="center"/>
    </xf>
    <xf numFmtId="165" fontId="5" fillId="0" borderId="1" xfId="15" applyNumberFormat="1" applyBorder="1" applyAlignment="1">
      <alignment horizontal="center" vertical="center"/>
    </xf>
    <xf numFmtId="2" fontId="5" fillId="0" borderId="0" xfId="15" applyNumberFormat="1" applyAlignment="1">
      <alignment horizontal="center" vertical="center"/>
    </xf>
    <xf numFmtId="0" fontId="1" fillId="4" borderId="2" xfId="0" applyFont="1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5" fillId="0" borderId="0" xfId="15"/>
    <xf numFmtId="166" fontId="5" fillId="0" borderId="0" xfId="15" applyNumberFormat="1" applyAlignment="1">
      <alignment horizontal="center" vertical="center"/>
    </xf>
    <xf numFmtId="14" fontId="5" fillId="0" borderId="0" xfId="15" applyNumberFormat="1" applyAlignment="1">
      <alignment horizontal="center" vertical="center"/>
    </xf>
    <xf numFmtId="0" fontId="2" fillId="3" borderId="0" xfId="15" applyFont="1" applyFill="1"/>
    <xf numFmtId="2" fontId="2" fillId="3" borderId="0" xfId="15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4" fillId="0" borderId="0" xfId="3" applyNumberFormat="1" applyAlignment="1">
      <alignment horizontal="center" vertical="center"/>
    </xf>
    <xf numFmtId="165" fontId="4" fillId="0" borderId="0" xfId="3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0" borderId="0" xfId="3" applyAlignment="1">
      <alignment horizontal="center" vertical="center"/>
    </xf>
    <xf numFmtId="0" fontId="2" fillId="3" borderId="1" xfId="15" applyFont="1" applyFill="1" applyBorder="1" applyAlignment="1">
      <alignment horizontal="center" vertical="center"/>
    </xf>
    <xf numFmtId="0" fontId="1" fillId="2" borderId="1" xfId="15" applyFont="1" applyFill="1" applyBorder="1" applyAlignment="1">
      <alignment horizontal="center" vertical="center"/>
    </xf>
    <xf numFmtId="0" fontId="1" fillId="2" borderId="1" xfId="15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7">
    <cellStyle name="Normal" xfId="0" builtinId="0"/>
    <cellStyle name="Normal 2" xfId="12" xr:uid="{00000000-0005-0000-0000-00003B000000}"/>
    <cellStyle name="Normal 2 2" xfId="3" xr:uid="{00000000-0005-0000-0000-000019000000}"/>
    <cellStyle name="Normal 2 2 2" xfId="13" xr:uid="{00000000-0005-0000-0000-00003D000000}"/>
    <cellStyle name="Normal 2 2 3" xfId="2" xr:uid="{00000000-0005-0000-0000-000016000000}"/>
    <cellStyle name="Normal 2 2 4" xfId="14" xr:uid="{00000000-0005-0000-0000-00003E000000}"/>
    <cellStyle name="Normal 2 2 5" xfId="5" xr:uid="{00000000-0005-0000-0000-000021000000}"/>
    <cellStyle name="Normal 3" xfId="1" xr:uid="{00000000-0005-0000-0000-000006000000}"/>
    <cellStyle name="Normal 3 2" xfId="8" xr:uid="{00000000-0005-0000-0000-00002E000000}"/>
    <cellStyle name="Normal 3 3" xfId="10" xr:uid="{00000000-0005-0000-0000-000034000000}"/>
    <cellStyle name="Normal 3 4" xfId="4" xr:uid="{00000000-0005-0000-0000-00001D000000}"/>
    <cellStyle name="Normal 3 5" xfId="11" xr:uid="{00000000-0005-0000-0000-00003A000000}"/>
    <cellStyle name="Normal 4" xfId="15" xr:uid="{00000000-0005-0000-0000-00003F000000}"/>
    <cellStyle name="Normal 4 2" xfId="6" xr:uid="{00000000-0005-0000-0000-000024000000}"/>
    <cellStyle name="Normal 4 3" xfId="7" xr:uid="{00000000-0005-0000-0000-00002A000000}"/>
    <cellStyle name="Normal 4 4" xfId="9" xr:uid="{00000000-0005-0000-0000-000030000000}"/>
    <cellStyle name="Porcentaje 3" xfId="16" xr:uid="{00000000-0005-0000-0000-00004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a\Users\MI%20PC\Desktop\RIA\RIA_INVENTARIOS_2021\PROCESAMIENTO_IA_2021\OCCIDENTE_2021\LE_EP_IDA_2021\3_INFORME_ARBOL\3_INFORME_CUANTITATIVO\LE_CUANTITATIVO_2021_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_Datos_LE_Cuntitativa"/>
      <sheetName val="DESPIECE_ASERRIO"/>
      <sheetName val="DESPIECE_ESTIBA"/>
      <sheetName val="DESPIECE_PULPA"/>
      <sheetName val="DESPIECE_NO_COMERCIAL"/>
    </sheetNames>
    <sheetDataSet>
      <sheetData sheetId="0"/>
      <sheetData sheetId="1">
        <row r="2">
          <cell r="BK2">
            <v>4</v>
          </cell>
          <cell r="BN2">
            <v>0.40763550311805602</v>
          </cell>
        </row>
        <row r="3">
          <cell r="BK3">
            <v>6</v>
          </cell>
          <cell r="BN3">
            <v>0.94132282785425903</v>
          </cell>
        </row>
        <row r="4">
          <cell r="BK4">
            <v>2</v>
          </cell>
          <cell r="BN4">
            <v>0.17402108328070801</v>
          </cell>
        </row>
        <row r="5">
          <cell r="BK5">
            <v>5</v>
          </cell>
          <cell r="BN5">
            <v>0.68181470848612802</v>
          </cell>
        </row>
        <row r="6">
          <cell r="BK6">
            <v>7</v>
          </cell>
          <cell r="BN6">
            <v>1.47033276519003</v>
          </cell>
        </row>
        <row r="7">
          <cell r="BK7">
            <v>4</v>
          </cell>
          <cell r="BN7">
            <v>0.44126880000980701</v>
          </cell>
        </row>
        <row r="8">
          <cell r="BK8">
            <v>5</v>
          </cell>
          <cell r="BN8">
            <v>0.63628883444315898</v>
          </cell>
        </row>
        <row r="9">
          <cell r="BK9">
            <v>6</v>
          </cell>
          <cell r="BN9">
            <v>1.0270080322092201</v>
          </cell>
        </row>
        <row r="10">
          <cell r="BK10">
            <v>3</v>
          </cell>
          <cell r="BN10">
            <v>0.25713765162680702</v>
          </cell>
        </row>
        <row r="11">
          <cell r="BK11">
            <v>4</v>
          </cell>
          <cell r="BN11">
            <v>0.46924442604998901</v>
          </cell>
        </row>
        <row r="12">
          <cell r="BK12">
            <v>3</v>
          </cell>
          <cell r="BN12">
            <v>0.30722786214112902</v>
          </cell>
        </row>
        <row r="13">
          <cell r="BK13">
            <v>6</v>
          </cell>
          <cell r="BN13">
            <v>1.1248587329181601</v>
          </cell>
        </row>
        <row r="14">
          <cell r="BK14">
            <v>8</v>
          </cell>
          <cell r="BN14">
            <v>1.9934354476382901</v>
          </cell>
        </row>
        <row r="15">
          <cell r="BK15">
            <v>6</v>
          </cell>
          <cell r="BN15">
            <v>1.0295745682652799</v>
          </cell>
        </row>
        <row r="16">
          <cell r="BK16">
            <v>3</v>
          </cell>
          <cell r="BN16">
            <v>0.290675388838742</v>
          </cell>
        </row>
        <row r="17">
          <cell r="BK17">
            <v>4</v>
          </cell>
          <cell r="BN17">
            <v>0.48880548073673502</v>
          </cell>
        </row>
        <row r="18">
          <cell r="BK18">
            <v>4</v>
          </cell>
          <cell r="BN18">
            <v>0.48093350173606197</v>
          </cell>
        </row>
        <row r="19">
          <cell r="BK19">
            <v>2</v>
          </cell>
          <cell r="BN19">
            <v>0.16520691762763601</v>
          </cell>
        </row>
        <row r="20">
          <cell r="BK20">
            <v>6</v>
          </cell>
          <cell r="BN20">
            <v>1.0163127659815201</v>
          </cell>
        </row>
        <row r="21">
          <cell r="BK21">
            <v>4</v>
          </cell>
          <cell r="BN21">
            <v>0.49674094207401098</v>
          </cell>
        </row>
        <row r="22">
          <cell r="BK22">
            <v>3</v>
          </cell>
          <cell r="BN22">
            <v>0.265009515321803</v>
          </cell>
        </row>
        <row r="23">
          <cell r="BK23">
            <v>4</v>
          </cell>
          <cell r="BN23">
            <v>0.46924442604998901</v>
          </cell>
        </row>
        <row r="24">
          <cell r="BK24">
            <v>6</v>
          </cell>
          <cell r="BN24">
            <v>0.92847517139173197</v>
          </cell>
        </row>
        <row r="25">
          <cell r="BK25">
            <v>4</v>
          </cell>
          <cell r="BN25">
            <v>0.431308708971196</v>
          </cell>
        </row>
        <row r="26">
          <cell r="BK26">
            <v>5</v>
          </cell>
          <cell r="BN26">
            <v>0.631327135075471</v>
          </cell>
        </row>
        <row r="27">
          <cell r="BK27">
            <v>3</v>
          </cell>
          <cell r="BN27">
            <v>0.28796075324213799</v>
          </cell>
        </row>
        <row r="28">
          <cell r="BK28">
            <v>4</v>
          </cell>
          <cell r="BN28">
            <v>0.448921857757901</v>
          </cell>
        </row>
        <row r="29">
          <cell r="BK29">
            <v>2</v>
          </cell>
          <cell r="BN29">
            <v>0.152542895702379</v>
          </cell>
        </row>
        <row r="30">
          <cell r="BK30">
            <v>3</v>
          </cell>
          <cell r="BN30">
            <v>0.24938332972106</v>
          </cell>
        </row>
        <row r="31">
          <cell r="BK31">
            <v>2</v>
          </cell>
          <cell r="BN31">
            <v>0.15832184453104001</v>
          </cell>
        </row>
        <row r="32">
          <cell r="BK32">
            <v>2</v>
          </cell>
          <cell r="BN32">
            <v>0.16695123905867901</v>
          </cell>
        </row>
        <row r="33">
          <cell r="BK33">
            <v>4</v>
          </cell>
          <cell r="BN33">
            <v>0.50473994813037204</v>
          </cell>
        </row>
        <row r="34">
          <cell r="BK34">
            <v>3</v>
          </cell>
          <cell r="BN34">
            <v>0.26669546186422299</v>
          </cell>
        </row>
        <row r="35">
          <cell r="BK35">
            <v>4</v>
          </cell>
          <cell r="BN35">
            <v>0.40033992783695199</v>
          </cell>
        </row>
        <row r="36">
          <cell r="BK36">
            <v>4</v>
          </cell>
          <cell r="BN36">
            <v>0.44126880000980701</v>
          </cell>
        </row>
        <row r="37">
          <cell r="BK37">
            <v>2</v>
          </cell>
          <cell r="BN37">
            <v>0.145755373600014</v>
          </cell>
        </row>
        <row r="38">
          <cell r="BK38">
            <v>5</v>
          </cell>
          <cell r="BN38">
            <v>0.61655792393349595</v>
          </cell>
        </row>
        <row r="39">
          <cell r="BK39">
            <v>4</v>
          </cell>
          <cell r="BN39">
            <v>0.43746672090245198</v>
          </cell>
        </row>
        <row r="40">
          <cell r="BK40">
            <v>2</v>
          </cell>
          <cell r="BN40">
            <v>0.15083116677130901</v>
          </cell>
        </row>
        <row r="41">
          <cell r="BK41">
            <v>1</v>
          </cell>
          <cell r="BN41">
            <v>7.4831988489832593E-2</v>
          </cell>
        </row>
        <row r="42">
          <cell r="BK42">
            <v>2</v>
          </cell>
          <cell r="BN42">
            <v>0.15158373927000099</v>
          </cell>
        </row>
        <row r="43">
          <cell r="BK43">
            <v>2</v>
          </cell>
          <cell r="BN43">
            <v>0.14743742029746401</v>
          </cell>
        </row>
        <row r="44">
          <cell r="BK44">
            <v>2</v>
          </cell>
          <cell r="BN44">
            <v>0.15599613652765501</v>
          </cell>
        </row>
        <row r="45">
          <cell r="BK45">
            <v>2</v>
          </cell>
          <cell r="BN45">
            <v>0.15948918144948901</v>
          </cell>
        </row>
        <row r="46">
          <cell r="BK46">
            <v>6</v>
          </cell>
          <cell r="BN46">
            <v>1.1109837736732899</v>
          </cell>
        </row>
        <row r="47">
          <cell r="BK47">
            <v>6</v>
          </cell>
          <cell r="BN47">
            <v>1.07668002133174</v>
          </cell>
        </row>
        <row r="48">
          <cell r="BK48">
            <v>3</v>
          </cell>
          <cell r="BN48">
            <v>0.26237247695244098</v>
          </cell>
        </row>
        <row r="49">
          <cell r="BK49">
            <v>4</v>
          </cell>
          <cell r="BN49">
            <v>0.43368092776806499</v>
          </cell>
        </row>
        <row r="50">
          <cell r="BK50">
            <v>3</v>
          </cell>
          <cell r="BN50">
            <v>0.278391518485606</v>
          </cell>
        </row>
        <row r="51">
          <cell r="BK51">
            <v>1</v>
          </cell>
          <cell r="BN51">
            <v>6.7935508900062599E-2</v>
          </cell>
        </row>
        <row r="52">
          <cell r="BK52">
            <v>4</v>
          </cell>
          <cell r="BN52">
            <v>0.431308708971196</v>
          </cell>
        </row>
        <row r="53">
          <cell r="BK53">
            <v>3</v>
          </cell>
          <cell r="BN53">
            <v>0.24682460924697699</v>
          </cell>
        </row>
        <row r="54">
          <cell r="BK54">
            <v>3</v>
          </cell>
          <cell r="BN54">
            <v>0.25195506728762601</v>
          </cell>
        </row>
        <row r="55">
          <cell r="BK55">
            <v>3</v>
          </cell>
          <cell r="BN55">
            <v>0.27193663676527902</v>
          </cell>
        </row>
        <row r="56">
          <cell r="BK56">
            <v>5</v>
          </cell>
          <cell r="BN56">
            <v>0.65632897153144898</v>
          </cell>
        </row>
        <row r="57">
          <cell r="BK57">
            <v>5</v>
          </cell>
          <cell r="BN57">
            <v>0.61655792393349595</v>
          </cell>
        </row>
        <row r="58">
          <cell r="BK58">
            <v>2</v>
          </cell>
          <cell r="BN58">
            <v>0.152542895702379</v>
          </cell>
        </row>
        <row r="59">
          <cell r="BK59">
            <v>2</v>
          </cell>
          <cell r="BN59">
            <v>0.15158373927000099</v>
          </cell>
        </row>
        <row r="60">
          <cell r="BK60">
            <v>2</v>
          </cell>
          <cell r="BN60">
            <v>0.161250664899518</v>
          </cell>
        </row>
        <row r="61">
          <cell r="BK61">
            <v>2</v>
          </cell>
          <cell r="BN61">
            <v>0.15773767654665299</v>
          </cell>
        </row>
        <row r="62">
          <cell r="BK62">
            <v>1</v>
          </cell>
          <cell r="BN62">
            <v>7.2204648604354202E-2</v>
          </cell>
        </row>
        <row r="63">
          <cell r="BK63">
            <v>3</v>
          </cell>
          <cell r="BN63">
            <v>0.24682460924697699</v>
          </cell>
        </row>
        <row r="64">
          <cell r="BK64">
            <v>3</v>
          </cell>
          <cell r="BN64">
            <v>0.27568883078981599</v>
          </cell>
        </row>
        <row r="65">
          <cell r="BK65">
            <v>2</v>
          </cell>
          <cell r="BN65">
            <v>0.161250664899518</v>
          </cell>
        </row>
        <row r="66">
          <cell r="BK66">
            <v>2</v>
          </cell>
          <cell r="BN66">
            <v>0.15662357026807799</v>
          </cell>
        </row>
        <row r="67">
          <cell r="BK67">
            <v>2</v>
          </cell>
          <cell r="BN67">
            <v>0.17581174017352399</v>
          </cell>
        </row>
        <row r="68">
          <cell r="BK68">
            <v>0</v>
          </cell>
          <cell r="BN68">
            <v>0</v>
          </cell>
        </row>
        <row r="69">
          <cell r="BK69">
            <v>7</v>
          </cell>
          <cell r="BN69">
            <v>1.43595205781145</v>
          </cell>
        </row>
        <row r="70">
          <cell r="BK70">
            <v>1</v>
          </cell>
          <cell r="BN70">
            <v>7.1206868896038195E-2</v>
          </cell>
        </row>
        <row r="71">
          <cell r="BK71">
            <v>3</v>
          </cell>
          <cell r="BN71">
            <v>0.26930979969320001</v>
          </cell>
        </row>
        <row r="72">
          <cell r="BK72">
            <v>3</v>
          </cell>
          <cell r="BN72">
            <v>0.27989225276740498</v>
          </cell>
        </row>
        <row r="73">
          <cell r="BK73">
            <v>2</v>
          </cell>
          <cell r="BN73">
            <v>0.152542895702379</v>
          </cell>
        </row>
        <row r="74">
          <cell r="BK74">
            <v>0</v>
          </cell>
          <cell r="BN74">
            <v>0</v>
          </cell>
        </row>
        <row r="75">
          <cell r="BK75">
            <v>2</v>
          </cell>
          <cell r="BN75">
            <v>0.15426454757290201</v>
          </cell>
        </row>
        <row r="76">
          <cell r="BK76">
            <v>1</v>
          </cell>
          <cell r="BN76">
            <v>6.5825822345759205E-2</v>
          </cell>
        </row>
        <row r="77">
          <cell r="BK77">
            <v>1</v>
          </cell>
          <cell r="BN77">
            <v>6.3220835865646099E-2</v>
          </cell>
        </row>
        <row r="78">
          <cell r="BK78">
            <v>3</v>
          </cell>
          <cell r="BN78">
            <v>0.27032291316459001</v>
          </cell>
        </row>
        <row r="79">
          <cell r="BK79">
            <v>3</v>
          </cell>
          <cell r="BN79">
            <v>0.27568883078981599</v>
          </cell>
        </row>
        <row r="80">
          <cell r="BK80">
            <v>3</v>
          </cell>
          <cell r="BN80">
            <v>0.29340260982991101</v>
          </cell>
        </row>
        <row r="81">
          <cell r="BK81">
            <v>3</v>
          </cell>
          <cell r="BN81">
            <v>0.281107376674678</v>
          </cell>
        </row>
        <row r="82">
          <cell r="BK82">
            <v>2</v>
          </cell>
          <cell r="BN82">
            <v>0.17581174017352399</v>
          </cell>
        </row>
        <row r="83">
          <cell r="BK83">
            <v>0</v>
          </cell>
          <cell r="BN83">
            <v>0</v>
          </cell>
        </row>
        <row r="84">
          <cell r="BK84">
            <v>3</v>
          </cell>
          <cell r="BN84">
            <v>0.27989225276740498</v>
          </cell>
        </row>
        <row r="85">
          <cell r="BK85">
            <v>3</v>
          </cell>
          <cell r="BN85">
            <v>0.27193663676527902</v>
          </cell>
        </row>
        <row r="86">
          <cell r="BK86">
            <v>0</v>
          </cell>
          <cell r="BN86">
            <v>0</v>
          </cell>
        </row>
        <row r="87">
          <cell r="BK87">
            <v>3</v>
          </cell>
          <cell r="BN87">
            <v>0.30722786214112902</v>
          </cell>
        </row>
        <row r="88">
          <cell r="BK88">
            <v>4</v>
          </cell>
          <cell r="BN88">
            <v>0.39671641626926901</v>
          </cell>
        </row>
      </sheetData>
      <sheetData sheetId="2">
        <row r="2">
          <cell r="BK2">
            <v>1</v>
          </cell>
          <cell r="BN2">
            <v>3.9800699011257303E-2</v>
          </cell>
        </row>
        <row r="3">
          <cell r="BK3">
            <v>1</v>
          </cell>
          <cell r="BN3">
            <v>4.0041733950155103E-2</v>
          </cell>
        </row>
        <row r="4">
          <cell r="BK4">
            <v>1</v>
          </cell>
          <cell r="BN4">
            <v>4.7552150527513201E-2</v>
          </cell>
        </row>
        <row r="5">
          <cell r="BK5">
            <v>1</v>
          </cell>
          <cell r="BN5">
            <v>4.5244932272381598E-2</v>
          </cell>
        </row>
        <row r="6">
          <cell r="BK6">
            <v>1</v>
          </cell>
          <cell r="BN6">
            <v>4.5715586184885998E-2</v>
          </cell>
        </row>
        <row r="7">
          <cell r="BK7">
            <v>1</v>
          </cell>
          <cell r="BN7">
            <v>4.4806434442212099E-2</v>
          </cell>
        </row>
        <row r="8">
          <cell r="BK8">
            <v>1</v>
          </cell>
          <cell r="BN8">
            <v>4.0485725234947E-2</v>
          </cell>
        </row>
        <row r="9">
          <cell r="BK9">
            <v>1</v>
          </cell>
          <cell r="BN9">
            <v>4.6503398559023398E-2</v>
          </cell>
        </row>
        <row r="10">
          <cell r="BK10">
            <v>1</v>
          </cell>
          <cell r="BN10">
            <v>4.1453019978418097E-2</v>
          </cell>
        </row>
        <row r="11">
          <cell r="BK11">
            <v>1</v>
          </cell>
          <cell r="BN11">
            <v>4.2087423149694901E-2</v>
          </cell>
        </row>
        <row r="12">
          <cell r="BK12">
            <v>1</v>
          </cell>
          <cell r="BN12">
            <v>4.6405653802945597E-2</v>
          </cell>
        </row>
        <row r="13">
          <cell r="BK13">
            <v>1</v>
          </cell>
          <cell r="BN13">
            <v>4.52536004208723E-2</v>
          </cell>
        </row>
        <row r="14">
          <cell r="BK14">
            <v>1</v>
          </cell>
          <cell r="BN14">
            <v>4.16059634958834E-2</v>
          </cell>
        </row>
        <row r="15">
          <cell r="BK15">
            <v>0</v>
          </cell>
          <cell r="BN15">
            <v>0</v>
          </cell>
        </row>
        <row r="16">
          <cell r="BK16">
            <v>1</v>
          </cell>
          <cell r="BN16">
            <v>4.2918572272972501E-2</v>
          </cell>
        </row>
        <row r="17">
          <cell r="BK17">
            <v>1</v>
          </cell>
          <cell r="BN17">
            <v>4.48282159864875E-2</v>
          </cell>
        </row>
        <row r="18">
          <cell r="BK18">
            <v>1</v>
          </cell>
          <cell r="BN18">
            <v>4.37228556623971E-2</v>
          </cell>
        </row>
        <row r="19">
          <cell r="BK19">
            <v>1</v>
          </cell>
          <cell r="BN19">
            <v>4.45377469540068E-2</v>
          </cell>
        </row>
        <row r="20">
          <cell r="BK20">
            <v>0</v>
          </cell>
          <cell r="BN20">
            <v>0</v>
          </cell>
        </row>
        <row r="21">
          <cell r="BK21">
            <v>1</v>
          </cell>
          <cell r="BN21">
            <v>4.5945593444838499E-2</v>
          </cell>
        </row>
        <row r="22">
          <cell r="BK22">
            <v>1</v>
          </cell>
          <cell r="BN22">
            <v>4.31881646892045E-2</v>
          </cell>
        </row>
        <row r="23">
          <cell r="BK23">
            <v>1</v>
          </cell>
          <cell r="BN23">
            <v>4.2087423149694901E-2</v>
          </cell>
        </row>
        <row r="24">
          <cell r="BK24">
            <v>0</v>
          </cell>
          <cell r="BN24">
            <v>0</v>
          </cell>
        </row>
        <row r="25">
          <cell r="BK25">
            <v>0</v>
          </cell>
          <cell r="BN25">
            <v>0</v>
          </cell>
        </row>
        <row r="26">
          <cell r="BK26">
            <v>1</v>
          </cell>
          <cell r="BN26">
            <v>3.9971718558131399E-2</v>
          </cell>
        </row>
        <row r="27">
          <cell r="BK27">
            <v>1</v>
          </cell>
          <cell r="BN27">
            <v>4.2348015678618199E-2</v>
          </cell>
        </row>
        <row r="28">
          <cell r="BK28">
            <v>1</v>
          </cell>
          <cell r="BN28">
            <v>4.5952322535612301E-2</v>
          </cell>
        </row>
        <row r="29">
          <cell r="BK29">
            <v>1</v>
          </cell>
          <cell r="BN29">
            <v>4.4596996250951003E-2</v>
          </cell>
        </row>
        <row r="30">
          <cell r="BK30">
            <v>1</v>
          </cell>
          <cell r="BN30">
            <v>3.9745003077155998E-2</v>
          </cell>
        </row>
        <row r="31">
          <cell r="BK31">
            <v>1</v>
          </cell>
          <cell r="BN31">
            <v>4.21793618270834E-2</v>
          </cell>
        </row>
        <row r="32">
          <cell r="BK32">
            <v>1</v>
          </cell>
          <cell r="BN32">
            <v>4.5134724673924299E-2</v>
          </cell>
        </row>
        <row r="33">
          <cell r="BK33">
            <v>1</v>
          </cell>
          <cell r="BN33">
            <v>4.7074954633065498E-2</v>
          </cell>
        </row>
        <row r="34">
          <cell r="BK34">
            <v>0</v>
          </cell>
          <cell r="BN34">
            <v>0</v>
          </cell>
        </row>
        <row r="35">
          <cell r="BK35">
            <v>0</v>
          </cell>
          <cell r="BN35">
            <v>0</v>
          </cell>
        </row>
        <row r="36">
          <cell r="BK36">
            <v>1</v>
          </cell>
          <cell r="BN36">
            <v>4.4806434442212099E-2</v>
          </cell>
        </row>
        <row r="37">
          <cell r="BK37">
            <v>1</v>
          </cell>
          <cell r="BN37">
            <v>4.2228043690141798E-2</v>
          </cell>
        </row>
        <row r="38">
          <cell r="BK38">
            <v>0</v>
          </cell>
          <cell r="BN38">
            <v>0</v>
          </cell>
        </row>
        <row r="39">
          <cell r="BK39">
            <v>1</v>
          </cell>
          <cell r="BN39">
            <v>4.42380388934423E-2</v>
          </cell>
        </row>
        <row r="40">
          <cell r="BK40">
            <v>1</v>
          </cell>
          <cell r="BN40">
            <v>4.40003496856302E-2</v>
          </cell>
        </row>
        <row r="41">
          <cell r="BK41">
            <v>1</v>
          </cell>
          <cell r="BN41">
            <v>4.2866309998914297E-2</v>
          </cell>
        </row>
        <row r="42">
          <cell r="BK42">
            <v>1</v>
          </cell>
          <cell r="BN42">
            <v>3.9868254817192403E-2</v>
          </cell>
        </row>
        <row r="43">
          <cell r="BK43">
            <v>1</v>
          </cell>
          <cell r="BN43">
            <v>4.2815877122250399E-2</v>
          </cell>
        </row>
        <row r="44">
          <cell r="BK44">
            <v>1</v>
          </cell>
          <cell r="BN44">
            <v>4.5799128726583101E-2</v>
          </cell>
        </row>
        <row r="45">
          <cell r="BK45">
            <v>1</v>
          </cell>
          <cell r="BN45">
            <v>4.7013072250386402E-2</v>
          </cell>
        </row>
        <row r="46">
          <cell r="BK46">
            <v>1</v>
          </cell>
          <cell r="BN46">
            <v>4.4276744485086499E-2</v>
          </cell>
        </row>
        <row r="47">
          <cell r="BK47">
            <v>1</v>
          </cell>
          <cell r="BN47">
            <v>4.1879945452474997E-2</v>
          </cell>
        </row>
        <row r="48">
          <cell r="BK48">
            <v>1</v>
          </cell>
          <cell r="BN48">
            <v>4.2606775641472097E-2</v>
          </cell>
        </row>
        <row r="49">
          <cell r="BK49">
            <v>1</v>
          </cell>
          <cell r="BN49">
            <v>4.3672682090778001E-2</v>
          </cell>
        </row>
        <row r="50">
          <cell r="BK50">
            <v>1</v>
          </cell>
          <cell r="BN50">
            <v>4.6140079383472497E-2</v>
          </cell>
        </row>
        <row r="51">
          <cell r="BK51">
            <v>1</v>
          </cell>
          <cell r="BN51">
            <v>4.2196302484356102E-2</v>
          </cell>
        </row>
        <row r="52">
          <cell r="BK52">
            <v>0</v>
          </cell>
          <cell r="BN52">
            <v>0</v>
          </cell>
        </row>
        <row r="53">
          <cell r="BK53">
            <v>1</v>
          </cell>
          <cell r="BN53">
            <v>3.9181712632846102E-2</v>
          </cell>
        </row>
        <row r="54">
          <cell r="BK54">
            <v>1</v>
          </cell>
          <cell r="BN54">
            <v>4.0311320815868003E-2</v>
          </cell>
        </row>
        <row r="55">
          <cell r="BK55">
            <v>1</v>
          </cell>
          <cell r="BN55">
            <v>3.89888830549487E-2</v>
          </cell>
        </row>
        <row r="56">
          <cell r="BK56">
            <v>1</v>
          </cell>
          <cell r="BN56">
            <v>4.2571398330935803E-2</v>
          </cell>
        </row>
        <row r="57">
          <cell r="BK57">
            <v>0</v>
          </cell>
          <cell r="BN57">
            <v>0</v>
          </cell>
        </row>
        <row r="58">
          <cell r="BK58">
            <v>1</v>
          </cell>
          <cell r="BN58">
            <v>4.4596996250951003E-2</v>
          </cell>
        </row>
        <row r="59">
          <cell r="BK59">
            <v>1</v>
          </cell>
          <cell r="BN59">
            <v>3.9868254817192403E-2</v>
          </cell>
        </row>
        <row r="60">
          <cell r="BK60">
            <v>1</v>
          </cell>
          <cell r="BN60">
            <v>4.3179782033311402E-2</v>
          </cell>
        </row>
        <row r="61">
          <cell r="BK61">
            <v>1</v>
          </cell>
          <cell r="BN61">
            <v>4.6404622206417598E-2</v>
          </cell>
        </row>
        <row r="62">
          <cell r="BK62">
            <v>1</v>
          </cell>
          <cell r="BN62">
            <v>4.51664200666725E-2</v>
          </cell>
        </row>
        <row r="63">
          <cell r="BK63">
            <v>1</v>
          </cell>
          <cell r="BN63">
            <v>3.9181712632846102E-2</v>
          </cell>
        </row>
        <row r="64">
          <cell r="BK64">
            <v>1</v>
          </cell>
          <cell r="BN64">
            <v>4.5543711489537397E-2</v>
          </cell>
        </row>
        <row r="65">
          <cell r="BK65">
            <v>1</v>
          </cell>
          <cell r="BN65">
            <v>4.3179782033311402E-2</v>
          </cell>
        </row>
        <row r="66">
          <cell r="BK66">
            <v>1</v>
          </cell>
          <cell r="BN66">
            <v>4.1597150305097599E-2</v>
          </cell>
        </row>
        <row r="67">
          <cell r="BK67">
            <v>1</v>
          </cell>
          <cell r="BN67">
            <v>4.81638852970094E-2</v>
          </cell>
        </row>
        <row r="68">
          <cell r="BK68">
            <v>0</v>
          </cell>
          <cell r="BN68">
            <v>0</v>
          </cell>
        </row>
        <row r="69">
          <cell r="BK69">
            <v>0</v>
          </cell>
          <cell r="BN69">
            <v>0</v>
          </cell>
        </row>
        <row r="70">
          <cell r="BK70">
            <v>1</v>
          </cell>
          <cell r="BN70">
            <v>4.26004140862399E-2</v>
          </cell>
        </row>
        <row r="71">
          <cell r="BK71">
            <v>0</v>
          </cell>
          <cell r="BN71">
            <v>0</v>
          </cell>
        </row>
        <row r="72">
          <cell r="BK72">
            <v>1</v>
          </cell>
          <cell r="BN72">
            <v>4.06546577499724E-2</v>
          </cell>
        </row>
        <row r="73">
          <cell r="BK73">
            <v>1</v>
          </cell>
          <cell r="BN73">
            <v>4.4596996250951003E-2</v>
          </cell>
        </row>
        <row r="74">
          <cell r="BK74">
            <v>1</v>
          </cell>
          <cell r="BN74">
            <v>4.1717167732008502E-2</v>
          </cell>
        </row>
        <row r="75">
          <cell r="BK75">
            <v>1</v>
          </cell>
          <cell r="BN75">
            <v>4.5196588005706299E-2</v>
          </cell>
        </row>
        <row r="76">
          <cell r="BK76">
            <v>1</v>
          </cell>
          <cell r="BN76">
            <v>4.2822584365394399E-2</v>
          </cell>
        </row>
        <row r="77">
          <cell r="BK77">
            <v>1</v>
          </cell>
          <cell r="BN77">
            <v>4.1058330986208598E-2</v>
          </cell>
        </row>
        <row r="78">
          <cell r="BK78">
            <v>1</v>
          </cell>
          <cell r="BN78">
            <v>4.4359946778899498E-2</v>
          </cell>
        </row>
        <row r="79">
          <cell r="BK79">
            <v>1</v>
          </cell>
          <cell r="BN79">
            <v>4.5543711489537397E-2</v>
          </cell>
        </row>
        <row r="80">
          <cell r="BK80">
            <v>1</v>
          </cell>
          <cell r="BN80">
            <v>4.3492172211421397E-2</v>
          </cell>
        </row>
        <row r="81">
          <cell r="BK81">
            <v>1</v>
          </cell>
          <cell r="BN81">
            <v>4.6739433688495403E-2</v>
          </cell>
        </row>
        <row r="82">
          <cell r="BK82">
            <v>1</v>
          </cell>
          <cell r="BN82">
            <v>4.81638852970094E-2</v>
          </cell>
        </row>
        <row r="83">
          <cell r="BK83">
            <v>1</v>
          </cell>
          <cell r="BN83">
            <v>4.2321043253794099E-2</v>
          </cell>
        </row>
        <row r="84">
          <cell r="BK84">
            <v>1</v>
          </cell>
          <cell r="BN84">
            <v>4.06546577499724E-2</v>
          </cell>
        </row>
        <row r="85">
          <cell r="BK85">
            <v>1</v>
          </cell>
          <cell r="BN85">
            <v>3.89888830549487E-2</v>
          </cell>
        </row>
        <row r="86">
          <cell r="BK86">
            <v>1</v>
          </cell>
          <cell r="BN86">
            <v>4.1717167732008502E-2</v>
          </cell>
        </row>
        <row r="87">
          <cell r="BK87">
            <v>1</v>
          </cell>
          <cell r="BN87">
            <v>4.6405653802945597E-2</v>
          </cell>
        </row>
        <row r="88">
          <cell r="BK88">
            <v>0</v>
          </cell>
          <cell r="BN88">
            <v>0</v>
          </cell>
        </row>
      </sheetData>
      <sheetData sheetId="3">
        <row r="2">
          <cell r="BC2">
            <v>4</v>
          </cell>
          <cell r="BD2">
            <v>3.0203709119983001E-2</v>
          </cell>
        </row>
        <row r="3">
          <cell r="BC3">
            <v>3</v>
          </cell>
          <cell r="BD3">
            <v>2.4675971099188398E-2</v>
          </cell>
        </row>
        <row r="4">
          <cell r="BC4">
            <v>5</v>
          </cell>
          <cell r="BD4">
            <v>4.6570557431864799E-2</v>
          </cell>
        </row>
        <row r="5">
          <cell r="BC5">
            <v>4</v>
          </cell>
          <cell r="BD5">
            <v>3.4536425915752601E-2</v>
          </cell>
        </row>
        <row r="6">
          <cell r="BC6">
            <v>3</v>
          </cell>
          <cell r="BD6">
            <v>2.7792865560396601E-2</v>
          </cell>
        </row>
        <row r="7">
          <cell r="BC7">
            <v>4</v>
          </cell>
          <cell r="BD7">
            <v>3.6113402716501701E-2</v>
          </cell>
        </row>
        <row r="8">
          <cell r="BC8">
            <v>3</v>
          </cell>
          <cell r="BD8">
            <v>2.6565400757448399E-2</v>
          </cell>
        </row>
        <row r="9">
          <cell r="BC9">
            <v>3</v>
          </cell>
          <cell r="BD9">
            <v>3.06549669734167E-2</v>
          </cell>
        </row>
        <row r="10">
          <cell r="BC10">
            <v>4</v>
          </cell>
          <cell r="BD10">
            <v>3.40707344422864E-2</v>
          </cell>
        </row>
        <row r="11">
          <cell r="BC11">
            <v>4</v>
          </cell>
          <cell r="BD11">
            <v>3.1935668732774203E-2</v>
          </cell>
        </row>
        <row r="12">
          <cell r="BC12">
            <v>4</v>
          </cell>
          <cell r="BD12">
            <v>3.9142141651793902E-2</v>
          </cell>
        </row>
        <row r="13">
          <cell r="BC13">
            <v>3</v>
          </cell>
          <cell r="BD13">
            <v>2.8522087710251599E-2</v>
          </cell>
        </row>
        <row r="14">
          <cell r="BC14">
            <v>2</v>
          </cell>
          <cell r="BD14">
            <v>1.85495865997072E-2</v>
          </cell>
        </row>
        <row r="15">
          <cell r="BC15">
            <v>4</v>
          </cell>
          <cell r="BD15">
            <v>3.8832763833969199E-2</v>
          </cell>
        </row>
        <row r="16">
          <cell r="BC16">
            <v>4</v>
          </cell>
          <cell r="BD16">
            <v>3.4845531081249798E-2</v>
          </cell>
        </row>
        <row r="17">
          <cell r="BC17">
            <v>4</v>
          </cell>
          <cell r="BD17">
            <v>3.5120441115732197E-2</v>
          </cell>
        </row>
        <row r="18">
          <cell r="BC18">
            <v>4</v>
          </cell>
          <cell r="BD18">
            <v>3.3830873153590901E-2</v>
          </cell>
        </row>
        <row r="19">
          <cell r="BC19">
            <v>4</v>
          </cell>
          <cell r="BD19">
            <v>3.9310610757808298E-2</v>
          </cell>
        </row>
        <row r="20">
          <cell r="BC20">
            <v>4</v>
          </cell>
          <cell r="BD20">
            <v>3.75989716698188E-2</v>
          </cell>
        </row>
        <row r="21">
          <cell r="BC21">
            <v>4</v>
          </cell>
          <cell r="BD21">
            <v>3.6430980814182397E-2</v>
          </cell>
        </row>
        <row r="22">
          <cell r="BC22">
            <v>4</v>
          </cell>
          <cell r="BD22">
            <v>3.6256943140783301E-2</v>
          </cell>
        </row>
        <row r="23">
          <cell r="BC23">
            <v>4</v>
          </cell>
          <cell r="BD23">
            <v>3.1935668732774203E-2</v>
          </cell>
        </row>
        <row r="24">
          <cell r="BC24">
            <v>4</v>
          </cell>
          <cell r="BD24">
            <v>4.0474318077460297E-2</v>
          </cell>
        </row>
        <row r="25">
          <cell r="BC25">
            <v>4</v>
          </cell>
          <cell r="BD25">
            <v>3.9595609362562997E-2</v>
          </cell>
        </row>
        <row r="26">
          <cell r="BC26">
            <v>3</v>
          </cell>
          <cell r="BD26">
            <v>2.6085979606949899E-2</v>
          </cell>
        </row>
        <row r="27">
          <cell r="BC27">
            <v>4</v>
          </cell>
          <cell r="BD27">
            <v>3.4150859446323498E-2</v>
          </cell>
        </row>
        <row r="28">
          <cell r="BC28">
            <v>4</v>
          </cell>
          <cell r="BD28">
            <v>3.74891656594298E-2</v>
          </cell>
        </row>
        <row r="29">
          <cell r="BC29">
            <v>5</v>
          </cell>
          <cell r="BD29">
            <v>4.3972357875230503E-2</v>
          </cell>
        </row>
        <row r="30">
          <cell r="BC30">
            <v>4</v>
          </cell>
          <cell r="BD30">
            <v>3.19433353699431E-2</v>
          </cell>
        </row>
        <row r="31">
          <cell r="BC31">
            <v>4</v>
          </cell>
          <cell r="BD31">
            <v>3.6185830802473E-2</v>
          </cell>
        </row>
        <row r="32">
          <cell r="BC32">
            <v>4</v>
          </cell>
          <cell r="BD32">
            <v>4.0108774877973798E-2</v>
          </cell>
        </row>
        <row r="33">
          <cell r="BC33">
            <v>4</v>
          </cell>
          <cell r="BD33">
            <v>3.7762564314711998E-2</v>
          </cell>
        </row>
        <row r="34">
          <cell r="BC34">
            <v>5</v>
          </cell>
          <cell r="BD34">
            <v>4.5318286928933797E-2</v>
          </cell>
        </row>
        <row r="35">
          <cell r="BC35">
            <v>4</v>
          </cell>
          <cell r="BD35">
            <v>4.2890905698991802E-2</v>
          </cell>
        </row>
        <row r="36">
          <cell r="BC36">
            <v>4</v>
          </cell>
          <cell r="BD36">
            <v>3.6113402716501701E-2</v>
          </cell>
        </row>
        <row r="37">
          <cell r="BC37">
            <v>4</v>
          </cell>
          <cell r="BD37">
            <v>3.7706811136576299E-2</v>
          </cell>
        </row>
        <row r="38">
          <cell r="BC38">
            <v>4</v>
          </cell>
          <cell r="BD38">
            <v>4.11840066173631E-2</v>
          </cell>
        </row>
        <row r="39">
          <cell r="BC39">
            <v>4</v>
          </cell>
          <cell r="BD39">
            <v>3.5434067725534001E-2</v>
          </cell>
        </row>
        <row r="40">
          <cell r="BC40">
            <v>4</v>
          </cell>
          <cell r="BD40">
            <v>4.0170562077946503E-2</v>
          </cell>
        </row>
        <row r="41">
          <cell r="BC41">
            <v>4</v>
          </cell>
          <cell r="BD41">
            <v>3.2969213360826401E-2</v>
          </cell>
        </row>
        <row r="42">
          <cell r="BC42">
            <v>4</v>
          </cell>
          <cell r="BD42">
            <v>3.3170461242697E-2</v>
          </cell>
        </row>
        <row r="43">
          <cell r="BC43">
            <v>4</v>
          </cell>
          <cell r="BD43">
            <v>3.8521090604653897E-2</v>
          </cell>
        </row>
        <row r="44">
          <cell r="BC44">
            <v>5</v>
          </cell>
          <cell r="BD44">
            <v>4.5897676792191901E-2</v>
          </cell>
        </row>
        <row r="45">
          <cell r="BC45">
            <v>5</v>
          </cell>
          <cell r="BD45">
            <v>4.7856974582628498E-2</v>
          </cell>
        </row>
        <row r="46">
          <cell r="BC46">
            <v>3</v>
          </cell>
          <cell r="BD46">
            <v>2.7618374531723298E-2</v>
          </cell>
        </row>
        <row r="47">
          <cell r="BC47">
            <v>3</v>
          </cell>
          <cell r="BD47">
            <v>2.54103308812051E-2</v>
          </cell>
        </row>
        <row r="48">
          <cell r="BC48">
            <v>4</v>
          </cell>
          <cell r="BD48">
            <v>3.5521683599832599E-2</v>
          </cell>
        </row>
        <row r="49">
          <cell r="BC49">
            <v>4</v>
          </cell>
          <cell r="BD49">
            <v>3.4760423468657799E-2</v>
          </cell>
        </row>
        <row r="50">
          <cell r="BC50">
            <v>4</v>
          </cell>
          <cell r="BD50">
            <v>4.0030782742724397E-2</v>
          </cell>
        </row>
        <row r="51">
          <cell r="BC51">
            <v>4</v>
          </cell>
          <cell r="BD51">
            <v>3.9413048330463697E-2</v>
          </cell>
        </row>
        <row r="52">
          <cell r="BC52">
            <v>4</v>
          </cell>
          <cell r="BD52">
            <v>3.9595609362562997E-2</v>
          </cell>
        </row>
        <row r="53">
          <cell r="BC53">
            <v>4</v>
          </cell>
          <cell r="BD53">
            <v>3.1247298997282499E-2</v>
          </cell>
        </row>
        <row r="54">
          <cell r="BC54">
            <v>4</v>
          </cell>
          <cell r="BD54">
            <v>3.26459236375451E-2</v>
          </cell>
        </row>
        <row r="55">
          <cell r="BC55">
            <v>4</v>
          </cell>
          <cell r="BD55">
            <v>3.01113379548213E-2</v>
          </cell>
        </row>
        <row r="56">
          <cell r="BC56">
            <v>4</v>
          </cell>
          <cell r="BD56">
            <v>3.14733701457919E-2</v>
          </cell>
        </row>
        <row r="57">
          <cell r="BC57">
            <v>4</v>
          </cell>
          <cell r="BD57">
            <v>4.11840066173631E-2</v>
          </cell>
        </row>
        <row r="58">
          <cell r="BC58">
            <v>5</v>
          </cell>
          <cell r="BD58">
            <v>4.3972357875230503E-2</v>
          </cell>
        </row>
        <row r="59">
          <cell r="BC59">
            <v>4</v>
          </cell>
          <cell r="BD59">
            <v>3.3170461242697E-2</v>
          </cell>
        </row>
        <row r="60">
          <cell r="BC60">
            <v>4</v>
          </cell>
          <cell r="BD60">
            <v>3.1704132509691098E-2</v>
          </cell>
        </row>
        <row r="61">
          <cell r="BC61">
            <v>5</v>
          </cell>
          <cell r="BD61">
            <v>4.6873086763188403E-2</v>
          </cell>
        </row>
        <row r="62">
          <cell r="BC62">
            <v>5</v>
          </cell>
          <cell r="BD62">
            <v>4.7196204104158597E-2</v>
          </cell>
        </row>
        <row r="63">
          <cell r="BC63">
            <v>4</v>
          </cell>
          <cell r="BD63">
            <v>3.1247298997282499E-2</v>
          </cell>
        </row>
        <row r="64">
          <cell r="BC64">
            <v>4</v>
          </cell>
          <cell r="BD64">
            <v>3.92630367155005E-2</v>
          </cell>
        </row>
        <row r="65">
          <cell r="BC65">
            <v>4</v>
          </cell>
          <cell r="BD65">
            <v>3.1704132509691098E-2</v>
          </cell>
        </row>
        <row r="66">
          <cell r="BC66">
            <v>4</v>
          </cell>
          <cell r="BD66">
            <v>3.5421689616961703E-2</v>
          </cell>
        </row>
        <row r="67">
          <cell r="BC67">
            <v>5</v>
          </cell>
          <cell r="BD67">
            <v>4.7517243320055302E-2</v>
          </cell>
        </row>
        <row r="68">
          <cell r="BC68">
            <v>4</v>
          </cell>
          <cell r="BD68">
            <v>3.4083932130787802E-2</v>
          </cell>
        </row>
        <row r="69">
          <cell r="BC69">
            <v>3</v>
          </cell>
          <cell r="BD69">
            <v>3.0033772488761899E-2</v>
          </cell>
        </row>
        <row r="70">
          <cell r="BC70">
            <v>4</v>
          </cell>
          <cell r="BD70">
            <v>3.44189803764786E-2</v>
          </cell>
        </row>
        <row r="71">
          <cell r="BC71">
            <v>5</v>
          </cell>
          <cell r="BD71">
            <v>4.6220260243475302E-2</v>
          </cell>
        </row>
        <row r="72">
          <cell r="BC72">
            <v>4</v>
          </cell>
          <cell r="BD72">
            <v>3.2103573580095801E-2</v>
          </cell>
        </row>
        <row r="73">
          <cell r="BC73">
            <v>5</v>
          </cell>
          <cell r="BD73">
            <v>4.3972357875230503E-2</v>
          </cell>
        </row>
        <row r="74">
          <cell r="BC74">
            <v>4</v>
          </cell>
          <cell r="BD74">
            <v>3.4419797170013998E-2</v>
          </cell>
        </row>
        <row r="75">
          <cell r="BC75">
            <v>5</v>
          </cell>
          <cell r="BD75">
            <v>4.4930761650185898E-2</v>
          </cell>
        </row>
        <row r="76">
          <cell r="BC76">
            <v>5</v>
          </cell>
          <cell r="BD76">
            <v>4.5520170281123998E-2</v>
          </cell>
        </row>
        <row r="77">
          <cell r="BC77">
            <v>4</v>
          </cell>
          <cell r="BD77">
            <v>3.95745927765268E-2</v>
          </cell>
        </row>
        <row r="78">
          <cell r="BC78">
            <v>4</v>
          </cell>
          <cell r="BD78">
            <v>3.7746994904529201E-2</v>
          </cell>
        </row>
        <row r="79">
          <cell r="BC79">
            <v>4</v>
          </cell>
          <cell r="BD79">
            <v>3.92630367155005E-2</v>
          </cell>
        </row>
        <row r="80">
          <cell r="BC80">
            <v>4</v>
          </cell>
          <cell r="BD80">
            <v>3.5546325877357197E-2</v>
          </cell>
        </row>
        <row r="81">
          <cell r="BC81">
            <v>4</v>
          </cell>
          <cell r="BD81">
            <v>4.0805000407657201E-2</v>
          </cell>
        </row>
        <row r="82">
          <cell r="BC82">
            <v>5</v>
          </cell>
          <cell r="BD82">
            <v>4.7517243320055302E-2</v>
          </cell>
        </row>
        <row r="83">
          <cell r="BC83">
            <v>4</v>
          </cell>
          <cell r="BD83">
            <v>3.5261427672411402E-2</v>
          </cell>
        </row>
        <row r="84">
          <cell r="BC84">
            <v>4</v>
          </cell>
          <cell r="BD84">
            <v>3.2103573580095801E-2</v>
          </cell>
        </row>
        <row r="85">
          <cell r="BC85">
            <v>4</v>
          </cell>
          <cell r="BD85">
            <v>3.01113379548213E-2</v>
          </cell>
        </row>
        <row r="86">
          <cell r="BC86">
            <v>4</v>
          </cell>
          <cell r="BD86">
            <v>3.4419797170013998E-2</v>
          </cell>
        </row>
        <row r="87">
          <cell r="BC87">
            <v>4</v>
          </cell>
          <cell r="BD87">
            <v>3.9142141651793902E-2</v>
          </cell>
        </row>
        <row r="88">
          <cell r="BC88">
            <v>4</v>
          </cell>
          <cell r="BD88">
            <v>4.21289300670886E-2</v>
          </cell>
        </row>
      </sheetData>
      <sheetData sheetId="4">
        <row r="2">
          <cell r="BC2">
            <v>1</v>
          </cell>
          <cell r="BD2">
            <v>9.1355991533023705E-4</v>
          </cell>
        </row>
        <row r="3">
          <cell r="BC3">
            <v>1</v>
          </cell>
          <cell r="BD3">
            <v>1.45800019215111E-3</v>
          </cell>
        </row>
        <row r="4">
          <cell r="BC4">
            <v>1</v>
          </cell>
          <cell r="BD4">
            <v>1.2809667738860899E-3</v>
          </cell>
        </row>
        <row r="5">
          <cell r="BC5">
            <v>1</v>
          </cell>
          <cell r="BD5">
            <v>8.5401739695413698E-4</v>
          </cell>
        </row>
        <row r="6">
          <cell r="BC6">
            <v>1</v>
          </cell>
          <cell r="BD6">
            <v>1.11525364894329E-3</v>
          </cell>
        </row>
        <row r="7">
          <cell r="BC7">
            <v>1</v>
          </cell>
          <cell r="BD7">
            <v>1.7218163047378399E-3</v>
          </cell>
        </row>
        <row r="8">
          <cell r="BC8">
            <v>2</v>
          </cell>
          <cell r="BD8">
            <v>2.6120422023384101E-3</v>
          </cell>
        </row>
        <row r="9">
          <cell r="BC9">
            <v>1</v>
          </cell>
          <cell r="BD9">
            <v>2.7525986652335499E-3</v>
          </cell>
        </row>
        <row r="10">
          <cell r="BC10">
            <v>2</v>
          </cell>
          <cell r="BD10">
            <v>1.88946751209509E-3</v>
          </cell>
        </row>
        <row r="11">
          <cell r="BC11">
            <v>1</v>
          </cell>
          <cell r="BD11">
            <v>8.5448816845487899E-4</v>
          </cell>
        </row>
        <row r="12">
          <cell r="BC12">
            <v>2</v>
          </cell>
          <cell r="BD12">
            <v>2.6714632501111299E-3</v>
          </cell>
        </row>
        <row r="13">
          <cell r="BC13">
            <v>1</v>
          </cell>
          <cell r="BD13">
            <v>1.83631139858332E-3</v>
          </cell>
        </row>
        <row r="14">
          <cell r="BC14">
            <v>0</v>
          </cell>
          <cell r="BD14">
            <v>0</v>
          </cell>
        </row>
        <row r="15">
          <cell r="BC15">
            <v>1</v>
          </cell>
          <cell r="BD15">
            <v>4.8668633566238299E-4</v>
          </cell>
        </row>
        <row r="16">
          <cell r="BC16">
            <v>1</v>
          </cell>
          <cell r="BD16">
            <v>1.7691734264798399E-3</v>
          </cell>
        </row>
        <row r="17">
          <cell r="BC17">
            <v>1</v>
          </cell>
          <cell r="BD17">
            <v>1.30046979699458E-3</v>
          </cell>
        </row>
        <row r="18">
          <cell r="BC18">
            <v>1</v>
          </cell>
          <cell r="BD18">
            <v>1.12013850669829E-3</v>
          </cell>
        </row>
        <row r="19">
          <cell r="BC19">
            <v>2</v>
          </cell>
          <cell r="BD19">
            <v>3.4966156612344199E-3</v>
          </cell>
        </row>
        <row r="20">
          <cell r="BC20">
            <v>1</v>
          </cell>
          <cell r="BD20">
            <v>3.01915188395537E-4</v>
          </cell>
        </row>
        <row r="21">
          <cell r="BC21">
            <v>1</v>
          </cell>
          <cell r="BD21">
            <v>1.4835062271624799E-3</v>
          </cell>
        </row>
        <row r="22">
          <cell r="BC22">
            <v>2</v>
          </cell>
          <cell r="BD22">
            <v>2.4187845641908201E-3</v>
          </cell>
        </row>
        <row r="23">
          <cell r="BC23">
            <v>1</v>
          </cell>
          <cell r="BD23">
            <v>8.5448816845487899E-4</v>
          </cell>
        </row>
        <row r="24">
          <cell r="BC24">
            <v>1</v>
          </cell>
          <cell r="BD24">
            <v>1.26802134585955E-3</v>
          </cell>
        </row>
        <row r="25">
          <cell r="BC25">
            <v>2</v>
          </cell>
          <cell r="BD25">
            <v>2.2050685525061399E-3</v>
          </cell>
        </row>
        <row r="26">
          <cell r="BC26">
            <v>1</v>
          </cell>
          <cell r="BD26">
            <v>2.4425419034365698E-3</v>
          </cell>
        </row>
        <row r="27">
          <cell r="BC27">
            <v>1</v>
          </cell>
          <cell r="BD27">
            <v>1.67602253634318E-3</v>
          </cell>
        </row>
        <row r="28">
          <cell r="BC28">
            <v>1</v>
          </cell>
          <cell r="BD28">
            <v>1.91002977224435E-3</v>
          </cell>
        </row>
        <row r="29">
          <cell r="BC29">
            <v>1</v>
          </cell>
          <cell r="BD29">
            <v>1.18781204167439E-3</v>
          </cell>
        </row>
        <row r="30">
          <cell r="BC30">
            <v>1</v>
          </cell>
          <cell r="BD30">
            <v>1.55191905345931E-3</v>
          </cell>
        </row>
        <row r="31">
          <cell r="BC31">
            <v>2</v>
          </cell>
          <cell r="BD31">
            <v>2.7475922335822101E-3</v>
          </cell>
        </row>
        <row r="32">
          <cell r="BC32">
            <v>2</v>
          </cell>
          <cell r="BD32">
            <v>3.6892699374280798E-3</v>
          </cell>
        </row>
        <row r="33">
          <cell r="BC33">
            <v>1</v>
          </cell>
          <cell r="BD33">
            <v>1.66934570271387E-3</v>
          </cell>
        </row>
        <row r="34">
          <cell r="BC34">
            <v>1</v>
          </cell>
          <cell r="BD34">
            <v>9.6223547172880303E-4</v>
          </cell>
        </row>
        <row r="35">
          <cell r="BC35">
            <v>2</v>
          </cell>
          <cell r="BD35">
            <v>3.6002971258998202E-3</v>
          </cell>
        </row>
        <row r="36">
          <cell r="BC36">
            <v>1</v>
          </cell>
          <cell r="BD36">
            <v>1.7218163047378399E-3</v>
          </cell>
        </row>
        <row r="37">
          <cell r="BC37">
            <v>2</v>
          </cell>
          <cell r="BD37">
            <v>3.3597388696420499E-3</v>
          </cell>
        </row>
        <row r="38">
          <cell r="BC38">
            <v>1</v>
          </cell>
          <cell r="BD38">
            <v>2.1468109795844902E-3</v>
          </cell>
        </row>
        <row r="39">
          <cell r="BC39">
            <v>1</v>
          </cell>
          <cell r="BD39">
            <v>1.62894019241393E-3</v>
          </cell>
        </row>
        <row r="40">
          <cell r="BC40">
            <v>2</v>
          </cell>
          <cell r="BD40">
            <v>3.9518506940393596E-3</v>
          </cell>
        </row>
        <row r="41">
          <cell r="BC41">
            <v>2</v>
          </cell>
          <cell r="BD41">
            <v>2.2417620361387999E-3</v>
          </cell>
        </row>
        <row r="42">
          <cell r="BC42">
            <v>2</v>
          </cell>
          <cell r="BD42">
            <v>2.03079589569623E-3</v>
          </cell>
        </row>
        <row r="43">
          <cell r="BC43">
            <v>2</v>
          </cell>
          <cell r="BD43">
            <v>3.55453172526467E-3</v>
          </cell>
        </row>
        <row r="44">
          <cell r="BC44">
            <v>1</v>
          </cell>
          <cell r="BD44">
            <v>1.36681123906624E-3</v>
          </cell>
        </row>
        <row r="45">
          <cell r="BC45">
            <v>1</v>
          </cell>
          <cell r="BD45">
            <v>1.55031864351593E-3</v>
          </cell>
        </row>
        <row r="46">
          <cell r="BC46">
            <v>1</v>
          </cell>
          <cell r="BD46">
            <v>1.6371017372344E-3</v>
          </cell>
        </row>
        <row r="47">
          <cell r="BC47">
            <v>1</v>
          </cell>
          <cell r="BD47">
            <v>1.1486897553312E-3</v>
          </cell>
        </row>
        <row r="48">
          <cell r="BC48">
            <v>2</v>
          </cell>
          <cell r="BD48">
            <v>2.24071534878514E-3</v>
          </cell>
        </row>
        <row r="49">
          <cell r="BC49">
            <v>1</v>
          </cell>
          <cell r="BD49">
            <v>1.53686617932773E-3</v>
          </cell>
        </row>
        <row r="50">
          <cell r="BC50">
            <v>2</v>
          </cell>
          <cell r="BD50">
            <v>3.3353518551566602E-3</v>
          </cell>
        </row>
        <row r="51">
          <cell r="BC51">
            <v>2</v>
          </cell>
          <cell r="BD51">
            <v>3.9474894979570404E-3</v>
          </cell>
        </row>
        <row r="52">
          <cell r="BC52">
            <v>2</v>
          </cell>
          <cell r="BD52">
            <v>2.2050685525061399E-3</v>
          </cell>
        </row>
        <row r="53">
          <cell r="BC53">
            <v>1</v>
          </cell>
          <cell r="BD53">
            <v>1.4606114203388101E-3</v>
          </cell>
        </row>
        <row r="54">
          <cell r="BC54">
            <v>1</v>
          </cell>
          <cell r="BD54">
            <v>1.6442457203310001E-3</v>
          </cell>
        </row>
        <row r="55">
          <cell r="BC55">
            <v>1</v>
          </cell>
          <cell r="BD55">
            <v>1.13570627002764E-3</v>
          </cell>
        </row>
        <row r="56">
          <cell r="BC56">
            <v>1</v>
          </cell>
          <cell r="BD56">
            <v>4.1295414793877201E-4</v>
          </cell>
        </row>
        <row r="57">
          <cell r="BC57">
            <v>1</v>
          </cell>
          <cell r="BD57">
            <v>2.1468109795844902E-3</v>
          </cell>
        </row>
        <row r="58">
          <cell r="BC58">
            <v>1</v>
          </cell>
          <cell r="BD58">
            <v>1.18781204167439E-3</v>
          </cell>
        </row>
        <row r="59">
          <cell r="BC59">
            <v>2</v>
          </cell>
          <cell r="BD59">
            <v>2.03079589569623E-3</v>
          </cell>
        </row>
        <row r="60">
          <cell r="BC60">
            <v>2</v>
          </cell>
          <cell r="BD60">
            <v>1.68338559131685E-3</v>
          </cell>
        </row>
        <row r="61">
          <cell r="BC61">
            <v>1</v>
          </cell>
          <cell r="BD61">
            <v>1.45798780701361E-3</v>
          </cell>
        </row>
        <row r="62">
          <cell r="BC62">
            <v>2</v>
          </cell>
          <cell r="BD62">
            <v>1.7125637898241701E-3</v>
          </cell>
        </row>
        <row r="63">
          <cell r="BC63">
            <v>1</v>
          </cell>
          <cell r="BD63">
            <v>1.4606114203388101E-3</v>
          </cell>
        </row>
        <row r="64">
          <cell r="BC64">
            <v>2</v>
          </cell>
          <cell r="BD64">
            <v>3.1484040862143898E-3</v>
          </cell>
        </row>
        <row r="65">
          <cell r="BC65">
            <v>2</v>
          </cell>
          <cell r="BD65">
            <v>1.68338559131685E-3</v>
          </cell>
        </row>
        <row r="66">
          <cell r="BC66">
            <v>2</v>
          </cell>
          <cell r="BD66">
            <v>2.5655013172295399E-3</v>
          </cell>
        </row>
        <row r="67">
          <cell r="BC67">
            <v>1</v>
          </cell>
          <cell r="BD67">
            <v>1.3703014312755901E-3</v>
          </cell>
        </row>
        <row r="68">
          <cell r="BC68">
            <v>2</v>
          </cell>
          <cell r="BD68">
            <v>2.7565520501505701E-3</v>
          </cell>
        </row>
        <row r="69">
          <cell r="BC69">
            <v>1</v>
          </cell>
          <cell r="BD69">
            <v>1.6177775374892601E-3</v>
          </cell>
        </row>
        <row r="70">
          <cell r="BC70">
            <v>2</v>
          </cell>
          <cell r="BD70">
            <v>2.75426155978504E-3</v>
          </cell>
        </row>
        <row r="71">
          <cell r="BC71">
            <v>1</v>
          </cell>
          <cell r="BD71">
            <v>1.0485794431492499E-3</v>
          </cell>
        </row>
        <row r="72">
          <cell r="BC72">
            <v>1</v>
          </cell>
          <cell r="BD72">
            <v>1.40198802495404E-3</v>
          </cell>
        </row>
        <row r="73">
          <cell r="BC73">
            <v>1</v>
          </cell>
          <cell r="BD73">
            <v>1.18781204167439E-3</v>
          </cell>
        </row>
        <row r="74">
          <cell r="BC74">
            <v>2</v>
          </cell>
          <cell r="BD74">
            <v>2.8615470353973199E-3</v>
          </cell>
        </row>
        <row r="75">
          <cell r="BC75">
            <v>1</v>
          </cell>
          <cell r="BD75">
            <v>1.27676208677175E-3</v>
          </cell>
        </row>
        <row r="76">
          <cell r="BC76">
            <v>2</v>
          </cell>
          <cell r="BD76">
            <v>1.6585366795686899E-3</v>
          </cell>
        </row>
        <row r="77">
          <cell r="BC77">
            <v>2</v>
          </cell>
          <cell r="BD77">
            <v>4.11609708086639E-3</v>
          </cell>
        </row>
        <row r="78">
          <cell r="BC78">
            <v>2</v>
          </cell>
          <cell r="BD78">
            <v>2.7800406136084198E-3</v>
          </cell>
        </row>
        <row r="79">
          <cell r="BC79">
            <v>2</v>
          </cell>
          <cell r="BD79">
            <v>3.1484040862143898E-3</v>
          </cell>
        </row>
        <row r="80">
          <cell r="BC80">
            <v>1</v>
          </cell>
          <cell r="BD80">
            <v>1.8632550848436101E-3</v>
          </cell>
        </row>
        <row r="81">
          <cell r="BC81">
            <v>2</v>
          </cell>
          <cell r="BD81">
            <v>3.5241944626353298E-3</v>
          </cell>
        </row>
        <row r="82">
          <cell r="BC82">
            <v>1</v>
          </cell>
          <cell r="BD82">
            <v>1.3703014312755901E-3</v>
          </cell>
        </row>
        <row r="83">
          <cell r="BC83">
            <v>2</v>
          </cell>
          <cell r="BD83">
            <v>3.0620610071227399E-3</v>
          </cell>
        </row>
        <row r="84">
          <cell r="BC84">
            <v>1</v>
          </cell>
          <cell r="BD84">
            <v>1.40198802495404E-3</v>
          </cell>
        </row>
        <row r="85">
          <cell r="BC85">
            <v>1</v>
          </cell>
          <cell r="BD85">
            <v>1.13570627002764E-3</v>
          </cell>
        </row>
        <row r="86">
          <cell r="BC86">
            <v>2</v>
          </cell>
          <cell r="BD86">
            <v>2.8615470353973199E-3</v>
          </cell>
        </row>
        <row r="87">
          <cell r="BC87">
            <v>2</v>
          </cell>
          <cell r="BD87">
            <v>2.6714632501111299E-3</v>
          </cell>
        </row>
        <row r="88">
          <cell r="BC88">
            <v>2</v>
          </cell>
          <cell r="BD88">
            <v>3.4112165290755602E-3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 PC" refreshedDate="44620.560937499999" createdVersion="5" refreshedVersion="5" minRefreshableVersion="3" recordCount="87" xr:uid="{00000000-000A-0000-FFFF-FFFF00000000}">
  <cacheSource type="worksheet">
    <worksheetSource ref="A1:S88" sheet="Base_Datos_LE_Cuntitativa"/>
  </cacheSource>
  <cacheFields count="19">
    <cacheField name="PARCELA" numFmtId="0">
      <sharedItems containsSemiMixedTypes="0" containsString="0" containsNumber="1" containsInteger="1" minValue="383" maxValue="385" count="3">
        <n v="383"/>
        <n v="385"/>
        <n v="384"/>
      </sharedItems>
    </cacheField>
    <cacheField name="ARBOL" numFmtId="0">
      <sharedItems containsSemiMixedTypes="0" containsString="0" containsNumber="1" containsInteger="1" minValue="1" maxValue="36" count="3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</sharedItems>
    </cacheField>
    <cacheField name="CODIGO" numFmtId="0">
      <sharedItems containsSemiMixedTypes="0" containsString="0" containsNumber="1" containsInteger="1" minValue="9185" maxValue="9271" count="87">
        <n v="9185"/>
        <n v="9186"/>
        <n v="9187"/>
        <n v="9188"/>
        <n v="9189"/>
        <n v="9190"/>
        <n v="9191"/>
        <n v="9192"/>
        <n v="9193"/>
        <n v="9194"/>
        <n v="9195"/>
        <n v="9196"/>
        <n v="9197"/>
        <n v="9198"/>
        <n v="9199"/>
        <n v="9200"/>
        <n v="9201"/>
        <n v="9202"/>
        <n v="9203"/>
        <n v="9204"/>
        <n v="9205"/>
        <n v="9206"/>
        <n v="9207"/>
        <n v="9208"/>
        <n v="9209"/>
        <n v="9210"/>
        <n v="9211"/>
        <n v="9212"/>
        <n v="9213"/>
        <n v="9214"/>
        <n v="9215"/>
        <n v="9216"/>
        <n v="9217"/>
        <n v="9218"/>
        <n v="9219"/>
        <n v="9220"/>
        <n v="9221"/>
        <n v="9222"/>
        <n v="9223"/>
        <n v="9224"/>
        <n v="9225"/>
        <n v="9226"/>
        <n v="9227"/>
        <n v="9228"/>
        <n v="9229"/>
        <n v="9230"/>
        <n v="9231"/>
        <n v="9232"/>
        <n v="9233"/>
        <n v="9234"/>
        <n v="9235"/>
        <n v="9236"/>
        <n v="9237"/>
        <n v="9238"/>
        <n v="9239"/>
        <n v="9240"/>
        <n v="9241"/>
        <n v="9242"/>
        <n v="9243"/>
        <n v="9244"/>
        <n v="9245"/>
        <n v="9246"/>
        <n v="9247"/>
        <n v="9248"/>
        <n v="9249"/>
        <n v="9250"/>
        <n v="9251"/>
        <n v="9252"/>
        <n v="9253"/>
        <n v="9254"/>
        <n v="9255"/>
        <n v="9256"/>
        <n v="9257"/>
        <n v="9258"/>
        <n v="9259"/>
        <n v="9260"/>
        <n v="9261"/>
        <n v="9262"/>
        <n v="9263"/>
        <n v="9264"/>
        <n v="9265"/>
        <n v="9266"/>
        <n v="9267"/>
        <n v="9268"/>
        <n v="9269"/>
        <n v="9270"/>
        <n v="9271"/>
      </sharedItems>
    </cacheField>
    <cacheField name="ESPECIE" numFmtId="0">
      <sharedItems count="1">
        <s v="Pinus oocarpa"/>
      </sharedItems>
    </cacheField>
    <cacheField name="DIAMETRO NORMAL" numFmtId="0">
      <sharedItems containsSemiMixedTypes="0" containsString="0" containsNumber="1" minValue="13.5" maxValue="47.5" count="72">
        <n v="27.4"/>
        <n v="36.1"/>
        <n v="23.5"/>
        <n v="32.5"/>
        <n v="42.5"/>
        <n v="28.3"/>
        <n v="31.6"/>
        <n v="37.4"/>
        <n v="24.1"/>
        <n v="29.8"/>
        <n v="26.7"/>
        <n v="39.700000000000003"/>
        <n v="47.5"/>
        <n v="38.299999999999997"/>
        <n v="26.1"/>
        <n v="30.3"/>
        <n v="30.1"/>
        <n v="23"/>
        <n v="38.1"/>
        <n v="30.5"/>
        <n v="24.4"/>
        <n v="35.9"/>
        <n v="28.8"/>
        <n v="31.5"/>
        <n v="26"/>
        <n v="28.5"/>
        <n v="21.5"/>
        <n v="23.8"/>
        <n v="22.6"/>
        <n v="23.1"/>
        <n v="30.7"/>
        <n v="25.2"/>
        <n v="27.2"/>
        <n v="21.1"/>
        <n v="31.2"/>
        <n v="28.2"/>
        <n v="21.4"/>
        <n v="20.5"/>
        <n v="22.2"/>
        <n v="21.2"/>
        <n v="21.7"/>
        <n v="21.9"/>
        <n v="39.5"/>
        <n v="39"/>
        <n v="24.3"/>
        <n v="28.1"/>
        <n v="24.9"/>
        <n v="19.7"/>
        <n v="23.7"/>
        <n v="23.9"/>
        <n v="25.4"/>
        <n v="32"/>
        <n v="22"/>
        <n v="21.8"/>
        <n v="20.2"/>
        <n v="24.8"/>
        <n v="22.5"/>
        <n v="23.6"/>
        <n v="13.5"/>
        <n v="43"/>
        <n v="19.100000000000001"/>
        <n v="25.3"/>
        <n v="25.7"/>
        <n v="17.600000000000001"/>
        <n v="21.6"/>
        <n v="18.5"/>
        <n v="18.2"/>
        <n v="24.6"/>
        <n v="26.2"/>
        <n v="25"/>
        <n v="17.7"/>
        <n v="27.1"/>
      </sharedItems>
    </cacheField>
    <cacheField name="ALTURA" numFmtId="164">
      <sharedItems containsSemiMixedTypes="0" containsString="0" containsNumber="1" minValue="10.788800364038799" maxValue="31.649620068475201" count="72">
        <n v="22.526424248099701"/>
        <n v="27.098908293048598"/>
        <n v="19.9803809835112"/>
        <n v="25.356923161364399"/>
        <n v="29.805276587077401"/>
        <n v="23.062334444692901"/>
        <n v="24.891251373670901"/>
        <n v="27.6855436207005"/>
        <n v="20.3984367391148"/>
        <n v="23.918738181205399"/>
        <n v="22.097291241565699"/>
        <n v="28.675165394327699"/>
        <n v="31.649620068475201"/>
        <n v="28.0798501785662"/>
        <n v="21.7204113821976"/>
        <n v="24.194651368929101"/>
        <n v="24.0848363980386"/>
        <n v="19.623765088537201"/>
        <n v="27.9930332263237"/>
        <n v="24.303743867676801"/>
        <n v="20.603577499784599"/>
        <n v="27.006785833885399"/>
        <n v="23.352744669587"/>
        <n v="24.838693484979402"/>
        <n v="21.656756793472201"/>
        <n v="23.1791095751875"/>
        <n v="18.5054537703856"/>
        <n v="20.190726298793098"/>
        <n v="19.332845345905799"/>
        <n v="19.6957044638451"/>
        <n v="24.412123338463601"/>
        <n v="21.1385271170872"/>
        <n v="22.404943851293002"/>
        <n v="18.194045557272901"/>
        <n v="24.680012848229602"/>
        <n v="23.003637038268501"/>
        <n v="18.428148269065101"/>
        <n v="17.715685462045801"/>
        <n v="19.036730334178898"/>
        <n v="18.272447594584101"/>
        <n v="18.658991904380599"/>
        <n v="18.811121411790001"/>
        <n v="28.591417741563099"/>
        <n v="28.3801792161218"/>
        <n v="20.535478841445698"/>
        <n v="22.944731114864901"/>
        <n v="20.939937917150498"/>
        <n v="17.055618217906101"/>
        <n v="20.1209072482755"/>
        <n v="20.260252606101002"/>
        <n v="21.269610803674102"/>
        <n v="25.0998327402251"/>
        <n v="18.8866659615876"/>
        <n v="18.7352311191414"/>
        <n v="17.471228946279499"/>
        <n v="20.873209456880499"/>
        <n v="19.259310857326401"/>
        <n v="20.050792978907399"/>
        <n v="10.788800364038799"/>
        <n v="29.999220318430702"/>
        <n v="16.542731971841999"/>
        <n v="21.204198490052502"/>
        <n v="21.464313627705302"/>
        <n v="15.1864995936954"/>
        <n v="18.5824005441916"/>
        <n v="16.013474279421501"/>
        <n v="15.7423728730801"/>
        <n v="20.738941516803202"/>
        <n v="21.783822549339199"/>
        <n v="21.006398927964501"/>
        <n v="15.280448853512"/>
        <n v="22.343868275799899"/>
      </sharedItems>
    </cacheField>
    <cacheField name="AREA BASAL" numFmtId="165">
      <sharedItems containsSemiMixedTypes="0" containsString="0" containsNumber="1" minValue="1.4313881527918499E-2" maxValue="0.17720546061654899" count="72">
        <n v="5.8964552515226802E-2"/>
        <n v="0.102353874052119"/>
        <n v="4.3373613573624098E-2"/>
        <n v="8.2957681008855505E-2"/>
        <n v="0.14186254326366399"/>
        <n v="6.2901753508338196E-2"/>
        <n v="7.8426719004215606E-2"/>
        <n v="0.109858353503381"/>
        <n v="4.5616710728287199E-2"/>
        <n v="6.9746498502347001E-2"/>
        <n v="5.5990249670440702E-2"/>
        <n v="0.12378581913490801"/>
        <n v="0.17720546061654899"/>
        <n v="0.115209271190608"/>
        <n v="5.3502108288797597E-2"/>
        <n v="7.2106619983356296E-2"/>
        <n v="7.1157859001972204E-2"/>
        <n v="4.1547562843725003E-2"/>
        <n v="0.114009182796937"/>
        <n v="7.3061664150047598E-2"/>
        <n v="4.67594650560305E-2"/>
        <n v="0.101222900696827"/>
        <n v="6.5144065264838E-2"/>
        <n v="7.7931132763111796E-2"/>
        <n v="5.3092915845667499E-2"/>
        <n v="6.3793965821957704E-2"/>
        <n v="3.6305030103046997E-2"/>
        <n v="4.44880935674851E-2"/>
        <n v="4.0114996593688099E-2"/>
        <n v="4.19096313970512E-2"/>
        <n v="7.4022991502046095E-2"/>
        <n v="4.9875924968391501E-2"/>
        <n v="5.8106897720796802E-2"/>
        <n v="3.4966711632617803E-2"/>
        <n v="7.6453798817761195E-2"/>
        <n v="6.2458003546018701E-2"/>
        <n v="3.59680942909495E-2"/>
        <n v="3.3006357816777798E-2"/>
        <n v="3.8707563084879798E-2"/>
        <n v="3.5298935055734899E-2"/>
        <n v="3.6983614116222398E-2"/>
        <n v="3.7668481314705002E-2"/>
        <n v="0.122541748444087"/>
        <n v="0.119459060652752"/>
        <n v="4.6376976150455898E-2"/>
        <n v="6.2015824380025897E-2"/>
        <n v="4.8695471528805198E-2"/>
        <n v="3.04805173232916E-2"/>
        <n v="4.4115029439871299E-2"/>
        <n v="4.4862728491425599E-2"/>
        <n v="5.0670747909749798E-2"/>
        <n v="8.0424771931898703E-2"/>
        <n v="3.8013271108436497E-2"/>
        <n v="3.7325262317300302E-2"/>
        <n v="3.2047386659269497E-2"/>
        <n v="4.8305128641596702E-2"/>
        <n v="3.9760782021995802E-2"/>
        <n v="4.3743536108584301E-2"/>
        <n v="1.4313881527918499E-2"/>
        <n v="0.14522012041218799"/>
        <n v="2.8652110398902302E-2"/>
        <n v="5.0272551040907297E-2"/>
        <n v="5.1874763294238103E-2"/>
        <n v="2.4328493509399401E-2"/>
        <n v="3.66435367114714E-2"/>
        <n v="2.68802521422777E-2"/>
        <n v="2.6015528764377099E-2"/>
        <n v="4.7529155256159999E-2"/>
        <n v="5.39128715282544E-2"/>
        <n v="4.9087385212340497E-2"/>
        <n v="2.4605739061078699E-2"/>
        <n v="5.7680426518072002E-2"/>
      </sharedItems>
    </cacheField>
    <cacheField name="TROZAS ASERRIO" numFmtId="1">
      <sharedItems containsSemiMixedTypes="0" containsString="0" containsNumber="1" containsInteger="1" minValue="0" maxValue="8" count="9">
        <n v="4"/>
        <n v="6"/>
        <n v="2"/>
        <n v="5"/>
        <n v="7"/>
        <n v="3"/>
        <n v="8"/>
        <n v="1"/>
        <n v="0"/>
      </sharedItems>
    </cacheField>
    <cacheField name="VOLUMEN ASERRIO" numFmtId="165">
      <sharedItems containsSemiMixedTypes="0" containsString="0" containsNumber="1" minValue="0" maxValue="1.9934354476382901" count="70">
        <n v="0.40763550311805602"/>
        <n v="0.94132282785425903"/>
        <n v="0.17402108328070801"/>
        <n v="0.68181470848612802"/>
        <n v="1.47033276519003"/>
        <n v="0.44126880000980701"/>
        <n v="0.63628883444315898"/>
        <n v="1.0270080322092201"/>
        <n v="0.25713765162680702"/>
        <n v="0.46924442604998901"/>
        <n v="0.30722786214112902"/>
        <n v="1.1248587329181601"/>
        <n v="1.9934354476382901"/>
        <n v="1.0295745682652799"/>
        <n v="0.290675388838742"/>
        <n v="0.48880548073673502"/>
        <n v="0.48093350173606197"/>
        <n v="0.16520691762763601"/>
        <n v="1.0163127659815201"/>
        <n v="0.49674094207401098"/>
        <n v="0.265009515321803"/>
        <n v="0.92847517139173197"/>
        <n v="0.431308708971196"/>
        <n v="0.631327135075471"/>
        <n v="0.28796075324213799"/>
        <n v="0.448921857757901"/>
        <n v="0.152542895702379"/>
        <n v="0.24938332972106"/>
        <n v="0.15832184453104001"/>
        <n v="0.16695123905867901"/>
        <n v="0.50473994813037204"/>
        <n v="0.26669546186422299"/>
        <n v="0.40033992783695199"/>
        <n v="0.145755373600014"/>
        <n v="0.61655792393349595"/>
        <n v="0.43746672090245198"/>
        <n v="0.15083116677130901"/>
        <n v="7.4831988489832593E-2"/>
        <n v="0.15158373927000099"/>
        <n v="0.14743742029746401"/>
        <n v="0.15599613652765501"/>
        <n v="0.15948918144948901"/>
        <n v="1.1109837736732899"/>
        <n v="1.07668002133174"/>
        <n v="0.26237247695244098"/>
        <n v="0.43368092776806499"/>
        <n v="0.278391518485606"/>
        <n v="6.7935508900062599E-2"/>
        <n v="0.24682460924697699"/>
        <n v="0.25195506728762601"/>
        <n v="0.27193663676527902"/>
        <n v="0.65632897153144898"/>
        <n v="0.161250664899518"/>
        <n v="0.15773767654665299"/>
        <n v="7.2204648604354202E-2"/>
        <n v="0.27568883078981599"/>
        <n v="0.15662357026807799"/>
        <n v="0.17581174017352399"/>
        <n v="0"/>
        <n v="1.43595205781145"/>
        <n v="7.1206868896038195E-2"/>
        <n v="0.26930979969320001"/>
        <n v="0.27989225276740498"/>
        <n v="0.15426454757290201"/>
        <n v="6.5825822345759205E-2"/>
        <n v="6.3220835865646099E-2"/>
        <n v="0.27032291316459001"/>
        <n v="0.29340260982991101"/>
        <n v="0.281107376674678"/>
        <n v="0.39671641626926901"/>
      </sharedItems>
    </cacheField>
    <cacheField name="TROZAS ESTIBA" numFmtId="1">
      <sharedItems containsSemiMixedTypes="0" containsString="0" containsNumber="1" containsInteger="1" minValue="0" maxValue="1" count="2">
        <n v="1"/>
        <n v="0"/>
      </sharedItems>
    </cacheField>
    <cacheField name="VOLUMEN ESTIBA" numFmtId="165">
      <sharedItems containsSemiMixedTypes="0" containsString="0" containsNumber="1" minValue="0" maxValue="4.81638852970094E-2" count="62">
        <n v="3.9800699011257303E-2"/>
        <n v="4.0041733950155103E-2"/>
        <n v="4.7552150527513201E-2"/>
        <n v="4.5244932272381598E-2"/>
        <n v="4.5715586184885998E-2"/>
        <n v="4.4806434442212099E-2"/>
        <n v="4.0485725234947E-2"/>
        <n v="4.6503398559023398E-2"/>
        <n v="4.1453019978418097E-2"/>
        <n v="4.2087423149694901E-2"/>
        <n v="4.6405653802945597E-2"/>
        <n v="4.52536004208723E-2"/>
        <n v="4.16059634958834E-2"/>
        <n v="0"/>
        <n v="4.2918572272972501E-2"/>
        <n v="4.48282159864875E-2"/>
        <n v="4.37228556623971E-2"/>
        <n v="4.45377469540068E-2"/>
        <n v="4.5945593444838499E-2"/>
        <n v="4.31881646892045E-2"/>
        <n v="3.9971718558131399E-2"/>
        <n v="4.2348015678618199E-2"/>
        <n v="4.5952322535612301E-2"/>
        <n v="4.4596996250951003E-2"/>
        <n v="3.9745003077155998E-2"/>
        <n v="4.21793618270834E-2"/>
        <n v="4.5134724673924299E-2"/>
        <n v="4.7074954633065498E-2"/>
        <n v="4.2228043690141798E-2"/>
        <n v="4.42380388934423E-2"/>
        <n v="4.40003496856302E-2"/>
        <n v="4.2866309998914297E-2"/>
        <n v="3.9868254817192403E-2"/>
        <n v="4.2815877122250399E-2"/>
        <n v="4.5799128726583101E-2"/>
        <n v="4.7013072250386402E-2"/>
        <n v="4.4276744485086499E-2"/>
        <n v="4.1879945452474997E-2"/>
        <n v="4.2606775641472097E-2"/>
        <n v="4.3672682090778001E-2"/>
        <n v="4.6140079383472497E-2"/>
        <n v="4.2196302484356102E-2"/>
        <n v="3.9181712632846102E-2"/>
        <n v="4.0311320815868003E-2"/>
        <n v="3.89888830549487E-2"/>
        <n v="4.2571398330935803E-2"/>
        <n v="4.3179782033311402E-2"/>
        <n v="4.6404622206417598E-2"/>
        <n v="4.51664200666725E-2"/>
        <n v="4.5543711489537397E-2"/>
        <n v="4.1597150305097599E-2"/>
        <n v="4.81638852970094E-2"/>
        <n v="4.26004140862399E-2"/>
        <n v="4.06546577499724E-2"/>
        <n v="4.1717167732008502E-2"/>
        <n v="4.5196588005706299E-2"/>
        <n v="4.2822584365394399E-2"/>
        <n v="4.1058330986208598E-2"/>
        <n v="4.4359946778899498E-2"/>
        <n v="4.3492172211421397E-2"/>
        <n v="4.6739433688495403E-2"/>
        <n v="4.2321043253794099E-2"/>
      </sharedItems>
    </cacheField>
    <cacheField name="TROZAS DEPULPA" numFmtId="0">
      <sharedItems containsSemiMixedTypes="0" containsString="0" containsNumber="1" containsInteger="1" minValue="2" maxValue="5" count="4">
        <n v="4"/>
        <n v="3"/>
        <n v="5"/>
        <n v="2"/>
      </sharedItems>
    </cacheField>
    <cacheField name="VOLUMEN DE PULPA" numFmtId="165">
      <sharedItems containsSemiMixedTypes="0" containsString="0" containsNumber="1" minValue="1.85495865997072E-2" maxValue="4.7856974582628498E-2" count="72">
        <n v="3.0203709119983001E-2"/>
        <n v="2.4675971099188398E-2"/>
        <n v="4.6570557431864799E-2"/>
        <n v="3.4536425915752601E-2"/>
        <n v="2.7792865560396601E-2"/>
        <n v="3.6113402716501701E-2"/>
        <n v="2.6565400757448399E-2"/>
        <n v="3.06549669734167E-2"/>
        <n v="3.40707344422864E-2"/>
        <n v="3.1935668732774203E-2"/>
        <n v="3.9142141651793902E-2"/>
        <n v="2.8522087710251599E-2"/>
        <n v="1.85495865997072E-2"/>
        <n v="3.8832763833969199E-2"/>
        <n v="3.4845531081249798E-2"/>
        <n v="3.5120441115732197E-2"/>
        <n v="3.3830873153590901E-2"/>
        <n v="3.9310610757808298E-2"/>
        <n v="3.75989716698188E-2"/>
        <n v="3.6430980814182397E-2"/>
        <n v="3.6256943140783301E-2"/>
        <n v="4.0474318077460297E-2"/>
        <n v="3.9595609362562997E-2"/>
        <n v="2.6085979606949899E-2"/>
        <n v="3.4150859446323498E-2"/>
        <n v="3.74891656594298E-2"/>
        <n v="4.3972357875230503E-2"/>
        <n v="3.19433353699431E-2"/>
        <n v="3.6185830802473E-2"/>
        <n v="4.0108774877973798E-2"/>
        <n v="3.7762564314711998E-2"/>
        <n v="4.5318286928933797E-2"/>
        <n v="4.2890905698991802E-2"/>
        <n v="3.7706811136576299E-2"/>
        <n v="4.11840066173631E-2"/>
        <n v="3.5434067725534001E-2"/>
        <n v="4.0170562077946503E-2"/>
        <n v="3.2969213360826401E-2"/>
        <n v="3.3170461242697E-2"/>
        <n v="3.8521090604653897E-2"/>
        <n v="4.5897676792191901E-2"/>
        <n v="4.7856974582628498E-2"/>
        <n v="2.7618374531723298E-2"/>
        <n v="2.54103308812051E-2"/>
        <n v="3.5521683599832599E-2"/>
        <n v="3.4760423468657799E-2"/>
        <n v="4.0030782742724397E-2"/>
        <n v="3.9413048330463697E-2"/>
        <n v="3.1247298997282499E-2"/>
        <n v="3.26459236375451E-2"/>
        <n v="3.01113379548213E-2"/>
        <n v="3.14733701457919E-2"/>
        <n v="3.1704132509691098E-2"/>
        <n v="4.6873086763188403E-2"/>
        <n v="4.7196204104158597E-2"/>
        <n v="3.92630367155005E-2"/>
        <n v="3.5421689616961703E-2"/>
        <n v="4.7517243320055302E-2"/>
        <n v="3.4083932130787802E-2"/>
        <n v="3.0033772488761899E-2"/>
        <n v="3.44189803764786E-2"/>
        <n v="4.6220260243475302E-2"/>
        <n v="3.2103573580095801E-2"/>
        <n v="3.4419797170013998E-2"/>
        <n v="4.4930761650185898E-2"/>
        <n v="4.5520170281123998E-2"/>
        <n v="3.95745927765268E-2"/>
        <n v="3.7746994904529201E-2"/>
        <n v="3.5546325877357197E-2"/>
        <n v="4.0805000407657201E-2"/>
        <n v="3.5261427672411402E-2"/>
        <n v="4.21289300670886E-2"/>
      </sharedItems>
    </cacheField>
    <cacheField name="TROZAS COMERCIALES" numFmtId="1">
      <sharedItems containsSemiMixedTypes="0" containsString="0" containsNumber="1" containsInteger="1" minValue="4" maxValue="11" count="8">
        <n v="9"/>
        <n v="10"/>
        <n v="8"/>
        <n v="11"/>
        <n v="7"/>
        <n v="6"/>
        <n v="4"/>
        <n v="5"/>
      </sharedItems>
    </cacheField>
    <cacheField name="VOLUMEN COMERCIAL" numFmtId="165">
      <sharedItems containsSemiMixedTypes="0" containsString="0" containsNumber="1" minValue="3.4083932130787802E-2" maxValue="2.0535909977338802" count="72">
        <n v="0.477639911249296"/>
        <n v="1.0060405329036"/>
        <n v="0.26814379124008603"/>
        <n v="0.76159606667426205"/>
        <n v="1.54384121693531"/>
        <n v="0.52218863716852104"/>
        <n v="0.70333996043555402"/>
        <n v="1.10416639774166"/>
        <n v="0.33266140604751199"/>
        <n v="0.54326751793245798"/>
        <n v="0.39277565759586902"/>
        <n v="1.1986344210492801"/>
        <n v="2.0535909977338802"/>
        <n v="1.06840733209925"/>
        <n v="0.36843949219296401"/>
        <n v="0.56875413783895501"/>
        <n v="0.55848723055204996"/>
        <n v="0.24905527533945099"/>
        <n v="1.0539117376513401"/>
        <n v="0.57911751633303199"/>
        <n v="0.34445462315179098"/>
        <n v="0.96894948946919202"/>
        <n v="0.47090431833375901"/>
        <n v="0.697384833240552"/>
        <n v="0.36445962836708001"/>
        <n v="0.53236334595294299"/>
        <n v="0.241112249828561"/>
        <n v="0.32107166816815902"/>
        <n v="0.236687037160596"/>
        <n v="0.25219473861057701"/>
        <n v="0.58957746707814995"/>
        <n v="0.31201374879315702"/>
        <n v="0.443230833535944"/>
        <n v="0.225690228426732"/>
        <n v="0.65774193055085906"/>
        <n v="0.51713882752142804"/>
        <n v="0.235002078534886"/>
        <n v="0.150667511849573"/>
        <n v="0.22462245532989"/>
        <n v="0.228774388024368"/>
        <n v="0.24769294204643"/>
        <n v="0.25435922828250401"/>
        <n v="1.1828788926900999"/>
        <n v="1.14397029766542"/>
        <n v="0.340500936193746"/>
        <n v="0.51211403332750105"/>
        <n v="0.36456238061180302"/>
        <n v="0.14954485971488199"/>
        <n v="0.31725362087710601"/>
        <n v="0.32491231174103902"/>
        <n v="0.341036857775049"/>
        <n v="0.73037374000817701"/>
        <n v="0.236134579442521"/>
        <n v="0.25101538551625902"/>
        <n v="0.16456727277518499"/>
        <n v="0.36049557899485402"/>
        <n v="0.23364241019013701"/>
        <n v="0.27149286879058898"/>
        <n v="3.4083932130787802E-2"/>
        <n v="1.46598583030021"/>
        <n v="0.14822626335875699"/>
        <n v="0.31553005993667499"/>
        <n v="0.35265048409747302"/>
        <n v="7.61369649020225E-2"/>
        <n v="0.24439189722879401"/>
        <n v="0.15416857699227801"/>
        <n v="0.14385375962838201"/>
        <n v="0.35242985484801898"/>
        <n v="0.37244110791869001"/>
        <n v="0.36865181077083098"/>
        <n v="7.7582470926205502E-2"/>
        <n v="0.43884534633635802"/>
      </sharedItems>
    </cacheField>
    <cacheField name="TROZAS NO COMERCIALES" numFmtId="0">
      <sharedItems containsSemiMixedTypes="0" containsString="0" containsNumber="1" containsInteger="1" minValue="0" maxValue="2" count="3">
        <n v="1"/>
        <n v="2"/>
        <n v="0"/>
      </sharedItems>
    </cacheField>
    <cacheField name="VOLUMEN NO COMERCIAL" numFmtId="165">
      <sharedItems containsSemiMixedTypes="0" containsString="0" containsNumber="1" minValue="0" maxValue="4.11609708086639E-3" count="72">
        <n v="9.1355991533023705E-4"/>
        <n v="1.45800019215111E-3"/>
        <n v="1.2809667738860899E-3"/>
        <n v="8.5401739695413698E-4"/>
        <n v="1.11525364894329E-3"/>
        <n v="1.7218163047378399E-3"/>
        <n v="2.6120422023384101E-3"/>
        <n v="2.7525986652335499E-3"/>
        <n v="1.88946751209509E-3"/>
        <n v="8.5448816845487899E-4"/>
        <n v="2.6714632501111299E-3"/>
        <n v="1.83631139858332E-3"/>
        <n v="0"/>
        <n v="4.8668633566238299E-4"/>
        <n v="1.7691734264798399E-3"/>
        <n v="1.30046979699458E-3"/>
        <n v="1.12013850669829E-3"/>
        <n v="3.4966156612344199E-3"/>
        <n v="3.01915188395537E-4"/>
        <n v="1.4835062271624799E-3"/>
        <n v="2.4187845641908201E-3"/>
        <n v="1.26802134585955E-3"/>
        <n v="2.2050685525061399E-3"/>
        <n v="2.4425419034365698E-3"/>
        <n v="1.67602253634318E-3"/>
        <n v="1.91002977224435E-3"/>
        <n v="1.18781204167439E-3"/>
        <n v="1.55191905345931E-3"/>
        <n v="2.7475922335822101E-3"/>
        <n v="3.6892699374280798E-3"/>
        <n v="1.66934570271387E-3"/>
        <n v="9.6223547172880303E-4"/>
        <n v="3.6002971258998202E-3"/>
        <n v="3.3597388696420499E-3"/>
        <n v="2.1468109795844902E-3"/>
        <n v="1.62894019241393E-3"/>
        <n v="3.9518506940393596E-3"/>
        <n v="2.2417620361387999E-3"/>
        <n v="2.03079589569623E-3"/>
        <n v="3.55453172526467E-3"/>
        <n v="1.36681123906624E-3"/>
        <n v="1.55031864351593E-3"/>
        <n v="1.6371017372344E-3"/>
        <n v="1.1486897553312E-3"/>
        <n v="2.24071534878514E-3"/>
        <n v="1.53686617932773E-3"/>
        <n v="3.3353518551566602E-3"/>
        <n v="3.9474894979570404E-3"/>
        <n v="1.4606114203388101E-3"/>
        <n v="1.6442457203310001E-3"/>
        <n v="1.13570627002764E-3"/>
        <n v="4.1295414793877201E-4"/>
        <n v="1.68338559131685E-3"/>
        <n v="1.45798780701361E-3"/>
        <n v="1.7125637898241701E-3"/>
        <n v="3.1484040862143898E-3"/>
        <n v="2.5655013172295399E-3"/>
        <n v="1.3703014312755901E-3"/>
        <n v="2.7565520501505701E-3"/>
        <n v="1.6177775374892601E-3"/>
        <n v="2.75426155978504E-3"/>
        <n v="1.0485794431492499E-3"/>
        <n v="1.40198802495404E-3"/>
        <n v="2.8615470353973199E-3"/>
        <n v="1.27676208677175E-3"/>
        <n v="1.6585366795686899E-3"/>
        <n v="4.11609708086639E-3"/>
        <n v="2.7800406136084198E-3"/>
        <n v="1.8632550848436101E-3"/>
        <n v="3.5241944626353298E-3"/>
        <n v="3.0620610071227399E-3"/>
        <n v="3.4112165290755602E-3"/>
      </sharedItems>
    </cacheField>
    <cacheField name="TOTAL DE TROZAS" numFmtId="0">
      <sharedItems containsSemiMixedTypes="0" containsString="0" containsNumber="1" containsInteger="1" minValue="6" maxValue="12" count="7">
        <n v="10"/>
        <n v="11"/>
        <n v="9"/>
        <n v="12"/>
        <n v="8"/>
        <n v="6"/>
        <n v="7"/>
      </sharedItems>
    </cacheField>
    <cacheField name="TOTAL DE VOLUMEN " numFmtId="165">
      <sharedItems containsSemiMixedTypes="0" containsString="0" containsNumber="1" minValue="3.6840484180938403E-2" maxValue="2.0535909977338802" count="72">
        <n v="0.47855347116462699"/>
        <n v="1.00749853309575"/>
        <n v="0.26942475801397198"/>
        <n v="0.76245008407121595"/>
        <n v="1.54495647058426"/>
        <n v="0.52391045347325904"/>
        <n v="0.70595200263789304"/>
        <n v="1.10691899640689"/>
        <n v="0.334550873559607"/>
        <n v="0.54412200610091299"/>
        <n v="0.39544712084597999"/>
        <n v="1.2004707324478701"/>
        <n v="2.0535909977338802"/>
        <n v="1.0688940184349101"/>
        <n v="0.37020866561944399"/>
        <n v="0.57005460763594895"/>
        <n v="0.55960736905874797"/>
        <n v="0.25255189100068598"/>
        <n v="1.0542136528397299"/>
        <n v="0.58060102256019397"/>
        <n v="0.34687340771598202"/>
        <n v="0.97021751081505203"/>
        <n v="0.47310938688626503"/>
        <n v="0.69982737514398896"/>
        <n v="0.36613565090342298"/>
        <n v="0.53427337572518696"/>
        <n v="0.24230006187023501"/>
        <n v="0.32262358722161799"/>
        <n v="0.239434629394179"/>
        <n v="0.25588400854800503"/>
        <n v="0.591246812780864"/>
        <n v="0.31297598426488599"/>
        <n v="0.44683113066184399"/>
        <n v="0.229049967296374"/>
        <n v="0.65988874153044397"/>
        <n v="0.51876776771384203"/>
        <n v="0.238953929228925"/>
        <n v="0.15290927388571199"/>
        <n v="0.22665325122558699"/>
        <n v="0.23232891974963299"/>
        <n v="0.24905975328549601"/>
        <n v="0.25590954692602003"/>
        <n v="1.18451599442733"/>
        <n v="1.1451189874207499"/>
        <n v="0.342741651542531"/>
        <n v="0.51365089950682896"/>
        <n v="0.36789773246696"/>
        <n v="0.153492349212839"/>
        <n v="0.318714232297444"/>
        <n v="0.32655655746137002"/>
        <n v="0.34217256404507701"/>
        <n v="0.73078669415611497"/>
        <n v="0.23781796503383701"/>
        <n v="0.25247337332327302"/>
        <n v="0.166279836565009"/>
        <n v="0.36364398308106799"/>
        <n v="0.236207911507367"/>
        <n v="0.27286317022186402"/>
        <n v="3.6840484180938403E-2"/>
        <n v="1.4676036078376999"/>
        <n v="0.150980524918542"/>
        <n v="0.316578639379825"/>
        <n v="0.35405247212242702"/>
        <n v="7.8998511937419802E-2"/>
        <n v="0.245668659315566"/>
        <n v="0.15582711367184601"/>
        <n v="0.147969856709248"/>
        <n v="0.35520989546162701"/>
        <n v="0.37430436300353298"/>
        <n v="0.372176005233466"/>
        <n v="8.0644531933328198E-2"/>
        <n v="0.442256562865433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1"/>
    <x v="1"/>
    <x v="0"/>
    <x v="1"/>
    <x v="1"/>
    <x v="1"/>
    <x v="1"/>
    <x v="1"/>
    <x v="0"/>
    <x v="1"/>
    <x v="1"/>
    <x v="1"/>
    <x v="1"/>
    <x v="1"/>
    <x v="0"/>
    <x v="1"/>
    <x v="1"/>
    <x v="1"/>
  </r>
  <r>
    <x v="0"/>
    <x v="2"/>
    <x v="2"/>
    <x v="0"/>
    <x v="2"/>
    <x v="2"/>
    <x v="2"/>
    <x v="2"/>
    <x v="2"/>
    <x v="0"/>
    <x v="2"/>
    <x v="2"/>
    <x v="2"/>
    <x v="2"/>
    <x v="2"/>
    <x v="0"/>
    <x v="2"/>
    <x v="2"/>
    <x v="2"/>
  </r>
  <r>
    <x v="0"/>
    <x v="3"/>
    <x v="3"/>
    <x v="0"/>
    <x v="3"/>
    <x v="3"/>
    <x v="3"/>
    <x v="3"/>
    <x v="3"/>
    <x v="0"/>
    <x v="3"/>
    <x v="0"/>
    <x v="3"/>
    <x v="1"/>
    <x v="3"/>
    <x v="0"/>
    <x v="3"/>
    <x v="1"/>
    <x v="3"/>
  </r>
  <r>
    <x v="0"/>
    <x v="4"/>
    <x v="4"/>
    <x v="0"/>
    <x v="4"/>
    <x v="4"/>
    <x v="4"/>
    <x v="4"/>
    <x v="4"/>
    <x v="0"/>
    <x v="4"/>
    <x v="1"/>
    <x v="4"/>
    <x v="3"/>
    <x v="4"/>
    <x v="0"/>
    <x v="4"/>
    <x v="3"/>
    <x v="4"/>
  </r>
  <r>
    <x v="0"/>
    <x v="5"/>
    <x v="5"/>
    <x v="0"/>
    <x v="5"/>
    <x v="5"/>
    <x v="5"/>
    <x v="0"/>
    <x v="5"/>
    <x v="0"/>
    <x v="5"/>
    <x v="0"/>
    <x v="5"/>
    <x v="0"/>
    <x v="5"/>
    <x v="0"/>
    <x v="5"/>
    <x v="0"/>
    <x v="5"/>
  </r>
  <r>
    <x v="0"/>
    <x v="6"/>
    <x v="6"/>
    <x v="0"/>
    <x v="6"/>
    <x v="6"/>
    <x v="6"/>
    <x v="3"/>
    <x v="6"/>
    <x v="0"/>
    <x v="6"/>
    <x v="1"/>
    <x v="6"/>
    <x v="0"/>
    <x v="6"/>
    <x v="1"/>
    <x v="6"/>
    <x v="1"/>
    <x v="6"/>
  </r>
  <r>
    <x v="0"/>
    <x v="7"/>
    <x v="7"/>
    <x v="0"/>
    <x v="7"/>
    <x v="7"/>
    <x v="7"/>
    <x v="1"/>
    <x v="7"/>
    <x v="0"/>
    <x v="7"/>
    <x v="1"/>
    <x v="7"/>
    <x v="1"/>
    <x v="7"/>
    <x v="0"/>
    <x v="7"/>
    <x v="1"/>
    <x v="7"/>
  </r>
  <r>
    <x v="0"/>
    <x v="8"/>
    <x v="8"/>
    <x v="0"/>
    <x v="8"/>
    <x v="8"/>
    <x v="8"/>
    <x v="5"/>
    <x v="8"/>
    <x v="0"/>
    <x v="8"/>
    <x v="0"/>
    <x v="8"/>
    <x v="2"/>
    <x v="8"/>
    <x v="1"/>
    <x v="8"/>
    <x v="0"/>
    <x v="8"/>
  </r>
  <r>
    <x v="0"/>
    <x v="9"/>
    <x v="9"/>
    <x v="0"/>
    <x v="9"/>
    <x v="9"/>
    <x v="9"/>
    <x v="0"/>
    <x v="9"/>
    <x v="0"/>
    <x v="9"/>
    <x v="0"/>
    <x v="9"/>
    <x v="0"/>
    <x v="9"/>
    <x v="0"/>
    <x v="9"/>
    <x v="0"/>
    <x v="9"/>
  </r>
  <r>
    <x v="0"/>
    <x v="10"/>
    <x v="10"/>
    <x v="0"/>
    <x v="10"/>
    <x v="10"/>
    <x v="10"/>
    <x v="5"/>
    <x v="10"/>
    <x v="0"/>
    <x v="10"/>
    <x v="0"/>
    <x v="10"/>
    <x v="2"/>
    <x v="10"/>
    <x v="1"/>
    <x v="10"/>
    <x v="0"/>
    <x v="10"/>
  </r>
  <r>
    <x v="0"/>
    <x v="11"/>
    <x v="11"/>
    <x v="0"/>
    <x v="11"/>
    <x v="11"/>
    <x v="11"/>
    <x v="1"/>
    <x v="11"/>
    <x v="0"/>
    <x v="11"/>
    <x v="1"/>
    <x v="11"/>
    <x v="1"/>
    <x v="11"/>
    <x v="0"/>
    <x v="11"/>
    <x v="1"/>
    <x v="11"/>
  </r>
  <r>
    <x v="0"/>
    <x v="12"/>
    <x v="12"/>
    <x v="0"/>
    <x v="12"/>
    <x v="12"/>
    <x v="12"/>
    <x v="6"/>
    <x v="12"/>
    <x v="0"/>
    <x v="12"/>
    <x v="3"/>
    <x v="12"/>
    <x v="3"/>
    <x v="12"/>
    <x v="2"/>
    <x v="12"/>
    <x v="1"/>
    <x v="12"/>
  </r>
  <r>
    <x v="0"/>
    <x v="13"/>
    <x v="13"/>
    <x v="0"/>
    <x v="13"/>
    <x v="13"/>
    <x v="13"/>
    <x v="1"/>
    <x v="13"/>
    <x v="1"/>
    <x v="13"/>
    <x v="0"/>
    <x v="13"/>
    <x v="1"/>
    <x v="13"/>
    <x v="0"/>
    <x v="13"/>
    <x v="1"/>
    <x v="13"/>
  </r>
  <r>
    <x v="0"/>
    <x v="14"/>
    <x v="14"/>
    <x v="0"/>
    <x v="14"/>
    <x v="14"/>
    <x v="14"/>
    <x v="5"/>
    <x v="14"/>
    <x v="0"/>
    <x v="14"/>
    <x v="0"/>
    <x v="14"/>
    <x v="2"/>
    <x v="14"/>
    <x v="0"/>
    <x v="14"/>
    <x v="2"/>
    <x v="14"/>
  </r>
  <r>
    <x v="0"/>
    <x v="15"/>
    <x v="15"/>
    <x v="0"/>
    <x v="15"/>
    <x v="15"/>
    <x v="15"/>
    <x v="0"/>
    <x v="15"/>
    <x v="0"/>
    <x v="15"/>
    <x v="0"/>
    <x v="15"/>
    <x v="0"/>
    <x v="15"/>
    <x v="0"/>
    <x v="15"/>
    <x v="0"/>
    <x v="15"/>
  </r>
  <r>
    <x v="0"/>
    <x v="16"/>
    <x v="16"/>
    <x v="0"/>
    <x v="16"/>
    <x v="16"/>
    <x v="16"/>
    <x v="0"/>
    <x v="16"/>
    <x v="0"/>
    <x v="16"/>
    <x v="0"/>
    <x v="16"/>
    <x v="0"/>
    <x v="16"/>
    <x v="0"/>
    <x v="16"/>
    <x v="0"/>
    <x v="16"/>
  </r>
  <r>
    <x v="1"/>
    <x v="0"/>
    <x v="17"/>
    <x v="0"/>
    <x v="17"/>
    <x v="17"/>
    <x v="17"/>
    <x v="2"/>
    <x v="17"/>
    <x v="0"/>
    <x v="17"/>
    <x v="0"/>
    <x v="17"/>
    <x v="4"/>
    <x v="17"/>
    <x v="1"/>
    <x v="17"/>
    <x v="2"/>
    <x v="17"/>
  </r>
  <r>
    <x v="1"/>
    <x v="1"/>
    <x v="18"/>
    <x v="0"/>
    <x v="18"/>
    <x v="18"/>
    <x v="18"/>
    <x v="1"/>
    <x v="18"/>
    <x v="1"/>
    <x v="13"/>
    <x v="0"/>
    <x v="18"/>
    <x v="1"/>
    <x v="18"/>
    <x v="0"/>
    <x v="18"/>
    <x v="1"/>
    <x v="18"/>
  </r>
  <r>
    <x v="1"/>
    <x v="2"/>
    <x v="19"/>
    <x v="0"/>
    <x v="19"/>
    <x v="19"/>
    <x v="19"/>
    <x v="0"/>
    <x v="19"/>
    <x v="0"/>
    <x v="18"/>
    <x v="0"/>
    <x v="19"/>
    <x v="0"/>
    <x v="19"/>
    <x v="0"/>
    <x v="19"/>
    <x v="0"/>
    <x v="19"/>
  </r>
  <r>
    <x v="1"/>
    <x v="3"/>
    <x v="20"/>
    <x v="0"/>
    <x v="20"/>
    <x v="20"/>
    <x v="20"/>
    <x v="5"/>
    <x v="20"/>
    <x v="0"/>
    <x v="19"/>
    <x v="0"/>
    <x v="20"/>
    <x v="2"/>
    <x v="20"/>
    <x v="1"/>
    <x v="20"/>
    <x v="0"/>
    <x v="20"/>
  </r>
  <r>
    <x v="1"/>
    <x v="4"/>
    <x v="21"/>
    <x v="0"/>
    <x v="9"/>
    <x v="9"/>
    <x v="9"/>
    <x v="0"/>
    <x v="9"/>
    <x v="0"/>
    <x v="9"/>
    <x v="0"/>
    <x v="9"/>
    <x v="0"/>
    <x v="9"/>
    <x v="0"/>
    <x v="9"/>
    <x v="0"/>
    <x v="9"/>
  </r>
  <r>
    <x v="1"/>
    <x v="5"/>
    <x v="22"/>
    <x v="0"/>
    <x v="21"/>
    <x v="21"/>
    <x v="21"/>
    <x v="1"/>
    <x v="21"/>
    <x v="1"/>
    <x v="13"/>
    <x v="0"/>
    <x v="21"/>
    <x v="1"/>
    <x v="21"/>
    <x v="0"/>
    <x v="21"/>
    <x v="1"/>
    <x v="21"/>
  </r>
  <r>
    <x v="1"/>
    <x v="6"/>
    <x v="23"/>
    <x v="0"/>
    <x v="22"/>
    <x v="22"/>
    <x v="22"/>
    <x v="0"/>
    <x v="22"/>
    <x v="1"/>
    <x v="13"/>
    <x v="0"/>
    <x v="22"/>
    <x v="2"/>
    <x v="22"/>
    <x v="1"/>
    <x v="22"/>
    <x v="0"/>
    <x v="22"/>
  </r>
  <r>
    <x v="1"/>
    <x v="7"/>
    <x v="24"/>
    <x v="0"/>
    <x v="23"/>
    <x v="23"/>
    <x v="23"/>
    <x v="3"/>
    <x v="23"/>
    <x v="0"/>
    <x v="20"/>
    <x v="1"/>
    <x v="23"/>
    <x v="0"/>
    <x v="23"/>
    <x v="0"/>
    <x v="23"/>
    <x v="0"/>
    <x v="23"/>
  </r>
  <r>
    <x v="1"/>
    <x v="8"/>
    <x v="25"/>
    <x v="0"/>
    <x v="24"/>
    <x v="24"/>
    <x v="24"/>
    <x v="5"/>
    <x v="24"/>
    <x v="0"/>
    <x v="21"/>
    <x v="0"/>
    <x v="24"/>
    <x v="2"/>
    <x v="24"/>
    <x v="0"/>
    <x v="24"/>
    <x v="2"/>
    <x v="24"/>
  </r>
  <r>
    <x v="1"/>
    <x v="9"/>
    <x v="26"/>
    <x v="0"/>
    <x v="25"/>
    <x v="25"/>
    <x v="25"/>
    <x v="0"/>
    <x v="25"/>
    <x v="0"/>
    <x v="22"/>
    <x v="0"/>
    <x v="25"/>
    <x v="0"/>
    <x v="25"/>
    <x v="0"/>
    <x v="25"/>
    <x v="0"/>
    <x v="25"/>
  </r>
  <r>
    <x v="1"/>
    <x v="10"/>
    <x v="27"/>
    <x v="0"/>
    <x v="26"/>
    <x v="26"/>
    <x v="26"/>
    <x v="2"/>
    <x v="26"/>
    <x v="0"/>
    <x v="23"/>
    <x v="2"/>
    <x v="26"/>
    <x v="2"/>
    <x v="26"/>
    <x v="0"/>
    <x v="26"/>
    <x v="2"/>
    <x v="26"/>
  </r>
  <r>
    <x v="1"/>
    <x v="11"/>
    <x v="28"/>
    <x v="0"/>
    <x v="27"/>
    <x v="27"/>
    <x v="27"/>
    <x v="5"/>
    <x v="27"/>
    <x v="0"/>
    <x v="24"/>
    <x v="0"/>
    <x v="27"/>
    <x v="2"/>
    <x v="27"/>
    <x v="0"/>
    <x v="27"/>
    <x v="2"/>
    <x v="27"/>
  </r>
  <r>
    <x v="1"/>
    <x v="12"/>
    <x v="29"/>
    <x v="0"/>
    <x v="28"/>
    <x v="28"/>
    <x v="28"/>
    <x v="2"/>
    <x v="28"/>
    <x v="0"/>
    <x v="25"/>
    <x v="0"/>
    <x v="28"/>
    <x v="4"/>
    <x v="28"/>
    <x v="1"/>
    <x v="28"/>
    <x v="2"/>
    <x v="28"/>
  </r>
  <r>
    <x v="1"/>
    <x v="13"/>
    <x v="30"/>
    <x v="0"/>
    <x v="29"/>
    <x v="29"/>
    <x v="29"/>
    <x v="2"/>
    <x v="29"/>
    <x v="0"/>
    <x v="26"/>
    <x v="0"/>
    <x v="29"/>
    <x v="4"/>
    <x v="29"/>
    <x v="1"/>
    <x v="29"/>
    <x v="2"/>
    <x v="29"/>
  </r>
  <r>
    <x v="1"/>
    <x v="14"/>
    <x v="31"/>
    <x v="0"/>
    <x v="30"/>
    <x v="30"/>
    <x v="30"/>
    <x v="0"/>
    <x v="30"/>
    <x v="0"/>
    <x v="27"/>
    <x v="0"/>
    <x v="30"/>
    <x v="0"/>
    <x v="30"/>
    <x v="0"/>
    <x v="30"/>
    <x v="0"/>
    <x v="30"/>
  </r>
  <r>
    <x v="1"/>
    <x v="15"/>
    <x v="32"/>
    <x v="0"/>
    <x v="31"/>
    <x v="31"/>
    <x v="31"/>
    <x v="5"/>
    <x v="31"/>
    <x v="1"/>
    <x v="13"/>
    <x v="2"/>
    <x v="31"/>
    <x v="2"/>
    <x v="31"/>
    <x v="0"/>
    <x v="31"/>
    <x v="2"/>
    <x v="31"/>
  </r>
  <r>
    <x v="1"/>
    <x v="16"/>
    <x v="33"/>
    <x v="0"/>
    <x v="32"/>
    <x v="32"/>
    <x v="32"/>
    <x v="0"/>
    <x v="32"/>
    <x v="1"/>
    <x v="13"/>
    <x v="0"/>
    <x v="32"/>
    <x v="2"/>
    <x v="32"/>
    <x v="1"/>
    <x v="32"/>
    <x v="0"/>
    <x v="32"/>
  </r>
  <r>
    <x v="1"/>
    <x v="17"/>
    <x v="34"/>
    <x v="0"/>
    <x v="5"/>
    <x v="5"/>
    <x v="5"/>
    <x v="0"/>
    <x v="5"/>
    <x v="0"/>
    <x v="5"/>
    <x v="0"/>
    <x v="5"/>
    <x v="0"/>
    <x v="5"/>
    <x v="0"/>
    <x v="5"/>
    <x v="0"/>
    <x v="5"/>
  </r>
  <r>
    <x v="1"/>
    <x v="18"/>
    <x v="35"/>
    <x v="0"/>
    <x v="33"/>
    <x v="33"/>
    <x v="33"/>
    <x v="2"/>
    <x v="33"/>
    <x v="0"/>
    <x v="28"/>
    <x v="0"/>
    <x v="33"/>
    <x v="4"/>
    <x v="33"/>
    <x v="1"/>
    <x v="33"/>
    <x v="2"/>
    <x v="33"/>
  </r>
  <r>
    <x v="1"/>
    <x v="19"/>
    <x v="36"/>
    <x v="0"/>
    <x v="34"/>
    <x v="34"/>
    <x v="34"/>
    <x v="3"/>
    <x v="34"/>
    <x v="1"/>
    <x v="13"/>
    <x v="0"/>
    <x v="34"/>
    <x v="0"/>
    <x v="34"/>
    <x v="0"/>
    <x v="34"/>
    <x v="0"/>
    <x v="34"/>
  </r>
  <r>
    <x v="1"/>
    <x v="20"/>
    <x v="37"/>
    <x v="0"/>
    <x v="35"/>
    <x v="35"/>
    <x v="35"/>
    <x v="0"/>
    <x v="35"/>
    <x v="0"/>
    <x v="29"/>
    <x v="0"/>
    <x v="35"/>
    <x v="0"/>
    <x v="35"/>
    <x v="0"/>
    <x v="35"/>
    <x v="0"/>
    <x v="35"/>
  </r>
  <r>
    <x v="1"/>
    <x v="21"/>
    <x v="38"/>
    <x v="0"/>
    <x v="36"/>
    <x v="36"/>
    <x v="36"/>
    <x v="2"/>
    <x v="36"/>
    <x v="0"/>
    <x v="30"/>
    <x v="0"/>
    <x v="36"/>
    <x v="4"/>
    <x v="36"/>
    <x v="1"/>
    <x v="36"/>
    <x v="2"/>
    <x v="36"/>
  </r>
  <r>
    <x v="1"/>
    <x v="22"/>
    <x v="39"/>
    <x v="0"/>
    <x v="37"/>
    <x v="37"/>
    <x v="37"/>
    <x v="7"/>
    <x v="37"/>
    <x v="0"/>
    <x v="31"/>
    <x v="0"/>
    <x v="37"/>
    <x v="5"/>
    <x v="37"/>
    <x v="1"/>
    <x v="37"/>
    <x v="4"/>
    <x v="37"/>
  </r>
  <r>
    <x v="1"/>
    <x v="23"/>
    <x v="40"/>
    <x v="0"/>
    <x v="38"/>
    <x v="38"/>
    <x v="38"/>
    <x v="2"/>
    <x v="38"/>
    <x v="0"/>
    <x v="32"/>
    <x v="0"/>
    <x v="38"/>
    <x v="4"/>
    <x v="38"/>
    <x v="1"/>
    <x v="38"/>
    <x v="2"/>
    <x v="38"/>
  </r>
  <r>
    <x v="1"/>
    <x v="24"/>
    <x v="41"/>
    <x v="0"/>
    <x v="39"/>
    <x v="39"/>
    <x v="39"/>
    <x v="2"/>
    <x v="39"/>
    <x v="0"/>
    <x v="33"/>
    <x v="0"/>
    <x v="39"/>
    <x v="4"/>
    <x v="39"/>
    <x v="1"/>
    <x v="39"/>
    <x v="2"/>
    <x v="39"/>
  </r>
  <r>
    <x v="1"/>
    <x v="25"/>
    <x v="42"/>
    <x v="0"/>
    <x v="40"/>
    <x v="40"/>
    <x v="40"/>
    <x v="2"/>
    <x v="40"/>
    <x v="0"/>
    <x v="34"/>
    <x v="2"/>
    <x v="40"/>
    <x v="2"/>
    <x v="40"/>
    <x v="0"/>
    <x v="40"/>
    <x v="2"/>
    <x v="40"/>
  </r>
  <r>
    <x v="1"/>
    <x v="26"/>
    <x v="43"/>
    <x v="0"/>
    <x v="41"/>
    <x v="41"/>
    <x v="41"/>
    <x v="2"/>
    <x v="41"/>
    <x v="0"/>
    <x v="35"/>
    <x v="2"/>
    <x v="41"/>
    <x v="2"/>
    <x v="41"/>
    <x v="0"/>
    <x v="41"/>
    <x v="2"/>
    <x v="41"/>
  </r>
  <r>
    <x v="1"/>
    <x v="27"/>
    <x v="44"/>
    <x v="0"/>
    <x v="42"/>
    <x v="42"/>
    <x v="42"/>
    <x v="1"/>
    <x v="42"/>
    <x v="0"/>
    <x v="36"/>
    <x v="1"/>
    <x v="42"/>
    <x v="1"/>
    <x v="42"/>
    <x v="0"/>
    <x v="42"/>
    <x v="1"/>
    <x v="42"/>
  </r>
  <r>
    <x v="1"/>
    <x v="28"/>
    <x v="45"/>
    <x v="0"/>
    <x v="43"/>
    <x v="43"/>
    <x v="43"/>
    <x v="1"/>
    <x v="43"/>
    <x v="0"/>
    <x v="37"/>
    <x v="1"/>
    <x v="43"/>
    <x v="1"/>
    <x v="43"/>
    <x v="0"/>
    <x v="43"/>
    <x v="1"/>
    <x v="43"/>
  </r>
  <r>
    <x v="1"/>
    <x v="29"/>
    <x v="46"/>
    <x v="0"/>
    <x v="44"/>
    <x v="44"/>
    <x v="44"/>
    <x v="5"/>
    <x v="44"/>
    <x v="0"/>
    <x v="38"/>
    <x v="0"/>
    <x v="44"/>
    <x v="2"/>
    <x v="44"/>
    <x v="1"/>
    <x v="44"/>
    <x v="0"/>
    <x v="44"/>
  </r>
  <r>
    <x v="1"/>
    <x v="30"/>
    <x v="47"/>
    <x v="0"/>
    <x v="45"/>
    <x v="45"/>
    <x v="45"/>
    <x v="0"/>
    <x v="45"/>
    <x v="0"/>
    <x v="39"/>
    <x v="0"/>
    <x v="45"/>
    <x v="0"/>
    <x v="45"/>
    <x v="0"/>
    <x v="45"/>
    <x v="0"/>
    <x v="45"/>
  </r>
  <r>
    <x v="1"/>
    <x v="31"/>
    <x v="48"/>
    <x v="0"/>
    <x v="46"/>
    <x v="46"/>
    <x v="46"/>
    <x v="5"/>
    <x v="46"/>
    <x v="0"/>
    <x v="40"/>
    <x v="0"/>
    <x v="46"/>
    <x v="2"/>
    <x v="46"/>
    <x v="1"/>
    <x v="46"/>
    <x v="0"/>
    <x v="46"/>
  </r>
  <r>
    <x v="1"/>
    <x v="32"/>
    <x v="49"/>
    <x v="0"/>
    <x v="47"/>
    <x v="47"/>
    <x v="47"/>
    <x v="7"/>
    <x v="47"/>
    <x v="0"/>
    <x v="41"/>
    <x v="0"/>
    <x v="47"/>
    <x v="5"/>
    <x v="47"/>
    <x v="1"/>
    <x v="47"/>
    <x v="4"/>
    <x v="47"/>
  </r>
  <r>
    <x v="1"/>
    <x v="33"/>
    <x v="50"/>
    <x v="0"/>
    <x v="22"/>
    <x v="22"/>
    <x v="22"/>
    <x v="0"/>
    <x v="22"/>
    <x v="1"/>
    <x v="13"/>
    <x v="0"/>
    <x v="22"/>
    <x v="2"/>
    <x v="22"/>
    <x v="1"/>
    <x v="22"/>
    <x v="0"/>
    <x v="22"/>
  </r>
  <r>
    <x v="2"/>
    <x v="0"/>
    <x v="51"/>
    <x v="0"/>
    <x v="48"/>
    <x v="48"/>
    <x v="48"/>
    <x v="5"/>
    <x v="48"/>
    <x v="0"/>
    <x v="42"/>
    <x v="0"/>
    <x v="48"/>
    <x v="2"/>
    <x v="48"/>
    <x v="0"/>
    <x v="48"/>
    <x v="2"/>
    <x v="48"/>
  </r>
  <r>
    <x v="2"/>
    <x v="1"/>
    <x v="52"/>
    <x v="0"/>
    <x v="49"/>
    <x v="49"/>
    <x v="49"/>
    <x v="5"/>
    <x v="49"/>
    <x v="0"/>
    <x v="43"/>
    <x v="0"/>
    <x v="49"/>
    <x v="2"/>
    <x v="49"/>
    <x v="0"/>
    <x v="49"/>
    <x v="2"/>
    <x v="49"/>
  </r>
  <r>
    <x v="2"/>
    <x v="2"/>
    <x v="53"/>
    <x v="0"/>
    <x v="50"/>
    <x v="50"/>
    <x v="50"/>
    <x v="5"/>
    <x v="50"/>
    <x v="0"/>
    <x v="44"/>
    <x v="0"/>
    <x v="50"/>
    <x v="2"/>
    <x v="50"/>
    <x v="0"/>
    <x v="50"/>
    <x v="2"/>
    <x v="50"/>
  </r>
  <r>
    <x v="2"/>
    <x v="3"/>
    <x v="54"/>
    <x v="0"/>
    <x v="51"/>
    <x v="51"/>
    <x v="51"/>
    <x v="3"/>
    <x v="51"/>
    <x v="0"/>
    <x v="45"/>
    <x v="0"/>
    <x v="51"/>
    <x v="1"/>
    <x v="51"/>
    <x v="0"/>
    <x v="51"/>
    <x v="1"/>
    <x v="51"/>
  </r>
  <r>
    <x v="2"/>
    <x v="4"/>
    <x v="55"/>
    <x v="0"/>
    <x v="34"/>
    <x v="34"/>
    <x v="34"/>
    <x v="3"/>
    <x v="34"/>
    <x v="1"/>
    <x v="13"/>
    <x v="0"/>
    <x v="34"/>
    <x v="0"/>
    <x v="34"/>
    <x v="0"/>
    <x v="34"/>
    <x v="0"/>
    <x v="34"/>
  </r>
  <r>
    <x v="2"/>
    <x v="5"/>
    <x v="56"/>
    <x v="0"/>
    <x v="26"/>
    <x v="26"/>
    <x v="26"/>
    <x v="2"/>
    <x v="26"/>
    <x v="0"/>
    <x v="23"/>
    <x v="2"/>
    <x v="26"/>
    <x v="2"/>
    <x v="26"/>
    <x v="0"/>
    <x v="26"/>
    <x v="2"/>
    <x v="26"/>
  </r>
  <r>
    <x v="2"/>
    <x v="6"/>
    <x v="57"/>
    <x v="0"/>
    <x v="38"/>
    <x v="38"/>
    <x v="38"/>
    <x v="2"/>
    <x v="38"/>
    <x v="0"/>
    <x v="32"/>
    <x v="0"/>
    <x v="38"/>
    <x v="4"/>
    <x v="38"/>
    <x v="1"/>
    <x v="38"/>
    <x v="2"/>
    <x v="38"/>
  </r>
  <r>
    <x v="2"/>
    <x v="7"/>
    <x v="58"/>
    <x v="0"/>
    <x v="52"/>
    <x v="52"/>
    <x v="52"/>
    <x v="2"/>
    <x v="52"/>
    <x v="0"/>
    <x v="46"/>
    <x v="0"/>
    <x v="52"/>
    <x v="4"/>
    <x v="52"/>
    <x v="1"/>
    <x v="52"/>
    <x v="2"/>
    <x v="52"/>
  </r>
  <r>
    <x v="2"/>
    <x v="8"/>
    <x v="59"/>
    <x v="0"/>
    <x v="53"/>
    <x v="53"/>
    <x v="53"/>
    <x v="2"/>
    <x v="53"/>
    <x v="0"/>
    <x v="47"/>
    <x v="2"/>
    <x v="53"/>
    <x v="2"/>
    <x v="53"/>
    <x v="0"/>
    <x v="53"/>
    <x v="2"/>
    <x v="53"/>
  </r>
  <r>
    <x v="2"/>
    <x v="9"/>
    <x v="60"/>
    <x v="0"/>
    <x v="54"/>
    <x v="54"/>
    <x v="54"/>
    <x v="7"/>
    <x v="54"/>
    <x v="0"/>
    <x v="48"/>
    <x v="2"/>
    <x v="54"/>
    <x v="4"/>
    <x v="54"/>
    <x v="1"/>
    <x v="54"/>
    <x v="2"/>
    <x v="54"/>
  </r>
  <r>
    <x v="2"/>
    <x v="10"/>
    <x v="61"/>
    <x v="0"/>
    <x v="48"/>
    <x v="48"/>
    <x v="48"/>
    <x v="5"/>
    <x v="48"/>
    <x v="0"/>
    <x v="42"/>
    <x v="0"/>
    <x v="48"/>
    <x v="2"/>
    <x v="48"/>
    <x v="0"/>
    <x v="48"/>
    <x v="2"/>
    <x v="48"/>
  </r>
  <r>
    <x v="2"/>
    <x v="11"/>
    <x v="62"/>
    <x v="0"/>
    <x v="55"/>
    <x v="55"/>
    <x v="55"/>
    <x v="5"/>
    <x v="55"/>
    <x v="0"/>
    <x v="49"/>
    <x v="0"/>
    <x v="55"/>
    <x v="2"/>
    <x v="55"/>
    <x v="1"/>
    <x v="55"/>
    <x v="0"/>
    <x v="55"/>
  </r>
  <r>
    <x v="2"/>
    <x v="12"/>
    <x v="63"/>
    <x v="0"/>
    <x v="52"/>
    <x v="52"/>
    <x v="52"/>
    <x v="2"/>
    <x v="52"/>
    <x v="0"/>
    <x v="46"/>
    <x v="0"/>
    <x v="52"/>
    <x v="4"/>
    <x v="52"/>
    <x v="1"/>
    <x v="52"/>
    <x v="2"/>
    <x v="52"/>
  </r>
  <r>
    <x v="2"/>
    <x v="13"/>
    <x v="64"/>
    <x v="0"/>
    <x v="56"/>
    <x v="56"/>
    <x v="56"/>
    <x v="2"/>
    <x v="56"/>
    <x v="0"/>
    <x v="50"/>
    <x v="0"/>
    <x v="56"/>
    <x v="4"/>
    <x v="56"/>
    <x v="1"/>
    <x v="56"/>
    <x v="2"/>
    <x v="56"/>
  </r>
  <r>
    <x v="2"/>
    <x v="14"/>
    <x v="65"/>
    <x v="0"/>
    <x v="57"/>
    <x v="57"/>
    <x v="57"/>
    <x v="2"/>
    <x v="57"/>
    <x v="0"/>
    <x v="51"/>
    <x v="2"/>
    <x v="57"/>
    <x v="2"/>
    <x v="57"/>
    <x v="0"/>
    <x v="57"/>
    <x v="2"/>
    <x v="57"/>
  </r>
  <r>
    <x v="2"/>
    <x v="15"/>
    <x v="66"/>
    <x v="0"/>
    <x v="58"/>
    <x v="58"/>
    <x v="58"/>
    <x v="8"/>
    <x v="58"/>
    <x v="1"/>
    <x v="13"/>
    <x v="0"/>
    <x v="58"/>
    <x v="6"/>
    <x v="58"/>
    <x v="1"/>
    <x v="58"/>
    <x v="5"/>
    <x v="58"/>
  </r>
  <r>
    <x v="2"/>
    <x v="16"/>
    <x v="67"/>
    <x v="0"/>
    <x v="59"/>
    <x v="59"/>
    <x v="59"/>
    <x v="4"/>
    <x v="59"/>
    <x v="1"/>
    <x v="13"/>
    <x v="1"/>
    <x v="59"/>
    <x v="1"/>
    <x v="59"/>
    <x v="0"/>
    <x v="59"/>
    <x v="1"/>
    <x v="59"/>
  </r>
  <r>
    <x v="2"/>
    <x v="17"/>
    <x v="68"/>
    <x v="0"/>
    <x v="60"/>
    <x v="60"/>
    <x v="60"/>
    <x v="7"/>
    <x v="60"/>
    <x v="0"/>
    <x v="52"/>
    <x v="0"/>
    <x v="60"/>
    <x v="5"/>
    <x v="60"/>
    <x v="1"/>
    <x v="60"/>
    <x v="4"/>
    <x v="60"/>
  </r>
  <r>
    <x v="2"/>
    <x v="18"/>
    <x v="69"/>
    <x v="0"/>
    <x v="61"/>
    <x v="61"/>
    <x v="61"/>
    <x v="5"/>
    <x v="61"/>
    <x v="1"/>
    <x v="13"/>
    <x v="2"/>
    <x v="61"/>
    <x v="2"/>
    <x v="61"/>
    <x v="0"/>
    <x v="61"/>
    <x v="2"/>
    <x v="61"/>
  </r>
  <r>
    <x v="2"/>
    <x v="19"/>
    <x v="70"/>
    <x v="0"/>
    <x v="62"/>
    <x v="62"/>
    <x v="62"/>
    <x v="5"/>
    <x v="62"/>
    <x v="0"/>
    <x v="53"/>
    <x v="0"/>
    <x v="62"/>
    <x v="2"/>
    <x v="62"/>
    <x v="0"/>
    <x v="62"/>
    <x v="2"/>
    <x v="62"/>
  </r>
  <r>
    <x v="2"/>
    <x v="20"/>
    <x v="71"/>
    <x v="0"/>
    <x v="26"/>
    <x v="26"/>
    <x v="26"/>
    <x v="2"/>
    <x v="26"/>
    <x v="0"/>
    <x v="23"/>
    <x v="2"/>
    <x v="26"/>
    <x v="2"/>
    <x v="26"/>
    <x v="0"/>
    <x v="26"/>
    <x v="2"/>
    <x v="26"/>
  </r>
  <r>
    <x v="2"/>
    <x v="21"/>
    <x v="72"/>
    <x v="0"/>
    <x v="63"/>
    <x v="63"/>
    <x v="63"/>
    <x v="8"/>
    <x v="58"/>
    <x v="0"/>
    <x v="54"/>
    <x v="0"/>
    <x v="63"/>
    <x v="7"/>
    <x v="63"/>
    <x v="1"/>
    <x v="63"/>
    <x v="6"/>
    <x v="63"/>
  </r>
  <r>
    <x v="2"/>
    <x v="22"/>
    <x v="73"/>
    <x v="0"/>
    <x v="64"/>
    <x v="64"/>
    <x v="64"/>
    <x v="2"/>
    <x v="63"/>
    <x v="0"/>
    <x v="55"/>
    <x v="2"/>
    <x v="64"/>
    <x v="2"/>
    <x v="64"/>
    <x v="0"/>
    <x v="64"/>
    <x v="2"/>
    <x v="64"/>
  </r>
  <r>
    <x v="2"/>
    <x v="23"/>
    <x v="74"/>
    <x v="0"/>
    <x v="65"/>
    <x v="65"/>
    <x v="65"/>
    <x v="7"/>
    <x v="64"/>
    <x v="0"/>
    <x v="56"/>
    <x v="2"/>
    <x v="65"/>
    <x v="4"/>
    <x v="65"/>
    <x v="1"/>
    <x v="65"/>
    <x v="2"/>
    <x v="65"/>
  </r>
  <r>
    <x v="2"/>
    <x v="24"/>
    <x v="75"/>
    <x v="0"/>
    <x v="66"/>
    <x v="66"/>
    <x v="66"/>
    <x v="7"/>
    <x v="65"/>
    <x v="0"/>
    <x v="57"/>
    <x v="0"/>
    <x v="66"/>
    <x v="5"/>
    <x v="66"/>
    <x v="1"/>
    <x v="66"/>
    <x v="4"/>
    <x v="66"/>
  </r>
  <r>
    <x v="2"/>
    <x v="25"/>
    <x v="76"/>
    <x v="0"/>
    <x v="67"/>
    <x v="67"/>
    <x v="67"/>
    <x v="5"/>
    <x v="66"/>
    <x v="0"/>
    <x v="58"/>
    <x v="0"/>
    <x v="67"/>
    <x v="2"/>
    <x v="67"/>
    <x v="1"/>
    <x v="67"/>
    <x v="0"/>
    <x v="67"/>
  </r>
  <r>
    <x v="2"/>
    <x v="26"/>
    <x v="77"/>
    <x v="0"/>
    <x v="55"/>
    <x v="55"/>
    <x v="55"/>
    <x v="5"/>
    <x v="55"/>
    <x v="0"/>
    <x v="49"/>
    <x v="0"/>
    <x v="55"/>
    <x v="2"/>
    <x v="55"/>
    <x v="1"/>
    <x v="55"/>
    <x v="0"/>
    <x v="55"/>
  </r>
  <r>
    <x v="2"/>
    <x v="27"/>
    <x v="78"/>
    <x v="0"/>
    <x v="68"/>
    <x v="68"/>
    <x v="68"/>
    <x v="5"/>
    <x v="67"/>
    <x v="0"/>
    <x v="59"/>
    <x v="0"/>
    <x v="68"/>
    <x v="2"/>
    <x v="68"/>
    <x v="0"/>
    <x v="68"/>
    <x v="2"/>
    <x v="68"/>
  </r>
  <r>
    <x v="2"/>
    <x v="28"/>
    <x v="79"/>
    <x v="0"/>
    <x v="69"/>
    <x v="69"/>
    <x v="69"/>
    <x v="5"/>
    <x v="68"/>
    <x v="0"/>
    <x v="60"/>
    <x v="0"/>
    <x v="69"/>
    <x v="2"/>
    <x v="69"/>
    <x v="1"/>
    <x v="69"/>
    <x v="0"/>
    <x v="69"/>
  </r>
  <r>
    <x v="2"/>
    <x v="29"/>
    <x v="80"/>
    <x v="0"/>
    <x v="57"/>
    <x v="57"/>
    <x v="57"/>
    <x v="2"/>
    <x v="57"/>
    <x v="0"/>
    <x v="51"/>
    <x v="2"/>
    <x v="57"/>
    <x v="2"/>
    <x v="57"/>
    <x v="0"/>
    <x v="57"/>
    <x v="2"/>
    <x v="57"/>
  </r>
  <r>
    <x v="2"/>
    <x v="30"/>
    <x v="81"/>
    <x v="0"/>
    <x v="70"/>
    <x v="70"/>
    <x v="70"/>
    <x v="8"/>
    <x v="58"/>
    <x v="0"/>
    <x v="61"/>
    <x v="0"/>
    <x v="70"/>
    <x v="7"/>
    <x v="70"/>
    <x v="1"/>
    <x v="70"/>
    <x v="6"/>
    <x v="70"/>
  </r>
  <r>
    <x v="2"/>
    <x v="31"/>
    <x v="82"/>
    <x v="0"/>
    <x v="62"/>
    <x v="62"/>
    <x v="62"/>
    <x v="5"/>
    <x v="62"/>
    <x v="0"/>
    <x v="53"/>
    <x v="0"/>
    <x v="62"/>
    <x v="2"/>
    <x v="62"/>
    <x v="0"/>
    <x v="62"/>
    <x v="2"/>
    <x v="62"/>
  </r>
  <r>
    <x v="2"/>
    <x v="32"/>
    <x v="83"/>
    <x v="0"/>
    <x v="50"/>
    <x v="50"/>
    <x v="50"/>
    <x v="5"/>
    <x v="50"/>
    <x v="0"/>
    <x v="44"/>
    <x v="0"/>
    <x v="50"/>
    <x v="2"/>
    <x v="50"/>
    <x v="0"/>
    <x v="50"/>
    <x v="2"/>
    <x v="50"/>
  </r>
  <r>
    <x v="2"/>
    <x v="33"/>
    <x v="84"/>
    <x v="0"/>
    <x v="63"/>
    <x v="63"/>
    <x v="63"/>
    <x v="8"/>
    <x v="58"/>
    <x v="0"/>
    <x v="54"/>
    <x v="0"/>
    <x v="63"/>
    <x v="7"/>
    <x v="63"/>
    <x v="1"/>
    <x v="63"/>
    <x v="6"/>
    <x v="63"/>
  </r>
  <r>
    <x v="2"/>
    <x v="34"/>
    <x v="85"/>
    <x v="0"/>
    <x v="10"/>
    <x v="10"/>
    <x v="10"/>
    <x v="5"/>
    <x v="10"/>
    <x v="0"/>
    <x v="10"/>
    <x v="0"/>
    <x v="10"/>
    <x v="2"/>
    <x v="10"/>
    <x v="1"/>
    <x v="10"/>
    <x v="0"/>
    <x v="10"/>
  </r>
  <r>
    <x v="2"/>
    <x v="35"/>
    <x v="86"/>
    <x v="0"/>
    <x v="71"/>
    <x v="71"/>
    <x v="71"/>
    <x v="0"/>
    <x v="69"/>
    <x v="1"/>
    <x v="13"/>
    <x v="0"/>
    <x v="71"/>
    <x v="2"/>
    <x v="71"/>
    <x v="1"/>
    <x v="71"/>
    <x v="0"/>
    <x v="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a _x000a_dinámica1" cacheId="0" applyNumberFormats="0" applyBorderFormats="0" applyFontFormats="0" applyPatternFormats="0" applyAlignmentFormats="0" applyWidthHeightFormats="1" dataCaption="Valores" updatedVersion="5" minRefreshableVersion="3" useAutoFormatting="1" createdVersion="5" indent="0" compact="0" outline="1" outlineData="1" compactData="0" multipleFieldFilters="0">
  <location ref="A3:E7" firstHeaderRow="0" firstDataRow="1" firstDataCol="1"/>
  <pivotFields count="19">
    <pivotField axis="axisRow" compact="0" showAll="0">
      <items count="4">
        <item x="0"/>
        <item x="2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numFmtId="164" showAll="0"/>
    <pivotField compact="0" numFmtId="165" showAll="0"/>
    <pivotField compact="0" numFmtId="1" showAll="0"/>
    <pivotField dataField="1" compact="0" numFmtId="165" showAll="0"/>
    <pivotField compact="0" numFmtId="1" showAll="0"/>
    <pivotField dataField="1" compact="0" numFmtId="165" showAll="0"/>
    <pivotField compact="0" showAll="0"/>
    <pivotField dataField="1" compact="0" numFmtId="165" showAll="0"/>
    <pivotField compact="0" numFmtId="1" showAll="0"/>
    <pivotField compact="0" numFmtId="165" showAll="0"/>
    <pivotField compact="0" showAll="0"/>
    <pivotField dataField="1" compact="0" numFmtId="165" showAll="0"/>
    <pivotField compact="0" showAll="0"/>
    <pivotField compact="0" numFmtId="165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a de VOLUMEN ASERRIO" fld="8" baseField="0" baseItem="0"/>
    <dataField name="Suma de VOLUMEN ESTIBA" fld="10" baseField="0" baseItem="0"/>
    <dataField name="Suma de VOLUMEN DE PULPA" fld="12" baseField="0" baseItem="0"/>
    <dataField name="Suma de VOLUMEN NO COMERCIAL" fld="1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FF0000"/>
    <outlinePr summaryBelow="0" summaryRight="0"/>
  </sheetPr>
  <dimension ref="A1:S89"/>
  <sheetViews>
    <sheetView workbookViewId="0">
      <pane ySplit="1" topLeftCell="A46" activePane="bottomLeft" state="frozen"/>
      <selection pane="bottomLeft" activeCell="E29" sqref="E29"/>
    </sheetView>
  </sheetViews>
  <sheetFormatPr baseColWidth="10" defaultColWidth="14.42578125" defaultRowHeight="15.75" customHeight="1"/>
  <cols>
    <col min="1" max="1" width="9.7109375" style="11" customWidth="1"/>
    <col min="2" max="2" width="7.42578125" style="11" customWidth="1"/>
    <col min="3" max="3" width="8.42578125" style="11" customWidth="1"/>
    <col min="4" max="4" width="12.5703125" style="11" customWidth="1"/>
    <col min="5" max="5" width="19.42578125" style="11" customWidth="1"/>
    <col min="6" max="6" width="8.42578125" style="11" customWidth="1"/>
    <col min="7" max="7" width="12.85546875" style="11" customWidth="1"/>
    <col min="8" max="8" width="17.42578125" style="11" customWidth="1"/>
    <col min="9" max="9" width="19.140625" style="11" customWidth="1"/>
    <col min="10" max="10" width="15.7109375" style="11" customWidth="1"/>
    <col min="11" max="11" width="17.5703125" style="11" customWidth="1"/>
    <col min="12" max="12" width="17.85546875" style="11" customWidth="1"/>
    <col min="13" max="13" width="20.140625" style="11" customWidth="1"/>
    <col min="14" max="14" width="22.7109375" style="11" customWidth="1"/>
    <col min="15" max="15" width="22" style="11" customWidth="1"/>
    <col min="16" max="16" width="26" style="11" customWidth="1"/>
    <col min="17" max="17" width="25.28515625" style="11" customWidth="1"/>
    <col min="18" max="18" width="18.28515625" style="11" customWidth="1"/>
    <col min="19" max="19" width="20.5703125" style="11" customWidth="1"/>
    <col min="20" max="16384" width="14.42578125" style="11"/>
  </cols>
  <sheetData>
    <row r="1" spans="1:19" ht="15.75" customHeight="1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5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21" t="s">
        <v>13</v>
      </c>
      <c r="O1" s="21" t="s">
        <v>14</v>
      </c>
      <c r="P1" s="19" t="s">
        <v>15</v>
      </c>
      <c r="Q1" s="19" t="s">
        <v>16</v>
      </c>
      <c r="R1" s="21" t="s">
        <v>17</v>
      </c>
      <c r="S1" s="21" t="s">
        <v>18</v>
      </c>
    </row>
    <row r="2" spans="1:19" ht="15.75" hidden="1" customHeight="1">
      <c r="A2" s="22">
        <v>383</v>
      </c>
      <c r="B2" s="22">
        <v>1</v>
      </c>
      <c r="C2" s="22">
        <v>9185</v>
      </c>
      <c r="D2" s="22" t="s">
        <v>19</v>
      </c>
      <c r="E2" s="22">
        <v>27.4</v>
      </c>
      <c r="F2" s="23">
        <v>22.526424248099701</v>
      </c>
      <c r="G2" s="24">
        <v>5.8964552515226802E-2</v>
      </c>
      <c r="H2" s="25">
        <f>[1]DESPIECE_ASERRIO!BK2</f>
        <v>4</v>
      </c>
      <c r="I2" s="26">
        <f>[1]DESPIECE_ASERRIO!BN2</f>
        <v>0.40763550311805602</v>
      </c>
      <c r="J2" s="25">
        <f>[1]DESPIECE_ESTIBA!BK2</f>
        <v>1</v>
      </c>
      <c r="K2" s="26">
        <f>[1]DESPIECE_ESTIBA!BN2</f>
        <v>3.9800699011257303E-2</v>
      </c>
      <c r="L2" s="11">
        <f>[1]DESPIECE_PULPA!BC2</f>
        <v>4</v>
      </c>
      <c r="M2" s="24">
        <f>[1]DESPIECE_PULPA!BD2</f>
        <v>3.0203709119983001E-2</v>
      </c>
      <c r="N2" s="27">
        <f t="shared" ref="N2:N65" si="0">SUM(H2,J2,L2)</f>
        <v>9</v>
      </c>
      <c r="O2" s="26">
        <f t="shared" ref="O2:O65" si="1">SUM(I2,K2,M2)</f>
        <v>0.47763991124929633</v>
      </c>
      <c r="P2" s="28">
        <f>[1]DESPIECE_NO_COMERCIAL!BC2</f>
        <v>1</v>
      </c>
      <c r="Q2" s="26">
        <f>[1]DESPIECE_NO_COMERCIAL!BD2</f>
        <v>9.1355991533023705E-4</v>
      </c>
      <c r="R2" s="11">
        <f t="shared" ref="R2:R65" si="2">SUM(N2,P2)</f>
        <v>10</v>
      </c>
      <c r="S2" s="24">
        <f t="shared" ref="S2:S65" si="3">SUM(O2,Q2)</f>
        <v>0.4785534711646266</v>
      </c>
    </row>
    <row r="3" spans="1:19" ht="15.75" hidden="1" customHeight="1">
      <c r="A3" s="22">
        <v>383</v>
      </c>
      <c r="B3" s="22">
        <v>2</v>
      </c>
      <c r="C3" s="22">
        <v>9186</v>
      </c>
      <c r="D3" s="22" t="s">
        <v>19</v>
      </c>
      <c r="E3" s="22">
        <v>36.1</v>
      </c>
      <c r="F3" s="23">
        <v>27.098908293048598</v>
      </c>
      <c r="G3" s="24">
        <v>0.102353874052119</v>
      </c>
      <c r="H3" s="25">
        <f>[1]DESPIECE_ASERRIO!BK3</f>
        <v>6</v>
      </c>
      <c r="I3" s="26">
        <f>[1]DESPIECE_ASERRIO!BN3</f>
        <v>0.94132282785425903</v>
      </c>
      <c r="J3" s="25">
        <f>[1]DESPIECE_ESTIBA!BK3</f>
        <v>1</v>
      </c>
      <c r="K3" s="26">
        <f>[1]DESPIECE_ESTIBA!BN3</f>
        <v>4.0041733950155103E-2</v>
      </c>
      <c r="L3" s="11">
        <f>[1]DESPIECE_PULPA!BC3</f>
        <v>3</v>
      </c>
      <c r="M3" s="24">
        <f>[1]DESPIECE_PULPA!BD3</f>
        <v>2.4675971099188398E-2</v>
      </c>
      <c r="N3" s="27">
        <f t="shared" si="0"/>
        <v>10</v>
      </c>
      <c r="O3" s="26">
        <f t="shared" si="1"/>
        <v>1.0060405329036026</v>
      </c>
      <c r="P3" s="28">
        <f>[1]DESPIECE_NO_COMERCIAL!BC3</f>
        <v>1</v>
      </c>
      <c r="Q3" s="26">
        <f>[1]DESPIECE_NO_COMERCIAL!BD3</f>
        <v>1.45800019215111E-3</v>
      </c>
      <c r="R3" s="11">
        <f t="shared" si="2"/>
        <v>11</v>
      </c>
      <c r="S3" s="24">
        <f t="shared" si="3"/>
        <v>1.0074985330957538</v>
      </c>
    </row>
    <row r="4" spans="1:19" ht="15.75" hidden="1" customHeight="1">
      <c r="A4" s="22">
        <v>383</v>
      </c>
      <c r="B4" s="22">
        <v>3</v>
      </c>
      <c r="C4" s="22">
        <v>9187</v>
      </c>
      <c r="D4" s="22" t="s">
        <v>19</v>
      </c>
      <c r="E4" s="22">
        <v>23.5</v>
      </c>
      <c r="F4" s="23">
        <v>19.9803809835112</v>
      </c>
      <c r="G4" s="24">
        <v>4.3373613573624098E-2</v>
      </c>
      <c r="H4" s="25">
        <f>[1]DESPIECE_ASERRIO!BK4</f>
        <v>2</v>
      </c>
      <c r="I4" s="26">
        <f>[1]DESPIECE_ASERRIO!BN4</f>
        <v>0.17402108328070801</v>
      </c>
      <c r="J4" s="25">
        <f>[1]DESPIECE_ESTIBA!BK4</f>
        <v>1</v>
      </c>
      <c r="K4" s="26">
        <f>[1]DESPIECE_ESTIBA!BN4</f>
        <v>4.7552150527513201E-2</v>
      </c>
      <c r="L4" s="11">
        <f>[1]DESPIECE_PULPA!BC4</f>
        <v>5</v>
      </c>
      <c r="M4" s="24">
        <f>[1]DESPIECE_PULPA!BD4</f>
        <v>4.6570557431864799E-2</v>
      </c>
      <c r="N4" s="27">
        <f t="shared" si="0"/>
        <v>8</v>
      </c>
      <c r="O4" s="26">
        <f t="shared" si="1"/>
        <v>0.26814379124008597</v>
      </c>
      <c r="P4" s="28">
        <f>[1]DESPIECE_NO_COMERCIAL!BC4</f>
        <v>1</v>
      </c>
      <c r="Q4" s="26">
        <f>[1]DESPIECE_NO_COMERCIAL!BD4</f>
        <v>1.2809667738860899E-3</v>
      </c>
      <c r="R4" s="11">
        <f t="shared" si="2"/>
        <v>9</v>
      </c>
      <c r="S4" s="24">
        <f t="shared" si="3"/>
        <v>0.26942475801397209</v>
      </c>
    </row>
    <row r="5" spans="1:19" ht="15.75" hidden="1" customHeight="1">
      <c r="A5" s="22">
        <v>383</v>
      </c>
      <c r="B5" s="22">
        <v>4</v>
      </c>
      <c r="C5" s="22">
        <v>9188</v>
      </c>
      <c r="D5" s="22" t="s">
        <v>19</v>
      </c>
      <c r="E5" s="22">
        <v>32.5</v>
      </c>
      <c r="F5" s="23">
        <v>25.356923161364399</v>
      </c>
      <c r="G5" s="24">
        <v>8.2957681008855505E-2</v>
      </c>
      <c r="H5" s="25">
        <f>[1]DESPIECE_ASERRIO!BK5</f>
        <v>5</v>
      </c>
      <c r="I5" s="26">
        <f>[1]DESPIECE_ASERRIO!BN5</f>
        <v>0.68181470848612802</v>
      </c>
      <c r="J5" s="25">
        <f>[1]DESPIECE_ESTIBA!BK5</f>
        <v>1</v>
      </c>
      <c r="K5" s="26">
        <f>[1]DESPIECE_ESTIBA!BN5</f>
        <v>4.5244932272381598E-2</v>
      </c>
      <c r="L5" s="11">
        <f>[1]DESPIECE_PULPA!BC5</f>
        <v>4</v>
      </c>
      <c r="M5" s="24">
        <f>[1]DESPIECE_PULPA!BD5</f>
        <v>3.4536425915752601E-2</v>
      </c>
      <c r="N5" s="27">
        <f t="shared" si="0"/>
        <v>10</v>
      </c>
      <c r="O5" s="26">
        <f t="shared" si="1"/>
        <v>0.76159606667426216</v>
      </c>
      <c r="P5" s="28">
        <f>[1]DESPIECE_NO_COMERCIAL!BC5</f>
        <v>1</v>
      </c>
      <c r="Q5" s="26">
        <f>[1]DESPIECE_NO_COMERCIAL!BD5</f>
        <v>8.5401739695413698E-4</v>
      </c>
      <c r="R5" s="11">
        <f t="shared" si="2"/>
        <v>11</v>
      </c>
      <c r="S5" s="24">
        <f t="shared" si="3"/>
        <v>0.76245008407121628</v>
      </c>
    </row>
    <row r="6" spans="1:19" ht="15.75" hidden="1" customHeight="1">
      <c r="A6" s="22">
        <v>383</v>
      </c>
      <c r="B6" s="22">
        <v>5</v>
      </c>
      <c r="C6" s="22">
        <v>9189</v>
      </c>
      <c r="D6" s="22" t="s">
        <v>19</v>
      </c>
      <c r="E6" s="22">
        <v>42.5</v>
      </c>
      <c r="F6" s="23">
        <v>29.805276587077401</v>
      </c>
      <c r="G6" s="24">
        <v>0.14186254326366399</v>
      </c>
      <c r="H6" s="25">
        <f>[1]DESPIECE_ASERRIO!BK6</f>
        <v>7</v>
      </c>
      <c r="I6" s="26">
        <f>[1]DESPIECE_ASERRIO!BN6</f>
        <v>1.47033276519003</v>
      </c>
      <c r="J6" s="25">
        <f>[1]DESPIECE_ESTIBA!BK6</f>
        <v>1</v>
      </c>
      <c r="K6" s="26">
        <f>[1]DESPIECE_ESTIBA!BN6</f>
        <v>4.5715586184885998E-2</v>
      </c>
      <c r="L6" s="11">
        <f>[1]DESPIECE_PULPA!BC6</f>
        <v>3</v>
      </c>
      <c r="M6" s="24">
        <f>[1]DESPIECE_PULPA!BD6</f>
        <v>2.7792865560396601E-2</v>
      </c>
      <c r="N6" s="27">
        <f t="shared" si="0"/>
        <v>11</v>
      </c>
      <c r="O6" s="26">
        <f t="shared" si="1"/>
        <v>1.5438412169353124</v>
      </c>
      <c r="P6" s="28">
        <f>[1]DESPIECE_NO_COMERCIAL!BC6</f>
        <v>1</v>
      </c>
      <c r="Q6" s="26">
        <f>[1]DESPIECE_NO_COMERCIAL!BD6</f>
        <v>1.11525364894329E-3</v>
      </c>
      <c r="R6" s="11">
        <f t="shared" si="2"/>
        <v>12</v>
      </c>
      <c r="S6" s="24">
        <f t="shared" si="3"/>
        <v>1.5449564705842558</v>
      </c>
    </row>
    <row r="7" spans="1:19" ht="15.75" hidden="1" customHeight="1">
      <c r="A7" s="22">
        <v>383</v>
      </c>
      <c r="B7" s="22">
        <v>6</v>
      </c>
      <c r="C7" s="22">
        <v>9190</v>
      </c>
      <c r="D7" s="22" t="s">
        <v>19</v>
      </c>
      <c r="E7" s="22">
        <v>28.3</v>
      </c>
      <c r="F7" s="23">
        <v>23.062334444692901</v>
      </c>
      <c r="G7" s="24">
        <v>6.2901753508338196E-2</v>
      </c>
      <c r="H7" s="25">
        <f>[1]DESPIECE_ASERRIO!BK7</f>
        <v>4</v>
      </c>
      <c r="I7" s="26">
        <f>[1]DESPIECE_ASERRIO!BN7</f>
        <v>0.44126880000980701</v>
      </c>
      <c r="J7" s="25">
        <f>[1]DESPIECE_ESTIBA!BK7</f>
        <v>1</v>
      </c>
      <c r="K7" s="26">
        <f>[1]DESPIECE_ESTIBA!BN7</f>
        <v>4.4806434442212099E-2</v>
      </c>
      <c r="L7" s="11">
        <f>[1]DESPIECE_PULPA!BC7</f>
        <v>4</v>
      </c>
      <c r="M7" s="24">
        <f>[1]DESPIECE_PULPA!BD7</f>
        <v>3.6113402716501701E-2</v>
      </c>
      <c r="N7" s="27">
        <f t="shared" si="0"/>
        <v>9</v>
      </c>
      <c r="O7" s="26">
        <f t="shared" si="1"/>
        <v>0.52218863716852082</v>
      </c>
      <c r="P7" s="28">
        <f>[1]DESPIECE_NO_COMERCIAL!BC7</f>
        <v>1</v>
      </c>
      <c r="Q7" s="26">
        <f>[1]DESPIECE_NO_COMERCIAL!BD7</f>
        <v>1.7218163047378399E-3</v>
      </c>
      <c r="R7" s="11">
        <f t="shared" si="2"/>
        <v>10</v>
      </c>
      <c r="S7" s="24">
        <f t="shared" si="3"/>
        <v>0.52391045347325871</v>
      </c>
    </row>
    <row r="8" spans="1:19" ht="15.75" hidden="1" customHeight="1">
      <c r="A8" s="22">
        <v>383</v>
      </c>
      <c r="B8" s="22">
        <v>7</v>
      </c>
      <c r="C8" s="22">
        <v>9191</v>
      </c>
      <c r="D8" s="22" t="s">
        <v>19</v>
      </c>
      <c r="E8" s="22">
        <v>31.6</v>
      </c>
      <c r="F8" s="23">
        <v>24.891251373670901</v>
      </c>
      <c r="G8" s="24">
        <v>7.8426719004215606E-2</v>
      </c>
      <c r="H8" s="25">
        <f>[1]DESPIECE_ASERRIO!BK8</f>
        <v>5</v>
      </c>
      <c r="I8" s="26">
        <f>[1]DESPIECE_ASERRIO!BN8</f>
        <v>0.63628883444315898</v>
      </c>
      <c r="J8" s="25">
        <f>[1]DESPIECE_ESTIBA!BK8</f>
        <v>1</v>
      </c>
      <c r="K8" s="26">
        <f>[1]DESPIECE_ESTIBA!BN8</f>
        <v>4.0485725234947E-2</v>
      </c>
      <c r="L8" s="11">
        <f>[1]DESPIECE_PULPA!BC8</f>
        <v>3</v>
      </c>
      <c r="M8" s="24">
        <f>[1]DESPIECE_PULPA!BD8</f>
        <v>2.6565400757448399E-2</v>
      </c>
      <c r="N8" s="27">
        <f t="shared" si="0"/>
        <v>9</v>
      </c>
      <c r="O8" s="26">
        <f t="shared" si="1"/>
        <v>0.70333996043555436</v>
      </c>
      <c r="P8" s="28">
        <f>[1]DESPIECE_NO_COMERCIAL!BC8</f>
        <v>2</v>
      </c>
      <c r="Q8" s="26">
        <f>[1]DESPIECE_NO_COMERCIAL!BD8</f>
        <v>2.6120422023384101E-3</v>
      </c>
      <c r="R8" s="11">
        <f t="shared" si="2"/>
        <v>11</v>
      </c>
      <c r="S8" s="24">
        <f t="shared" si="3"/>
        <v>0.70595200263789282</v>
      </c>
    </row>
    <row r="9" spans="1:19" ht="15.75" hidden="1" customHeight="1">
      <c r="A9" s="22">
        <v>383</v>
      </c>
      <c r="B9" s="22">
        <v>8</v>
      </c>
      <c r="C9" s="22">
        <v>9192</v>
      </c>
      <c r="D9" s="22" t="s">
        <v>19</v>
      </c>
      <c r="E9" s="22">
        <v>37.4</v>
      </c>
      <c r="F9" s="23">
        <v>27.6855436207005</v>
      </c>
      <c r="G9" s="24">
        <v>0.109858353503381</v>
      </c>
      <c r="H9" s="25">
        <f>[1]DESPIECE_ASERRIO!BK9</f>
        <v>6</v>
      </c>
      <c r="I9" s="26">
        <f>[1]DESPIECE_ASERRIO!BN9</f>
        <v>1.0270080322092201</v>
      </c>
      <c r="J9" s="25">
        <f>[1]DESPIECE_ESTIBA!BK9</f>
        <v>1</v>
      </c>
      <c r="K9" s="26">
        <f>[1]DESPIECE_ESTIBA!BN9</f>
        <v>4.6503398559023398E-2</v>
      </c>
      <c r="L9" s="11">
        <f>[1]DESPIECE_PULPA!BC9</f>
        <v>3</v>
      </c>
      <c r="M9" s="24">
        <f>[1]DESPIECE_PULPA!BD9</f>
        <v>3.06549669734167E-2</v>
      </c>
      <c r="N9" s="27">
        <f t="shared" si="0"/>
        <v>10</v>
      </c>
      <c r="O9" s="26">
        <f t="shared" si="1"/>
        <v>1.10416639774166</v>
      </c>
      <c r="P9" s="28">
        <f>[1]DESPIECE_NO_COMERCIAL!BC9</f>
        <v>1</v>
      </c>
      <c r="Q9" s="26">
        <f>[1]DESPIECE_NO_COMERCIAL!BD9</f>
        <v>2.7525986652335499E-3</v>
      </c>
      <c r="R9" s="11">
        <f t="shared" si="2"/>
        <v>11</v>
      </c>
      <c r="S9" s="24">
        <f t="shared" si="3"/>
        <v>1.1069189964068935</v>
      </c>
    </row>
    <row r="10" spans="1:19" ht="15.75" hidden="1" customHeight="1">
      <c r="A10" s="22">
        <v>383</v>
      </c>
      <c r="B10" s="22">
        <v>9</v>
      </c>
      <c r="C10" s="22">
        <v>9193</v>
      </c>
      <c r="D10" s="22" t="s">
        <v>19</v>
      </c>
      <c r="E10" s="22">
        <v>24.1</v>
      </c>
      <c r="F10" s="23">
        <v>20.3984367391148</v>
      </c>
      <c r="G10" s="24">
        <v>4.5616710728287199E-2</v>
      </c>
      <c r="H10" s="25">
        <f>[1]DESPIECE_ASERRIO!BK10</f>
        <v>3</v>
      </c>
      <c r="I10" s="26">
        <f>[1]DESPIECE_ASERRIO!BN10</f>
        <v>0.25713765162680702</v>
      </c>
      <c r="J10" s="25">
        <f>[1]DESPIECE_ESTIBA!BK10</f>
        <v>1</v>
      </c>
      <c r="K10" s="26">
        <f>[1]DESPIECE_ESTIBA!BN10</f>
        <v>4.1453019978418097E-2</v>
      </c>
      <c r="L10" s="11">
        <f>[1]DESPIECE_PULPA!BC10</f>
        <v>4</v>
      </c>
      <c r="M10" s="24">
        <f>[1]DESPIECE_PULPA!BD10</f>
        <v>3.40707344422864E-2</v>
      </c>
      <c r="N10" s="27">
        <f t="shared" si="0"/>
        <v>8</v>
      </c>
      <c r="O10" s="26">
        <f t="shared" si="1"/>
        <v>0.33266140604751154</v>
      </c>
      <c r="P10" s="28">
        <f>[1]DESPIECE_NO_COMERCIAL!BC10</f>
        <v>2</v>
      </c>
      <c r="Q10" s="26">
        <f>[1]DESPIECE_NO_COMERCIAL!BD10</f>
        <v>1.88946751209509E-3</v>
      </c>
      <c r="R10" s="11">
        <f t="shared" si="2"/>
        <v>10</v>
      </c>
      <c r="S10" s="24">
        <f t="shared" si="3"/>
        <v>0.33455087355960661</v>
      </c>
    </row>
    <row r="11" spans="1:19" ht="15.75" hidden="1" customHeight="1">
      <c r="A11" s="22">
        <v>383</v>
      </c>
      <c r="B11" s="22">
        <v>10</v>
      </c>
      <c r="C11" s="22">
        <v>9194</v>
      </c>
      <c r="D11" s="22" t="s">
        <v>19</v>
      </c>
      <c r="E11" s="22">
        <v>29.8</v>
      </c>
      <c r="F11" s="23">
        <v>23.918738181205399</v>
      </c>
      <c r="G11" s="24">
        <v>6.9746498502347001E-2</v>
      </c>
      <c r="H11" s="25">
        <f>[1]DESPIECE_ASERRIO!BK11</f>
        <v>4</v>
      </c>
      <c r="I11" s="26">
        <f>[1]DESPIECE_ASERRIO!BN11</f>
        <v>0.46924442604998901</v>
      </c>
      <c r="J11" s="25">
        <f>[1]DESPIECE_ESTIBA!BK11</f>
        <v>1</v>
      </c>
      <c r="K11" s="26">
        <f>[1]DESPIECE_ESTIBA!BN11</f>
        <v>4.2087423149694901E-2</v>
      </c>
      <c r="L11" s="11">
        <f>[1]DESPIECE_PULPA!BC11</f>
        <v>4</v>
      </c>
      <c r="M11" s="24">
        <f>[1]DESPIECE_PULPA!BD11</f>
        <v>3.1935668732774203E-2</v>
      </c>
      <c r="N11" s="27">
        <f t="shared" si="0"/>
        <v>9</v>
      </c>
      <c r="O11" s="26">
        <f t="shared" si="1"/>
        <v>0.54326751793245809</v>
      </c>
      <c r="P11" s="28">
        <f>[1]DESPIECE_NO_COMERCIAL!BC11</f>
        <v>1</v>
      </c>
      <c r="Q11" s="26">
        <f>[1]DESPIECE_NO_COMERCIAL!BD11</f>
        <v>8.5448816845487899E-4</v>
      </c>
      <c r="R11" s="11">
        <f t="shared" si="2"/>
        <v>10</v>
      </c>
      <c r="S11" s="24">
        <f t="shared" si="3"/>
        <v>0.54412200610091299</v>
      </c>
    </row>
    <row r="12" spans="1:19" ht="15.75" hidden="1" customHeight="1">
      <c r="A12" s="22">
        <v>383</v>
      </c>
      <c r="B12" s="22">
        <v>11</v>
      </c>
      <c r="C12" s="22">
        <v>9195</v>
      </c>
      <c r="D12" s="22" t="s">
        <v>19</v>
      </c>
      <c r="E12" s="22">
        <v>26.7</v>
      </c>
      <c r="F12" s="23">
        <v>22.097291241565699</v>
      </c>
      <c r="G12" s="24">
        <v>5.5990249670440702E-2</v>
      </c>
      <c r="H12" s="25">
        <f>[1]DESPIECE_ASERRIO!BK12</f>
        <v>3</v>
      </c>
      <c r="I12" s="26">
        <f>[1]DESPIECE_ASERRIO!BN12</f>
        <v>0.30722786214112902</v>
      </c>
      <c r="J12" s="25">
        <f>[1]DESPIECE_ESTIBA!BK12</f>
        <v>1</v>
      </c>
      <c r="K12" s="26">
        <f>[1]DESPIECE_ESTIBA!BN12</f>
        <v>4.6405653802945597E-2</v>
      </c>
      <c r="L12" s="11">
        <f>[1]DESPIECE_PULPA!BC12</f>
        <v>4</v>
      </c>
      <c r="M12" s="24">
        <f>[1]DESPIECE_PULPA!BD12</f>
        <v>3.9142141651793902E-2</v>
      </c>
      <c r="N12" s="27">
        <f t="shared" si="0"/>
        <v>8</v>
      </c>
      <c r="O12" s="26">
        <f t="shared" si="1"/>
        <v>0.39277565759586852</v>
      </c>
      <c r="P12" s="28">
        <f>[1]DESPIECE_NO_COMERCIAL!BC12</f>
        <v>2</v>
      </c>
      <c r="Q12" s="26">
        <f>[1]DESPIECE_NO_COMERCIAL!BD12</f>
        <v>2.6714632501111299E-3</v>
      </c>
      <c r="R12" s="11">
        <f t="shared" si="2"/>
        <v>10</v>
      </c>
      <c r="S12" s="24">
        <f t="shared" si="3"/>
        <v>0.39544712084597966</v>
      </c>
    </row>
    <row r="13" spans="1:19" ht="15.75" hidden="1" customHeight="1">
      <c r="A13" s="22">
        <v>383</v>
      </c>
      <c r="B13" s="22">
        <v>12</v>
      </c>
      <c r="C13" s="22">
        <v>9196</v>
      </c>
      <c r="D13" s="22" t="s">
        <v>19</v>
      </c>
      <c r="E13" s="22">
        <v>39.700000000000003</v>
      </c>
      <c r="F13" s="23">
        <v>28.675165394327699</v>
      </c>
      <c r="G13" s="24">
        <v>0.12378581913490801</v>
      </c>
      <c r="H13" s="25">
        <f>[1]DESPIECE_ASERRIO!BK13</f>
        <v>6</v>
      </c>
      <c r="I13" s="26">
        <f>[1]DESPIECE_ASERRIO!BN13</f>
        <v>1.1248587329181601</v>
      </c>
      <c r="J13" s="25">
        <f>[1]DESPIECE_ESTIBA!BK13</f>
        <v>1</v>
      </c>
      <c r="K13" s="26">
        <f>[1]DESPIECE_ESTIBA!BN13</f>
        <v>4.52536004208723E-2</v>
      </c>
      <c r="L13" s="11">
        <f>[1]DESPIECE_PULPA!BC13</f>
        <v>3</v>
      </c>
      <c r="M13" s="24">
        <f>[1]DESPIECE_PULPA!BD13</f>
        <v>2.8522087710251599E-2</v>
      </c>
      <c r="N13" s="27">
        <f t="shared" si="0"/>
        <v>10</v>
      </c>
      <c r="O13" s="26">
        <f t="shared" si="1"/>
        <v>1.1986344210492841</v>
      </c>
      <c r="P13" s="28">
        <f>[1]DESPIECE_NO_COMERCIAL!BC13</f>
        <v>1</v>
      </c>
      <c r="Q13" s="26">
        <f>[1]DESPIECE_NO_COMERCIAL!BD13</f>
        <v>1.83631139858332E-3</v>
      </c>
      <c r="R13" s="11">
        <f t="shared" si="2"/>
        <v>11</v>
      </c>
      <c r="S13" s="24">
        <f t="shared" si="3"/>
        <v>1.2004707324478674</v>
      </c>
    </row>
    <row r="14" spans="1:19" ht="15.75" hidden="1" customHeight="1">
      <c r="A14" s="22">
        <v>383</v>
      </c>
      <c r="B14" s="22">
        <v>13</v>
      </c>
      <c r="C14" s="22">
        <v>9197</v>
      </c>
      <c r="D14" s="22" t="s">
        <v>19</v>
      </c>
      <c r="E14" s="22">
        <v>47.5</v>
      </c>
      <c r="F14" s="23">
        <v>31.649620068475201</v>
      </c>
      <c r="G14" s="24">
        <v>0.17720546061654899</v>
      </c>
      <c r="H14" s="25">
        <f>[1]DESPIECE_ASERRIO!BK14</f>
        <v>8</v>
      </c>
      <c r="I14" s="26">
        <f>[1]DESPIECE_ASERRIO!BN14</f>
        <v>1.9934354476382901</v>
      </c>
      <c r="J14" s="25">
        <f>[1]DESPIECE_ESTIBA!BK14</f>
        <v>1</v>
      </c>
      <c r="K14" s="26">
        <f>[1]DESPIECE_ESTIBA!BN14</f>
        <v>4.16059634958834E-2</v>
      </c>
      <c r="L14" s="11">
        <f>[1]DESPIECE_PULPA!BC14</f>
        <v>2</v>
      </c>
      <c r="M14" s="24">
        <f>[1]DESPIECE_PULPA!BD14</f>
        <v>1.85495865997072E-2</v>
      </c>
      <c r="N14" s="27">
        <f t="shared" si="0"/>
        <v>11</v>
      </c>
      <c r="O14" s="26">
        <f t="shared" si="1"/>
        <v>2.0535909977338807</v>
      </c>
      <c r="P14" s="28">
        <f>[1]DESPIECE_NO_COMERCIAL!BC14</f>
        <v>0</v>
      </c>
      <c r="Q14" s="26">
        <f>[1]DESPIECE_NO_COMERCIAL!BD14</f>
        <v>0</v>
      </c>
      <c r="R14" s="11">
        <f t="shared" si="2"/>
        <v>11</v>
      </c>
      <c r="S14" s="24">
        <f t="shared" si="3"/>
        <v>2.0535909977338807</v>
      </c>
    </row>
    <row r="15" spans="1:19" ht="15.75" hidden="1" customHeight="1">
      <c r="A15" s="22">
        <v>383</v>
      </c>
      <c r="B15" s="22">
        <v>14</v>
      </c>
      <c r="C15" s="22">
        <v>9198</v>
      </c>
      <c r="D15" s="22" t="s">
        <v>19</v>
      </c>
      <c r="E15" s="22">
        <v>38.299999999999997</v>
      </c>
      <c r="F15" s="23">
        <v>28.0798501785662</v>
      </c>
      <c r="G15" s="24">
        <v>0.115209271190608</v>
      </c>
      <c r="H15" s="25">
        <f>[1]DESPIECE_ASERRIO!BK15</f>
        <v>6</v>
      </c>
      <c r="I15" s="26">
        <f>[1]DESPIECE_ASERRIO!BN15</f>
        <v>1.0295745682652799</v>
      </c>
      <c r="J15" s="25">
        <f>[1]DESPIECE_ESTIBA!BK15</f>
        <v>0</v>
      </c>
      <c r="K15" s="26">
        <f>[1]DESPIECE_ESTIBA!BN15</f>
        <v>0</v>
      </c>
      <c r="L15" s="11">
        <f>[1]DESPIECE_PULPA!BC15</f>
        <v>4</v>
      </c>
      <c r="M15" s="24">
        <f>[1]DESPIECE_PULPA!BD15</f>
        <v>3.8832763833969199E-2</v>
      </c>
      <c r="N15" s="27">
        <f t="shared" si="0"/>
        <v>10</v>
      </c>
      <c r="O15" s="26">
        <f t="shared" si="1"/>
        <v>1.0684073320992491</v>
      </c>
      <c r="P15" s="28">
        <f>[1]DESPIECE_NO_COMERCIAL!BC15</f>
        <v>1</v>
      </c>
      <c r="Q15" s="26">
        <f>[1]DESPIECE_NO_COMERCIAL!BD15</f>
        <v>4.8668633566238299E-4</v>
      </c>
      <c r="R15" s="11">
        <f t="shared" si="2"/>
        <v>11</v>
      </c>
      <c r="S15" s="24">
        <f t="shared" si="3"/>
        <v>1.0688940184349114</v>
      </c>
    </row>
    <row r="16" spans="1:19" ht="15.75" hidden="1" customHeight="1">
      <c r="A16" s="22">
        <v>383</v>
      </c>
      <c r="B16" s="22">
        <v>15</v>
      </c>
      <c r="C16" s="22">
        <v>9199</v>
      </c>
      <c r="D16" s="22" t="s">
        <v>19</v>
      </c>
      <c r="E16" s="22">
        <v>26.1</v>
      </c>
      <c r="F16" s="23">
        <v>21.7204113821976</v>
      </c>
      <c r="G16" s="24">
        <v>5.3502108288797597E-2</v>
      </c>
      <c r="H16" s="25">
        <f>[1]DESPIECE_ASERRIO!BK16</f>
        <v>3</v>
      </c>
      <c r="I16" s="26">
        <f>[1]DESPIECE_ASERRIO!BN16</f>
        <v>0.290675388838742</v>
      </c>
      <c r="J16" s="25">
        <f>[1]DESPIECE_ESTIBA!BK16</f>
        <v>1</v>
      </c>
      <c r="K16" s="26">
        <f>[1]DESPIECE_ESTIBA!BN16</f>
        <v>4.2918572272972501E-2</v>
      </c>
      <c r="L16" s="11">
        <f>[1]DESPIECE_PULPA!BC16</f>
        <v>4</v>
      </c>
      <c r="M16" s="24">
        <f>[1]DESPIECE_PULPA!BD16</f>
        <v>3.4845531081249798E-2</v>
      </c>
      <c r="N16" s="27">
        <f t="shared" si="0"/>
        <v>8</v>
      </c>
      <c r="O16" s="26">
        <f t="shared" si="1"/>
        <v>0.36843949219296435</v>
      </c>
      <c r="P16" s="28">
        <f>[1]DESPIECE_NO_COMERCIAL!BC16</f>
        <v>1</v>
      </c>
      <c r="Q16" s="26">
        <f>[1]DESPIECE_NO_COMERCIAL!BD16</f>
        <v>1.7691734264798399E-3</v>
      </c>
      <c r="R16" s="11">
        <f t="shared" si="2"/>
        <v>9</v>
      </c>
      <c r="S16" s="24">
        <f t="shared" si="3"/>
        <v>0.37020866561944421</v>
      </c>
    </row>
    <row r="17" spans="1:19" ht="15.75" hidden="1" customHeight="1">
      <c r="A17" s="22">
        <v>383</v>
      </c>
      <c r="B17" s="22">
        <v>16</v>
      </c>
      <c r="C17" s="22">
        <v>9200</v>
      </c>
      <c r="D17" s="22" t="s">
        <v>19</v>
      </c>
      <c r="E17" s="22">
        <v>30.3</v>
      </c>
      <c r="F17" s="23">
        <v>24.194651368929101</v>
      </c>
      <c r="G17" s="24">
        <v>7.2106619983356296E-2</v>
      </c>
      <c r="H17" s="25">
        <f>[1]DESPIECE_ASERRIO!BK17</f>
        <v>4</v>
      </c>
      <c r="I17" s="26">
        <f>[1]DESPIECE_ASERRIO!BN17</f>
        <v>0.48880548073673502</v>
      </c>
      <c r="J17" s="25">
        <f>[1]DESPIECE_ESTIBA!BK17</f>
        <v>1</v>
      </c>
      <c r="K17" s="26">
        <f>[1]DESPIECE_ESTIBA!BN17</f>
        <v>4.48282159864875E-2</v>
      </c>
      <c r="L17" s="11">
        <f>[1]DESPIECE_PULPA!BC17</f>
        <v>4</v>
      </c>
      <c r="M17" s="24">
        <f>[1]DESPIECE_PULPA!BD17</f>
        <v>3.5120441115732197E-2</v>
      </c>
      <c r="N17" s="27">
        <f t="shared" si="0"/>
        <v>9</v>
      </c>
      <c r="O17" s="26">
        <f t="shared" si="1"/>
        <v>0.56875413783895468</v>
      </c>
      <c r="P17" s="28">
        <f>[1]DESPIECE_NO_COMERCIAL!BC17</f>
        <v>1</v>
      </c>
      <c r="Q17" s="26">
        <f>[1]DESPIECE_NO_COMERCIAL!BD17</f>
        <v>1.30046979699458E-3</v>
      </c>
      <c r="R17" s="11">
        <f t="shared" si="2"/>
        <v>10</v>
      </c>
      <c r="S17" s="24">
        <f t="shared" si="3"/>
        <v>0.57005460763594928</v>
      </c>
    </row>
    <row r="18" spans="1:19" ht="15.75" hidden="1" customHeight="1">
      <c r="A18" s="22">
        <v>383</v>
      </c>
      <c r="B18" s="22">
        <v>17</v>
      </c>
      <c r="C18" s="22">
        <v>9201</v>
      </c>
      <c r="D18" s="22" t="s">
        <v>19</v>
      </c>
      <c r="E18" s="22">
        <v>30.1</v>
      </c>
      <c r="F18" s="23">
        <v>24.0848363980386</v>
      </c>
      <c r="G18" s="24">
        <v>7.1157859001972204E-2</v>
      </c>
      <c r="H18" s="25">
        <f>[1]DESPIECE_ASERRIO!BK18</f>
        <v>4</v>
      </c>
      <c r="I18" s="26">
        <f>[1]DESPIECE_ASERRIO!BN18</f>
        <v>0.48093350173606197</v>
      </c>
      <c r="J18" s="25">
        <f>[1]DESPIECE_ESTIBA!BK18</f>
        <v>1</v>
      </c>
      <c r="K18" s="26">
        <f>[1]DESPIECE_ESTIBA!BN18</f>
        <v>4.37228556623971E-2</v>
      </c>
      <c r="L18" s="11">
        <f>[1]DESPIECE_PULPA!BC18</f>
        <v>4</v>
      </c>
      <c r="M18" s="24">
        <f>[1]DESPIECE_PULPA!BD18</f>
        <v>3.3830873153590901E-2</v>
      </c>
      <c r="N18" s="27">
        <f t="shared" si="0"/>
        <v>9</v>
      </c>
      <c r="O18" s="26">
        <f t="shared" si="1"/>
        <v>0.55848723055204996</v>
      </c>
      <c r="P18" s="28">
        <f>[1]DESPIECE_NO_COMERCIAL!BC18</f>
        <v>1</v>
      </c>
      <c r="Q18" s="26">
        <f>[1]DESPIECE_NO_COMERCIAL!BD18</f>
        <v>1.12013850669829E-3</v>
      </c>
      <c r="R18" s="11">
        <f t="shared" si="2"/>
        <v>10</v>
      </c>
      <c r="S18" s="24">
        <f t="shared" si="3"/>
        <v>0.55960736905874831</v>
      </c>
    </row>
    <row r="19" spans="1:19" ht="15.75" customHeight="1">
      <c r="A19" s="33">
        <v>385</v>
      </c>
      <c r="B19" s="33">
        <v>1</v>
      </c>
      <c r="C19" s="33">
        <v>9202</v>
      </c>
      <c r="D19" s="33" t="s">
        <v>19</v>
      </c>
      <c r="E19" s="33">
        <v>23</v>
      </c>
      <c r="F19" s="36">
        <v>19.623765088537201</v>
      </c>
      <c r="G19" s="37">
        <v>4.1547562843725003E-2</v>
      </c>
      <c r="H19" s="25">
        <f>[1]DESPIECE_ASERRIO!BK19</f>
        <v>2</v>
      </c>
      <c r="I19" s="26">
        <f>[1]DESPIECE_ASERRIO!BN19</f>
        <v>0.16520691762763601</v>
      </c>
      <c r="J19" s="25">
        <f>[1]DESPIECE_ESTIBA!BK19</f>
        <v>1</v>
      </c>
      <c r="K19" s="26">
        <f>[1]DESPIECE_ESTIBA!BN19</f>
        <v>4.45377469540068E-2</v>
      </c>
      <c r="L19" s="11">
        <f>[1]DESPIECE_PULPA!BC19</f>
        <v>4</v>
      </c>
      <c r="M19" s="24">
        <f>[1]DESPIECE_PULPA!BD19</f>
        <v>3.9310610757808298E-2</v>
      </c>
      <c r="N19" s="27">
        <f t="shared" si="0"/>
        <v>7</v>
      </c>
      <c r="O19" s="26">
        <f t="shared" si="1"/>
        <v>0.2490552753394511</v>
      </c>
      <c r="P19" s="28">
        <f>[1]DESPIECE_NO_COMERCIAL!BC19</f>
        <v>2</v>
      </c>
      <c r="Q19" s="26">
        <f>[1]DESPIECE_NO_COMERCIAL!BD19</f>
        <v>3.4966156612344199E-3</v>
      </c>
      <c r="R19" s="11">
        <f t="shared" si="2"/>
        <v>9</v>
      </c>
      <c r="S19" s="24">
        <f t="shared" si="3"/>
        <v>0.25255189100068554</v>
      </c>
    </row>
    <row r="20" spans="1:19" ht="15.75" customHeight="1">
      <c r="A20" s="33">
        <v>385</v>
      </c>
      <c r="B20" s="33">
        <v>2</v>
      </c>
      <c r="C20" s="33">
        <v>9203</v>
      </c>
      <c r="D20" s="33" t="s">
        <v>19</v>
      </c>
      <c r="E20" s="33">
        <v>38.1</v>
      </c>
      <c r="F20" s="36">
        <v>27.9930332263237</v>
      </c>
      <c r="G20" s="37">
        <v>0.114009182796937</v>
      </c>
      <c r="H20" s="25">
        <f>[1]DESPIECE_ASERRIO!BK20</f>
        <v>6</v>
      </c>
      <c r="I20" s="26">
        <f>[1]DESPIECE_ASERRIO!BN20</f>
        <v>1.0163127659815201</v>
      </c>
      <c r="J20" s="25">
        <f>[1]DESPIECE_ESTIBA!BK20</f>
        <v>0</v>
      </c>
      <c r="K20" s="26">
        <f>[1]DESPIECE_ESTIBA!BN20</f>
        <v>0</v>
      </c>
      <c r="L20" s="11">
        <f>[1]DESPIECE_PULPA!BC20</f>
        <v>4</v>
      </c>
      <c r="M20" s="24">
        <f>[1]DESPIECE_PULPA!BD20</f>
        <v>3.75989716698188E-2</v>
      </c>
      <c r="N20" s="27">
        <f t="shared" si="0"/>
        <v>10</v>
      </c>
      <c r="O20" s="26">
        <f t="shared" si="1"/>
        <v>1.0539117376513389</v>
      </c>
      <c r="P20" s="28">
        <f>[1]DESPIECE_NO_COMERCIAL!BC20</f>
        <v>1</v>
      </c>
      <c r="Q20" s="26">
        <f>[1]DESPIECE_NO_COMERCIAL!BD20</f>
        <v>3.01915188395537E-4</v>
      </c>
      <c r="R20" s="11">
        <f t="shared" si="2"/>
        <v>11</v>
      </c>
      <c r="S20" s="24">
        <f t="shared" si="3"/>
        <v>1.0542136528397346</v>
      </c>
    </row>
    <row r="21" spans="1:19" ht="15.75" customHeight="1">
      <c r="A21" s="33">
        <v>385</v>
      </c>
      <c r="B21" s="33">
        <v>3</v>
      </c>
      <c r="C21" s="33">
        <v>9204</v>
      </c>
      <c r="D21" s="33" t="s">
        <v>19</v>
      </c>
      <c r="E21" s="33">
        <v>30.5</v>
      </c>
      <c r="F21" s="36">
        <v>24.303743867676801</v>
      </c>
      <c r="G21" s="37">
        <v>7.3061664150047598E-2</v>
      </c>
      <c r="H21" s="25">
        <f>[1]DESPIECE_ASERRIO!BK21</f>
        <v>4</v>
      </c>
      <c r="I21" s="26">
        <f>[1]DESPIECE_ASERRIO!BN21</f>
        <v>0.49674094207401098</v>
      </c>
      <c r="J21" s="25">
        <f>[1]DESPIECE_ESTIBA!BK21</f>
        <v>1</v>
      </c>
      <c r="K21" s="26">
        <f>[1]DESPIECE_ESTIBA!BN21</f>
        <v>4.5945593444838499E-2</v>
      </c>
      <c r="L21" s="11">
        <f>[1]DESPIECE_PULPA!BC21</f>
        <v>4</v>
      </c>
      <c r="M21" s="24">
        <f>[1]DESPIECE_PULPA!BD21</f>
        <v>3.6430980814182397E-2</v>
      </c>
      <c r="N21" s="27">
        <f t="shared" si="0"/>
        <v>9</v>
      </c>
      <c r="O21" s="26">
        <f t="shared" si="1"/>
        <v>0.57911751633303188</v>
      </c>
      <c r="P21" s="28">
        <f>[1]DESPIECE_NO_COMERCIAL!BC21</f>
        <v>1</v>
      </c>
      <c r="Q21" s="26">
        <f>[1]DESPIECE_NO_COMERCIAL!BD21</f>
        <v>1.4835062271624799E-3</v>
      </c>
      <c r="R21" s="11">
        <f t="shared" si="2"/>
        <v>10</v>
      </c>
      <c r="S21" s="24">
        <f t="shared" si="3"/>
        <v>0.58060102256019441</v>
      </c>
    </row>
    <row r="22" spans="1:19" ht="15.75" customHeight="1">
      <c r="A22" s="33">
        <v>385</v>
      </c>
      <c r="B22" s="33">
        <v>4</v>
      </c>
      <c r="C22" s="33">
        <v>9205</v>
      </c>
      <c r="D22" s="33" t="s">
        <v>19</v>
      </c>
      <c r="E22" s="33">
        <v>24.4</v>
      </c>
      <c r="F22" s="36">
        <v>20.603577499784599</v>
      </c>
      <c r="G22" s="37">
        <v>4.67594650560305E-2</v>
      </c>
      <c r="H22" s="25">
        <f>[1]DESPIECE_ASERRIO!BK22</f>
        <v>3</v>
      </c>
      <c r="I22" s="26">
        <f>[1]DESPIECE_ASERRIO!BN22</f>
        <v>0.265009515321803</v>
      </c>
      <c r="J22" s="25">
        <f>[1]DESPIECE_ESTIBA!BK22</f>
        <v>1</v>
      </c>
      <c r="K22" s="26">
        <f>[1]DESPIECE_ESTIBA!BN22</f>
        <v>4.31881646892045E-2</v>
      </c>
      <c r="L22" s="11">
        <f>[1]DESPIECE_PULPA!BC22</f>
        <v>4</v>
      </c>
      <c r="M22" s="24">
        <f>[1]DESPIECE_PULPA!BD22</f>
        <v>3.6256943140783301E-2</v>
      </c>
      <c r="N22" s="27">
        <f t="shared" si="0"/>
        <v>8</v>
      </c>
      <c r="O22" s="26">
        <f t="shared" si="1"/>
        <v>0.34445462315179082</v>
      </c>
      <c r="P22" s="28">
        <f>[1]DESPIECE_NO_COMERCIAL!BC22</f>
        <v>2</v>
      </c>
      <c r="Q22" s="26">
        <f>[1]DESPIECE_NO_COMERCIAL!BD22</f>
        <v>2.4187845641908201E-3</v>
      </c>
      <c r="R22" s="11">
        <f t="shared" si="2"/>
        <v>10</v>
      </c>
      <c r="S22" s="24">
        <f t="shared" si="3"/>
        <v>0.34687340771598163</v>
      </c>
    </row>
    <row r="23" spans="1:19" ht="15">
      <c r="A23" s="33">
        <v>385</v>
      </c>
      <c r="B23" s="33">
        <v>5</v>
      </c>
      <c r="C23" s="33">
        <v>9206</v>
      </c>
      <c r="D23" s="33" t="s">
        <v>19</v>
      </c>
      <c r="E23" s="33">
        <v>29.8</v>
      </c>
      <c r="F23" s="36">
        <v>23.918738181205399</v>
      </c>
      <c r="G23" s="37">
        <v>6.9746498502347001E-2</v>
      </c>
      <c r="H23" s="25">
        <f>[1]DESPIECE_ASERRIO!BK23</f>
        <v>4</v>
      </c>
      <c r="I23" s="26">
        <f>[1]DESPIECE_ASERRIO!BN23</f>
        <v>0.46924442604998901</v>
      </c>
      <c r="J23" s="25">
        <f>[1]DESPIECE_ESTIBA!BK23</f>
        <v>1</v>
      </c>
      <c r="K23" s="26">
        <f>[1]DESPIECE_ESTIBA!BN23</f>
        <v>4.2087423149694901E-2</v>
      </c>
      <c r="L23" s="11">
        <f>[1]DESPIECE_PULPA!BC23</f>
        <v>4</v>
      </c>
      <c r="M23" s="24">
        <f>[1]DESPIECE_PULPA!BD23</f>
        <v>3.1935668732774203E-2</v>
      </c>
      <c r="N23" s="27">
        <f t="shared" si="0"/>
        <v>9</v>
      </c>
      <c r="O23" s="26">
        <f t="shared" si="1"/>
        <v>0.54326751793245809</v>
      </c>
      <c r="P23" s="28">
        <f>[1]DESPIECE_NO_COMERCIAL!BC23</f>
        <v>1</v>
      </c>
      <c r="Q23" s="26">
        <f>[1]DESPIECE_NO_COMERCIAL!BD23</f>
        <v>8.5448816845487899E-4</v>
      </c>
      <c r="R23" s="11">
        <f t="shared" si="2"/>
        <v>10</v>
      </c>
      <c r="S23" s="24">
        <f t="shared" si="3"/>
        <v>0.54412200610091299</v>
      </c>
    </row>
    <row r="24" spans="1:19" ht="15">
      <c r="A24" s="33">
        <v>385</v>
      </c>
      <c r="B24" s="33">
        <v>6</v>
      </c>
      <c r="C24" s="33">
        <v>9207</v>
      </c>
      <c r="D24" s="33" t="s">
        <v>19</v>
      </c>
      <c r="E24" s="33">
        <v>35.9</v>
      </c>
      <c r="F24" s="36">
        <v>27.006785833885399</v>
      </c>
      <c r="G24" s="37">
        <v>0.101222900696827</v>
      </c>
      <c r="H24" s="25">
        <f>[1]DESPIECE_ASERRIO!BK24</f>
        <v>6</v>
      </c>
      <c r="I24" s="26">
        <f>[1]DESPIECE_ASERRIO!BN24</f>
        <v>0.92847517139173197</v>
      </c>
      <c r="J24" s="25">
        <f>[1]DESPIECE_ESTIBA!BK24</f>
        <v>0</v>
      </c>
      <c r="K24" s="26">
        <f>[1]DESPIECE_ESTIBA!BN24</f>
        <v>0</v>
      </c>
      <c r="L24" s="11">
        <f>[1]DESPIECE_PULPA!BC24</f>
        <v>4</v>
      </c>
      <c r="M24" s="24">
        <f>[1]DESPIECE_PULPA!BD24</f>
        <v>4.0474318077460297E-2</v>
      </c>
      <c r="N24" s="27">
        <f t="shared" si="0"/>
        <v>10</v>
      </c>
      <c r="O24" s="26">
        <f t="shared" si="1"/>
        <v>0.96894948946919224</v>
      </c>
      <c r="P24" s="28">
        <f>[1]DESPIECE_NO_COMERCIAL!BC24</f>
        <v>1</v>
      </c>
      <c r="Q24" s="26">
        <f>[1]DESPIECE_NO_COMERCIAL!BD24</f>
        <v>1.26802134585955E-3</v>
      </c>
      <c r="R24" s="11">
        <f t="shared" si="2"/>
        <v>11</v>
      </c>
      <c r="S24" s="24">
        <f t="shared" si="3"/>
        <v>0.97021751081505181</v>
      </c>
    </row>
    <row r="25" spans="1:19" ht="15">
      <c r="A25" s="33">
        <v>385</v>
      </c>
      <c r="B25" s="33">
        <v>7</v>
      </c>
      <c r="C25" s="33">
        <v>9208</v>
      </c>
      <c r="D25" s="33" t="s">
        <v>19</v>
      </c>
      <c r="E25" s="33">
        <v>28.8</v>
      </c>
      <c r="F25" s="36">
        <v>23.352744669587</v>
      </c>
      <c r="G25" s="37">
        <v>6.5144065264838E-2</v>
      </c>
      <c r="H25" s="25">
        <f>[1]DESPIECE_ASERRIO!BK25</f>
        <v>4</v>
      </c>
      <c r="I25" s="26">
        <f>[1]DESPIECE_ASERRIO!BN25</f>
        <v>0.431308708971196</v>
      </c>
      <c r="J25" s="25">
        <f>[1]DESPIECE_ESTIBA!BK25</f>
        <v>0</v>
      </c>
      <c r="K25" s="26">
        <f>[1]DESPIECE_ESTIBA!BN25</f>
        <v>0</v>
      </c>
      <c r="L25" s="11">
        <f>[1]DESPIECE_PULPA!BC25</f>
        <v>4</v>
      </c>
      <c r="M25" s="24">
        <f>[1]DESPIECE_PULPA!BD25</f>
        <v>3.9595609362562997E-2</v>
      </c>
      <c r="N25" s="27">
        <f t="shared" si="0"/>
        <v>8</v>
      </c>
      <c r="O25" s="26">
        <f t="shared" si="1"/>
        <v>0.47090431833375901</v>
      </c>
      <c r="P25" s="28">
        <f>[1]DESPIECE_NO_COMERCIAL!BC25</f>
        <v>2</v>
      </c>
      <c r="Q25" s="26">
        <f>[1]DESPIECE_NO_COMERCIAL!BD25</f>
        <v>2.2050685525061399E-3</v>
      </c>
      <c r="R25" s="11">
        <f t="shared" si="2"/>
        <v>10</v>
      </c>
      <c r="S25" s="24">
        <f t="shared" si="3"/>
        <v>0.47310938688626514</v>
      </c>
    </row>
    <row r="26" spans="1:19" ht="15">
      <c r="A26" s="33">
        <v>385</v>
      </c>
      <c r="B26" s="33">
        <v>8</v>
      </c>
      <c r="C26" s="33">
        <v>9209</v>
      </c>
      <c r="D26" s="33" t="s">
        <v>19</v>
      </c>
      <c r="E26" s="33">
        <v>31.5</v>
      </c>
      <c r="F26" s="36">
        <v>24.838693484979402</v>
      </c>
      <c r="G26" s="37">
        <v>7.7931132763111796E-2</v>
      </c>
      <c r="H26" s="25">
        <f>[1]DESPIECE_ASERRIO!BK26</f>
        <v>5</v>
      </c>
      <c r="I26" s="26">
        <f>[1]DESPIECE_ASERRIO!BN26</f>
        <v>0.631327135075471</v>
      </c>
      <c r="J26" s="25">
        <f>[1]DESPIECE_ESTIBA!BK26</f>
        <v>1</v>
      </c>
      <c r="K26" s="26">
        <f>[1]DESPIECE_ESTIBA!BN26</f>
        <v>3.9971718558131399E-2</v>
      </c>
      <c r="L26" s="11">
        <f>[1]DESPIECE_PULPA!BC26</f>
        <v>3</v>
      </c>
      <c r="M26" s="24">
        <f>[1]DESPIECE_PULPA!BD26</f>
        <v>2.6085979606949899E-2</v>
      </c>
      <c r="N26" s="27">
        <f t="shared" si="0"/>
        <v>9</v>
      </c>
      <c r="O26" s="26">
        <f t="shared" si="1"/>
        <v>0.69738483324055234</v>
      </c>
      <c r="P26" s="28">
        <f>[1]DESPIECE_NO_COMERCIAL!BC26</f>
        <v>1</v>
      </c>
      <c r="Q26" s="26">
        <f>[1]DESPIECE_NO_COMERCIAL!BD26</f>
        <v>2.4425419034365698E-3</v>
      </c>
      <c r="R26" s="11">
        <f t="shared" si="2"/>
        <v>10</v>
      </c>
      <c r="S26" s="24">
        <f t="shared" si="3"/>
        <v>0.69982737514398896</v>
      </c>
    </row>
    <row r="27" spans="1:19" ht="15">
      <c r="A27" s="33">
        <v>385</v>
      </c>
      <c r="B27" s="33">
        <v>9</v>
      </c>
      <c r="C27" s="33">
        <v>9210</v>
      </c>
      <c r="D27" s="33" t="s">
        <v>19</v>
      </c>
      <c r="E27" s="33">
        <v>26</v>
      </c>
      <c r="F27" s="36">
        <v>21.656756793472201</v>
      </c>
      <c r="G27" s="37">
        <v>5.3092915845667499E-2</v>
      </c>
      <c r="H27" s="25">
        <f>[1]DESPIECE_ASERRIO!BK27</f>
        <v>3</v>
      </c>
      <c r="I27" s="26">
        <f>[1]DESPIECE_ASERRIO!BN27</f>
        <v>0.28796075324213799</v>
      </c>
      <c r="J27" s="25">
        <f>[1]DESPIECE_ESTIBA!BK27</f>
        <v>1</v>
      </c>
      <c r="K27" s="26">
        <f>[1]DESPIECE_ESTIBA!BN27</f>
        <v>4.2348015678618199E-2</v>
      </c>
      <c r="L27" s="11">
        <f>[1]DESPIECE_PULPA!BC27</f>
        <v>4</v>
      </c>
      <c r="M27" s="24">
        <f>[1]DESPIECE_PULPA!BD27</f>
        <v>3.4150859446323498E-2</v>
      </c>
      <c r="N27" s="27">
        <f t="shared" si="0"/>
        <v>8</v>
      </c>
      <c r="O27" s="26">
        <f t="shared" si="1"/>
        <v>0.36445962836707968</v>
      </c>
      <c r="P27" s="28">
        <f>[1]DESPIECE_NO_COMERCIAL!BC27</f>
        <v>1</v>
      </c>
      <c r="Q27" s="26">
        <f>[1]DESPIECE_NO_COMERCIAL!BD27</f>
        <v>1.67602253634318E-3</v>
      </c>
      <c r="R27" s="11">
        <f t="shared" si="2"/>
        <v>9</v>
      </c>
      <c r="S27" s="24">
        <f t="shared" si="3"/>
        <v>0.36613565090342287</v>
      </c>
    </row>
    <row r="28" spans="1:19" ht="15">
      <c r="A28" s="33">
        <v>385</v>
      </c>
      <c r="B28" s="33">
        <v>10</v>
      </c>
      <c r="C28" s="33">
        <v>9211</v>
      </c>
      <c r="D28" s="33" t="s">
        <v>19</v>
      </c>
      <c r="E28" s="33">
        <v>28.5</v>
      </c>
      <c r="F28" s="36">
        <v>23.1791095751875</v>
      </c>
      <c r="G28" s="37">
        <v>6.3793965821957704E-2</v>
      </c>
      <c r="H28" s="25">
        <f>[1]DESPIECE_ASERRIO!BK28</f>
        <v>4</v>
      </c>
      <c r="I28" s="26">
        <f>[1]DESPIECE_ASERRIO!BN28</f>
        <v>0.448921857757901</v>
      </c>
      <c r="J28" s="25">
        <f>[1]DESPIECE_ESTIBA!BK28</f>
        <v>1</v>
      </c>
      <c r="K28" s="26">
        <f>[1]DESPIECE_ESTIBA!BN28</f>
        <v>4.5952322535612301E-2</v>
      </c>
      <c r="L28" s="11">
        <f>[1]DESPIECE_PULPA!BC28</f>
        <v>4</v>
      </c>
      <c r="M28" s="24">
        <f>[1]DESPIECE_PULPA!BD28</f>
        <v>3.74891656594298E-2</v>
      </c>
      <c r="N28" s="27">
        <f t="shared" si="0"/>
        <v>9</v>
      </c>
      <c r="O28" s="26">
        <f t="shared" si="1"/>
        <v>0.5323633459529431</v>
      </c>
      <c r="P28" s="28">
        <f>[1]DESPIECE_NO_COMERCIAL!BC28</f>
        <v>1</v>
      </c>
      <c r="Q28" s="26">
        <f>[1]DESPIECE_NO_COMERCIAL!BD28</f>
        <v>1.91002977224435E-3</v>
      </c>
      <c r="R28" s="11">
        <f t="shared" si="2"/>
        <v>10</v>
      </c>
      <c r="S28" s="24">
        <f t="shared" si="3"/>
        <v>0.5342733757251874</v>
      </c>
    </row>
    <row r="29" spans="1:19" ht="15">
      <c r="A29" s="33">
        <v>385</v>
      </c>
      <c r="B29" s="33">
        <v>11</v>
      </c>
      <c r="C29" s="33">
        <v>9212</v>
      </c>
      <c r="D29" s="33" t="s">
        <v>19</v>
      </c>
      <c r="E29" s="33">
        <v>21.5</v>
      </c>
      <c r="F29" s="36">
        <v>18.5054537703856</v>
      </c>
      <c r="G29" s="37">
        <v>3.6305030103046997E-2</v>
      </c>
      <c r="H29" s="25">
        <f>[1]DESPIECE_ASERRIO!BK29</f>
        <v>2</v>
      </c>
      <c r="I29" s="26">
        <f>[1]DESPIECE_ASERRIO!BN29</f>
        <v>0.152542895702379</v>
      </c>
      <c r="J29" s="25">
        <f>[1]DESPIECE_ESTIBA!BK29</f>
        <v>1</v>
      </c>
      <c r="K29" s="26">
        <f>[1]DESPIECE_ESTIBA!BN29</f>
        <v>4.4596996250951003E-2</v>
      </c>
      <c r="L29" s="11">
        <f>[1]DESPIECE_PULPA!BC29</f>
        <v>5</v>
      </c>
      <c r="M29" s="24">
        <f>[1]DESPIECE_PULPA!BD29</f>
        <v>4.3972357875230503E-2</v>
      </c>
      <c r="N29" s="27">
        <f t="shared" si="0"/>
        <v>8</v>
      </c>
      <c r="O29" s="26">
        <f t="shared" si="1"/>
        <v>0.2411122498285605</v>
      </c>
      <c r="P29" s="28">
        <f>[1]DESPIECE_NO_COMERCIAL!BC29</f>
        <v>1</v>
      </c>
      <c r="Q29" s="26">
        <f>[1]DESPIECE_NO_COMERCIAL!BD29</f>
        <v>1.18781204167439E-3</v>
      </c>
      <c r="R29" s="11">
        <f t="shared" si="2"/>
        <v>9</v>
      </c>
      <c r="S29" s="24">
        <f t="shared" si="3"/>
        <v>0.2423000618702349</v>
      </c>
    </row>
    <row r="30" spans="1:19" ht="15">
      <c r="A30" s="33">
        <v>385</v>
      </c>
      <c r="B30" s="33">
        <v>12</v>
      </c>
      <c r="C30" s="33">
        <v>9213</v>
      </c>
      <c r="D30" s="33" t="s">
        <v>19</v>
      </c>
      <c r="E30" s="33">
        <v>23.8</v>
      </c>
      <c r="F30" s="36">
        <v>20.190726298793098</v>
      </c>
      <c r="G30" s="37">
        <v>4.44880935674851E-2</v>
      </c>
      <c r="H30" s="25">
        <f>[1]DESPIECE_ASERRIO!BK30</f>
        <v>3</v>
      </c>
      <c r="I30" s="26">
        <f>[1]DESPIECE_ASERRIO!BN30</f>
        <v>0.24938332972106</v>
      </c>
      <c r="J30" s="25">
        <f>[1]DESPIECE_ESTIBA!BK30</f>
        <v>1</v>
      </c>
      <c r="K30" s="26">
        <f>[1]DESPIECE_ESTIBA!BN30</f>
        <v>3.9745003077155998E-2</v>
      </c>
      <c r="L30" s="11">
        <f>[1]DESPIECE_PULPA!BC30</f>
        <v>4</v>
      </c>
      <c r="M30" s="24">
        <f>[1]DESPIECE_PULPA!BD30</f>
        <v>3.19433353699431E-2</v>
      </c>
      <c r="N30" s="27">
        <f t="shared" si="0"/>
        <v>8</v>
      </c>
      <c r="O30" s="26">
        <f t="shared" si="1"/>
        <v>0.32107166816815907</v>
      </c>
      <c r="P30" s="28">
        <f>[1]DESPIECE_NO_COMERCIAL!BC30</f>
        <v>1</v>
      </c>
      <c r="Q30" s="26">
        <f>[1]DESPIECE_NO_COMERCIAL!BD30</f>
        <v>1.55191905345931E-3</v>
      </c>
      <c r="R30" s="11">
        <f t="shared" si="2"/>
        <v>9</v>
      </c>
      <c r="S30" s="24">
        <f t="shared" si="3"/>
        <v>0.32262358722161838</v>
      </c>
    </row>
    <row r="31" spans="1:19" ht="15">
      <c r="A31" s="33">
        <v>385</v>
      </c>
      <c r="B31" s="33">
        <v>13</v>
      </c>
      <c r="C31" s="33">
        <v>9214</v>
      </c>
      <c r="D31" s="33" t="s">
        <v>19</v>
      </c>
      <c r="E31" s="33">
        <v>22.6</v>
      </c>
      <c r="F31" s="36">
        <v>19.332845345905799</v>
      </c>
      <c r="G31" s="37">
        <v>4.0114996593688099E-2</v>
      </c>
      <c r="H31" s="25">
        <f>[1]DESPIECE_ASERRIO!BK31</f>
        <v>2</v>
      </c>
      <c r="I31" s="26">
        <f>[1]DESPIECE_ASERRIO!BN31</f>
        <v>0.15832184453104001</v>
      </c>
      <c r="J31" s="25">
        <f>[1]DESPIECE_ESTIBA!BK31</f>
        <v>1</v>
      </c>
      <c r="K31" s="26">
        <f>[1]DESPIECE_ESTIBA!BN31</f>
        <v>4.21793618270834E-2</v>
      </c>
      <c r="L31" s="11">
        <f>[1]DESPIECE_PULPA!BC31</f>
        <v>4</v>
      </c>
      <c r="M31" s="24">
        <f>[1]DESPIECE_PULPA!BD31</f>
        <v>3.6185830802473E-2</v>
      </c>
      <c r="N31" s="27">
        <f t="shared" si="0"/>
        <v>7</v>
      </c>
      <c r="O31" s="26">
        <f t="shared" si="1"/>
        <v>0.23668703716059641</v>
      </c>
      <c r="P31" s="28">
        <f>[1]DESPIECE_NO_COMERCIAL!BC31</f>
        <v>2</v>
      </c>
      <c r="Q31" s="26">
        <f>[1]DESPIECE_NO_COMERCIAL!BD31</f>
        <v>2.7475922335822101E-3</v>
      </c>
      <c r="R31" s="11">
        <f t="shared" si="2"/>
        <v>9</v>
      </c>
      <c r="S31" s="24">
        <f t="shared" si="3"/>
        <v>0.23943462939417862</v>
      </c>
    </row>
    <row r="32" spans="1:19" ht="15">
      <c r="A32" s="33">
        <v>385</v>
      </c>
      <c r="B32" s="33">
        <v>14</v>
      </c>
      <c r="C32" s="33">
        <v>9215</v>
      </c>
      <c r="D32" s="33" t="s">
        <v>19</v>
      </c>
      <c r="E32" s="33">
        <v>23.1</v>
      </c>
      <c r="F32" s="36">
        <v>19.6957044638451</v>
      </c>
      <c r="G32" s="37">
        <v>4.19096313970512E-2</v>
      </c>
      <c r="H32" s="25">
        <f>[1]DESPIECE_ASERRIO!BK32</f>
        <v>2</v>
      </c>
      <c r="I32" s="26">
        <f>[1]DESPIECE_ASERRIO!BN32</f>
        <v>0.16695123905867901</v>
      </c>
      <c r="J32" s="25">
        <f>[1]DESPIECE_ESTIBA!BK32</f>
        <v>1</v>
      </c>
      <c r="K32" s="26">
        <f>[1]DESPIECE_ESTIBA!BN32</f>
        <v>4.5134724673924299E-2</v>
      </c>
      <c r="L32" s="11">
        <f>[1]DESPIECE_PULPA!BC32</f>
        <v>4</v>
      </c>
      <c r="M32" s="24">
        <f>[1]DESPIECE_PULPA!BD32</f>
        <v>4.0108774877973798E-2</v>
      </c>
      <c r="N32" s="27">
        <f t="shared" si="0"/>
        <v>7</v>
      </c>
      <c r="O32" s="26">
        <f t="shared" si="1"/>
        <v>0.25219473861057712</v>
      </c>
      <c r="P32" s="28">
        <f>[1]DESPIECE_NO_COMERCIAL!BC32</f>
        <v>2</v>
      </c>
      <c r="Q32" s="26">
        <f>[1]DESPIECE_NO_COMERCIAL!BD32</f>
        <v>3.6892699374280798E-3</v>
      </c>
      <c r="R32" s="11">
        <f t="shared" si="2"/>
        <v>9</v>
      </c>
      <c r="S32" s="24">
        <f t="shared" si="3"/>
        <v>0.25588400854800519</v>
      </c>
    </row>
    <row r="33" spans="1:19" ht="15">
      <c r="A33" s="33">
        <v>385</v>
      </c>
      <c r="B33" s="33">
        <v>15</v>
      </c>
      <c r="C33" s="33">
        <v>9216</v>
      </c>
      <c r="D33" s="33" t="s">
        <v>19</v>
      </c>
      <c r="E33" s="33">
        <v>30.7</v>
      </c>
      <c r="F33" s="36">
        <v>24.412123338463601</v>
      </c>
      <c r="G33" s="37">
        <v>7.4022991502046095E-2</v>
      </c>
      <c r="H33" s="25">
        <f>[1]DESPIECE_ASERRIO!BK33</f>
        <v>4</v>
      </c>
      <c r="I33" s="26">
        <f>[1]DESPIECE_ASERRIO!BN33</f>
        <v>0.50473994813037204</v>
      </c>
      <c r="J33" s="25">
        <f>[1]DESPIECE_ESTIBA!BK33</f>
        <v>1</v>
      </c>
      <c r="K33" s="26">
        <f>[1]DESPIECE_ESTIBA!BN33</f>
        <v>4.7074954633065498E-2</v>
      </c>
      <c r="L33" s="11">
        <f>[1]DESPIECE_PULPA!BC33</f>
        <v>4</v>
      </c>
      <c r="M33" s="24">
        <f>[1]DESPIECE_PULPA!BD33</f>
        <v>3.7762564314711998E-2</v>
      </c>
      <c r="N33" s="27">
        <f t="shared" si="0"/>
        <v>9</v>
      </c>
      <c r="O33" s="26">
        <f t="shared" si="1"/>
        <v>0.58957746707814962</v>
      </c>
      <c r="P33" s="28">
        <f>[1]DESPIECE_NO_COMERCIAL!BC33</f>
        <v>1</v>
      </c>
      <c r="Q33" s="26">
        <f>[1]DESPIECE_NO_COMERCIAL!BD33</f>
        <v>1.66934570271387E-3</v>
      </c>
      <c r="R33" s="11">
        <f t="shared" si="2"/>
        <v>10</v>
      </c>
      <c r="S33" s="24">
        <f t="shared" si="3"/>
        <v>0.59124681278086344</v>
      </c>
    </row>
    <row r="34" spans="1:19" ht="15">
      <c r="A34" s="33">
        <v>385</v>
      </c>
      <c r="B34" s="33">
        <v>16</v>
      </c>
      <c r="C34" s="33">
        <v>9217</v>
      </c>
      <c r="D34" s="33" t="s">
        <v>19</v>
      </c>
      <c r="E34" s="33">
        <v>25.2</v>
      </c>
      <c r="F34" s="36">
        <v>21.1385271170872</v>
      </c>
      <c r="G34" s="37">
        <v>4.9875924968391501E-2</v>
      </c>
      <c r="H34" s="25">
        <f>[1]DESPIECE_ASERRIO!BK34</f>
        <v>3</v>
      </c>
      <c r="I34" s="26">
        <f>[1]DESPIECE_ASERRIO!BN34</f>
        <v>0.26669546186422299</v>
      </c>
      <c r="J34" s="25">
        <f>[1]DESPIECE_ESTIBA!BK34</f>
        <v>0</v>
      </c>
      <c r="K34" s="26">
        <f>[1]DESPIECE_ESTIBA!BN34</f>
        <v>0</v>
      </c>
      <c r="L34" s="11">
        <f>[1]DESPIECE_PULPA!BC34</f>
        <v>5</v>
      </c>
      <c r="M34" s="24">
        <f>[1]DESPIECE_PULPA!BD34</f>
        <v>4.5318286928933797E-2</v>
      </c>
      <c r="N34" s="27">
        <f t="shared" si="0"/>
        <v>8</v>
      </c>
      <c r="O34" s="26">
        <f t="shared" si="1"/>
        <v>0.3120137487931568</v>
      </c>
      <c r="P34" s="28">
        <f>[1]DESPIECE_NO_COMERCIAL!BC34</f>
        <v>1</v>
      </c>
      <c r="Q34" s="26">
        <f>[1]DESPIECE_NO_COMERCIAL!BD34</f>
        <v>9.6223547172880303E-4</v>
      </c>
      <c r="R34" s="11">
        <f t="shared" si="2"/>
        <v>9</v>
      </c>
      <c r="S34" s="24">
        <f t="shared" si="3"/>
        <v>0.3129759842648856</v>
      </c>
    </row>
    <row r="35" spans="1:19" ht="15">
      <c r="A35" s="33">
        <v>385</v>
      </c>
      <c r="B35" s="33">
        <v>17</v>
      </c>
      <c r="C35" s="33">
        <v>9218</v>
      </c>
      <c r="D35" s="33" t="s">
        <v>19</v>
      </c>
      <c r="E35" s="33">
        <v>27.2</v>
      </c>
      <c r="F35" s="36">
        <v>22.404943851293002</v>
      </c>
      <c r="G35" s="37">
        <v>5.8106897720796802E-2</v>
      </c>
      <c r="H35" s="25">
        <f>[1]DESPIECE_ASERRIO!BK35</f>
        <v>4</v>
      </c>
      <c r="I35" s="26">
        <f>[1]DESPIECE_ASERRIO!BN35</f>
        <v>0.40033992783695199</v>
      </c>
      <c r="J35" s="25">
        <f>[1]DESPIECE_ESTIBA!BK35</f>
        <v>0</v>
      </c>
      <c r="K35" s="26">
        <f>[1]DESPIECE_ESTIBA!BN35</f>
        <v>0</v>
      </c>
      <c r="L35" s="11">
        <f>[1]DESPIECE_PULPA!BC35</f>
        <v>4</v>
      </c>
      <c r="M35" s="24">
        <f>[1]DESPIECE_PULPA!BD35</f>
        <v>4.2890905698991802E-2</v>
      </c>
      <c r="N35" s="27">
        <f t="shared" si="0"/>
        <v>8</v>
      </c>
      <c r="O35" s="26">
        <f t="shared" si="1"/>
        <v>0.44323083353594378</v>
      </c>
      <c r="P35" s="28">
        <f>[1]DESPIECE_NO_COMERCIAL!BC35</f>
        <v>2</v>
      </c>
      <c r="Q35" s="26">
        <f>[1]DESPIECE_NO_COMERCIAL!BD35</f>
        <v>3.6002971258998202E-3</v>
      </c>
      <c r="R35" s="11">
        <f t="shared" si="2"/>
        <v>10</v>
      </c>
      <c r="S35" s="24">
        <f t="shared" si="3"/>
        <v>0.4468311306618436</v>
      </c>
    </row>
    <row r="36" spans="1:19" ht="15">
      <c r="A36" s="33">
        <v>385</v>
      </c>
      <c r="B36" s="33">
        <v>18</v>
      </c>
      <c r="C36" s="33">
        <v>9219</v>
      </c>
      <c r="D36" s="33" t="s">
        <v>19</v>
      </c>
      <c r="E36" s="33">
        <v>28.3</v>
      </c>
      <c r="F36" s="36">
        <v>23.062334444692901</v>
      </c>
      <c r="G36" s="37">
        <v>6.2901753508338196E-2</v>
      </c>
      <c r="H36" s="25">
        <f>[1]DESPIECE_ASERRIO!BK36</f>
        <v>4</v>
      </c>
      <c r="I36" s="26">
        <f>[1]DESPIECE_ASERRIO!BN36</f>
        <v>0.44126880000980701</v>
      </c>
      <c r="J36" s="25">
        <f>[1]DESPIECE_ESTIBA!BK36</f>
        <v>1</v>
      </c>
      <c r="K36" s="26">
        <f>[1]DESPIECE_ESTIBA!BN36</f>
        <v>4.4806434442212099E-2</v>
      </c>
      <c r="L36" s="11">
        <f>[1]DESPIECE_PULPA!BC36</f>
        <v>4</v>
      </c>
      <c r="M36" s="24">
        <f>[1]DESPIECE_PULPA!BD36</f>
        <v>3.6113402716501701E-2</v>
      </c>
      <c r="N36" s="27">
        <f t="shared" si="0"/>
        <v>9</v>
      </c>
      <c r="O36" s="26">
        <f t="shared" si="1"/>
        <v>0.52218863716852082</v>
      </c>
      <c r="P36" s="28">
        <f>[1]DESPIECE_NO_COMERCIAL!BC36</f>
        <v>1</v>
      </c>
      <c r="Q36" s="26">
        <f>[1]DESPIECE_NO_COMERCIAL!BD36</f>
        <v>1.7218163047378399E-3</v>
      </c>
      <c r="R36" s="11">
        <f t="shared" si="2"/>
        <v>10</v>
      </c>
      <c r="S36" s="24">
        <f t="shared" si="3"/>
        <v>0.52391045347325871</v>
      </c>
    </row>
    <row r="37" spans="1:19" ht="15">
      <c r="A37" s="33">
        <v>385</v>
      </c>
      <c r="B37" s="33">
        <v>19</v>
      </c>
      <c r="C37" s="33">
        <v>9220</v>
      </c>
      <c r="D37" s="33" t="s">
        <v>19</v>
      </c>
      <c r="E37" s="33">
        <v>21.1</v>
      </c>
      <c r="F37" s="36">
        <v>18.194045557272901</v>
      </c>
      <c r="G37" s="37">
        <v>3.4966711632617803E-2</v>
      </c>
      <c r="H37" s="25">
        <f>[1]DESPIECE_ASERRIO!BK37</f>
        <v>2</v>
      </c>
      <c r="I37" s="26">
        <f>[1]DESPIECE_ASERRIO!BN37</f>
        <v>0.145755373600014</v>
      </c>
      <c r="J37" s="25">
        <f>[1]DESPIECE_ESTIBA!BK37</f>
        <v>1</v>
      </c>
      <c r="K37" s="26">
        <f>[1]DESPIECE_ESTIBA!BN37</f>
        <v>4.2228043690141798E-2</v>
      </c>
      <c r="L37" s="11">
        <f>[1]DESPIECE_PULPA!BC37</f>
        <v>4</v>
      </c>
      <c r="M37" s="24">
        <f>[1]DESPIECE_PULPA!BD37</f>
        <v>3.7706811136576299E-2</v>
      </c>
      <c r="N37" s="27">
        <f t="shared" si="0"/>
        <v>7</v>
      </c>
      <c r="O37" s="26">
        <f t="shared" si="1"/>
        <v>0.22569022842673209</v>
      </c>
      <c r="P37" s="28">
        <f>[1]DESPIECE_NO_COMERCIAL!BC37</f>
        <v>2</v>
      </c>
      <c r="Q37" s="26">
        <f>[1]DESPIECE_NO_COMERCIAL!BD37</f>
        <v>3.3597388696420499E-3</v>
      </c>
      <c r="R37" s="11">
        <f t="shared" si="2"/>
        <v>9</v>
      </c>
      <c r="S37" s="24">
        <f t="shared" si="3"/>
        <v>0.22904996729637414</v>
      </c>
    </row>
    <row r="38" spans="1:19" ht="15">
      <c r="A38" s="33">
        <v>385</v>
      </c>
      <c r="B38" s="33">
        <v>20</v>
      </c>
      <c r="C38" s="33">
        <v>9221</v>
      </c>
      <c r="D38" s="33" t="s">
        <v>19</v>
      </c>
      <c r="E38" s="33">
        <v>31.2</v>
      </c>
      <c r="F38" s="36">
        <v>24.680012848229602</v>
      </c>
      <c r="G38" s="37">
        <v>7.6453798817761195E-2</v>
      </c>
      <c r="H38" s="25">
        <f>[1]DESPIECE_ASERRIO!BK38</f>
        <v>5</v>
      </c>
      <c r="I38" s="26">
        <f>[1]DESPIECE_ASERRIO!BN38</f>
        <v>0.61655792393349595</v>
      </c>
      <c r="J38" s="25">
        <f>[1]DESPIECE_ESTIBA!BK38</f>
        <v>0</v>
      </c>
      <c r="K38" s="26">
        <f>[1]DESPIECE_ESTIBA!BN38</f>
        <v>0</v>
      </c>
      <c r="L38" s="11">
        <f>[1]DESPIECE_PULPA!BC38</f>
        <v>4</v>
      </c>
      <c r="M38" s="24">
        <f>[1]DESPIECE_PULPA!BD38</f>
        <v>4.11840066173631E-2</v>
      </c>
      <c r="N38" s="27">
        <f t="shared" si="0"/>
        <v>9</v>
      </c>
      <c r="O38" s="26">
        <f t="shared" si="1"/>
        <v>0.65774193055085906</v>
      </c>
      <c r="P38" s="28">
        <f>[1]DESPIECE_NO_COMERCIAL!BC38</f>
        <v>1</v>
      </c>
      <c r="Q38" s="26">
        <f>[1]DESPIECE_NO_COMERCIAL!BD38</f>
        <v>2.1468109795844902E-3</v>
      </c>
      <c r="R38" s="11">
        <f t="shared" si="2"/>
        <v>10</v>
      </c>
      <c r="S38" s="24">
        <f t="shared" si="3"/>
        <v>0.65988874153044352</v>
      </c>
    </row>
    <row r="39" spans="1:19" ht="15">
      <c r="A39" s="33">
        <v>385</v>
      </c>
      <c r="B39" s="33">
        <v>21</v>
      </c>
      <c r="C39" s="33">
        <v>9222</v>
      </c>
      <c r="D39" s="33" t="s">
        <v>19</v>
      </c>
      <c r="E39" s="33">
        <v>28.2</v>
      </c>
      <c r="F39" s="36">
        <v>23.003637038268501</v>
      </c>
      <c r="G39" s="37">
        <v>6.2458003546018701E-2</v>
      </c>
      <c r="H39" s="25">
        <f>[1]DESPIECE_ASERRIO!BK39</f>
        <v>4</v>
      </c>
      <c r="I39" s="26">
        <f>[1]DESPIECE_ASERRIO!BN39</f>
        <v>0.43746672090245198</v>
      </c>
      <c r="J39" s="25">
        <f>[1]DESPIECE_ESTIBA!BK39</f>
        <v>1</v>
      </c>
      <c r="K39" s="26">
        <f>[1]DESPIECE_ESTIBA!BN39</f>
        <v>4.42380388934423E-2</v>
      </c>
      <c r="L39" s="11">
        <f>[1]DESPIECE_PULPA!BC39</f>
        <v>4</v>
      </c>
      <c r="M39" s="24">
        <f>[1]DESPIECE_PULPA!BD39</f>
        <v>3.5434067725534001E-2</v>
      </c>
      <c r="N39" s="27">
        <f t="shared" si="0"/>
        <v>9</v>
      </c>
      <c r="O39" s="26">
        <f t="shared" si="1"/>
        <v>0.51713882752142826</v>
      </c>
      <c r="P39" s="28">
        <f>[1]DESPIECE_NO_COMERCIAL!BC39</f>
        <v>1</v>
      </c>
      <c r="Q39" s="26">
        <f>[1]DESPIECE_NO_COMERCIAL!BD39</f>
        <v>1.62894019241393E-3</v>
      </c>
      <c r="R39" s="11">
        <f t="shared" si="2"/>
        <v>10</v>
      </c>
      <c r="S39" s="24">
        <f t="shared" si="3"/>
        <v>0.51876776771384214</v>
      </c>
    </row>
    <row r="40" spans="1:19" ht="15">
      <c r="A40" s="33">
        <v>385</v>
      </c>
      <c r="B40" s="33">
        <v>22</v>
      </c>
      <c r="C40" s="33">
        <v>9223</v>
      </c>
      <c r="D40" s="33" t="s">
        <v>19</v>
      </c>
      <c r="E40" s="33">
        <v>21.4</v>
      </c>
      <c r="F40" s="36">
        <v>18.428148269065101</v>
      </c>
      <c r="G40" s="37">
        <v>3.59680942909495E-2</v>
      </c>
      <c r="H40" s="25">
        <f>[1]DESPIECE_ASERRIO!BK40</f>
        <v>2</v>
      </c>
      <c r="I40" s="26">
        <f>[1]DESPIECE_ASERRIO!BN40</f>
        <v>0.15083116677130901</v>
      </c>
      <c r="J40" s="25">
        <f>[1]DESPIECE_ESTIBA!BK40</f>
        <v>1</v>
      </c>
      <c r="K40" s="26">
        <f>[1]DESPIECE_ESTIBA!BN40</f>
        <v>4.40003496856302E-2</v>
      </c>
      <c r="L40" s="11">
        <f>[1]DESPIECE_PULPA!BC40</f>
        <v>4</v>
      </c>
      <c r="M40" s="24">
        <f>[1]DESPIECE_PULPA!BD40</f>
        <v>4.0170562077946503E-2</v>
      </c>
      <c r="N40" s="27">
        <f t="shared" si="0"/>
        <v>7</v>
      </c>
      <c r="O40" s="26">
        <f t="shared" si="1"/>
        <v>0.23500207853488569</v>
      </c>
      <c r="P40" s="28">
        <f>[1]DESPIECE_NO_COMERCIAL!BC40</f>
        <v>2</v>
      </c>
      <c r="Q40" s="26">
        <f>[1]DESPIECE_NO_COMERCIAL!BD40</f>
        <v>3.9518506940393596E-3</v>
      </c>
      <c r="R40" s="11">
        <f t="shared" si="2"/>
        <v>9</v>
      </c>
      <c r="S40" s="24">
        <f t="shared" si="3"/>
        <v>0.23895392922892505</v>
      </c>
    </row>
    <row r="41" spans="1:19" ht="15">
      <c r="A41" s="33">
        <v>385</v>
      </c>
      <c r="B41" s="33">
        <v>23</v>
      </c>
      <c r="C41" s="33">
        <v>9224</v>
      </c>
      <c r="D41" s="33" t="s">
        <v>19</v>
      </c>
      <c r="E41" s="33">
        <v>20.5</v>
      </c>
      <c r="F41" s="36">
        <v>17.715685462045801</v>
      </c>
      <c r="G41" s="37">
        <v>3.3006357816777798E-2</v>
      </c>
      <c r="H41" s="25">
        <f>[1]DESPIECE_ASERRIO!BK41</f>
        <v>1</v>
      </c>
      <c r="I41" s="26">
        <f>[1]DESPIECE_ASERRIO!BN41</f>
        <v>7.4831988489832593E-2</v>
      </c>
      <c r="J41" s="25">
        <f>[1]DESPIECE_ESTIBA!BK41</f>
        <v>1</v>
      </c>
      <c r="K41" s="26">
        <f>[1]DESPIECE_ESTIBA!BN41</f>
        <v>4.2866309998914297E-2</v>
      </c>
      <c r="L41" s="11">
        <f>[1]DESPIECE_PULPA!BC41</f>
        <v>4</v>
      </c>
      <c r="M41" s="24">
        <f>[1]DESPIECE_PULPA!BD41</f>
        <v>3.2969213360826401E-2</v>
      </c>
      <c r="N41" s="27">
        <f t="shared" si="0"/>
        <v>6</v>
      </c>
      <c r="O41" s="26">
        <f t="shared" si="1"/>
        <v>0.15066751184957328</v>
      </c>
      <c r="P41" s="28">
        <f>[1]DESPIECE_NO_COMERCIAL!BC41</f>
        <v>2</v>
      </c>
      <c r="Q41" s="26">
        <f>[1]DESPIECE_NO_COMERCIAL!BD41</f>
        <v>2.2417620361387999E-3</v>
      </c>
      <c r="R41" s="11">
        <f t="shared" si="2"/>
        <v>8</v>
      </c>
      <c r="S41" s="24">
        <f t="shared" si="3"/>
        <v>0.15290927388571207</v>
      </c>
    </row>
    <row r="42" spans="1:19" ht="15">
      <c r="A42" s="33">
        <v>385</v>
      </c>
      <c r="B42" s="33">
        <v>24</v>
      </c>
      <c r="C42" s="33">
        <v>9225</v>
      </c>
      <c r="D42" s="33" t="s">
        <v>19</v>
      </c>
      <c r="E42" s="33">
        <v>22.2</v>
      </c>
      <c r="F42" s="36">
        <v>19.036730334178898</v>
      </c>
      <c r="G42" s="37">
        <v>3.8707563084879798E-2</v>
      </c>
      <c r="H42" s="25">
        <f>[1]DESPIECE_ASERRIO!BK42</f>
        <v>2</v>
      </c>
      <c r="I42" s="26">
        <f>[1]DESPIECE_ASERRIO!BN42</f>
        <v>0.15158373927000099</v>
      </c>
      <c r="J42" s="25">
        <f>[1]DESPIECE_ESTIBA!BK42</f>
        <v>1</v>
      </c>
      <c r="K42" s="26">
        <f>[1]DESPIECE_ESTIBA!BN42</f>
        <v>3.9868254817192403E-2</v>
      </c>
      <c r="L42" s="11">
        <f>[1]DESPIECE_PULPA!BC42</f>
        <v>4</v>
      </c>
      <c r="M42" s="24">
        <f>[1]DESPIECE_PULPA!BD42</f>
        <v>3.3170461242697E-2</v>
      </c>
      <c r="N42" s="27">
        <f t="shared" si="0"/>
        <v>7</v>
      </c>
      <c r="O42" s="26">
        <f t="shared" si="1"/>
        <v>0.22462245532989039</v>
      </c>
      <c r="P42" s="28">
        <f>[1]DESPIECE_NO_COMERCIAL!BC42</f>
        <v>2</v>
      </c>
      <c r="Q42" s="26">
        <f>[1]DESPIECE_NO_COMERCIAL!BD42</f>
        <v>2.03079589569623E-3</v>
      </c>
      <c r="R42" s="11">
        <f t="shared" si="2"/>
        <v>9</v>
      </c>
      <c r="S42" s="24">
        <f t="shared" si="3"/>
        <v>0.22665325122558663</v>
      </c>
    </row>
    <row r="43" spans="1:19" ht="15">
      <c r="A43" s="33">
        <v>385</v>
      </c>
      <c r="B43" s="33">
        <v>25</v>
      </c>
      <c r="C43" s="33">
        <v>9226</v>
      </c>
      <c r="D43" s="33" t="s">
        <v>19</v>
      </c>
      <c r="E43" s="33">
        <v>21.2</v>
      </c>
      <c r="F43" s="36">
        <v>18.272447594584101</v>
      </c>
      <c r="G43" s="37">
        <v>3.5298935055734899E-2</v>
      </c>
      <c r="H43" s="25">
        <f>[1]DESPIECE_ASERRIO!BK43</f>
        <v>2</v>
      </c>
      <c r="I43" s="26">
        <f>[1]DESPIECE_ASERRIO!BN43</f>
        <v>0.14743742029746401</v>
      </c>
      <c r="J43" s="25">
        <f>[1]DESPIECE_ESTIBA!BK43</f>
        <v>1</v>
      </c>
      <c r="K43" s="26">
        <f>[1]DESPIECE_ESTIBA!BN43</f>
        <v>4.2815877122250399E-2</v>
      </c>
      <c r="L43" s="11">
        <f>[1]DESPIECE_PULPA!BC43</f>
        <v>4</v>
      </c>
      <c r="M43" s="24">
        <f>[1]DESPIECE_PULPA!BD43</f>
        <v>3.8521090604653897E-2</v>
      </c>
      <c r="N43" s="27">
        <f t="shared" si="0"/>
        <v>7</v>
      </c>
      <c r="O43" s="26">
        <f t="shared" si="1"/>
        <v>0.22877438802436831</v>
      </c>
      <c r="P43" s="28">
        <f>[1]DESPIECE_NO_COMERCIAL!BC43</f>
        <v>2</v>
      </c>
      <c r="Q43" s="26">
        <f>[1]DESPIECE_NO_COMERCIAL!BD43</f>
        <v>3.55453172526467E-3</v>
      </c>
      <c r="R43" s="11">
        <f t="shared" si="2"/>
        <v>9</v>
      </c>
      <c r="S43" s="24">
        <f t="shared" si="3"/>
        <v>0.23232891974963299</v>
      </c>
    </row>
    <row r="44" spans="1:19" ht="15">
      <c r="A44" s="33">
        <v>385</v>
      </c>
      <c r="B44" s="33">
        <v>26</v>
      </c>
      <c r="C44" s="33">
        <v>9227</v>
      </c>
      <c r="D44" s="33" t="s">
        <v>19</v>
      </c>
      <c r="E44" s="33">
        <v>21.7</v>
      </c>
      <c r="F44" s="36">
        <v>18.658991904380599</v>
      </c>
      <c r="G44" s="37">
        <v>3.6983614116222398E-2</v>
      </c>
      <c r="H44" s="25">
        <f>[1]DESPIECE_ASERRIO!BK44</f>
        <v>2</v>
      </c>
      <c r="I44" s="26">
        <f>[1]DESPIECE_ASERRIO!BN44</f>
        <v>0.15599613652765501</v>
      </c>
      <c r="J44" s="25">
        <f>[1]DESPIECE_ESTIBA!BK44</f>
        <v>1</v>
      </c>
      <c r="K44" s="26">
        <f>[1]DESPIECE_ESTIBA!BN44</f>
        <v>4.5799128726583101E-2</v>
      </c>
      <c r="L44" s="11">
        <f>[1]DESPIECE_PULPA!BC44</f>
        <v>5</v>
      </c>
      <c r="M44" s="24">
        <f>[1]DESPIECE_PULPA!BD44</f>
        <v>4.5897676792191901E-2</v>
      </c>
      <c r="N44" s="27">
        <f t="shared" si="0"/>
        <v>8</v>
      </c>
      <c r="O44" s="26">
        <f t="shared" si="1"/>
        <v>0.24769294204643</v>
      </c>
      <c r="P44" s="28">
        <f>[1]DESPIECE_NO_COMERCIAL!BC44</f>
        <v>1</v>
      </c>
      <c r="Q44" s="26">
        <f>[1]DESPIECE_NO_COMERCIAL!BD44</f>
        <v>1.36681123906624E-3</v>
      </c>
      <c r="R44" s="11">
        <f t="shared" si="2"/>
        <v>9</v>
      </c>
      <c r="S44" s="24">
        <f t="shared" si="3"/>
        <v>0.24905975328549623</v>
      </c>
    </row>
    <row r="45" spans="1:19" ht="15">
      <c r="A45" s="33">
        <v>385</v>
      </c>
      <c r="B45" s="33">
        <v>27</v>
      </c>
      <c r="C45" s="33">
        <v>9228</v>
      </c>
      <c r="D45" s="33" t="s">
        <v>19</v>
      </c>
      <c r="E45" s="33">
        <v>21.9</v>
      </c>
      <c r="F45" s="36">
        <v>18.811121411790001</v>
      </c>
      <c r="G45" s="37">
        <v>3.7668481314705002E-2</v>
      </c>
      <c r="H45" s="25">
        <f>[1]DESPIECE_ASERRIO!BK45</f>
        <v>2</v>
      </c>
      <c r="I45" s="26">
        <f>[1]DESPIECE_ASERRIO!BN45</f>
        <v>0.15948918144948901</v>
      </c>
      <c r="J45" s="25">
        <f>[1]DESPIECE_ESTIBA!BK45</f>
        <v>1</v>
      </c>
      <c r="K45" s="26">
        <f>[1]DESPIECE_ESTIBA!BN45</f>
        <v>4.7013072250386402E-2</v>
      </c>
      <c r="L45" s="11">
        <f>[1]DESPIECE_PULPA!BC45</f>
        <v>5</v>
      </c>
      <c r="M45" s="24">
        <f>[1]DESPIECE_PULPA!BD45</f>
        <v>4.7856974582628498E-2</v>
      </c>
      <c r="N45" s="27">
        <f t="shared" si="0"/>
        <v>8</v>
      </c>
      <c r="O45" s="26">
        <f t="shared" si="1"/>
        <v>0.2543592282825039</v>
      </c>
      <c r="P45" s="28">
        <f>[1]DESPIECE_NO_COMERCIAL!BC45</f>
        <v>1</v>
      </c>
      <c r="Q45" s="26">
        <f>[1]DESPIECE_NO_COMERCIAL!BD45</f>
        <v>1.55031864351593E-3</v>
      </c>
      <c r="R45" s="11">
        <f t="shared" si="2"/>
        <v>9</v>
      </c>
      <c r="S45" s="24">
        <f t="shared" si="3"/>
        <v>0.25590954692601986</v>
      </c>
    </row>
    <row r="46" spans="1:19" ht="15">
      <c r="A46" s="33">
        <v>385</v>
      </c>
      <c r="B46" s="33">
        <v>28</v>
      </c>
      <c r="C46" s="33">
        <v>9229</v>
      </c>
      <c r="D46" s="33" t="s">
        <v>19</v>
      </c>
      <c r="E46" s="33">
        <v>39.5</v>
      </c>
      <c r="F46" s="36">
        <v>28.591417741563099</v>
      </c>
      <c r="G46" s="37">
        <v>0.122541748444087</v>
      </c>
      <c r="H46" s="25">
        <f>[1]DESPIECE_ASERRIO!BK46</f>
        <v>6</v>
      </c>
      <c r="I46" s="26">
        <f>[1]DESPIECE_ASERRIO!BN46</f>
        <v>1.1109837736732899</v>
      </c>
      <c r="J46" s="25">
        <f>[1]DESPIECE_ESTIBA!BK46</f>
        <v>1</v>
      </c>
      <c r="K46" s="26">
        <f>[1]DESPIECE_ESTIBA!BN46</f>
        <v>4.4276744485086499E-2</v>
      </c>
      <c r="L46" s="11">
        <f>[1]DESPIECE_PULPA!BC46</f>
        <v>3</v>
      </c>
      <c r="M46" s="24">
        <f>[1]DESPIECE_PULPA!BD46</f>
        <v>2.7618374531723298E-2</v>
      </c>
      <c r="N46" s="27">
        <f t="shared" si="0"/>
        <v>10</v>
      </c>
      <c r="O46" s="26">
        <f t="shared" si="1"/>
        <v>1.1828788926900997</v>
      </c>
      <c r="P46" s="28">
        <f>[1]DESPIECE_NO_COMERCIAL!BC46</f>
        <v>1</v>
      </c>
      <c r="Q46" s="26">
        <f>[1]DESPIECE_NO_COMERCIAL!BD46</f>
        <v>1.6371017372344E-3</v>
      </c>
      <c r="R46" s="11">
        <f t="shared" si="2"/>
        <v>11</v>
      </c>
      <c r="S46" s="24">
        <f t="shared" si="3"/>
        <v>1.184515994427334</v>
      </c>
    </row>
    <row r="47" spans="1:19" ht="15">
      <c r="A47" s="33">
        <v>385</v>
      </c>
      <c r="B47" s="33">
        <v>29</v>
      </c>
      <c r="C47" s="33">
        <v>9230</v>
      </c>
      <c r="D47" s="33" t="s">
        <v>19</v>
      </c>
      <c r="E47" s="33">
        <v>39</v>
      </c>
      <c r="F47" s="36">
        <v>28.3801792161218</v>
      </c>
      <c r="G47" s="37">
        <v>0.119459060652752</v>
      </c>
      <c r="H47" s="25">
        <f>[1]DESPIECE_ASERRIO!BK47</f>
        <v>6</v>
      </c>
      <c r="I47" s="26">
        <f>[1]DESPIECE_ASERRIO!BN47</f>
        <v>1.07668002133174</v>
      </c>
      <c r="J47" s="25">
        <f>[1]DESPIECE_ESTIBA!BK47</f>
        <v>1</v>
      </c>
      <c r="K47" s="26">
        <f>[1]DESPIECE_ESTIBA!BN47</f>
        <v>4.1879945452474997E-2</v>
      </c>
      <c r="L47" s="11">
        <f>[1]DESPIECE_PULPA!BC47</f>
        <v>3</v>
      </c>
      <c r="M47" s="24">
        <f>[1]DESPIECE_PULPA!BD47</f>
        <v>2.54103308812051E-2</v>
      </c>
      <c r="N47" s="27">
        <f t="shared" si="0"/>
        <v>10</v>
      </c>
      <c r="O47" s="26">
        <f t="shared" si="1"/>
        <v>1.14397029766542</v>
      </c>
      <c r="P47" s="28">
        <f>[1]DESPIECE_NO_COMERCIAL!BC47</f>
        <v>1</v>
      </c>
      <c r="Q47" s="26">
        <f>[1]DESPIECE_NO_COMERCIAL!BD47</f>
        <v>1.1486897553312E-3</v>
      </c>
      <c r="R47" s="11">
        <f t="shared" si="2"/>
        <v>11</v>
      </c>
      <c r="S47" s="24">
        <f t="shared" si="3"/>
        <v>1.1451189874207512</v>
      </c>
    </row>
    <row r="48" spans="1:19" ht="15">
      <c r="A48" s="33">
        <v>385</v>
      </c>
      <c r="B48" s="33">
        <v>30</v>
      </c>
      <c r="C48" s="33">
        <v>9231</v>
      </c>
      <c r="D48" s="33" t="s">
        <v>19</v>
      </c>
      <c r="E48" s="33">
        <v>24.3</v>
      </c>
      <c r="F48" s="36">
        <v>20.535478841445698</v>
      </c>
      <c r="G48" s="37">
        <v>4.6376976150455898E-2</v>
      </c>
      <c r="H48" s="25">
        <f>[1]DESPIECE_ASERRIO!BK48</f>
        <v>3</v>
      </c>
      <c r="I48" s="26">
        <f>[1]DESPIECE_ASERRIO!BN48</f>
        <v>0.26237247695244098</v>
      </c>
      <c r="J48" s="25">
        <f>[1]DESPIECE_ESTIBA!BK48</f>
        <v>1</v>
      </c>
      <c r="K48" s="26">
        <f>[1]DESPIECE_ESTIBA!BN48</f>
        <v>4.2606775641472097E-2</v>
      </c>
      <c r="L48" s="11">
        <f>[1]DESPIECE_PULPA!BC48</f>
        <v>4</v>
      </c>
      <c r="M48" s="24">
        <f>[1]DESPIECE_PULPA!BD48</f>
        <v>3.5521683599832599E-2</v>
      </c>
      <c r="N48" s="27">
        <f t="shared" si="0"/>
        <v>8</v>
      </c>
      <c r="O48" s="26">
        <f t="shared" si="1"/>
        <v>0.34050093619374566</v>
      </c>
      <c r="P48" s="28">
        <f>[1]DESPIECE_NO_COMERCIAL!BC48</f>
        <v>2</v>
      </c>
      <c r="Q48" s="26">
        <f>[1]DESPIECE_NO_COMERCIAL!BD48</f>
        <v>2.24071534878514E-3</v>
      </c>
      <c r="R48" s="11">
        <f t="shared" si="2"/>
        <v>10</v>
      </c>
      <c r="S48" s="24">
        <f t="shared" si="3"/>
        <v>0.34274165154253078</v>
      </c>
    </row>
    <row r="49" spans="1:19" ht="15">
      <c r="A49" s="33">
        <v>385</v>
      </c>
      <c r="B49" s="33">
        <v>31</v>
      </c>
      <c r="C49" s="33">
        <v>9232</v>
      </c>
      <c r="D49" s="33" t="s">
        <v>19</v>
      </c>
      <c r="E49" s="33">
        <v>28.1</v>
      </c>
      <c r="F49" s="36">
        <v>22.944731114864901</v>
      </c>
      <c r="G49" s="37">
        <v>6.2015824380025897E-2</v>
      </c>
      <c r="H49" s="25">
        <f>[1]DESPIECE_ASERRIO!BK49</f>
        <v>4</v>
      </c>
      <c r="I49" s="26">
        <f>[1]DESPIECE_ASERRIO!BN49</f>
        <v>0.43368092776806499</v>
      </c>
      <c r="J49" s="25">
        <f>[1]DESPIECE_ESTIBA!BK49</f>
        <v>1</v>
      </c>
      <c r="K49" s="26">
        <f>[1]DESPIECE_ESTIBA!BN49</f>
        <v>4.3672682090778001E-2</v>
      </c>
      <c r="L49" s="11">
        <f>[1]DESPIECE_PULPA!BC49</f>
        <v>4</v>
      </c>
      <c r="M49" s="24">
        <f>[1]DESPIECE_PULPA!BD49</f>
        <v>3.4760423468657799E-2</v>
      </c>
      <c r="N49" s="27">
        <f t="shared" si="0"/>
        <v>9</v>
      </c>
      <c r="O49" s="26">
        <f t="shared" si="1"/>
        <v>0.51211403332750083</v>
      </c>
      <c r="P49" s="28">
        <f>[1]DESPIECE_NO_COMERCIAL!BC49</f>
        <v>1</v>
      </c>
      <c r="Q49" s="26">
        <f>[1]DESPIECE_NO_COMERCIAL!BD49</f>
        <v>1.53686617932773E-3</v>
      </c>
      <c r="R49" s="11">
        <f t="shared" si="2"/>
        <v>10</v>
      </c>
      <c r="S49" s="24">
        <f t="shared" si="3"/>
        <v>0.51365089950682852</v>
      </c>
    </row>
    <row r="50" spans="1:19" ht="15">
      <c r="A50" s="33">
        <v>385</v>
      </c>
      <c r="B50" s="33">
        <v>32</v>
      </c>
      <c r="C50" s="33">
        <v>9233</v>
      </c>
      <c r="D50" s="33" t="s">
        <v>19</v>
      </c>
      <c r="E50" s="33">
        <v>24.9</v>
      </c>
      <c r="F50" s="36">
        <v>20.939937917150498</v>
      </c>
      <c r="G50" s="37">
        <v>4.8695471528805198E-2</v>
      </c>
      <c r="H50" s="25">
        <f>[1]DESPIECE_ASERRIO!BK50</f>
        <v>3</v>
      </c>
      <c r="I50" s="26">
        <f>[1]DESPIECE_ASERRIO!BN50</f>
        <v>0.278391518485606</v>
      </c>
      <c r="J50" s="25">
        <f>[1]DESPIECE_ESTIBA!BK50</f>
        <v>1</v>
      </c>
      <c r="K50" s="26">
        <f>[1]DESPIECE_ESTIBA!BN50</f>
        <v>4.6140079383472497E-2</v>
      </c>
      <c r="L50" s="11">
        <f>[1]DESPIECE_PULPA!BC50</f>
        <v>4</v>
      </c>
      <c r="M50" s="24">
        <f>[1]DESPIECE_PULPA!BD50</f>
        <v>4.0030782742724397E-2</v>
      </c>
      <c r="N50" s="27">
        <f t="shared" si="0"/>
        <v>8</v>
      </c>
      <c r="O50" s="26">
        <f t="shared" si="1"/>
        <v>0.36456238061180291</v>
      </c>
      <c r="P50" s="28">
        <f>[1]DESPIECE_NO_COMERCIAL!BC50</f>
        <v>2</v>
      </c>
      <c r="Q50" s="26">
        <f>[1]DESPIECE_NO_COMERCIAL!BD50</f>
        <v>3.3353518551566602E-3</v>
      </c>
      <c r="R50" s="11">
        <f t="shared" si="2"/>
        <v>10</v>
      </c>
      <c r="S50" s="24">
        <f t="shared" si="3"/>
        <v>0.36789773246695956</v>
      </c>
    </row>
    <row r="51" spans="1:19" ht="15">
      <c r="A51" s="33">
        <v>385</v>
      </c>
      <c r="B51" s="33">
        <v>33</v>
      </c>
      <c r="C51" s="33">
        <v>9234</v>
      </c>
      <c r="D51" s="33" t="s">
        <v>19</v>
      </c>
      <c r="E51" s="33">
        <v>19.7</v>
      </c>
      <c r="F51" s="36">
        <v>17.055618217906101</v>
      </c>
      <c r="G51" s="37">
        <v>3.04805173232916E-2</v>
      </c>
      <c r="H51" s="25">
        <f>[1]DESPIECE_ASERRIO!BK51</f>
        <v>1</v>
      </c>
      <c r="I51" s="26">
        <f>[1]DESPIECE_ASERRIO!BN51</f>
        <v>6.7935508900062599E-2</v>
      </c>
      <c r="J51" s="25">
        <f>[1]DESPIECE_ESTIBA!BK51</f>
        <v>1</v>
      </c>
      <c r="K51" s="26">
        <f>[1]DESPIECE_ESTIBA!BN51</f>
        <v>4.2196302484356102E-2</v>
      </c>
      <c r="L51" s="11">
        <f>[1]DESPIECE_PULPA!BC51</f>
        <v>4</v>
      </c>
      <c r="M51" s="24">
        <f>[1]DESPIECE_PULPA!BD51</f>
        <v>3.9413048330463697E-2</v>
      </c>
      <c r="N51" s="27">
        <f t="shared" si="0"/>
        <v>6</v>
      </c>
      <c r="O51" s="26">
        <f t="shared" si="1"/>
        <v>0.14954485971488241</v>
      </c>
      <c r="P51" s="28">
        <f>[1]DESPIECE_NO_COMERCIAL!BC51</f>
        <v>2</v>
      </c>
      <c r="Q51" s="26">
        <f>[1]DESPIECE_NO_COMERCIAL!BD51</f>
        <v>3.9474894979570404E-3</v>
      </c>
      <c r="R51" s="11">
        <f t="shared" si="2"/>
        <v>8</v>
      </c>
      <c r="S51" s="24">
        <f t="shared" si="3"/>
        <v>0.15349234921283944</v>
      </c>
    </row>
    <row r="52" spans="1:19" ht="15">
      <c r="A52" s="33">
        <v>385</v>
      </c>
      <c r="B52" s="33">
        <v>34</v>
      </c>
      <c r="C52" s="33">
        <v>9235</v>
      </c>
      <c r="D52" s="33" t="s">
        <v>19</v>
      </c>
      <c r="E52" s="33">
        <v>28.8</v>
      </c>
      <c r="F52" s="36">
        <v>23.352744669587</v>
      </c>
      <c r="G52" s="37">
        <v>6.5144065264838E-2</v>
      </c>
      <c r="H52" s="25">
        <f>[1]DESPIECE_ASERRIO!BK52</f>
        <v>4</v>
      </c>
      <c r="I52" s="26">
        <f>[1]DESPIECE_ASERRIO!BN52</f>
        <v>0.431308708971196</v>
      </c>
      <c r="J52" s="25">
        <f>[1]DESPIECE_ESTIBA!BK52</f>
        <v>0</v>
      </c>
      <c r="K52" s="26">
        <f>[1]DESPIECE_ESTIBA!BN52</f>
        <v>0</v>
      </c>
      <c r="L52" s="11">
        <f>[1]DESPIECE_PULPA!BC52</f>
        <v>4</v>
      </c>
      <c r="M52" s="24">
        <f>[1]DESPIECE_PULPA!BD52</f>
        <v>3.9595609362562997E-2</v>
      </c>
      <c r="N52" s="27">
        <f t="shared" si="0"/>
        <v>8</v>
      </c>
      <c r="O52" s="26">
        <f t="shared" si="1"/>
        <v>0.47090431833375901</v>
      </c>
      <c r="P52" s="28">
        <f>[1]DESPIECE_NO_COMERCIAL!BC52</f>
        <v>2</v>
      </c>
      <c r="Q52" s="26">
        <f>[1]DESPIECE_NO_COMERCIAL!BD52</f>
        <v>2.2050685525061399E-3</v>
      </c>
      <c r="R52" s="11">
        <f t="shared" si="2"/>
        <v>10</v>
      </c>
      <c r="S52" s="24">
        <f t="shared" si="3"/>
        <v>0.47310938688626514</v>
      </c>
    </row>
    <row r="53" spans="1:19" ht="15" hidden="1">
      <c r="A53" s="34">
        <v>384</v>
      </c>
      <c r="B53" s="34">
        <v>1</v>
      </c>
      <c r="C53" s="34">
        <v>9236</v>
      </c>
      <c r="D53" s="34" t="s">
        <v>19</v>
      </c>
      <c r="E53" s="34">
        <v>23.7</v>
      </c>
      <c r="F53" s="36">
        <v>20.1209072482755</v>
      </c>
      <c r="G53" s="37">
        <v>4.4115029439871299E-2</v>
      </c>
      <c r="H53" s="25">
        <f>[1]DESPIECE_ASERRIO!BK53</f>
        <v>3</v>
      </c>
      <c r="I53" s="26">
        <f>[1]DESPIECE_ASERRIO!BN53</f>
        <v>0.24682460924697699</v>
      </c>
      <c r="J53" s="25">
        <f>[1]DESPIECE_ESTIBA!BK53</f>
        <v>1</v>
      </c>
      <c r="K53" s="26">
        <f>[1]DESPIECE_ESTIBA!BN53</f>
        <v>3.9181712632846102E-2</v>
      </c>
      <c r="L53" s="11">
        <f>[1]DESPIECE_PULPA!BC53</f>
        <v>4</v>
      </c>
      <c r="M53" s="24">
        <f>[1]DESPIECE_PULPA!BD53</f>
        <v>3.1247298997282499E-2</v>
      </c>
      <c r="N53" s="27">
        <f t="shared" si="0"/>
        <v>8</v>
      </c>
      <c r="O53" s="26">
        <f t="shared" si="1"/>
        <v>0.31725362087710562</v>
      </c>
      <c r="P53" s="28">
        <f>[1]DESPIECE_NO_COMERCIAL!BC53</f>
        <v>1</v>
      </c>
      <c r="Q53" s="26">
        <f>[1]DESPIECE_NO_COMERCIAL!BD53</f>
        <v>1.4606114203388101E-3</v>
      </c>
      <c r="R53" s="11">
        <f t="shared" si="2"/>
        <v>9</v>
      </c>
      <c r="S53" s="24">
        <f t="shared" si="3"/>
        <v>0.31871423229744444</v>
      </c>
    </row>
    <row r="54" spans="1:19" ht="15" hidden="1">
      <c r="A54" s="34">
        <v>384</v>
      </c>
      <c r="B54" s="34">
        <v>2</v>
      </c>
      <c r="C54" s="34">
        <v>9237</v>
      </c>
      <c r="D54" s="34" t="s">
        <v>19</v>
      </c>
      <c r="E54" s="34">
        <v>23.9</v>
      </c>
      <c r="F54" s="36">
        <v>20.260252606101002</v>
      </c>
      <c r="G54" s="37">
        <v>4.4862728491425599E-2</v>
      </c>
      <c r="H54" s="25">
        <f>[1]DESPIECE_ASERRIO!BK54</f>
        <v>3</v>
      </c>
      <c r="I54" s="26">
        <f>[1]DESPIECE_ASERRIO!BN54</f>
        <v>0.25195506728762601</v>
      </c>
      <c r="J54" s="25">
        <f>[1]DESPIECE_ESTIBA!BK54</f>
        <v>1</v>
      </c>
      <c r="K54" s="26">
        <f>[1]DESPIECE_ESTIBA!BN54</f>
        <v>4.0311320815868003E-2</v>
      </c>
      <c r="L54" s="11">
        <f>[1]DESPIECE_PULPA!BC54</f>
        <v>4</v>
      </c>
      <c r="M54" s="24">
        <f>[1]DESPIECE_PULPA!BD54</f>
        <v>3.26459236375451E-2</v>
      </c>
      <c r="N54" s="27">
        <f t="shared" si="0"/>
        <v>8</v>
      </c>
      <c r="O54" s="26">
        <f t="shared" si="1"/>
        <v>0.32491231174103913</v>
      </c>
      <c r="P54" s="28">
        <f>[1]DESPIECE_NO_COMERCIAL!BC54</f>
        <v>1</v>
      </c>
      <c r="Q54" s="26">
        <f>[1]DESPIECE_NO_COMERCIAL!BD54</f>
        <v>1.6442457203310001E-3</v>
      </c>
      <c r="R54" s="11">
        <f t="shared" si="2"/>
        <v>9</v>
      </c>
      <c r="S54" s="24">
        <f t="shared" si="3"/>
        <v>0.32655655746137013</v>
      </c>
    </row>
    <row r="55" spans="1:19" ht="15" hidden="1">
      <c r="A55" s="34">
        <v>384</v>
      </c>
      <c r="B55" s="34">
        <v>3</v>
      </c>
      <c r="C55" s="34">
        <v>9238</v>
      </c>
      <c r="D55" s="34" t="s">
        <v>19</v>
      </c>
      <c r="E55" s="34">
        <v>25.4</v>
      </c>
      <c r="F55" s="36">
        <v>21.269610803674102</v>
      </c>
      <c r="G55" s="37">
        <v>5.0670747909749798E-2</v>
      </c>
      <c r="H55" s="25">
        <f>[1]DESPIECE_ASERRIO!BK55</f>
        <v>3</v>
      </c>
      <c r="I55" s="26">
        <f>[1]DESPIECE_ASERRIO!BN55</f>
        <v>0.27193663676527902</v>
      </c>
      <c r="J55" s="25">
        <f>[1]DESPIECE_ESTIBA!BK55</f>
        <v>1</v>
      </c>
      <c r="K55" s="26">
        <f>[1]DESPIECE_ESTIBA!BN55</f>
        <v>3.89888830549487E-2</v>
      </c>
      <c r="L55" s="11">
        <f>[1]DESPIECE_PULPA!BC55</f>
        <v>4</v>
      </c>
      <c r="M55" s="24">
        <f>[1]DESPIECE_PULPA!BD55</f>
        <v>3.01113379548213E-2</v>
      </c>
      <c r="N55" s="27">
        <f t="shared" si="0"/>
        <v>8</v>
      </c>
      <c r="O55" s="26">
        <f t="shared" si="1"/>
        <v>0.341036857775049</v>
      </c>
      <c r="P55" s="28">
        <f>[1]DESPIECE_NO_COMERCIAL!BC55</f>
        <v>1</v>
      </c>
      <c r="Q55" s="26">
        <f>[1]DESPIECE_NO_COMERCIAL!BD55</f>
        <v>1.13570627002764E-3</v>
      </c>
      <c r="R55" s="11">
        <f t="shared" si="2"/>
        <v>9</v>
      </c>
      <c r="S55" s="24">
        <f t="shared" si="3"/>
        <v>0.34217256404507662</v>
      </c>
    </row>
    <row r="56" spans="1:19" ht="15" hidden="1">
      <c r="A56" s="34">
        <v>384</v>
      </c>
      <c r="B56" s="34">
        <v>4</v>
      </c>
      <c r="C56" s="34">
        <v>9239</v>
      </c>
      <c r="D56" s="34" t="s">
        <v>19</v>
      </c>
      <c r="E56" s="34">
        <v>32</v>
      </c>
      <c r="F56" s="36">
        <v>25.0998327402251</v>
      </c>
      <c r="G56" s="37">
        <v>8.0424771931898703E-2</v>
      </c>
      <c r="H56" s="25">
        <f>[1]DESPIECE_ASERRIO!BK56</f>
        <v>5</v>
      </c>
      <c r="I56" s="26">
        <f>[1]DESPIECE_ASERRIO!BN56</f>
        <v>0.65632897153144898</v>
      </c>
      <c r="J56" s="25">
        <f>[1]DESPIECE_ESTIBA!BK56</f>
        <v>1</v>
      </c>
      <c r="K56" s="26">
        <f>[1]DESPIECE_ESTIBA!BN56</f>
        <v>4.2571398330935803E-2</v>
      </c>
      <c r="L56" s="11">
        <f>[1]DESPIECE_PULPA!BC56</f>
        <v>4</v>
      </c>
      <c r="M56" s="24">
        <f>[1]DESPIECE_PULPA!BD56</f>
        <v>3.14733701457919E-2</v>
      </c>
      <c r="N56" s="27">
        <f t="shared" si="0"/>
        <v>10</v>
      </c>
      <c r="O56" s="26">
        <f t="shared" si="1"/>
        <v>0.73037374000817668</v>
      </c>
      <c r="P56" s="28">
        <f>[1]DESPIECE_NO_COMERCIAL!BC56</f>
        <v>1</v>
      </c>
      <c r="Q56" s="26">
        <f>[1]DESPIECE_NO_COMERCIAL!BD56</f>
        <v>4.1295414793877201E-4</v>
      </c>
      <c r="R56" s="11">
        <f t="shared" si="2"/>
        <v>11</v>
      </c>
      <c r="S56" s="24">
        <f t="shared" si="3"/>
        <v>0.73078669415611541</v>
      </c>
    </row>
    <row r="57" spans="1:19" ht="15" hidden="1">
      <c r="A57" s="34">
        <v>384</v>
      </c>
      <c r="B57" s="34">
        <v>5</v>
      </c>
      <c r="C57" s="34">
        <v>9240</v>
      </c>
      <c r="D57" s="34" t="s">
        <v>19</v>
      </c>
      <c r="E57" s="34">
        <v>31.2</v>
      </c>
      <c r="F57" s="36">
        <v>24.680012848229602</v>
      </c>
      <c r="G57" s="37">
        <v>7.6453798817761195E-2</v>
      </c>
      <c r="H57" s="25">
        <f>[1]DESPIECE_ASERRIO!BK57</f>
        <v>5</v>
      </c>
      <c r="I57" s="26">
        <f>[1]DESPIECE_ASERRIO!BN57</f>
        <v>0.61655792393349595</v>
      </c>
      <c r="J57" s="25">
        <f>[1]DESPIECE_ESTIBA!BK57</f>
        <v>0</v>
      </c>
      <c r="K57" s="26">
        <f>[1]DESPIECE_ESTIBA!BN57</f>
        <v>0</v>
      </c>
      <c r="L57" s="11">
        <f>[1]DESPIECE_PULPA!BC57</f>
        <v>4</v>
      </c>
      <c r="M57" s="24">
        <f>[1]DESPIECE_PULPA!BD57</f>
        <v>4.11840066173631E-2</v>
      </c>
      <c r="N57" s="27">
        <f t="shared" si="0"/>
        <v>9</v>
      </c>
      <c r="O57" s="26">
        <f t="shared" si="1"/>
        <v>0.65774193055085906</v>
      </c>
      <c r="P57" s="28">
        <f>[1]DESPIECE_NO_COMERCIAL!BC57</f>
        <v>1</v>
      </c>
      <c r="Q57" s="26">
        <f>[1]DESPIECE_NO_COMERCIAL!BD57</f>
        <v>2.1468109795844902E-3</v>
      </c>
      <c r="R57" s="11">
        <f t="shared" si="2"/>
        <v>10</v>
      </c>
      <c r="S57" s="24">
        <f t="shared" si="3"/>
        <v>0.65988874153044352</v>
      </c>
    </row>
    <row r="58" spans="1:19" ht="15" hidden="1">
      <c r="A58" s="34">
        <v>384</v>
      </c>
      <c r="B58" s="34">
        <v>6</v>
      </c>
      <c r="C58" s="34">
        <v>9241</v>
      </c>
      <c r="D58" s="34" t="s">
        <v>19</v>
      </c>
      <c r="E58" s="34">
        <v>21.5</v>
      </c>
      <c r="F58" s="36">
        <v>18.5054537703856</v>
      </c>
      <c r="G58" s="37">
        <v>3.6305030103046997E-2</v>
      </c>
      <c r="H58" s="25">
        <f>[1]DESPIECE_ASERRIO!BK58</f>
        <v>2</v>
      </c>
      <c r="I58" s="26">
        <f>[1]DESPIECE_ASERRIO!BN58</f>
        <v>0.152542895702379</v>
      </c>
      <c r="J58" s="25">
        <f>[1]DESPIECE_ESTIBA!BK58</f>
        <v>1</v>
      </c>
      <c r="K58" s="26">
        <f>[1]DESPIECE_ESTIBA!BN58</f>
        <v>4.4596996250951003E-2</v>
      </c>
      <c r="L58" s="11">
        <f>[1]DESPIECE_PULPA!BC58</f>
        <v>5</v>
      </c>
      <c r="M58" s="24">
        <f>[1]DESPIECE_PULPA!BD58</f>
        <v>4.3972357875230503E-2</v>
      </c>
      <c r="N58" s="27">
        <f t="shared" si="0"/>
        <v>8</v>
      </c>
      <c r="O58" s="26">
        <f t="shared" si="1"/>
        <v>0.2411122498285605</v>
      </c>
      <c r="P58" s="28">
        <f>[1]DESPIECE_NO_COMERCIAL!BC58</f>
        <v>1</v>
      </c>
      <c r="Q58" s="26">
        <f>[1]DESPIECE_NO_COMERCIAL!BD58</f>
        <v>1.18781204167439E-3</v>
      </c>
      <c r="R58" s="11">
        <f t="shared" si="2"/>
        <v>9</v>
      </c>
      <c r="S58" s="24">
        <f t="shared" si="3"/>
        <v>0.2423000618702349</v>
      </c>
    </row>
    <row r="59" spans="1:19" ht="15" hidden="1">
      <c r="A59" s="34">
        <v>384</v>
      </c>
      <c r="B59" s="34">
        <v>7</v>
      </c>
      <c r="C59" s="34">
        <v>9242</v>
      </c>
      <c r="D59" s="34" t="s">
        <v>19</v>
      </c>
      <c r="E59" s="34">
        <v>22.2</v>
      </c>
      <c r="F59" s="36">
        <v>19.036730334178898</v>
      </c>
      <c r="G59" s="37">
        <v>3.8707563084879798E-2</v>
      </c>
      <c r="H59" s="25">
        <f>[1]DESPIECE_ASERRIO!BK59</f>
        <v>2</v>
      </c>
      <c r="I59" s="26">
        <f>[1]DESPIECE_ASERRIO!BN59</f>
        <v>0.15158373927000099</v>
      </c>
      <c r="J59" s="25">
        <f>[1]DESPIECE_ESTIBA!BK59</f>
        <v>1</v>
      </c>
      <c r="K59" s="26">
        <f>[1]DESPIECE_ESTIBA!BN59</f>
        <v>3.9868254817192403E-2</v>
      </c>
      <c r="L59" s="11">
        <f>[1]DESPIECE_PULPA!BC59</f>
        <v>4</v>
      </c>
      <c r="M59" s="24">
        <f>[1]DESPIECE_PULPA!BD59</f>
        <v>3.3170461242697E-2</v>
      </c>
      <c r="N59" s="27">
        <f t="shared" si="0"/>
        <v>7</v>
      </c>
      <c r="O59" s="26">
        <f t="shared" si="1"/>
        <v>0.22462245532989039</v>
      </c>
      <c r="P59" s="28">
        <f>[1]DESPIECE_NO_COMERCIAL!BC59</f>
        <v>2</v>
      </c>
      <c r="Q59" s="26">
        <f>[1]DESPIECE_NO_COMERCIAL!BD59</f>
        <v>2.03079589569623E-3</v>
      </c>
      <c r="R59" s="11">
        <f t="shared" si="2"/>
        <v>9</v>
      </c>
      <c r="S59" s="24">
        <f t="shared" si="3"/>
        <v>0.22665325122558663</v>
      </c>
    </row>
    <row r="60" spans="1:19" ht="15" hidden="1">
      <c r="A60" s="34">
        <v>384</v>
      </c>
      <c r="B60" s="34">
        <v>8</v>
      </c>
      <c r="C60" s="34">
        <v>9243</v>
      </c>
      <c r="D60" s="34" t="s">
        <v>19</v>
      </c>
      <c r="E60" s="34">
        <v>22</v>
      </c>
      <c r="F60" s="36">
        <v>18.8866659615876</v>
      </c>
      <c r="G60" s="37">
        <v>3.8013271108436497E-2</v>
      </c>
      <c r="H60" s="25">
        <f>[1]DESPIECE_ASERRIO!BK60</f>
        <v>2</v>
      </c>
      <c r="I60" s="26">
        <f>[1]DESPIECE_ASERRIO!BN60</f>
        <v>0.161250664899518</v>
      </c>
      <c r="J60" s="25">
        <f>[1]DESPIECE_ESTIBA!BK60</f>
        <v>1</v>
      </c>
      <c r="K60" s="26">
        <f>[1]DESPIECE_ESTIBA!BN60</f>
        <v>4.3179782033311402E-2</v>
      </c>
      <c r="L60" s="11">
        <f>[1]DESPIECE_PULPA!BC60</f>
        <v>4</v>
      </c>
      <c r="M60" s="24">
        <f>[1]DESPIECE_PULPA!BD60</f>
        <v>3.1704132509691098E-2</v>
      </c>
      <c r="N60" s="27">
        <f t="shared" si="0"/>
        <v>7</v>
      </c>
      <c r="O60" s="26">
        <f t="shared" si="1"/>
        <v>0.2361345794425205</v>
      </c>
      <c r="P60" s="28">
        <f>[1]DESPIECE_NO_COMERCIAL!BC60</f>
        <v>2</v>
      </c>
      <c r="Q60" s="26">
        <f>[1]DESPIECE_NO_COMERCIAL!BD60</f>
        <v>1.68338559131685E-3</v>
      </c>
      <c r="R60" s="11">
        <f t="shared" si="2"/>
        <v>9</v>
      </c>
      <c r="S60" s="24">
        <f t="shared" si="3"/>
        <v>0.23781796503383734</v>
      </c>
    </row>
    <row r="61" spans="1:19" ht="15" hidden="1">
      <c r="A61" s="34">
        <v>384</v>
      </c>
      <c r="B61" s="34">
        <v>9</v>
      </c>
      <c r="C61" s="34">
        <v>9244</v>
      </c>
      <c r="D61" s="34" t="s">
        <v>19</v>
      </c>
      <c r="E61" s="34">
        <v>21.8</v>
      </c>
      <c r="F61" s="36">
        <v>18.7352311191414</v>
      </c>
      <c r="G61" s="37">
        <v>3.7325262317300302E-2</v>
      </c>
      <c r="H61" s="25">
        <f>[1]DESPIECE_ASERRIO!BK61</f>
        <v>2</v>
      </c>
      <c r="I61" s="26">
        <f>[1]DESPIECE_ASERRIO!BN61</f>
        <v>0.15773767654665299</v>
      </c>
      <c r="J61" s="25">
        <f>[1]DESPIECE_ESTIBA!BK61</f>
        <v>1</v>
      </c>
      <c r="K61" s="26">
        <f>[1]DESPIECE_ESTIBA!BN61</f>
        <v>4.6404622206417598E-2</v>
      </c>
      <c r="L61" s="11">
        <f>[1]DESPIECE_PULPA!BC61</f>
        <v>5</v>
      </c>
      <c r="M61" s="24">
        <f>[1]DESPIECE_PULPA!BD61</f>
        <v>4.6873086763188403E-2</v>
      </c>
      <c r="N61" s="27">
        <f t="shared" si="0"/>
        <v>8</v>
      </c>
      <c r="O61" s="26">
        <f t="shared" si="1"/>
        <v>0.25101538551625902</v>
      </c>
      <c r="P61" s="28">
        <f>[1]DESPIECE_NO_COMERCIAL!BC61</f>
        <v>1</v>
      </c>
      <c r="Q61" s="26">
        <f>[1]DESPIECE_NO_COMERCIAL!BD61</f>
        <v>1.45798780701361E-3</v>
      </c>
      <c r="R61" s="11">
        <f t="shared" si="2"/>
        <v>9</v>
      </c>
      <c r="S61" s="24">
        <f t="shared" si="3"/>
        <v>0.25247337332327263</v>
      </c>
    </row>
    <row r="62" spans="1:19" ht="15" hidden="1">
      <c r="A62" s="34">
        <v>384</v>
      </c>
      <c r="B62" s="34">
        <v>10</v>
      </c>
      <c r="C62" s="34">
        <v>9245</v>
      </c>
      <c r="D62" s="34" t="s">
        <v>19</v>
      </c>
      <c r="E62" s="34">
        <v>20.2</v>
      </c>
      <c r="F62" s="36">
        <v>17.471228946279499</v>
      </c>
      <c r="G62" s="37">
        <v>3.2047386659269497E-2</v>
      </c>
      <c r="H62" s="25">
        <f>[1]DESPIECE_ASERRIO!BK62</f>
        <v>1</v>
      </c>
      <c r="I62" s="26">
        <f>[1]DESPIECE_ASERRIO!BN62</f>
        <v>7.2204648604354202E-2</v>
      </c>
      <c r="J62" s="25">
        <f>[1]DESPIECE_ESTIBA!BK62</f>
        <v>1</v>
      </c>
      <c r="K62" s="26">
        <f>[1]DESPIECE_ESTIBA!BN62</f>
        <v>4.51664200666725E-2</v>
      </c>
      <c r="L62" s="11">
        <f>[1]DESPIECE_PULPA!BC62</f>
        <v>5</v>
      </c>
      <c r="M62" s="24">
        <f>[1]DESPIECE_PULPA!BD62</f>
        <v>4.7196204104158597E-2</v>
      </c>
      <c r="N62" s="27">
        <f t="shared" si="0"/>
        <v>7</v>
      </c>
      <c r="O62" s="26">
        <f t="shared" si="1"/>
        <v>0.16456727277518529</v>
      </c>
      <c r="P62" s="28">
        <f>[1]DESPIECE_NO_COMERCIAL!BC62</f>
        <v>2</v>
      </c>
      <c r="Q62" s="26">
        <f>[1]DESPIECE_NO_COMERCIAL!BD62</f>
        <v>1.7125637898241701E-3</v>
      </c>
      <c r="R62" s="11">
        <f t="shared" si="2"/>
        <v>9</v>
      </c>
      <c r="S62" s="24">
        <f t="shared" si="3"/>
        <v>0.16627983656500947</v>
      </c>
    </row>
    <row r="63" spans="1:19" ht="15" hidden="1">
      <c r="A63" s="34">
        <v>384</v>
      </c>
      <c r="B63" s="34">
        <v>11</v>
      </c>
      <c r="C63" s="34">
        <v>9246</v>
      </c>
      <c r="D63" s="34" t="s">
        <v>19</v>
      </c>
      <c r="E63" s="34">
        <v>23.7</v>
      </c>
      <c r="F63" s="36">
        <v>20.1209072482755</v>
      </c>
      <c r="G63" s="37">
        <v>4.4115029439871299E-2</v>
      </c>
      <c r="H63" s="25">
        <f>[1]DESPIECE_ASERRIO!BK63</f>
        <v>3</v>
      </c>
      <c r="I63" s="26">
        <f>[1]DESPIECE_ASERRIO!BN63</f>
        <v>0.24682460924697699</v>
      </c>
      <c r="J63" s="25">
        <f>[1]DESPIECE_ESTIBA!BK63</f>
        <v>1</v>
      </c>
      <c r="K63" s="26">
        <f>[1]DESPIECE_ESTIBA!BN63</f>
        <v>3.9181712632846102E-2</v>
      </c>
      <c r="L63" s="11">
        <f>[1]DESPIECE_PULPA!BC63</f>
        <v>4</v>
      </c>
      <c r="M63" s="24">
        <f>[1]DESPIECE_PULPA!BD63</f>
        <v>3.1247298997282499E-2</v>
      </c>
      <c r="N63" s="27">
        <f t="shared" si="0"/>
        <v>8</v>
      </c>
      <c r="O63" s="26">
        <f t="shared" si="1"/>
        <v>0.31725362087710562</v>
      </c>
      <c r="P63" s="28">
        <f>[1]DESPIECE_NO_COMERCIAL!BC63</f>
        <v>1</v>
      </c>
      <c r="Q63" s="26">
        <f>[1]DESPIECE_NO_COMERCIAL!BD63</f>
        <v>1.4606114203388101E-3</v>
      </c>
      <c r="R63" s="11">
        <f t="shared" si="2"/>
        <v>9</v>
      </c>
      <c r="S63" s="24">
        <f t="shared" si="3"/>
        <v>0.31871423229744444</v>
      </c>
    </row>
    <row r="64" spans="1:19" ht="15" hidden="1">
      <c r="A64" s="34">
        <v>384</v>
      </c>
      <c r="B64" s="34">
        <v>12</v>
      </c>
      <c r="C64" s="34">
        <v>9247</v>
      </c>
      <c r="D64" s="34" t="s">
        <v>19</v>
      </c>
      <c r="E64" s="34">
        <v>24.8</v>
      </c>
      <c r="F64" s="36">
        <v>20.873209456880499</v>
      </c>
      <c r="G64" s="37">
        <v>4.8305128641596702E-2</v>
      </c>
      <c r="H64" s="25">
        <f>[1]DESPIECE_ASERRIO!BK64</f>
        <v>3</v>
      </c>
      <c r="I64" s="26">
        <f>[1]DESPIECE_ASERRIO!BN64</f>
        <v>0.27568883078981599</v>
      </c>
      <c r="J64" s="25">
        <f>[1]DESPIECE_ESTIBA!BK64</f>
        <v>1</v>
      </c>
      <c r="K64" s="26">
        <f>[1]DESPIECE_ESTIBA!BN64</f>
        <v>4.5543711489537397E-2</v>
      </c>
      <c r="L64" s="11">
        <f>[1]DESPIECE_PULPA!BC64</f>
        <v>4</v>
      </c>
      <c r="M64" s="24">
        <f>[1]DESPIECE_PULPA!BD64</f>
        <v>3.92630367155005E-2</v>
      </c>
      <c r="N64" s="27">
        <f t="shared" si="0"/>
        <v>8</v>
      </c>
      <c r="O64" s="26">
        <f t="shared" si="1"/>
        <v>0.3604955789948539</v>
      </c>
      <c r="P64" s="28">
        <f>[1]DESPIECE_NO_COMERCIAL!BC64</f>
        <v>2</v>
      </c>
      <c r="Q64" s="26">
        <f>[1]DESPIECE_NO_COMERCIAL!BD64</f>
        <v>3.1484040862143898E-3</v>
      </c>
      <c r="R64" s="11">
        <f t="shared" si="2"/>
        <v>10</v>
      </c>
      <c r="S64" s="24">
        <f t="shared" si="3"/>
        <v>0.36364398308106827</v>
      </c>
    </row>
    <row r="65" spans="1:19" ht="15" hidden="1">
      <c r="A65" s="34">
        <v>384</v>
      </c>
      <c r="B65" s="34">
        <v>13</v>
      </c>
      <c r="C65" s="34">
        <v>9248</v>
      </c>
      <c r="D65" s="34" t="s">
        <v>19</v>
      </c>
      <c r="E65" s="34">
        <v>22</v>
      </c>
      <c r="F65" s="36">
        <v>18.8866659615876</v>
      </c>
      <c r="G65" s="37">
        <v>3.8013271108436497E-2</v>
      </c>
      <c r="H65" s="25">
        <f>[1]DESPIECE_ASERRIO!BK65</f>
        <v>2</v>
      </c>
      <c r="I65" s="26">
        <f>[1]DESPIECE_ASERRIO!BN65</f>
        <v>0.161250664899518</v>
      </c>
      <c r="J65" s="25">
        <f>[1]DESPIECE_ESTIBA!BK65</f>
        <v>1</v>
      </c>
      <c r="K65" s="26">
        <f>[1]DESPIECE_ESTIBA!BN65</f>
        <v>4.3179782033311402E-2</v>
      </c>
      <c r="L65" s="11">
        <f>[1]DESPIECE_PULPA!BC65</f>
        <v>4</v>
      </c>
      <c r="M65" s="24">
        <f>[1]DESPIECE_PULPA!BD65</f>
        <v>3.1704132509691098E-2</v>
      </c>
      <c r="N65" s="27">
        <f t="shared" si="0"/>
        <v>7</v>
      </c>
      <c r="O65" s="26">
        <f t="shared" si="1"/>
        <v>0.2361345794425205</v>
      </c>
      <c r="P65" s="28">
        <f>[1]DESPIECE_NO_COMERCIAL!BC65</f>
        <v>2</v>
      </c>
      <c r="Q65" s="26">
        <f>[1]DESPIECE_NO_COMERCIAL!BD65</f>
        <v>1.68338559131685E-3</v>
      </c>
      <c r="R65" s="11">
        <f t="shared" si="2"/>
        <v>9</v>
      </c>
      <c r="S65" s="24">
        <f t="shared" si="3"/>
        <v>0.23781796503383734</v>
      </c>
    </row>
    <row r="66" spans="1:19" ht="15" hidden="1">
      <c r="A66" s="34">
        <v>384</v>
      </c>
      <c r="B66" s="34">
        <v>14</v>
      </c>
      <c r="C66" s="34">
        <v>9249</v>
      </c>
      <c r="D66" s="34" t="s">
        <v>19</v>
      </c>
      <c r="E66" s="34">
        <v>22.5</v>
      </c>
      <c r="F66" s="36">
        <v>19.259310857326401</v>
      </c>
      <c r="G66" s="37">
        <v>3.9760782021995802E-2</v>
      </c>
      <c r="H66" s="25">
        <f>[1]DESPIECE_ASERRIO!BK66</f>
        <v>2</v>
      </c>
      <c r="I66" s="26">
        <f>[1]DESPIECE_ASERRIO!BN66</f>
        <v>0.15662357026807799</v>
      </c>
      <c r="J66" s="25">
        <f>[1]DESPIECE_ESTIBA!BK66</f>
        <v>1</v>
      </c>
      <c r="K66" s="26">
        <f>[1]DESPIECE_ESTIBA!BN66</f>
        <v>4.1597150305097599E-2</v>
      </c>
      <c r="L66" s="11">
        <f>[1]DESPIECE_PULPA!BC66</f>
        <v>4</v>
      </c>
      <c r="M66" s="24">
        <f>[1]DESPIECE_PULPA!BD66</f>
        <v>3.5421689616961703E-2</v>
      </c>
      <c r="N66" s="27">
        <f t="shared" ref="N66:N88" si="4">SUM(H66,J66,L66)</f>
        <v>7</v>
      </c>
      <c r="O66" s="26">
        <f t="shared" ref="O66:O88" si="5">SUM(I66,K66,M66)</f>
        <v>0.23364241019013729</v>
      </c>
      <c r="P66" s="28">
        <f>[1]DESPIECE_NO_COMERCIAL!BC66</f>
        <v>2</v>
      </c>
      <c r="Q66" s="26">
        <f>[1]DESPIECE_NO_COMERCIAL!BD66</f>
        <v>2.5655013172295399E-3</v>
      </c>
      <c r="R66" s="11">
        <f t="shared" ref="R66:R88" si="6">SUM(N66,P66)</f>
        <v>9</v>
      </c>
      <c r="S66" s="24">
        <f t="shared" ref="S66:S88" si="7">SUM(O66,Q66)</f>
        <v>0.23620791150736684</v>
      </c>
    </row>
    <row r="67" spans="1:19" ht="15" hidden="1">
      <c r="A67" s="34">
        <v>384</v>
      </c>
      <c r="B67" s="34">
        <v>15</v>
      </c>
      <c r="C67" s="34">
        <v>9250</v>
      </c>
      <c r="D67" s="34" t="s">
        <v>19</v>
      </c>
      <c r="E67" s="34">
        <v>23.6</v>
      </c>
      <c r="F67" s="36">
        <v>20.050792978907399</v>
      </c>
      <c r="G67" s="37">
        <v>4.3743536108584301E-2</v>
      </c>
      <c r="H67" s="25">
        <f>[1]DESPIECE_ASERRIO!BK67</f>
        <v>2</v>
      </c>
      <c r="I67" s="26">
        <f>[1]DESPIECE_ASERRIO!BN67</f>
        <v>0.17581174017352399</v>
      </c>
      <c r="J67" s="25">
        <f>[1]DESPIECE_ESTIBA!BK67</f>
        <v>1</v>
      </c>
      <c r="K67" s="26">
        <f>[1]DESPIECE_ESTIBA!BN67</f>
        <v>4.81638852970094E-2</v>
      </c>
      <c r="L67" s="11">
        <f>[1]DESPIECE_PULPA!BC67</f>
        <v>5</v>
      </c>
      <c r="M67" s="24">
        <f>[1]DESPIECE_PULPA!BD67</f>
        <v>4.7517243320055302E-2</v>
      </c>
      <c r="N67" s="27">
        <f t="shared" si="4"/>
        <v>8</v>
      </c>
      <c r="O67" s="26">
        <f t="shared" si="5"/>
        <v>0.2714928687905887</v>
      </c>
      <c r="P67" s="28">
        <f>[1]DESPIECE_NO_COMERCIAL!BC67</f>
        <v>1</v>
      </c>
      <c r="Q67" s="26">
        <f>[1]DESPIECE_NO_COMERCIAL!BD67</f>
        <v>1.3703014312755901E-3</v>
      </c>
      <c r="R67" s="11">
        <f t="shared" si="6"/>
        <v>9</v>
      </c>
      <c r="S67" s="24">
        <f t="shared" si="7"/>
        <v>0.27286317022186429</v>
      </c>
    </row>
    <row r="68" spans="1:19" ht="15" hidden="1">
      <c r="A68" s="34">
        <v>384</v>
      </c>
      <c r="B68" s="34">
        <v>16</v>
      </c>
      <c r="C68" s="34">
        <v>9251</v>
      </c>
      <c r="D68" s="34" t="s">
        <v>19</v>
      </c>
      <c r="E68" s="34">
        <v>13.5</v>
      </c>
      <c r="F68" s="36">
        <v>10.788800364038799</v>
      </c>
      <c r="G68" s="37">
        <v>1.4313881527918499E-2</v>
      </c>
      <c r="H68" s="25">
        <f>[1]DESPIECE_ASERRIO!BK68</f>
        <v>0</v>
      </c>
      <c r="I68" s="26">
        <f>[1]DESPIECE_ASERRIO!BN68</f>
        <v>0</v>
      </c>
      <c r="J68" s="25">
        <f>[1]DESPIECE_ESTIBA!BK68</f>
        <v>0</v>
      </c>
      <c r="K68" s="26">
        <f>[1]DESPIECE_ESTIBA!BN68</f>
        <v>0</v>
      </c>
      <c r="L68" s="11">
        <f>[1]DESPIECE_PULPA!BC68</f>
        <v>4</v>
      </c>
      <c r="M68" s="24">
        <f>[1]DESPIECE_PULPA!BD68</f>
        <v>3.4083932130787802E-2</v>
      </c>
      <c r="N68" s="27">
        <f t="shared" si="4"/>
        <v>4</v>
      </c>
      <c r="O68" s="26">
        <f t="shared" si="5"/>
        <v>3.4083932130787802E-2</v>
      </c>
      <c r="P68" s="28">
        <f>[1]DESPIECE_NO_COMERCIAL!BC68</f>
        <v>2</v>
      </c>
      <c r="Q68" s="26">
        <f>[1]DESPIECE_NO_COMERCIAL!BD68</f>
        <v>2.7565520501505701E-3</v>
      </c>
      <c r="R68" s="11">
        <f t="shared" si="6"/>
        <v>6</v>
      </c>
      <c r="S68" s="24">
        <f t="shared" si="7"/>
        <v>3.6840484180938368E-2</v>
      </c>
    </row>
    <row r="69" spans="1:19" ht="15" hidden="1">
      <c r="A69" s="34">
        <v>384</v>
      </c>
      <c r="B69" s="34">
        <v>17</v>
      </c>
      <c r="C69" s="34">
        <v>9252</v>
      </c>
      <c r="D69" s="34" t="s">
        <v>19</v>
      </c>
      <c r="E69" s="34">
        <v>43</v>
      </c>
      <c r="F69" s="36">
        <v>29.999220318430702</v>
      </c>
      <c r="G69" s="37">
        <v>0.14522012041218799</v>
      </c>
      <c r="H69" s="25">
        <f>[1]DESPIECE_ASERRIO!BK69</f>
        <v>7</v>
      </c>
      <c r="I69" s="26">
        <f>[1]DESPIECE_ASERRIO!BN69</f>
        <v>1.43595205781145</v>
      </c>
      <c r="J69" s="25">
        <f>[1]DESPIECE_ESTIBA!BK69</f>
        <v>0</v>
      </c>
      <c r="K69" s="26">
        <f>[1]DESPIECE_ESTIBA!BN69</f>
        <v>0</v>
      </c>
      <c r="L69" s="11">
        <f>[1]DESPIECE_PULPA!BC69</f>
        <v>3</v>
      </c>
      <c r="M69" s="24">
        <f>[1]DESPIECE_PULPA!BD69</f>
        <v>3.0033772488761899E-2</v>
      </c>
      <c r="N69" s="27">
        <f t="shared" si="4"/>
        <v>10</v>
      </c>
      <c r="O69" s="26">
        <f t="shared" si="5"/>
        <v>1.4659858303002118</v>
      </c>
      <c r="P69" s="28">
        <f>[1]DESPIECE_NO_COMERCIAL!BC69</f>
        <v>1</v>
      </c>
      <c r="Q69" s="26">
        <f>[1]DESPIECE_NO_COMERCIAL!BD69</f>
        <v>1.6177775374892601E-3</v>
      </c>
      <c r="R69" s="11">
        <f t="shared" si="6"/>
        <v>11</v>
      </c>
      <c r="S69" s="24">
        <f t="shared" si="7"/>
        <v>1.4676036078377011</v>
      </c>
    </row>
    <row r="70" spans="1:19" ht="15" hidden="1">
      <c r="A70" s="34">
        <v>384</v>
      </c>
      <c r="B70" s="34">
        <v>18</v>
      </c>
      <c r="C70" s="34">
        <v>9253</v>
      </c>
      <c r="D70" s="34" t="s">
        <v>19</v>
      </c>
      <c r="E70" s="34">
        <v>19.100000000000001</v>
      </c>
      <c r="F70" s="36">
        <v>16.542731971841999</v>
      </c>
      <c r="G70" s="37">
        <v>2.8652110398902302E-2</v>
      </c>
      <c r="H70" s="25">
        <f>[1]DESPIECE_ASERRIO!BK70</f>
        <v>1</v>
      </c>
      <c r="I70" s="26">
        <f>[1]DESPIECE_ASERRIO!BN70</f>
        <v>7.1206868896038195E-2</v>
      </c>
      <c r="J70" s="25">
        <f>[1]DESPIECE_ESTIBA!BK70</f>
        <v>1</v>
      </c>
      <c r="K70" s="26">
        <f>[1]DESPIECE_ESTIBA!BN70</f>
        <v>4.26004140862399E-2</v>
      </c>
      <c r="L70" s="11">
        <f>[1]DESPIECE_PULPA!BC70</f>
        <v>4</v>
      </c>
      <c r="M70" s="24">
        <f>[1]DESPIECE_PULPA!BD70</f>
        <v>3.44189803764786E-2</v>
      </c>
      <c r="N70" s="27">
        <f t="shared" si="4"/>
        <v>6</v>
      </c>
      <c r="O70" s="26">
        <f t="shared" si="5"/>
        <v>0.14822626335875672</v>
      </c>
      <c r="P70" s="28">
        <f>[1]DESPIECE_NO_COMERCIAL!BC70</f>
        <v>2</v>
      </c>
      <c r="Q70" s="26">
        <f>[1]DESPIECE_NO_COMERCIAL!BD70</f>
        <v>2.75426155978504E-3</v>
      </c>
      <c r="R70" s="11">
        <f t="shared" si="6"/>
        <v>8</v>
      </c>
      <c r="S70" s="24">
        <f t="shared" si="7"/>
        <v>0.15098052491854175</v>
      </c>
    </row>
    <row r="71" spans="1:19" ht="15" hidden="1">
      <c r="A71" s="34">
        <v>384</v>
      </c>
      <c r="B71" s="34">
        <v>19</v>
      </c>
      <c r="C71" s="34">
        <v>9254</v>
      </c>
      <c r="D71" s="34" t="s">
        <v>19</v>
      </c>
      <c r="E71" s="34">
        <v>25.3</v>
      </c>
      <c r="F71" s="36">
        <v>21.204198490052502</v>
      </c>
      <c r="G71" s="37">
        <v>5.0272551040907297E-2</v>
      </c>
      <c r="H71" s="25">
        <f>[1]DESPIECE_ASERRIO!BK71</f>
        <v>3</v>
      </c>
      <c r="I71" s="26">
        <f>[1]DESPIECE_ASERRIO!BN71</f>
        <v>0.26930979969320001</v>
      </c>
      <c r="J71" s="25">
        <f>[1]DESPIECE_ESTIBA!BK71</f>
        <v>0</v>
      </c>
      <c r="K71" s="26">
        <f>[1]DESPIECE_ESTIBA!BN71</f>
        <v>0</v>
      </c>
      <c r="L71" s="11">
        <f>[1]DESPIECE_PULPA!BC71</f>
        <v>5</v>
      </c>
      <c r="M71" s="24">
        <f>[1]DESPIECE_PULPA!BD71</f>
        <v>4.6220260243475302E-2</v>
      </c>
      <c r="N71" s="27">
        <f t="shared" si="4"/>
        <v>8</v>
      </c>
      <c r="O71" s="26">
        <f t="shared" si="5"/>
        <v>0.31553005993667532</v>
      </c>
      <c r="P71" s="28">
        <f>[1]DESPIECE_NO_COMERCIAL!BC71</f>
        <v>1</v>
      </c>
      <c r="Q71" s="26">
        <f>[1]DESPIECE_NO_COMERCIAL!BD71</f>
        <v>1.0485794431492499E-3</v>
      </c>
      <c r="R71" s="11">
        <f t="shared" si="6"/>
        <v>9</v>
      </c>
      <c r="S71" s="24">
        <f t="shared" si="7"/>
        <v>0.31657863937982456</v>
      </c>
    </row>
    <row r="72" spans="1:19" ht="15" hidden="1">
      <c r="A72" s="34">
        <v>384</v>
      </c>
      <c r="B72" s="34">
        <v>20</v>
      </c>
      <c r="C72" s="34">
        <v>9255</v>
      </c>
      <c r="D72" s="34" t="s">
        <v>19</v>
      </c>
      <c r="E72" s="34">
        <v>25.7</v>
      </c>
      <c r="F72" s="36">
        <v>21.464313627705302</v>
      </c>
      <c r="G72" s="37">
        <v>5.1874763294238103E-2</v>
      </c>
      <c r="H72" s="25">
        <f>[1]DESPIECE_ASERRIO!BK72</f>
        <v>3</v>
      </c>
      <c r="I72" s="26">
        <f>[1]DESPIECE_ASERRIO!BN72</f>
        <v>0.27989225276740498</v>
      </c>
      <c r="J72" s="25">
        <f>[1]DESPIECE_ESTIBA!BK72</f>
        <v>1</v>
      </c>
      <c r="K72" s="26">
        <f>[1]DESPIECE_ESTIBA!BN72</f>
        <v>4.06546577499724E-2</v>
      </c>
      <c r="L72" s="11">
        <f>[1]DESPIECE_PULPA!BC72</f>
        <v>4</v>
      </c>
      <c r="M72" s="24">
        <f>[1]DESPIECE_PULPA!BD72</f>
        <v>3.2103573580095801E-2</v>
      </c>
      <c r="N72" s="27">
        <f t="shared" si="4"/>
        <v>8</v>
      </c>
      <c r="O72" s="26">
        <f t="shared" si="5"/>
        <v>0.35265048409747318</v>
      </c>
      <c r="P72" s="28">
        <f>[1]DESPIECE_NO_COMERCIAL!BC72</f>
        <v>1</v>
      </c>
      <c r="Q72" s="26">
        <f>[1]DESPIECE_NO_COMERCIAL!BD72</f>
        <v>1.40198802495404E-3</v>
      </c>
      <c r="R72" s="11">
        <f t="shared" si="6"/>
        <v>9</v>
      </c>
      <c r="S72" s="24">
        <f t="shared" si="7"/>
        <v>0.35405247212242724</v>
      </c>
    </row>
    <row r="73" spans="1:19" ht="15" hidden="1">
      <c r="A73" s="34">
        <v>384</v>
      </c>
      <c r="B73" s="34">
        <v>21</v>
      </c>
      <c r="C73" s="34">
        <v>9256</v>
      </c>
      <c r="D73" s="34" t="s">
        <v>19</v>
      </c>
      <c r="E73" s="34">
        <v>21.5</v>
      </c>
      <c r="F73" s="36">
        <v>18.5054537703856</v>
      </c>
      <c r="G73" s="37">
        <v>3.6305030103046997E-2</v>
      </c>
      <c r="H73" s="25">
        <f>[1]DESPIECE_ASERRIO!BK73</f>
        <v>2</v>
      </c>
      <c r="I73" s="26">
        <f>[1]DESPIECE_ASERRIO!BN73</f>
        <v>0.152542895702379</v>
      </c>
      <c r="J73" s="25">
        <f>[1]DESPIECE_ESTIBA!BK73</f>
        <v>1</v>
      </c>
      <c r="K73" s="26">
        <f>[1]DESPIECE_ESTIBA!BN73</f>
        <v>4.4596996250951003E-2</v>
      </c>
      <c r="L73" s="11">
        <f>[1]DESPIECE_PULPA!BC73</f>
        <v>5</v>
      </c>
      <c r="M73" s="24">
        <f>[1]DESPIECE_PULPA!BD73</f>
        <v>4.3972357875230503E-2</v>
      </c>
      <c r="N73" s="27">
        <f t="shared" si="4"/>
        <v>8</v>
      </c>
      <c r="O73" s="26">
        <f t="shared" si="5"/>
        <v>0.2411122498285605</v>
      </c>
      <c r="P73" s="28">
        <f>[1]DESPIECE_NO_COMERCIAL!BC73</f>
        <v>1</v>
      </c>
      <c r="Q73" s="26">
        <f>[1]DESPIECE_NO_COMERCIAL!BD73</f>
        <v>1.18781204167439E-3</v>
      </c>
      <c r="R73" s="11">
        <f t="shared" si="6"/>
        <v>9</v>
      </c>
      <c r="S73" s="24">
        <f t="shared" si="7"/>
        <v>0.2423000618702349</v>
      </c>
    </row>
    <row r="74" spans="1:19" ht="15" hidden="1">
      <c r="A74" s="34">
        <v>384</v>
      </c>
      <c r="B74" s="34">
        <v>22</v>
      </c>
      <c r="C74" s="34">
        <v>9257</v>
      </c>
      <c r="D74" s="34" t="s">
        <v>19</v>
      </c>
      <c r="E74" s="34">
        <v>17.600000000000001</v>
      </c>
      <c r="F74" s="36">
        <v>15.1864995936954</v>
      </c>
      <c r="G74" s="37">
        <v>2.4328493509399401E-2</v>
      </c>
      <c r="H74" s="25">
        <f>[1]DESPIECE_ASERRIO!BK74</f>
        <v>0</v>
      </c>
      <c r="I74" s="26">
        <f>[1]DESPIECE_ASERRIO!BN74</f>
        <v>0</v>
      </c>
      <c r="J74" s="25">
        <f>[1]DESPIECE_ESTIBA!BK74</f>
        <v>1</v>
      </c>
      <c r="K74" s="26">
        <f>[1]DESPIECE_ESTIBA!BN74</f>
        <v>4.1717167732008502E-2</v>
      </c>
      <c r="L74" s="11">
        <f>[1]DESPIECE_PULPA!BC74</f>
        <v>4</v>
      </c>
      <c r="M74" s="24">
        <f>[1]DESPIECE_PULPA!BD74</f>
        <v>3.4419797170013998E-2</v>
      </c>
      <c r="N74" s="27">
        <f t="shared" si="4"/>
        <v>5</v>
      </c>
      <c r="O74" s="26">
        <f t="shared" si="5"/>
        <v>7.61369649020225E-2</v>
      </c>
      <c r="P74" s="28">
        <f>[1]DESPIECE_NO_COMERCIAL!BC74</f>
        <v>2</v>
      </c>
      <c r="Q74" s="26">
        <f>[1]DESPIECE_NO_COMERCIAL!BD74</f>
        <v>2.8615470353973199E-3</v>
      </c>
      <c r="R74" s="11">
        <f t="shared" si="6"/>
        <v>7</v>
      </c>
      <c r="S74" s="24">
        <f t="shared" si="7"/>
        <v>7.8998511937419816E-2</v>
      </c>
    </row>
    <row r="75" spans="1:19" ht="15" hidden="1">
      <c r="A75" s="34">
        <v>384</v>
      </c>
      <c r="B75" s="34">
        <v>23</v>
      </c>
      <c r="C75" s="34">
        <v>9258</v>
      </c>
      <c r="D75" s="34" t="s">
        <v>19</v>
      </c>
      <c r="E75" s="34">
        <v>21.6</v>
      </c>
      <c r="F75" s="36">
        <v>18.5824005441916</v>
      </c>
      <c r="G75" s="37">
        <v>3.66435367114714E-2</v>
      </c>
      <c r="H75" s="25">
        <f>[1]DESPIECE_ASERRIO!BK75</f>
        <v>2</v>
      </c>
      <c r="I75" s="26">
        <f>[1]DESPIECE_ASERRIO!BN75</f>
        <v>0.15426454757290201</v>
      </c>
      <c r="J75" s="25">
        <f>[1]DESPIECE_ESTIBA!BK75</f>
        <v>1</v>
      </c>
      <c r="K75" s="26">
        <f>[1]DESPIECE_ESTIBA!BN75</f>
        <v>4.5196588005706299E-2</v>
      </c>
      <c r="L75" s="11">
        <f>[1]DESPIECE_PULPA!BC75</f>
        <v>5</v>
      </c>
      <c r="M75" s="24">
        <f>[1]DESPIECE_PULPA!BD75</f>
        <v>4.4930761650185898E-2</v>
      </c>
      <c r="N75" s="27">
        <f t="shared" si="4"/>
        <v>8</v>
      </c>
      <c r="O75" s="26">
        <f t="shared" si="5"/>
        <v>0.2443918972287942</v>
      </c>
      <c r="P75" s="28">
        <f>[1]DESPIECE_NO_COMERCIAL!BC75</f>
        <v>1</v>
      </c>
      <c r="Q75" s="26">
        <f>[1]DESPIECE_NO_COMERCIAL!BD75</f>
        <v>1.27676208677175E-3</v>
      </c>
      <c r="R75" s="11">
        <f t="shared" si="6"/>
        <v>9</v>
      </c>
      <c r="S75" s="24">
        <f t="shared" si="7"/>
        <v>0.24566865931556595</v>
      </c>
    </row>
    <row r="76" spans="1:19" ht="15" hidden="1">
      <c r="A76" s="34">
        <v>384</v>
      </c>
      <c r="B76" s="34">
        <v>24</v>
      </c>
      <c r="C76" s="34">
        <v>9259</v>
      </c>
      <c r="D76" s="34" t="s">
        <v>19</v>
      </c>
      <c r="E76" s="34">
        <v>18.5</v>
      </c>
      <c r="F76" s="36">
        <v>16.013474279421501</v>
      </c>
      <c r="G76" s="37">
        <v>2.68802521422777E-2</v>
      </c>
      <c r="H76" s="25">
        <f>[1]DESPIECE_ASERRIO!BK76</f>
        <v>1</v>
      </c>
      <c r="I76" s="26">
        <f>[1]DESPIECE_ASERRIO!BN76</f>
        <v>6.5825822345759205E-2</v>
      </c>
      <c r="J76" s="25">
        <f>[1]DESPIECE_ESTIBA!BK76</f>
        <v>1</v>
      </c>
      <c r="K76" s="26">
        <f>[1]DESPIECE_ESTIBA!BN76</f>
        <v>4.2822584365394399E-2</v>
      </c>
      <c r="L76" s="11">
        <f>[1]DESPIECE_PULPA!BC76</f>
        <v>5</v>
      </c>
      <c r="M76" s="24">
        <f>[1]DESPIECE_PULPA!BD76</f>
        <v>4.5520170281123998E-2</v>
      </c>
      <c r="N76" s="27">
        <f t="shared" si="4"/>
        <v>7</v>
      </c>
      <c r="O76" s="26">
        <f t="shared" si="5"/>
        <v>0.1541685769922776</v>
      </c>
      <c r="P76" s="28">
        <f>[1]DESPIECE_NO_COMERCIAL!BC76</f>
        <v>2</v>
      </c>
      <c r="Q76" s="26">
        <f>[1]DESPIECE_NO_COMERCIAL!BD76</f>
        <v>1.6585366795686899E-3</v>
      </c>
      <c r="R76" s="11">
        <f t="shared" si="6"/>
        <v>9</v>
      </c>
      <c r="S76" s="24">
        <f t="shared" si="7"/>
        <v>0.15582711367184629</v>
      </c>
    </row>
    <row r="77" spans="1:19" ht="15" hidden="1">
      <c r="A77" s="34">
        <v>384</v>
      </c>
      <c r="B77" s="34">
        <v>25</v>
      </c>
      <c r="C77" s="34">
        <v>9260</v>
      </c>
      <c r="D77" s="34" t="s">
        <v>19</v>
      </c>
      <c r="E77" s="34">
        <v>18.2</v>
      </c>
      <c r="F77" s="36">
        <v>15.7423728730801</v>
      </c>
      <c r="G77" s="37">
        <v>2.6015528764377099E-2</v>
      </c>
      <c r="H77" s="25">
        <f>[1]DESPIECE_ASERRIO!BK77</f>
        <v>1</v>
      </c>
      <c r="I77" s="26">
        <f>[1]DESPIECE_ASERRIO!BN77</f>
        <v>6.3220835865646099E-2</v>
      </c>
      <c r="J77" s="25">
        <f>[1]DESPIECE_ESTIBA!BK77</f>
        <v>1</v>
      </c>
      <c r="K77" s="26">
        <f>[1]DESPIECE_ESTIBA!BN77</f>
        <v>4.1058330986208598E-2</v>
      </c>
      <c r="L77" s="11">
        <f>[1]DESPIECE_PULPA!BC77</f>
        <v>4</v>
      </c>
      <c r="M77" s="24">
        <f>[1]DESPIECE_PULPA!BD77</f>
        <v>3.95745927765268E-2</v>
      </c>
      <c r="N77" s="27">
        <f t="shared" si="4"/>
        <v>6</v>
      </c>
      <c r="O77" s="26">
        <f t="shared" si="5"/>
        <v>0.14385375962838151</v>
      </c>
      <c r="P77" s="28">
        <f>[1]DESPIECE_NO_COMERCIAL!BC77</f>
        <v>2</v>
      </c>
      <c r="Q77" s="26">
        <f>[1]DESPIECE_NO_COMERCIAL!BD77</f>
        <v>4.11609708086639E-3</v>
      </c>
      <c r="R77" s="11">
        <f t="shared" si="6"/>
        <v>8</v>
      </c>
      <c r="S77" s="24">
        <f t="shared" si="7"/>
        <v>0.14796985670924789</v>
      </c>
    </row>
    <row r="78" spans="1:19" ht="15" hidden="1">
      <c r="A78" s="34">
        <v>384</v>
      </c>
      <c r="B78" s="34">
        <v>26</v>
      </c>
      <c r="C78" s="34">
        <v>9261</v>
      </c>
      <c r="D78" s="34" t="s">
        <v>19</v>
      </c>
      <c r="E78" s="34">
        <v>24.6</v>
      </c>
      <c r="F78" s="36">
        <v>20.738941516803202</v>
      </c>
      <c r="G78" s="37">
        <v>4.7529155256159999E-2</v>
      </c>
      <c r="H78" s="25">
        <f>[1]DESPIECE_ASERRIO!BK78</f>
        <v>3</v>
      </c>
      <c r="I78" s="26">
        <f>[1]DESPIECE_ASERRIO!BN78</f>
        <v>0.27032291316459001</v>
      </c>
      <c r="J78" s="25">
        <f>[1]DESPIECE_ESTIBA!BK78</f>
        <v>1</v>
      </c>
      <c r="K78" s="26">
        <f>[1]DESPIECE_ESTIBA!BN78</f>
        <v>4.4359946778899498E-2</v>
      </c>
      <c r="L78" s="11">
        <f>[1]DESPIECE_PULPA!BC78</f>
        <v>4</v>
      </c>
      <c r="M78" s="24">
        <f>[1]DESPIECE_PULPA!BD78</f>
        <v>3.7746994904529201E-2</v>
      </c>
      <c r="N78" s="27">
        <f t="shared" si="4"/>
        <v>8</v>
      </c>
      <c r="O78" s="26">
        <f t="shared" si="5"/>
        <v>0.3524298548480187</v>
      </c>
      <c r="P78" s="28">
        <f>[1]DESPIECE_NO_COMERCIAL!BC78</f>
        <v>2</v>
      </c>
      <c r="Q78" s="26">
        <f>[1]DESPIECE_NO_COMERCIAL!BD78</f>
        <v>2.7800406136084198E-3</v>
      </c>
      <c r="R78" s="11">
        <f t="shared" si="6"/>
        <v>10</v>
      </c>
      <c r="S78" s="24">
        <f t="shared" si="7"/>
        <v>0.35520989546162712</v>
      </c>
    </row>
    <row r="79" spans="1:19" ht="15" hidden="1">
      <c r="A79" s="34">
        <v>384</v>
      </c>
      <c r="B79" s="34">
        <v>27</v>
      </c>
      <c r="C79" s="34">
        <v>9262</v>
      </c>
      <c r="D79" s="34" t="s">
        <v>19</v>
      </c>
      <c r="E79" s="34">
        <v>24.8</v>
      </c>
      <c r="F79" s="36">
        <v>20.873209456880499</v>
      </c>
      <c r="G79" s="37">
        <v>4.8305128641596702E-2</v>
      </c>
      <c r="H79" s="25">
        <f>[1]DESPIECE_ASERRIO!BK79</f>
        <v>3</v>
      </c>
      <c r="I79" s="26">
        <f>[1]DESPIECE_ASERRIO!BN79</f>
        <v>0.27568883078981599</v>
      </c>
      <c r="J79" s="25">
        <f>[1]DESPIECE_ESTIBA!BK79</f>
        <v>1</v>
      </c>
      <c r="K79" s="26">
        <f>[1]DESPIECE_ESTIBA!BN79</f>
        <v>4.5543711489537397E-2</v>
      </c>
      <c r="L79" s="11">
        <f>[1]DESPIECE_PULPA!BC79</f>
        <v>4</v>
      </c>
      <c r="M79" s="24">
        <f>[1]DESPIECE_PULPA!BD79</f>
        <v>3.92630367155005E-2</v>
      </c>
      <c r="N79" s="27">
        <f t="shared" si="4"/>
        <v>8</v>
      </c>
      <c r="O79" s="26">
        <f t="shared" si="5"/>
        <v>0.3604955789948539</v>
      </c>
      <c r="P79" s="28">
        <f>[1]DESPIECE_NO_COMERCIAL!BC79</f>
        <v>2</v>
      </c>
      <c r="Q79" s="26">
        <f>[1]DESPIECE_NO_COMERCIAL!BD79</f>
        <v>3.1484040862143898E-3</v>
      </c>
      <c r="R79" s="11">
        <f t="shared" si="6"/>
        <v>10</v>
      </c>
      <c r="S79" s="24">
        <f t="shared" si="7"/>
        <v>0.36364398308106827</v>
      </c>
    </row>
    <row r="80" spans="1:19" ht="15" hidden="1">
      <c r="A80" s="34">
        <v>384</v>
      </c>
      <c r="B80" s="34">
        <v>28</v>
      </c>
      <c r="C80" s="34">
        <v>9263</v>
      </c>
      <c r="D80" s="34" t="s">
        <v>19</v>
      </c>
      <c r="E80" s="34">
        <v>26.2</v>
      </c>
      <c r="F80" s="36">
        <v>21.783822549339199</v>
      </c>
      <c r="G80" s="37">
        <v>5.39128715282544E-2</v>
      </c>
      <c r="H80" s="25">
        <f>[1]DESPIECE_ASERRIO!BK80</f>
        <v>3</v>
      </c>
      <c r="I80" s="26">
        <f>[1]DESPIECE_ASERRIO!BN80</f>
        <v>0.29340260982991101</v>
      </c>
      <c r="J80" s="25">
        <f>[1]DESPIECE_ESTIBA!BK80</f>
        <v>1</v>
      </c>
      <c r="K80" s="26">
        <f>[1]DESPIECE_ESTIBA!BN80</f>
        <v>4.3492172211421397E-2</v>
      </c>
      <c r="L80" s="11">
        <f>[1]DESPIECE_PULPA!BC80</f>
        <v>4</v>
      </c>
      <c r="M80" s="24">
        <f>[1]DESPIECE_PULPA!BD80</f>
        <v>3.5546325877357197E-2</v>
      </c>
      <c r="N80" s="27">
        <f t="shared" si="4"/>
        <v>8</v>
      </c>
      <c r="O80" s="26">
        <f t="shared" si="5"/>
        <v>0.37244110791868956</v>
      </c>
      <c r="P80" s="28">
        <f>[1]DESPIECE_NO_COMERCIAL!BC80</f>
        <v>1</v>
      </c>
      <c r="Q80" s="26">
        <f>[1]DESPIECE_NO_COMERCIAL!BD80</f>
        <v>1.8632550848436101E-3</v>
      </c>
      <c r="R80" s="11">
        <f t="shared" si="6"/>
        <v>9</v>
      </c>
      <c r="S80" s="24">
        <f t="shared" si="7"/>
        <v>0.37430436300353315</v>
      </c>
    </row>
    <row r="81" spans="1:19" ht="15" hidden="1">
      <c r="A81" s="34">
        <v>384</v>
      </c>
      <c r="B81" s="34">
        <v>29</v>
      </c>
      <c r="C81" s="34">
        <v>9264</v>
      </c>
      <c r="D81" s="34" t="s">
        <v>19</v>
      </c>
      <c r="E81" s="34">
        <v>25</v>
      </c>
      <c r="F81" s="36">
        <v>21.006398927964501</v>
      </c>
      <c r="G81" s="37">
        <v>4.9087385212340497E-2</v>
      </c>
      <c r="H81" s="25">
        <f>[1]DESPIECE_ASERRIO!BK81</f>
        <v>3</v>
      </c>
      <c r="I81" s="26">
        <f>[1]DESPIECE_ASERRIO!BN81</f>
        <v>0.281107376674678</v>
      </c>
      <c r="J81" s="25">
        <f>[1]DESPIECE_ESTIBA!BK81</f>
        <v>1</v>
      </c>
      <c r="K81" s="26">
        <f>[1]DESPIECE_ESTIBA!BN81</f>
        <v>4.6739433688495403E-2</v>
      </c>
      <c r="L81" s="11">
        <f>[1]DESPIECE_PULPA!BC81</f>
        <v>4</v>
      </c>
      <c r="M81" s="24">
        <f>[1]DESPIECE_PULPA!BD81</f>
        <v>4.0805000407657201E-2</v>
      </c>
      <c r="N81" s="27">
        <f t="shared" si="4"/>
        <v>8</v>
      </c>
      <c r="O81" s="26">
        <f t="shared" si="5"/>
        <v>0.36865181077083065</v>
      </c>
      <c r="P81" s="28">
        <f>[1]DESPIECE_NO_COMERCIAL!BC81</f>
        <v>2</v>
      </c>
      <c r="Q81" s="26">
        <f>[1]DESPIECE_NO_COMERCIAL!BD81</f>
        <v>3.5241944626353298E-3</v>
      </c>
      <c r="R81" s="11">
        <f t="shared" si="6"/>
        <v>10</v>
      </c>
      <c r="S81" s="24">
        <f t="shared" si="7"/>
        <v>0.372176005233466</v>
      </c>
    </row>
    <row r="82" spans="1:19" ht="15" hidden="1">
      <c r="A82" s="34">
        <v>384</v>
      </c>
      <c r="B82" s="34">
        <v>30</v>
      </c>
      <c r="C82" s="34">
        <v>9265</v>
      </c>
      <c r="D82" s="34" t="s">
        <v>19</v>
      </c>
      <c r="E82" s="34">
        <v>23.6</v>
      </c>
      <c r="F82" s="36">
        <v>20.050792978907399</v>
      </c>
      <c r="G82" s="37">
        <v>4.3743536108584301E-2</v>
      </c>
      <c r="H82" s="25">
        <f>[1]DESPIECE_ASERRIO!BK82</f>
        <v>2</v>
      </c>
      <c r="I82" s="26">
        <f>[1]DESPIECE_ASERRIO!BN82</f>
        <v>0.17581174017352399</v>
      </c>
      <c r="J82" s="25">
        <f>[1]DESPIECE_ESTIBA!BK82</f>
        <v>1</v>
      </c>
      <c r="K82" s="26">
        <f>[1]DESPIECE_ESTIBA!BN82</f>
        <v>4.81638852970094E-2</v>
      </c>
      <c r="L82" s="11">
        <f>[1]DESPIECE_PULPA!BC82</f>
        <v>5</v>
      </c>
      <c r="M82" s="24">
        <f>[1]DESPIECE_PULPA!BD82</f>
        <v>4.7517243320055302E-2</v>
      </c>
      <c r="N82" s="27">
        <f t="shared" si="4"/>
        <v>8</v>
      </c>
      <c r="O82" s="26">
        <f t="shared" si="5"/>
        <v>0.2714928687905887</v>
      </c>
      <c r="P82" s="28">
        <f>[1]DESPIECE_NO_COMERCIAL!BC82</f>
        <v>1</v>
      </c>
      <c r="Q82" s="26">
        <f>[1]DESPIECE_NO_COMERCIAL!BD82</f>
        <v>1.3703014312755901E-3</v>
      </c>
      <c r="R82" s="11">
        <f t="shared" si="6"/>
        <v>9</v>
      </c>
      <c r="S82" s="24">
        <f t="shared" si="7"/>
        <v>0.27286317022186429</v>
      </c>
    </row>
    <row r="83" spans="1:19" ht="15" hidden="1">
      <c r="A83" s="34">
        <v>384</v>
      </c>
      <c r="B83" s="34">
        <v>31</v>
      </c>
      <c r="C83" s="34">
        <v>9266</v>
      </c>
      <c r="D83" s="34" t="s">
        <v>19</v>
      </c>
      <c r="E83" s="34">
        <v>17.7</v>
      </c>
      <c r="F83" s="36">
        <v>15.280448853512</v>
      </c>
      <c r="G83" s="37">
        <v>2.4605739061078699E-2</v>
      </c>
      <c r="H83" s="25">
        <f>[1]DESPIECE_ASERRIO!BK83</f>
        <v>0</v>
      </c>
      <c r="I83" s="26">
        <f>[1]DESPIECE_ASERRIO!BN83</f>
        <v>0</v>
      </c>
      <c r="J83" s="25">
        <f>[1]DESPIECE_ESTIBA!BK83</f>
        <v>1</v>
      </c>
      <c r="K83" s="26">
        <f>[1]DESPIECE_ESTIBA!BN83</f>
        <v>4.2321043253794099E-2</v>
      </c>
      <c r="L83" s="11">
        <f>[1]DESPIECE_PULPA!BC83</f>
        <v>4</v>
      </c>
      <c r="M83" s="24">
        <f>[1]DESPIECE_PULPA!BD83</f>
        <v>3.5261427672411402E-2</v>
      </c>
      <c r="N83" s="27">
        <f t="shared" si="4"/>
        <v>5</v>
      </c>
      <c r="O83" s="26">
        <f t="shared" si="5"/>
        <v>7.7582470926205502E-2</v>
      </c>
      <c r="P83" s="28">
        <f>[1]DESPIECE_NO_COMERCIAL!BC83</f>
        <v>2</v>
      </c>
      <c r="Q83" s="26">
        <f>[1]DESPIECE_NO_COMERCIAL!BD83</f>
        <v>3.0620610071227399E-3</v>
      </c>
      <c r="R83" s="11">
        <f t="shared" si="6"/>
        <v>7</v>
      </c>
      <c r="S83" s="24">
        <f t="shared" si="7"/>
        <v>8.064453193332824E-2</v>
      </c>
    </row>
    <row r="84" spans="1:19" ht="15" hidden="1">
      <c r="A84" s="34">
        <v>384</v>
      </c>
      <c r="B84" s="34">
        <v>32</v>
      </c>
      <c r="C84" s="34">
        <v>9267</v>
      </c>
      <c r="D84" s="34" t="s">
        <v>19</v>
      </c>
      <c r="E84" s="34">
        <v>25.7</v>
      </c>
      <c r="F84" s="36">
        <v>21.464313627705302</v>
      </c>
      <c r="G84" s="37">
        <v>5.1874763294238103E-2</v>
      </c>
      <c r="H84" s="25">
        <f>[1]DESPIECE_ASERRIO!BK84</f>
        <v>3</v>
      </c>
      <c r="I84" s="26">
        <f>[1]DESPIECE_ASERRIO!BN84</f>
        <v>0.27989225276740498</v>
      </c>
      <c r="J84" s="25">
        <f>[1]DESPIECE_ESTIBA!BK84</f>
        <v>1</v>
      </c>
      <c r="K84" s="26">
        <f>[1]DESPIECE_ESTIBA!BN84</f>
        <v>4.06546577499724E-2</v>
      </c>
      <c r="L84" s="11">
        <f>[1]DESPIECE_PULPA!BC84</f>
        <v>4</v>
      </c>
      <c r="M84" s="24">
        <f>[1]DESPIECE_PULPA!BD84</f>
        <v>3.2103573580095801E-2</v>
      </c>
      <c r="N84" s="27">
        <f t="shared" si="4"/>
        <v>8</v>
      </c>
      <c r="O84" s="26">
        <f t="shared" si="5"/>
        <v>0.35265048409747318</v>
      </c>
      <c r="P84" s="28">
        <f>[1]DESPIECE_NO_COMERCIAL!BC84</f>
        <v>1</v>
      </c>
      <c r="Q84" s="26">
        <f>[1]DESPIECE_NO_COMERCIAL!BD84</f>
        <v>1.40198802495404E-3</v>
      </c>
      <c r="R84" s="11">
        <f t="shared" si="6"/>
        <v>9</v>
      </c>
      <c r="S84" s="24">
        <f t="shared" si="7"/>
        <v>0.35405247212242724</v>
      </c>
    </row>
    <row r="85" spans="1:19" ht="15" hidden="1">
      <c r="A85" s="34">
        <v>384</v>
      </c>
      <c r="B85" s="34">
        <v>33</v>
      </c>
      <c r="C85" s="34">
        <v>9268</v>
      </c>
      <c r="D85" s="34" t="s">
        <v>19</v>
      </c>
      <c r="E85" s="34">
        <v>25.4</v>
      </c>
      <c r="F85" s="36">
        <v>21.269610803674102</v>
      </c>
      <c r="G85" s="37">
        <v>5.0670747909749798E-2</v>
      </c>
      <c r="H85" s="25">
        <f>[1]DESPIECE_ASERRIO!BK85</f>
        <v>3</v>
      </c>
      <c r="I85" s="26">
        <f>[1]DESPIECE_ASERRIO!BN85</f>
        <v>0.27193663676527902</v>
      </c>
      <c r="J85" s="25">
        <f>[1]DESPIECE_ESTIBA!BK85</f>
        <v>1</v>
      </c>
      <c r="K85" s="26">
        <f>[1]DESPIECE_ESTIBA!BN85</f>
        <v>3.89888830549487E-2</v>
      </c>
      <c r="L85" s="11">
        <f>[1]DESPIECE_PULPA!BC85</f>
        <v>4</v>
      </c>
      <c r="M85" s="24">
        <f>[1]DESPIECE_PULPA!BD85</f>
        <v>3.01113379548213E-2</v>
      </c>
      <c r="N85" s="27">
        <f t="shared" si="4"/>
        <v>8</v>
      </c>
      <c r="O85" s="26">
        <f t="shared" si="5"/>
        <v>0.341036857775049</v>
      </c>
      <c r="P85" s="28">
        <f>[1]DESPIECE_NO_COMERCIAL!BC85</f>
        <v>1</v>
      </c>
      <c r="Q85" s="26">
        <f>[1]DESPIECE_NO_COMERCIAL!BD85</f>
        <v>1.13570627002764E-3</v>
      </c>
      <c r="R85" s="11">
        <f t="shared" si="6"/>
        <v>9</v>
      </c>
      <c r="S85" s="24">
        <f t="shared" si="7"/>
        <v>0.34217256404507662</v>
      </c>
    </row>
    <row r="86" spans="1:19" ht="15" hidden="1">
      <c r="A86" s="34">
        <v>384</v>
      </c>
      <c r="B86" s="34">
        <v>34</v>
      </c>
      <c r="C86" s="34">
        <v>9269</v>
      </c>
      <c r="D86" s="34" t="s">
        <v>19</v>
      </c>
      <c r="E86" s="34">
        <v>17.600000000000001</v>
      </c>
      <c r="F86" s="36">
        <v>15.1864995936954</v>
      </c>
      <c r="G86" s="37">
        <v>2.4328493509399401E-2</v>
      </c>
      <c r="H86" s="25">
        <f>[1]DESPIECE_ASERRIO!BK86</f>
        <v>0</v>
      </c>
      <c r="I86" s="26">
        <f>[1]DESPIECE_ASERRIO!BN86</f>
        <v>0</v>
      </c>
      <c r="J86" s="25">
        <f>[1]DESPIECE_ESTIBA!BK86</f>
        <v>1</v>
      </c>
      <c r="K86" s="26">
        <f>[1]DESPIECE_ESTIBA!BN86</f>
        <v>4.1717167732008502E-2</v>
      </c>
      <c r="L86" s="11">
        <f>[1]DESPIECE_PULPA!BC86</f>
        <v>4</v>
      </c>
      <c r="M86" s="24">
        <f>[1]DESPIECE_PULPA!BD86</f>
        <v>3.4419797170013998E-2</v>
      </c>
      <c r="N86" s="27">
        <f t="shared" si="4"/>
        <v>5</v>
      </c>
      <c r="O86" s="26">
        <f t="shared" si="5"/>
        <v>7.61369649020225E-2</v>
      </c>
      <c r="P86" s="28">
        <f>[1]DESPIECE_NO_COMERCIAL!BC86</f>
        <v>2</v>
      </c>
      <c r="Q86" s="26">
        <f>[1]DESPIECE_NO_COMERCIAL!BD86</f>
        <v>2.8615470353973199E-3</v>
      </c>
      <c r="R86" s="11">
        <f t="shared" si="6"/>
        <v>7</v>
      </c>
      <c r="S86" s="24">
        <f t="shared" si="7"/>
        <v>7.8998511937419816E-2</v>
      </c>
    </row>
    <row r="87" spans="1:19" ht="15" hidden="1">
      <c r="A87" s="34">
        <v>384</v>
      </c>
      <c r="B87" s="34">
        <v>35</v>
      </c>
      <c r="C87" s="34">
        <v>9270</v>
      </c>
      <c r="D87" s="34" t="s">
        <v>19</v>
      </c>
      <c r="E87" s="34">
        <v>26.7</v>
      </c>
      <c r="F87" s="36">
        <v>22.097291241565699</v>
      </c>
      <c r="G87" s="37">
        <v>5.5990249670440702E-2</v>
      </c>
      <c r="H87" s="25">
        <f>[1]DESPIECE_ASERRIO!BK87</f>
        <v>3</v>
      </c>
      <c r="I87" s="26">
        <f>[1]DESPIECE_ASERRIO!BN87</f>
        <v>0.30722786214112902</v>
      </c>
      <c r="J87" s="25">
        <f>[1]DESPIECE_ESTIBA!BK87</f>
        <v>1</v>
      </c>
      <c r="K87" s="26">
        <f>[1]DESPIECE_ESTIBA!BN87</f>
        <v>4.6405653802945597E-2</v>
      </c>
      <c r="L87" s="11">
        <f>[1]DESPIECE_PULPA!BC87</f>
        <v>4</v>
      </c>
      <c r="M87" s="24">
        <f>[1]DESPIECE_PULPA!BD87</f>
        <v>3.9142141651793902E-2</v>
      </c>
      <c r="N87" s="27">
        <f t="shared" si="4"/>
        <v>8</v>
      </c>
      <c r="O87" s="26">
        <f t="shared" si="5"/>
        <v>0.39277565759586852</v>
      </c>
      <c r="P87" s="28">
        <f>[1]DESPIECE_NO_COMERCIAL!BC87</f>
        <v>2</v>
      </c>
      <c r="Q87" s="26">
        <f>[1]DESPIECE_NO_COMERCIAL!BD87</f>
        <v>2.6714632501111299E-3</v>
      </c>
      <c r="R87" s="11">
        <f t="shared" si="6"/>
        <v>10</v>
      </c>
      <c r="S87" s="24">
        <f t="shared" si="7"/>
        <v>0.39544712084597966</v>
      </c>
    </row>
    <row r="88" spans="1:19" ht="15" hidden="1">
      <c r="A88" s="34">
        <v>384</v>
      </c>
      <c r="B88" s="34">
        <v>36</v>
      </c>
      <c r="C88" s="34">
        <v>9271</v>
      </c>
      <c r="D88" s="34" t="s">
        <v>19</v>
      </c>
      <c r="E88" s="34">
        <v>27.1</v>
      </c>
      <c r="F88" s="36">
        <v>22.343868275799899</v>
      </c>
      <c r="G88" s="37">
        <v>5.7680426518072002E-2</v>
      </c>
      <c r="H88" s="25">
        <f>[1]DESPIECE_ASERRIO!BK88</f>
        <v>4</v>
      </c>
      <c r="I88" s="26">
        <f>[1]DESPIECE_ASERRIO!BN88</f>
        <v>0.39671641626926901</v>
      </c>
      <c r="J88" s="25">
        <f>[1]DESPIECE_ESTIBA!BK88</f>
        <v>0</v>
      </c>
      <c r="K88" s="26">
        <f>[1]DESPIECE_ESTIBA!BN88</f>
        <v>0</v>
      </c>
      <c r="L88" s="11">
        <f>[1]DESPIECE_PULPA!BC88</f>
        <v>4</v>
      </c>
      <c r="M88" s="24">
        <f>[1]DESPIECE_PULPA!BD88</f>
        <v>4.21289300670886E-2</v>
      </c>
      <c r="N88" s="27">
        <f t="shared" si="4"/>
        <v>8</v>
      </c>
      <c r="O88" s="26">
        <f t="shared" si="5"/>
        <v>0.43884534633635763</v>
      </c>
      <c r="P88" s="28">
        <f>[1]DESPIECE_NO_COMERCIAL!BC88</f>
        <v>2</v>
      </c>
      <c r="Q88" s="26">
        <f>[1]DESPIECE_NO_COMERCIAL!BD88</f>
        <v>3.4112165290755602E-3</v>
      </c>
      <c r="R88" s="11">
        <f t="shared" si="6"/>
        <v>10</v>
      </c>
      <c r="S88" s="24">
        <f t="shared" si="7"/>
        <v>0.44225656286543319</v>
      </c>
    </row>
    <row r="89" spans="1:19" ht="15.75" hidden="1" customHeight="1">
      <c r="I89" s="24">
        <f t="shared" ref="I89:M89" si="8">SUM(I2:I88)</f>
        <v>34.203083810610615</v>
      </c>
      <c r="K89" s="24">
        <f t="shared" si="8"/>
        <v>3.2105649557911846</v>
      </c>
      <c r="M89" s="24">
        <f t="shared" si="8"/>
        <v>3.1749043997076143</v>
      </c>
      <c r="O89" s="24">
        <f t="shared" ref="O89:S89" si="9">SUM(O2:O88)</f>
        <v>40.588553166109399</v>
      </c>
      <c r="P89" s="28"/>
      <c r="Q89" s="26">
        <f t="shared" si="9"/>
        <v>0.17071774733256004</v>
      </c>
      <c r="S89" s="26">
        <f t="shared" si="9"/>
        <v>40.759270913441966</v>
      </c>
    </row>
  </sheetData>
  <autoFilter ref="A1:S89" xr:uid="{00000000-0001-0000-0000-000000000000}">
    <filterColumn colId="0">
      <filters>
        <filter val="385"/>
      </filters>
    </filterColumn>
  </autoFilter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E7"/>
  <sheetViews>
    <sheetView workbookViewId="0">
      <selection activeCell="C19" sqref="C19"/>
    </sheetView>
  </sheetViews>
  <sheetFormatPr baseColWidth="10" defaultColWidth="9.140625" defaultRowHeight="12.75"/>
  <cols>
    <col min="1" max="1" width="14.140625"/>
    <col min="2" max="5" width="36.28515625"/>
  </cols>
  <sheetData>
    <row r="3" spans="1:5">
      <c r="A3" t="s">
        <v>0</v>
      </c>
      <c r="B3" t="s">
        <v>20</v>
      </c>
      <c r="C3" t="s">
        <v>21</v>
      </c>
      <c r="D3" t="s">
        <v>22</v>
      </c>
      <c r="E3" t="s">
        <v>23</v>
      </c>
    </row>
    <row r="4" spans="1:5">
      <c r="A4">
        <v>383</v>
      </c>
      <c r="B4">
        <v>12.221585614542599</v>
      </c>
      <c r="C4">
        <v>0.69842596495204701</v>
      </c>
      <c r="D4">
        <v>0.55196312789590796</v>
      </c>
      <c r="E4">
        <v>2.4636453494654199E-2</v>
      </c>
    </row>
    <row r="5" spans="1:5">
      <c r="A5">
        <v>384</v>
      </c>
      <c r="B5">
        <v>8.7994439683960302</v>
      </c>
      <c r="C5">
        <v>1.33496892620246</v>
      </c>
      <c r="D5">
        <v>1.35405558890127</v>
      </c>
      <c r="E5">
        <v>7.3011168845193597E-2</v>
      </c>
    </row>
    <row r="6" spans="1:5">
      <c r="A6">
        <v>385</v>
      </c>
      <c r="B6">
        <v>13.182054227671999</v>
      </c>
      <c r="C6">
        <v>1.1771700646366801</v>
      </c>
      <c r="D6">
        <v>1.26888568291044</v>
      </c>
      <c r="E6">
        <v>7.3070124992712204E-2</v>
      </c>
    </row>
    <row r="7" spans="1:5">
      <c r="A7" t="s">
        <v>24</v>
      </c>
      <c r="B7">
        <v>34.2030838106106</v>
      </c>
      <c r="C7">
        <v>3.2105649557911899</v>
      </c>
      <c r="D7">
        <v>3.1749043997076098</v>
      </c>
      <c r="E7">
        <v>0.17071774733256001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9"/>
  <sheetViews>
    <sheetView workbookViewId="0">
      <selection activeCell="G10" sqref="G10"/>
    </sheetView>
  </sheetViews>
  <sheetFormatPr baseColWidth="10" defaultColWidth="11" defaultRowHeight="12.75"/>
  <cols>
    <col min="2" max="2" width="13.140625" customWidth="1"/>
    <col min="3" max="3" width="30.42578125" customWidth="1"/>
    <col min="4" max="4" width="20.85546875" customWidth="1"/>
    <col min="5" max="5" width="19.28515625" customWidth="1"/>
    <col min="6" max="6" width="21" customWidth="1"/>
    <col min="7" max="7" width="27.42578125" customWidth="1"/>
    <col min="8" max="8" width="25.5703125" customWidth="1"/>
    <col min="9" max="9" width="28.42578125" customWidth="1"/>
    <col min="10" max="10" width="33.42578125" customWidth="1"/>
  </cols>
  <sheetData>
    <row r="2" spans="2:10">
      <c r="B2" s="19" t="s">
        <v>0</v>
      </c>
      <c r="C2" s="19" t="s">
        <v>25</v>
      </c>
      <c r="D2" s="19" t="s">
        <v>26</v>
      </c>
      <c r="E2" s="19" t="s">
        <v>27</v>
      </c>
      <c r="F2" s="19" t="s">
        <v>28</v>
      </c>
      <c r="G2" s="19" t="s">
        <v>20</v>
      </c>
      <c r="H2" s="19" t="s">
        <v>21</v>
      </c>
      <c r="I2" s="19" t="s">
        <v>22</v>
      </c>
      <c r="J2" s="19" t="s">
        <v>23</v>
      </c>
    </row>
    <row r="3" spans="2:10">
      <c r="B3" s="11">
        <v>383</v>
      </c>
      <c r="C3" s="11">
        <v>32.464705882352902</v>
      </c>
      <c r="D3" s="11">
        <v>25.013296686152099</v>
      </c>
      <c r="E3" s="11">
        <v>17</v>
      </c>
      <c r="F3" s="11">
        <v>1.4650196875466901</v>
      </c>
      <c r="G3" s="11">
        <v>12.221585614542599</v>
      </c>
      <c r="H3" s="11">
        <v>0.69842596495204701</v>
      </c>
      <c r="I3" s="11">
        <v>0.55196312789590796</v>
      </c>
      <c r="J3" s="11">
        <v>2.4636453494654199E-2</v>
      </c>
    </row>
    <row r="4" spans="2:10">
      <c r="B4" s="11">
        <v>384</v>
      </c>
      <c r="C4" s="11">
        <v>23.580555555555598</v>
      </c>
      <c r="D4" s="11">
        <v>19.705041014993</v>
      </c>
      <c r="E4" s="11">
        <v>36</v>
      </c>
      <c r="F4" s="11">
        <v>1.64109810179877</v>
      </c>
      <c r="G4" s="11">
        <v>8.7994439683960302</v>
      </c>
      <c r="H4" s="11">
        <v>1.33496892620246</v>
      </c>
      <c r="I4" s="11">
        <v>1.35405558890127</v>
      </c>
      <c r="J4" s="11">
        <v>7.3011168845193597E-2</v>
      </c>
    </row>
    <row r="5" spans="2:10">
      <c r="B5" s="11">
        <v>385</v>
      </c>
      <c r="C5" s="11">
        <v>26.841176470588199</v>
      </c>
      <c r="D5" s="11">
        <v>21.877074558516501</v>
      </c>
      <c r="E5" s="11">
        <v>34</v>
      </c>
      <c r="F5" s="11">
        <v>2.0002598965222602</v>
      </c>
      <c r="G5" s="11">
        <v>13.182054227671999</v>
      </c>
      <c r="H5" s="11">
        <v>1.1771700646366801</v>
      </c>
      <c r="I5" s="11">
        <v>1.26888568291044</v>
      </c>
      <c r="J5" s="11">
        <v>7.3070124992712204E-2</v>
      </c>
    </row>
    <row r="6" spans="2:10">
      <c r="B6" s="20" t="s">
        <v>29</v>
      </c>
      <c r="C6" s="20">
        <f t="shared" ref="C6:J6" si="0">AVERAGE(C3:C5)</f>
        <v>27.628812636165566</v>
      </c>
      <c r="D6" s="20">
        <f t="shared" si="0"/>
        <v>22.198470753220533</v>
      </c>
      <c r="E6" s="20">
        <f t="shared" si="0"/>
        <v>29</v>
      </c>
      <c r="F6" s="20">
        <f t="shared" si="0"/>
        <v>1.70212589528924</v>
      </c>
      <c r="G6" s="20">
        <f t="shared" si="0"/>
        <v>11.401027936870209</v>
      </c>
      <c r="H6" s="20">
        <f t="shared" si="0"/>
        <v>1.0701883185970624</v>
      </c>
      <c r="I6" s="20">
        <f t="shared" si="0"/>
        <v>1.0583014665692059</v>
      </c>
      <c r="J6" s="20">
        <f t="shared" si="0"/>
        <v>5.6905915777520001E-2</v>
      </c>
    </row>
    <row r="8" spans="2:10">
      <c r="F8">
        <f t="shared" ref="F8:J8" si="1">(F6*10000)/400</f>
        <v>42.553147382231003</v>
      </c>
      <c r="G8">
        <f t="shared" si="1"/>
        <v>285.02569842175524</v>
      </c>
      <c r="H8">
        <f t="shared" si="1"/>
        <v>26.75470796492656</v>
      </c>
      <c r="I8">
        <f t="shared" si="1"/>
        <v>26.457536664230147</v>
      </c>
      <c r="J8">
        <f t="shared" si="1"/>
        <v>1.4226478944379999</v>
      </c>
    </row>
    <row r="9" spans="2:10">
      <c r="G9">
        <f>SUM(G8:J8)</f>
        <v>339.66059094534995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D5"/>
  <sheetViews>
    <sheetView tabSelected="1" workbookViewId="0">
      <selection activeCell="B5" sqref="B5"/>
    </sheetView>
  </sheetViews>
  <sheetFormatPr baseColWidth="10" defaultColWidth="11" defaultRowHeight="12.75"/>
  <cols>
    <col min="1" max="1" width="42.5703125" style="14" customWidth="1"/>
    <col min="2" max="2" width="10.140625" style="14" customWidth="1"/>
    <col min="3" max="16379" width="11.42578125" style="14"/>
    <col min="16380" max="16384" width="11" style="14"/>
  </cols>
  <sheetData>
    <row r="2" spans="1:4">
      <c r="A2" s="14" t="s">
        <v>30</v>
      </c>
      <c r="B2" s="15">
        <v>38183</v>
      </c>
      <c r="D2" s="14" t="s">
        <v>31</v>
      </c>
    </row>
    <row r="3" spans="1:4">
      <c r="A3" s="14" t="s">
        <v>32</v>
      </c>
      <c r="B3" s="16">
        <v>44226</v>
      </c>
    </row>
    <row r="4" spans="1:4">
      <c r="A4" s="14" t="s">
        <v>33</v>
      </c>
      <c r="B4" s="1">
        <f>B3-B2</f>
        <v>6043</v>
      </c>
    </row>
    <row r="5" spans="1:4">
      <c r="A5" s="17" t="s">
        <v>34</v>
      </c>
      <c r="B5" s="18">
        <f>B4/12/30</f>
        <v>16.786111111111111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6:E43"/>
  <sheetViews>
    <sheetView workbookViewId="0">
      <selection activeCell="J41" sqref="J41"/>
    </sheetView>
  </sheetViews>
  <sheetFormatPr baseColWidth="10" defaultColWidth="11" defaultRowHeight="12.75"/>
  <cols>
    <col min="2" max="2" width="8" customWidth="1"/>
    <col min="3" max="5" width="5.140625" customWidth="1"/>
  </cols>
  <sheetData>
    <row r="6" spans="2:5">
      <c r="B6" s="10" t="s">
        <v>1</v>
      </c>
      <c r="C6" s="10">
        <v>383</v>
      </c>
      <c r="D6" s="10">
        <v>384</v>
      </c>
      <c r="E6" s="10">
        <v>385</v>
      </c>
    </row>
    <row r="7" spans="2:5">
      <c r="B7" s="11">
        <v>1</v>
      </c>
      <c r="C7" s="12">
        <v>31.649620068475201</v>
      </c>
      <c r="D7" s="12">
        <v>29.999220318430702</v>
      </c>
      <c r="E7" s="12">
        <v>28.591417741563099</v>
      </c>
    </row>
    <row r="8" spans="2:5">
      <c r="B8" s="11">
        <v>2</v>
      </c>
      <c r="C8" s="12">
        <v>29.805276587077401</v>
      </c>
      <c r="D8" s="12">
        <v>25.0998327402251</v>
      </c>
      <c r="E8" s="12">
        <v>28.3801792161218</v>
      </c>
    </row>
    <row r="9" spans="2:5">
      <c r="B9" s="11">
        <v>3</v>
      </c>
      <c r="C9" s="12">
        <v>28.675165394327699</v>
      </c>
      <c r="D9" s="12">
        <v>24.680012848229602</v>
      </c>
      <c r="E9" s="12">
        <v>27.9930332263237</v>
      </c>
    </row>
    <row r="10" spans="2:5">
      <c r="B10" s="11">
        <v>4</v>
      </c>
      <c r="C10" s="12">
        <v>28.0798501785662</v>
      </c>
      <c r="D10" s="12">
        <v>22.343868275799899</v>
      </c>
      <c r="E10" s="12">
        <v>27.006785833885399</v>
      </c>
    </row>
    <row r="11" spans="2:5">
      <c r="B11" s="11">
        <v>5</v>
      </c>
      <c r="C11" s="12">
        <v>27.6855436207005</v>
      </c>
      <c r="D11" s="12">
        <v>22.097291241565699</v>
      </c>
      <c r="E11" s="12">
        <v>24.838693484979402</v>
      </c>
    </row>
    <row r="12" spans="2:5">
      <c r="B12" s="11">
        <v>6</v>
      </c>
      <c r="C12" s="12">
        <v>27.098908293048598</v>
      </c>
      <c r="D12" s="12">
        <v>21.783822549339199</v>
      </c>
      <c r="E12" s="12">
        <v>24.680012848229602</v>
      </c>
    </row>
    <row r="13" spans="2:5">
      <c r="B13" s="11">
        <v>7</v>
      </c>
      <c r="C13" s="12">
        <v>25.356923161364399</v>
      </c>
      <c r="D13" s="12">
        <v>21.464313627705302</v>
      </c>
      <c r="E13" s="12">
        <v>24.412123338463601</v>
      </c>
    </row>
    <row r="14" spans="2:5">
      <c r="B14" s="11">
        <v>8</v>
      </c>
      <c r="C14" s="12">
        <v>24.891251373670901</v>
      </c>
      <c r="D14" s="12">
        <v>21.464313627705302</v>
      </c>
      <c r="E14" s="12">
        <v>24.303743867676801</v>
      </c>
    </row>
    <row r="15" spans="2:5">
      <c r="B15" s="11">
        <v>9</v>
      </c>
      <c r="C15" s="12">
        <v>24.194651368929101</v>
      </c>
      <c r="D15" s="12">
        <v>21.269610803674102</v>
      </c>
      <c r="E15" s="12">
        <v>23.918738181205399</v>
      </c>
    </row>
    <row r="16" spans="2:5">
      <c r="B16" s="11">
        <v>10</v>
      </c>
      <c r="C16" s="12">
        <v>24.0848363980386</v>
      </c>
      <c r="D16" s="12">
        <v>21.269610803674102</v>
      </c>
      <c r="E16" s="12">
        <v>23.352744669587</v>
      </c>
    </row>
    <row r="17" spans="2:5">
      <c r="B17" s="11">
        <v>11</v>
      </c>
      <c r="C17" s="12">
        <v>23.918738181205399</v>
      </c>
      <c r="D17" s="12">
        <v>21.204198490052502</v>
      </c>
      <c r="E17" s="12">
        <v>23.352744669587</v>
      </c>
    </row>
    <row r="18" spans="2:5">
      <c r="B18" s="11">
        <v>12</v>
      </c>
      <c r="C18" s="12">
        <v>23.062334444692901</v>
      </c>
      <c r="D18" s="12">
        <v>21.006398927964501</v>
      </c>
      <c r="E18" s="12">
        <v>23.1791095751875</v>
      </c>
    </row>
    <row r="19" spans="2:5">
      <c r="B19" s="11">
        <v>13</v>
      </c>
      <c r="C19" s="12">
        <v>22.526424248099701</v>
      </c>
      <c r="D19" s="12">
        <v>20.873209456880499</v>
      </c>
      <c r="E19" s="12">
        <v>23.062334444692901</v>
      </c>
    </row>
    <row r="20" spans="2:5">
      <c r="B20" s="11">
        <v>14</v>
      </c>
      <c r="C20" s="12">
        <v>22.097291241565699</v>
      </c>
      <c r="D20" s="12">
        <v>20.873209456880499</v>
      </c>
      <c r="E20" s="12">
        <v>23.003637038268501</v>
      </c>
    </row>
    <row r="21" spans="2:5">
      <c r="B21" s="11">
        <v>15</v>
      </c>
      <c r="C21" s="12">
        <v>21.7204113821976</v>
      </c>
      <c r="D21" s="12">
        <v>20.738941516803202</v>
      </c>
      <c r="E21" s="12">
        <v>22.944731114864901</v>
      </c>
    </row>
    <row r="22" spans="2:5">
      <c r="B22" s="11">
        <v>16</v>
      </c>
      <c r="C22" s="12">
        <v>20.3984367391148</v>
      </c>
      <c r="D22" s="12">
        <v>20.260252606101002</v>
      </c>
      <c r="E22" s="12">
        <v>22.404943851293002</v>
      </c>
    </row>
    <row r="23" spans="2:5">
      <c r="B23" s="11">
        <v>17</v>
      </c>
      <c r="C23" s="12">
        <v>19.9803809835112</v>
      </c>
      <c r="D23" s="12">
        <v>20.1209072482755</v>
      </c>
      <c r="E23" s="12">
        <v>21.656756793472201</v>
      </c>
    </row>
    <row r="24" spans="2:5">
      <c r="B24" s="11">
        <v>18</v>
      </c>
      <c r="C24" s="12"/>
      <c r="D24" s="12">
        <v>20.1209072482755</v>
      </c>
      <c r="E24" s="12">
        <v>21.1385271170872</v>
      </c>
    </row>
    <row r="25" spans="2:5">
      <c r="B25" s="11">
        <v>19</v>
      </c>
      <c r="C25" s="12"/>
      <c r="D25" s="12">
        <v>20.050792978907399</v>
      </c>
      <c r="E25" s="12">
        <v>20.939937917150498</v>
      </c>
    </row>
    <row r="26" spans="2:5">
      <c r="B26" s="11">
        <v>20</v>
      </c>
      <c r="C26" s="12"/>
      <c r="D26" s="12">
        <v>20.050792978907399</v>
      </c>
      <c r="E26" s="12">
        <v>20.603577499784599</v>
      </c>
    </row>
    <row r="27" spans="2:5">
      <c r="B27" s="11">
        <v>21</v>
      </c>
      <c r="C27" s="12"/>
      <c r="D27" s="12">
        <v>19.259310857326401</v>
      </c>
      <c r="E27" s="12">
        <v>20.535478841445698</v>
      </c>
    </row>
    <row r="28" spans="2:5">
      <c r="B28" s="11">
        <v>22</v>
      </c>
      <c r="C28" s="12"/>
      <c r="D28" s="12">
        <v>19.036730334178898</v>
      </c>
      <c r="E28" s="12">
        <v>20.190726298793098</v>
      </c>
    </row>
    <row r="29" spans="2:5">
      <c r="B29" s="11">
        <v>23</v>
      </c>
      <c r="C29" s="12"/>
      <c r="D29" s="12">
        <v>18.8866659615876</v>
      </c>
      <c r="E29" s="12">
        <v>19.6957044638451</v>
      </c>
    </row>
    <row r="30" spans="2:5">
      <c r="B30" s="11">
        <v>24</v>
      </c>
      <c r="C30" s="12"/>
      <c r="D30" s="12">
        <v>18.8866659615876</v>
      </c>
      <c r="E30" s="12">
        <v>19.623765088537201</v>
      </c>
    </row>
    <row r="31" spans="2:5">
      <c r="B31" s="11">
        <v>25</v>
      </c>
      <c r="C31" s="12"/>
      <c r="D31" s="12">
        <v>18.7352311191414</v>
      </c>
      <c r="E31" s="12">
        <v>19.332845345905799</v>
      </c>
    </row>
    <row r="32" spans="2:5">
      <c r="B32" s="11">
        <v>26</v>
      </c>
      <c r="C32" s="12"/>
      <c r="D32" s="12">
        <v>18.5824005441916</v>
      </c>
      <c r="E32" s="12">
        <v>19.036730334178898</v>
      </c>
    </row>
    <row r="33" spans="2:5">
      <c r="B33" s="11">
        <v>27</v>
      </c>
      <c r="C33" s="12"/>
      <c r="D33" s="12">
        <v>18.505453770385699</v>
      </c>
      <c r="E33" s="12">
        <v>18.811121411790001</v>
      </c>
    </row>
    <row r="34" spans="2:5">
      <c r="B34" s="11">
        <v>28</v>
      </c>
      <c r="C34" s="12"/>
      <c r="D34" s="12">
        <v>18.505453770385699</v>
      </c>
      <c r="E34" s="12">
        <v>18.658991904380599</v>
      </c>
    </row>
    <row r="35" spans="2:5">
      <c r="B35" s="11">
        <v>29</v>
      </c>
      <c r="C35" s="12"/>
      <c r="D35" s="12">
        <v>17.471228946279499</v>
      </c>
      <c r="E35" s="12">
        <v>18.505453770385699</v>
      </c>
    </row>
    <row r="36" spans="2:5">
      <c r="B36" s="11">
        <v>30</v>
      </c>
      <c r="C36" s="12"/>
      <c r="D36" s="12">
        <v>16.542731971841999</v>
      </c>
      <c r="E36" s="12">
        <v>18.428148269065101</v>
      </c>
    </row>
    <row r="37" spans="2:5">
      <c r="B37" s="11">
        <v>31</v>
      </c>
      <c r="C37" s="12"/>
      <c r="D37" s="12">
        <v>16.013474279421501</v>
      </c>
      <c r="E37" s="12">
        <v>18.272447594584101</v>
      </c>
    </row>
    <row r="38" spans="2:5">
      <c r="B38" s="11">
        <v>32</v>
      </c>
      <c r="C38" s="12"/>
      <c r="D38" s="12">
        <v>15.7423728730802</v>
      </c>
      <c r="E38" s="12">
        <v>18.194045557272901</v>
      </c>
    </row>
    <row r="39" spans="2:5">
      <c r="B39" s="11">
        <v>33</v>
      </c>
      <c r="C39" s="12"/>
      <c r="D39" s="12">
        <v>15.280448853512</v>
      </c>
      <c r="E39" s="12">
        <v>17.715685462045801</v>
      </c>
    </row>
    <row r="40" spans="2:5">
      <c r="B40" s="11">
        <v>34</v>
      </c>
      <c r="C40" s="12"/>
      <c r="D40" s="12">
        <v>15.1864995936954</v>
      </c>
      <c r="E40" s="12">
        <v>17.055618217906101</v>
      </c>
    </row>
    <row r="41" spans="2:5">
      <c r="B41" s="11">
        <v>35</v>
      </c>
      <c r="C41" s="12"/>
      <c r="D41" s="12">
        <v>15.1864995936954</v>
      </c>
      <c r="E41" s="12"/>
    </row>
    <row r="42" spans="2:5">
      <c r="B42" s="11">
        <v>36</v>
      </c>
      <c r="C42" s="12"/>
      <c r="D42" s="12">
        <v>10.788800364038799</v>
      </c>
      <c r="E42" s="12"/>
    </row>
    <row r="43" spans="2:5">
      <c r="C43" s="13">
        <f>AVERAGE(C7:C10)</f>
        <v>29.552478057111628</v>
      </c>
      <c r="D43" s="13">
        <f>AVERAGE(D7:D10)</f>
        <v>25.530733545671325</v>
      </c>
      <c r="E43" s="13">
        <f>AVERAGE(E7:E10)</f>
        <v>27.9928540044735</v>
      </c>
    </row>
  </sheetData>
  <sortState xmlns:xlrd2="http://schemas.microsoft.com/office/spreadsheetml/2017/richdata2" ref="E7:E40">
    <sortCondition descending="1" ref="E7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M9"/>
  <sheetViews>
    <sheetView workbookViewId="0">
      <pane ySplit="3" topLeftCell="A4" activePane="bottomLeft" state="frozen"/>
      <selection pane="bottomLeft" activeCell="G18" sqref="G18"/>
    </sheetView>
  </sheetViews>
  <sheetFormatPr baseColWidth="10" defaultColWidth="11" defaultRowHeight="12.75"/>
  <cols>
    <col min="1" max="1" width="11.42578125" style="1"/>
    <col min="2" max="2" width="13.140625" style="1" customWidth="1"/>
    <col min="3" max="3" width="12.28515625" style="1" customWidth="1"/>
    <col min="4" max="5" width="11" style="1" customWidth="1"/>
    <col min="6" max="6" width="9.85546875" style="1" customWidth="1"/>
    <col min="7" max="7" width="7.28515625" style="1" customWidth="1"/>
    <col min="8" max="8" width="12" style="1" customWidth="1"/>
    <col min="9" max="9" width="7.140625" style="1" customWidth="1"/>
    <col min="10" max="13" width="12" style="1" customWidth="1"/>
    <col min="14" max="16380" width="11.42578125" style="1"/>
    <col min="16381" max="16384" width="11" style="1"/>
  </cols>
  <sheetData>
    <row r="2" spans="2:13">
      <c r="B2" s="30" t="s">
        <v>0</v>
      </c>
      <c r="C2" s="31" t="s">
        <v>35</v>
      </c>
      <c r="D2" s="31" t="s">
        <v>46</v>
      </c>
      <c r="E2" s="31" t="s">
        <v>36</v>
      </c>
      <c r="F2" s="31" t="s">
        <v>37</v>
      </c>
      <c r="G2" s="31" t="s">
        <v>38</v>
      </c>
      <c r="H2" s="31" t="s">
        <v>39</v>
      </c>
      <c r="I2" s="29" t="s">
        <v>40</v>
      </c>
      <c r="J2" s="29"/>
      <c r="K2" s="29"/>
      <c r="L2" s="29"/>
      <c r="M2" s="29"/>
    </row>
    <row r="3" spans="2:13" ht="30" customHeight="1">
      <c r="B3" s="30"/>
      <c r="C3" s="30"/>
      <c r="D3" s="30"/>
      <c r="E3" s="30"/>
      <c r="F3" s="30"/>
      <c r="G3" s="30"/>
      <c r="H3" s="30"/>
      <c r="I3" s="2" t="s">
        <v>41</v>
      </c>
      <c r="J3" s="2" t="s">
        <v>42</v>
      </c>
      <c r="K3" s="2" t="s">
        <v>43</v>
      </c>
      <c r="L3" s="2" t="s">
        <v>44</v>
      </c>
      <c r="M3" s="3" t="s">
        <v>45</v>
      </c>
    </row>
    <row r="4" spans="2:13">
      <c r="B4" s="4">
        <f>APOYO!B3</f>
        <v>383</v>
      </c>
      <c r="C4" s="5">
        <v>16.786111111111101</v>
      </c>
      <c r="D4" s="6">
        <f>APOYO!C3</f>
        <v>32.464705882352902</v>
      </c>
      <c r="E4" s="6">
        <f>APOYO!D3</f>
        <v>25.013296686152099</v>
      </c>
      <c r="F4" s="6">
        <f>APOYO!E3</f>
        <v>17</v>
      </c>
      <c r="G4" s="6">
        <f>APOYO!F3</f>
        <v>1.4650196875466901</v>
      </c>
      <c r="H4" s="6">
        <v>29.5524780571116</v>
      </c>
      <c r="I4" s="6">
        <f>SUM(J4:M4)</f>
        <v>13.496611160885209</v>
      </c>
      <c r="J4" s="8">
        <f>APOYO!G3</f>
        <v>12.221585614542599</v>
      </c>
      <c r="K4" s="8">
        <f>APOYO!H3</f>
        <v>0.69842596495204701</v>
      </c>
      <c r="L4" s="8">
        <f>APOYO!I3</f>
        <v>0.55196312789590796</v>
      </c>
      <c r="M4" s="8">
        <f>APOYO!J3</f>
        <v>2.4636453494654199E-2</v>
      </c>
    </row>
    <row r="5" spans="2:13">
      <c r="B5" s="4">
        <f>APOYO!B4</f>
        <v>384</v>
      </c>
      <c r="C5" s="5">
        <v>16.786111111111101</v>
      </c>
      <c r="D5" s="6">
        <f>APOYO!C4</f>
        <v>23.580555555555598</v>
      </c>
      <c r="E5" s="6">
        <f>APOYO!D4</f>
        <v>19.705041014993</v>
      </c>
      <c r="F5" s="6">
        <f>APOYO!E4</f>
        <v>36</v>
      </c>
      <c r="G5" s="6">
        <f>APOYO!F4</f>
        <v>1.64109810179877</v>
      </c>
      <c r="H5" s="6">
        <v>25.5307335456713</v>
      </c>
      <c r="I5" s="6">
        <f>SUM(J5:M5)</f>
        <v>11.561479652344953</v>
      </c>
      <c r="J5" s="8">
        <f>APOYO!G4</f>
        <v>8.7994439683960302</v>
      </c>
      <c r="K5" s="8">
        <f>APOYO!H4</f>
        <v>1.33496892620246</v>
      </c>
      <c r="L5" s="8">
        <f>APOYO!I4</f>
        <v>1.35405558890127</v>
      </c>
      <c r="M5" s="8">
        <f>APOYO!J4</f>
        <v>7.3011168845193597E-2</v>
      </c>
    </row>
    <row r="6" spans="2:13">
      <c r="B6" s="4">
        <f>APOYO!B5</f>
        <v>385</v>
      </c>
      <c r="C6" s="5">
        <v>16.786111111111101</v>
      </c>
      <c r="D6" s="6">
        <f>APOYO!C5</f>
        <v>26.841176470588199</v>
      </c>
      <c r="E6" s="6">
        <f>APOYO!D5</f>
        <v>21.877074558516501</v>
      </c>
      <c r="F6" s="6">
        <f>APOYO!E5</f>
        <v>34</v>
      </c>
      <c r="G6" s="6">
        <f>APOYO!F5</f>
        <v>2.0002598965222602</v>
      </c>
      <c r="H6" s="6">
        <v>27.9928540044735</v>
      </c>
      <c r="I6" s="6">
        <f>SUM(J6:M6)</f>
        <v>15.701180100211833</v>
      </c>
      <c r="J6" s="8">
        <f>APOYO!G5</f>
        <v>13.182054227671999</v>
      </c>
      <c r="K6" s="8">
        <f>APOYO!H5</f>
        <v>1.1771700646366801</v>
      </c>
      <c r="L6" s="8">
        <f>APOYO!I5</f>
        <v>1.26888568291044</v>
      </c>
      <c r="M6" s="8">
        <f>APOYO!J5</f>
        <v>7.3070124992712204E-2</v>
      </c>
    </row>
    <row r="7" spans="2:13">
      <c r="B7" s="2" t="s">
        <v>24</v>
      </c>
      <c r="C7" s="7">
        <f t="shared" ref="C7:M7" si="0">AVERAGE(C4:C6)</f>
        <v>16.786111111111101</v>
      </c>
      <c r="D7" s="7">
        <f t="shared" si="0"/>
        <v>27.628812636165566</v>
      </c>
      <c r="E7" s="7">
        <f t="shared" si="0"/>
        <v>22.198470753220533</v>
      </c>
      <c r="F7" s="7">
        <f t="shared" si="0"/>
        <v>29</v>
      </c>
      <c r="G7" s="7">
        <f t="shared" si="0"/>
        <v>1.70212589528924</v>
      </c>
      <c r="H7" s="7">
        <f t="shared" si="0"/>
        <v>27.692021869085465</v>
      </c>
      <c r="I7" s="7">
        <f t="shared" si="0"/>
        <v>13.586423637813999</v>
      </c>
      <c r="J7" s="7">
        <f t="shared" si="0"/>
        <v>11.401027936870209</v>
      </c>
      <c r="K7" s="7">
        <f t="shared" si="0"/>
        <v>1.0701883185970624</v>
      </c>
      <c r="L7" s="7">
        <f t="shared" si="0"/>
        <v>1.0583014665692059</v>
      </c>
      <c r="M7" s="7">
        <f t="shared" si="0"/>
        <v>5.6905915777520001E-2</v>
      </c>
    </row>
    <row r="9" spans="2:13">
      <c r="F9" s="1">
        <f>(F7*10000)/400</f>
        <v>725</v>
      </c>
      <c r="G9" s="1">
        <f>(G7*10000)/400</f>
        <v>42.553147382231003</v>
      </c>
      <c r="I9" s="9">
        <f>(I7*10000)/400</f>
        <v>339.66059094534995</v>
      </c>
      <c r="J9" s="1">
        <f t="shared" ref="J9:M9" si="1">(J7*10000)/400</f>
        <v>285.02569842175524</v>
      </c>
      <c r="K9" s="1">
        <f t="shared" si="1"/>
        <v>26.75470796492656</v>
      </c>
      <c r="L9" s="1">
        <f t="shared" si="1"/>
        <v>26.457536664230147</v>
      </c>
      <c r="M9" s="1">
        <f t="shared" si="1"/>
        <v>1.4226478944379999</v>
      </c>
    </row>
  </sheetData>
  <mergeCells count="8">
    <mergeCell ref="I2:M2"/>
    <mergeCell ref="B2:B3"/>
    <mergeCell ref="C2:C3"/>
    <mergeCell ref="D2:D3"/>
    <mergeCell ref="E2:E3"/>
    <mergeCell ref="F2:F3"/>
    <mergeCell ref="G2:G3"/>
    <mergeCell ref="H2:H3"/>
  </mergeCells>
  <pageMargins left="0.7" right="0.7" top="0.75" bottom="0.75" header="0.3" footer="0.3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Base_Datos_LE_Cuntitativa</vt:lpstr>
      <vt:lpstr>TD</vt:lpstr>
      <vt:lpstr>APOYO</vt:lpstr>
      <vt:lpstr>EDAD</vt:lpstr>
      <vt:lpstr>HD</vt:lpstr>
      <vt:lpstr>RESUMEN_PARCELA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SoyForestal</dc:creator>
  <cp:lastModifiedBy>Julian David Arroyave Bernal</cp:lastModifiedBy>
  <cp:lastPrinted>2025-05-29T18:44:26Z</cp:lastPrinted>
  <dcterms:created xsi:type="dcterms:W3CDTF">2020-10-30T00:56:00Z</dcterms:created>
  <dcterms:modified xsi:type="dcterms:W3CDTF">2025-05-29T21:36:10Z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EAFBAA090E94446382344A85714D5A58</vt:lpwstr>
  </property>
  <property fmtid="{D5CDD505-2E9C-101B-9397-08002B2CF9AE}" pid="3" name="KSOProductBuildVer">
    <vt:lpwstr>3082-11.2.0.10463</vt:lpwstr>
  </property>
</Properties>
</file>