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213" codeName="{6BE1CDB9-6C1C-A5B6-3FC1-E231EC3C600E}"/>
  <workbookPr codeName="ThisWorkbook"/>
  <mc:AlternateContent xmlns:mc="http://schemas.openxmlformats.org/markup-compatibility/2006">
    <mc:Choice Requires="x15">
      <x15ac:absPath xmlns:x15ac="http://schemas.microsoft.com/office/spreadsheetml/2010/11/ac" url="/Users/eliana/Documents/ELIANA INVIAS/EVALUACION ECONOMICA/**LP-DO-SMF-053-2020/PARA PUBLICAR/"/>
    </mc:Choice>
  </mc:AlternateContent>
  <xr:revisionPtr revIDLastSave="0" documentId="13_ncr:1_{257CF134-FE38-EA43-B472-04C7174F1D34}" xr6:coauthVersionLast="46" xr6:coauthVersionMax="46" xr10:uidLastSave="{00000000-0000-0000-0000-000000000000}"/>
  <bookViews>
    <workbookView xWindow="38400" yWindow="6080" windowWidth="25600" windowHeight="15120" tabRatio="597" activeTab="1" xr2:uid="{00000000-000D-0000-FFFF-FFFF00000000}"/>
  </bookViews>
  <sheets>
    <sheet name="PAB" sheetId="108" state="hidden" r:id="rId1"/>
    <sheet name="RESUMEN" sheetId="13" r:id="rId2"/>
    <sheet name="VR-PROP" sheetId="15" r:id="rId3"/>
    <sheet name="FORMULA" sheetId="107" r:id="rId4"/>
    <sheet name="Listas" sheetId="106" state="hidden" r:id="rId5"/>
  </sheets>
  <externalReferences>
    <externalReference r:id="rId6"/>
  </externalReferences>
  <definedNames>
    <definedName name="_xlnm._FilterDatabase" localSheetId="2" hidden="1">'VR-PROP'!$I$90:$K$94</definedName>
    <definedName name="_xlnm.Print_Area" localSheetId="1">RESUMEN!$B$1:$I$31</definedName>
    <definedName name="_xlnm.Print_Area" localSheetId="2">'VR-PROP'!$A$1:$K$98</definedName>
    <definedName name="DEPENDENCIAS" localSheetId="0">[1]Listas!$B$2:$B$16</definedName>
    <definedName name="DEPENDENCIAS">Listas!$B$2:$B$16</definedName>
    <definedName name="METEVA" localSheetId="0">[1]Listas!$D$2:$D$7</definedName>
    <definedName name="METEVA">Listas!$D$2:$D$7</definedName>
    <definedName name="RESULTADO" localSheetId="0">[1]Listas!$C$2:$C$4</definedName>
    <definedName name="RESULTADO">Listas!$C$2:$C$4</definedName>
    <definedName name="_xlnm.Print_Titles" localSheetId="3">FORMULA!$1:$11</definedName>
    <definedName name="_xlnm.Print_Titles" localSheetId="0">PAB!#REF!</definedName>
    <definedName name="_xlnm.Print_Titles" localSheetId="2">'VR-PROP'!$B:$H</definedName>
  </definedNames>
  <calcPr calcId="191028"/>
</workbook>
</file>

<file path=xl/calcChain.xml><?xml version="1.0" encoding="utf-8"?>
<calcChain xmlns="http://schemas.openxmlformats.org/spreadsheetml/2006/main">
  <c r="J221" i="106" l="1"/>
  <c r="I221" i="106"/>
  <c r="I220" i="106"/>
  <c r="J220" i="106"/>
  <c r="J219" i="106"/>
  <c r="I219" i="106"/>
  <c r="J218" i="106"/>
  <c r="I218" i="106"/>
  <c r="J217" i="106"/>
  <c r="I217" i="106"/>
  <c r="J216" i="106"/>
  <c r="I216" i="106"/>
  <c r="J215" i="106"/>
  <c r="I215" i="106"/>
  <c r="J214" i="106"/>
  <c r="I214" i="106"/>
  <c r="I213" i="106"/>
  <c r="J213" i="106"/>
  <c r="J212" i="106"/>
  <c r="I212" i="106"/>
  <c r="J211" i="106"/>
  <c r="I211" i="106"/>
  <c r="J210" i="106"/>
  <c r="I210" i="106"/>
  <c r="J209" i="106"/>
  <c r="I209" i="106"/>
  <c r="J208" i="106"/>
  <c r="I208" i="106"/>
  <c r="J207" i="106"/>
  <c r="I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I191" i="106"/>
  <c r="J191" i="106"/>
  <c r="L45" i="108" l="1"/>
  <c r="L47" i="108" s="1"/>
  <c r="E39" i="108"/>
  <c r="E38" i="108"/>
  <c r="H37" i="108"/>
  <c r="E37" i="108" s="1"/>
  <c r="H36" i="108"/>
  <c r="I41" i="108" s="1"/>
  <c r="H35" i="108"/>
  <c r="H41" i="108" s="1"/>
  <c r="G34" i="108"/>
  <c r="J41" i="108" s="1"/>
  <c r="E33" i="108"/>
  <c r="E32" i="108"/>
  <c r="E31" i="108"/>
  <c r="E30" i="108"/>
  <c r="E29" i="108"/>
  <c r="E28" i="108"/>
  <c r="E27" i="108"/>
  <c r="E34" i="108" l="1"/>
  <c r="I70" i="108"/>
  <c r="I66" i="108"/>
  <c r="I62" i="108"/>
  <c r="I58" i="108"/>
  <c r="I54" i="108"/>
  <c r="I50" i="108"/>
  <c r="I45" i="108"/>
  <c r="I49" i="108"/>
  <c r="I44" i="108"/>
  <c r="I46" i="108"/>
  <c r="I55" i="108"/>
  <c r="I67" i="108"/>
  <c r="I63" i="108"/>
  <c r="I59" i="108"/>
  <c r="I51" i="108"/>
  <c r="I42" i="108"/>
  <c r="I61" i="108"/>
  <c r="I47" i="108"/>
  <c r="I53" i="108"/>
  <c r="I68" i="108"/>
  <c r="I64" i="108"/>
  <c r="I60" i="108"/>
  <c r="I56" i="108"/>
  <c r="I52" i="108"/>
  <c r="I48" i="108"/>
  <c r="I43" i="108"/>
  <c r="I69" i="108"/>
  <c r="I65" i="108"/>
  <c r="I57" i="108"/>
  <c r="J70" i="108"/>
  <c r="J66" i="108"/>
  <c r="J62" i="108"/>
  <c r="J58" i="108"/>
  <c r="J54" i="108"/>
  <c r="J50" i="108"/>
  <c r="J45" i="108"/>
  <c r="H40" i="108"/>
  <c r="J46" i="108"/>
  <c r="J67" i="108"/>
  <c r="J63" i="108"/>
  <c r="J59" i="108"/>
  <c r="J55" i="108"/>
  <c r="J51" i="108"/>
  <c r="J42" i="108"/>
  <c r="J47" i="108"/>
  <c r="I40" i="108"/>
  <c r="J68" i="108"/>
  <c r="J64" i="108"/>
  <c r="J60" i="108"/>
  <c r="J56" i="108"/>
  <c r="J52" i="108"/>
  <c r="J48" i="108"/>
  <c r="J43" i="108"/>
  <c r="J69" i="108"/>
  <c r="J65" i="108"/>
  <c r="J61" i="108"/>
  <c r="J57" i="108"/>
  <c r="J53" i="108"/>
  <c r="J49" i="108"/>
  <c r="J44" i="108"/>
  <c r="H69" i="108"/>
  <c r="H65" i="108"/>
  <c r="H61" i="108"/>
  <c r="H57" i="108"/>
  <c r="H53" i="108"/>
  <c r="H49" i="108"/>
  <c r="H44" i="108"/>
  <c r="H70" i="108"/>
  <c r="H66" i="108"/>
  <c r="H62" i="108"/>
  <c r="H58" i="108"/>
  <c r="H54" i="108"/>
  <c r="H50" i="108"/>
  <c r="H45" i="108"/>
  <c r="H46" i="108"/>
  <c r="H67" i="108"/>
  <c r="H63" i="108"/>
  <c r="H59" i="108"/>
  <c r="H55" i="108"/>
  <c r="H51" i="108"/>
  <c r="H42" i="108"/>
  <c r="H47" i="108"/>
  <c r="H68" i="108"/>
  <c r="H64" i="108"/>
  <c r="H60" i="108"/>
  <c r="H56" i="108"/>
  <c r="H52" i="108"/>
  <c r="H48" i="108"/>
  <c r="H43" i="108"/>
  <c r="I36" i="108"/>
  <c r="E35" i="108"/>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I30" i="106"/>
  <c r="J29" i="106"/>
  <c r="I29" i="106"/>
  <c r="J28" i="106"/>
  <c r="I28" i="106"/>
  <c r="J27" i="106"/>
  <c r="I27" i="106"/>
  <c r="J26" i="106"/>
  <c r="I26" i="106"/>
  <c r="J25" i="106"/>
  <c r="I25" i="106"/>
  <c r="J24" i="106"/>
  <c r="I24" i="106"/>
  <c r="J23" i="106"/>
  <c r="I23" i="106"/>
  <c r="J22" i="106"/>
  <c r="I22" i="106"/>
  <c r="J21" i="106"/>
  <c r="I21" i="106"/>
  <c r="J20" i="106"/>
  <c r="I20" i="106"/>
  <c r="J19" i="106"/>
  <c r="I19" i="106"/>
  <c r="J18" i="106"/>
  <c r="I18" i="106"/>
  <c r="J17" i="106"/>
  <c r="I17" i="106"/>
  <c r="J16" i="106"/>
  <c r="I16" i="106"/>
  <c r="J15" i="106"/>
  <c r="I15" i="106"/>
  <c r="J14" i="106"/>
  <c r="I14" i="106"/>
  <c r="J13" i="106"/>
  <c r="I13" i="106"/>
  <c r="J12" i="106"/>
  <c r="I12" i="106"/>
  <c r="J11" i="106"/>
  <c r="I11" i="106"/>
  <c r="J10" i="106"/>
  <c r="I10" i="106"/>
  <c r="J9" i="106"/>
  <c r="I9" i="106"/>
  <c r="J8" i="106"/>
  <c r="I8" i="106"/>
  <c r="J7" i="106"/>
  <c r="I7" i="106"/>
  <c r="J6" i="106"/>
  <c r="I6" i="106"/>
  <c r="J5" i="106"/>
  <c r="I5" i="106"/>
  <c r="J4" i="106"/>
  <c r="I4" i="106"/>
  <c r="J3" i="106"/>
  <c r="I3" i="106"/>
  <c r="J2" i="106"/>
  <c r="I2" i="106"/>
  <c r="F68" i="108" l="1"/>
  <c r="F64" i="108"/>
  <c r="F60" i="108"/>
  <c r="F56" i="108"/>
  <c r="F52" i="108"/>
  <c r="F48" i="108"/>
  <c r="F43" i="108"/>
  <c r="F37" i="108"/>
  <c r="F32" i="108"/>
  <c r="F28" i="108"/>
  <c r="F22" i="108"/>
  <c r="F14" i="108"/>
  <c r="F6" i="108"/>
  <c r="F35" i="108"/>
  <c r="F21" i="108"/>
  <c r="F13" i="108"/>
  <c r="F40" i="108"/>
  <c r="F69" i="108"/>
  <c r="F65" i="108"/>
  <c r="F61" i="108"/>
  <c r="F57" i="108"/>
  <c r="F53" i="108"/>
  <c r="F49" i="108"/>
  <c r="F44" i="108"/>
  <c r="J36" i="108"/>
  <c r="E36" i="108" s="1"/>
  <c r="F31" i="108"/>
  <c r="F27" i="108"/>
  <c r="F20" i="108"/>
  <c r="F12" i="108"/>
  <c r="F19" i="108"/>
  <c r="F11" i="108"/>
  <c r="F18" i="108"/>
  <c r="F15" i="108"/>
  <c r="G41" i="108"/>
  <c r="F39" i="108"/>
  <c r="F47" i="108"/>
  <c r="F70" i="108"/>
  <c r="F66" i="108"/>
  <c r="F62" i="108"/>
  <c r="F58" i="108"/>
  <c r="F54" i="108"/>
  <c r="F50" i="108"/>
  <c r="F45" i="108"/>
  <c r="F41" i="108"/>
  <c r="F34" i="108"/>
  <c r="F30" i="108"/>
  <c r="F26" i="108"/>
  <c r="F10" i="108"/>
  <c r="F25" i="108"/>
  <c r="F17" i="108"/>
  <c r="F9" i="108"/>
  <c r="F23" i="108"/>
  <c r="F7" i="108"/>
  <c r="F46" i="108"/>
  <c r="F38" i="108"/>
  <c r="F36" i="108"/>
  <c r="F67" i="108"/>
  <c r="F63" i="108"/>
  <c r="F59" i="108"/>
  <c r="F55" i="108"/>
  <c r="F51" i="108"/>
  <c r="F42" i="108"/>
  <c r="F33" i="108"/>
  <c r="F29" i="108"/>
  <c r="F24" i="108"/>
  <c r="F16" i="108"/>
  <c r="F8" i="108"/>
  <c r="J40" i="108"/>
  <c r="E40" i="108"/>
  <c r="G69" i="108" l="1"/>
  <c r="E69" i="108" s="1"/>
  <c r="G65" i="108"/>
  <c r="E65" i="108" s="1"/>
  <c r="G61" i="108"/>
  <c r="E61" i="108" s="1"/>
  <c r="G57" i="108"/>
  <c r="E57" i="108" s="1"/>
  <c r="G53" i="108"/>
  <c r="E53" i="108" s="1"/>
  <c r="G49" i="108"/>
  <c r="E49" i="108" s="1"/>
  <c r="G44" i="108"/>
  <c r="E44" i="108" s="1"/>
  <c r="G56" i="108"/>
  <c r="E56" i="108" s="1"/>
  <c r="G70" i="108"/>
  <c r="E70" i="108" s="1"/>
  <c r="G66" i="108"/>
  <c r="E66" i="108" s="1"/>
  <c r="G62" i="108"/>
  <c r="E62" i="108" s="1"/>
  <c r="G58" i="108"/>
  <c r="E58" i="108" s="1"/>
  <c r="G54" i="108"/>
  <c r="E54" i="108" s="1"/>
  <c r="G50" i="108"/>
  <c r="E50" i="108" s="1"/>
  <c r="G45" i="108"/>
  <c r="E45" i="108" s="1"/>
  <c r="G52" i="108"/>
  <c r="E52" i="108" s="1"/>
  <c r="G46" i="108"/>
  <c r="E46" i="108" s="1"/>
  <c r="G60" i="108"/>
  <c r="E60" i="108" s="1"/>
  <c r="G48" i="108"/>
  <c r="E48" i="108" s="1"/>
  <c r="G43" i="108"/>
  <c r="E43" i="108" s="1"/>
  <c r="G67" i="108"/>
  <c r="E67" i="108" s="1"/>
  <c r="G63" i="108"/>
  <c r="E63" i="108" s="1"/>
  <c r="G59" i="108"/>
  <c r="E59" i="108" s="1"/>
  <c r="G55" i="108"/>
  <c r="E55" i="108" s="1"/>
  <c r="G51" i="108"/>
  <c r="E51" i="108" s="1"/>
  <c r="G42" i="108"/>
  <c r="E41" i="108"/>
  <c r="G47" i="108"/>
  <c r="E47" i="108" s="1"/>
  <c r="G68" i="108"/>
  <c r="E68" i="108" s="1"/>
  <c r="G64" i="108"/>
  <c r="E64" i="108" s="1"/>
  <c r="E42" i="108" l="1"/>
  <c r="K35" i="108"/>
</calcChain>
</file>

<file path=xl/sharedStrings.xml><?xml version="1.0" encoding="utf-8"?>
<sst xmlns="http://schemas.openxmlformats.org/spreadsheetml/2006/main" count="1353" uniqueCount="287">
  <si>
    <t>CONDICION DE LAS PROPUESTAS FRENTE AL MINIMO ACEPTABLE</t>
  </si>
  <si>
    <t/>
  </si>
  <si>
    <t>PRESUPUESTO OFICIAL</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</si>
  <si>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</si>
  <si>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</si>
  <si>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</si>
  <si>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</si>
  <si>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</si>
  <si>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</si>
  <si>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</si>
  <si>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</si>
  <si>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</si>
  <si>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</si>
  <si>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</si>
  <si>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</si>
  <si>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</si>
  <si>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</si>
  <si>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</si>
  <si>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</si>
  <si>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INSTITUTO NACIONAL DE VÍAS</t>
  </si>
  <si>
    <t>DIRECCIÓN GENERAL</t>
  </si>
  <si>
    <t>DIRECCIÓN DE CONTRATACIÓN</t>
  </si>
  <si>
    <t>DIRECCIÓN OPERATIVA - SUBDIRECCIÓN RED NACIONAL DE CARRETERAS</t>
  </si>
  <si>
    <t>LICITACIÓN PÚBLICA LP-DT-053-2020</t>
  </si>
  <si>
    <t>MODULO No.3</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</si>
  <si>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</si>
  <si>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</si>
  <si>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</si>
  <si>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</si>
  <si>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</si>
  <si>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</si>
  <si>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</si>
  <si>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</si>
  <si>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</si>
  <si>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</si>
  <si>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CONSTRUCCIONES EL CONDOR SA</t>
  </si>
  <si>
    <t>ADMISIBLE</t>
  </si>
  <si>
    <t>CONSORCIO VIAS CAUCA PACM</t>
  </si>
  <si>
    <t>CONSORCIO VIAL APHV 053</t>
  </si>
  <si>
    <t xml:space="preserve">CONSORCIO MANTENIMIENTO HUILA </t>
  </si>
  <si>
    <t>ALCA INGENIERIA SAS</t>
  </si>
  <si>
    <t xml:space="preserve">CONSORCIO MECO VIAL </t>
  </si>
  <si>
    <t xml:space="preserve">CI GRODCO INGENIEROS CIVILES SAS-EN REORGANIZACION </t>
  </si>
  <si>
    <t xml:space="preserve">CONSORCIO INGFGRAESTRUCTURA VIAL PARA COLOMBIA </t>
  </si>
  <si>
    <t xml:space="preserve">CONSORCIO VIAS CBO PACIFICO </t>
  </si>
  <si>
    <t>CONSORCIO REGION CENTRAL 053</t>
  </si>
  <si>
    <t xml:space="preserve">CONSORCIO VIAS EP </t>
  </si>
  <si>
    <t xml:space="preserve">CONSORCIO HUILA CMS </t>
  </si>
  <si>
    <t>TOTALES</t>
  </si>
  <si>
    <t>NO ADMISIBLE</t>
  </si>
  <si>
    <t>RECHAZO</t>
  </si>
  <si>
    <t>TOTAL</t>
  </si>
  <si>
    <t>*</t>
  </si>
  <si>
    <t>CUADRO No. 2 - VERIFICACIÓN DE LAS PROPUESTAS ECONÓMICAS</t>
  </si>
  <si>
    <t>MOVILIZAR</t>
  </si>
  <si>
    <t>INMOVILIZAR</t>
  </si>
  <si>
    <t>No.</t>
  </si>
  <si>
    <t>Ítem
Pago</t>
  </si>
  <si>
    <t>DESCRIPCIÓN</t>
  </si>
  <si>
    <t>UNIDAD</t>
  </si>
  <si>
    <t>CANTIDAD</t>
  </si>
  <si>
    <t>P/UNIT</t>
  </si>
  <si>
    <t>VR PARCIAL
(1)</t>
  </si>
  <si>
    <t>VR PARCIAL</t>
  </si>
  <si>
    <t>PU vs PO</t>
  </si>
  <si>
    <t>I - EXPLANACIONES</t>
  </si>
  <si>
    <t>200.2</t>
  </si>
  <si>
    <t>Desmonte y limpieza en zonas no boscosas</t>
  </si>
  <si>
    <t>Ha</t>
  </si>
  <si>
    <t>201.7</t>
  </si>
  <si>
    <t xml:space="preserve">Demolición de Estructuras </t>
  </si>
  <si>
    <t>m3</t>
  </si>
  <si>
    <t>210.2.2</t>
  </si>
  <si>
    <t>Excavaciones en material común de la Explanación y Canales</t>
  </si>
  <si>
    <t>211.1</t>
  </si>
  <si>
    <t>Remoción de Derrumbes</t>
  </si>
  <si>
    <t>II - SUBBASES, BASES Y AFIRMADOS</t>
  </si>
  <si>
    <t>320.1</t>
  </si>
  <si>
    <t>Subbase Granular clase A</t>
  </si>
  <si>
    <t>330.1</t>
  </si>
  <si>
    <t>Base granular clase A</t>
  </si>
  <si>
    <t>330.4</t>
  </si>
  <si>
    <t>Base granular  para bacheo clase A</t>
  </si>
  <si>
    <t>III - PAVIMENTOS ASFALTICOS</t>
  </si>
  <si>
    <t>420.2</t>
  </si>
  <si>
    <t>Riego de imprimación con emulsión  asfáltica  CRL‐1</t>
  </si>
  <si>
    <t>m2</t>
  </si>
  <si>
    <t>421.1</t>
  </si>
  <si>
    <t>Riego de liga con emulsión asfáltica CRR-1</t>
  </si>
  <si>
    <t>450.2P</t>
  </si>
  <si>
    <t>Mezcla densa en caliente Tipo MDC-19</t>
  </si>
  <si>
    <t>450.9P</t>
  </si>
  <si>
    <t>Mezcla densa en caliente Tipo MDC-19 para bacheos</t>
  </si>
  <si>
    <t>460.1P</t>
  </si>
  <si>
    <t>Fresado de pavimento asfaltico</t>
  </si>
  <si>
    <t>465.1</t>
  </si>
  <si>
    <t>Excavación para reparación de pavimento asfáltico existente incluyendo el corte y la remoción de las capas asfálticas y de las subyacentes.</t>
  </si>
  <si>
    <t>466.1</t>
  </si>
  <si>
    <t>Sello de grietas en pavimento asfaltico sin ruteo</t>
  </si>
  <si>
    <t>m</t>
  </si>
  <si>
    <t>V - ESTRUCTURAS Y DRENAJES</t>
  </si>
  <si>
    <t>600.1.1</t>
  </si>
  <si>
    <t>Excavaciones varias sin clasificar</t>
  </si>
  <si>
    <t>600.2.1</t>
  </si>
  <si>
    <t>Excavaciones varias en roca en seco</t>
  </si>
  <si>
    <t>610.1</t>
  </si>
  <si>
    <t>Rellenos para Estructuras con suelo</t>
  </si>
  <si>
    <t>610.3</t>
  </si>
  <si>
    <t>Rellenos  para estructuras con material granular tipo SBG.</t>
  </si>
  <si>
    <t>621,1.1P</t>
  </si>
  <si>
    <t>Pilote de concreto vaciado in situ de diametro 1,20 m. (incluye excavación y No incluye refuerzo)</t>
  </si>
  <si>
    <t>623.1.1</t>
  </si>
  <si>
    <t>Anclaje tipo cabeza flexible D28 mm  en roca</t>
  </si>
  <si>
    <t>623.1.2</t>
  </si>
  <si>
    <t>Anclaje tipo cabeza flexible lado monte y laterales en roca</t>
  </si>
  <si>
    <t>630.3</t>
  </si>
  <si>
    <t>Concreto clase  28 MPA</t>
  </si>
  <si>
    <t>630.4</t>
  </si>
  <si>
    <t>Concreto clase 21 MPA</t>
  </si>
  <si>
    <t>630.6</t>
  </si>
  <si>
    <t>Concreto clase 14 MPA</t>
  </si>
  <si>
    <t>630.7</t>
  </si>
  <si>
    <t>Concreto clase 14 MPA Ciclòpeo</t>
  </si>
  <si>
    <t>632.2P</t>
  </si>
  <si>
    <t>Barrera de concreto New Jersy (fundida en sitio)</t>
  </si>
  <si>
    <t>u</t>
  </si>
  <si>
    <t>640.1</t>
  </si>
  <si>
    <t>Acero de refuerzo Fy=420 Mpa.</t>
  </si>
  <si>
    <t>kg</t>
  </si>
  <si>
    <t>671.1</t>
  </si>
  <si>
    <t xml:space="preserve">Cuneta de concreto vaciada insitu, no incluye la conformacion de la superficie de apoyo </t>
  </si>
  <si>
    <t>671P</t>
  </si>
  <si>
    <t>Sacos Suelo cemento</t>
  </si>
  <si>
    <t xml:space="preserve">Bordillos en concreto vaciado in situ, incluye la preparación de la superficie de apoyo </t>
  </si>
  <si>
    <t>673.1</t>
  </si>
  <si>
    <t>Geotextil Tipo II no tejido</t>
  </si>
  <si>
    <t>673.2</t>
  </si>
  <si>
    <t>Material granular drenante</t>
  </si>
  <si>
    <t>673.3</t>
  </si>
  <si>
    <t>Material de cobertura tipo SBG</t>
  </si>
  <si>
    <t>674.1</t>
  </si>
  <si>
    <t>Dren horizontal de longitud menor a diez (10) metros.</t>
  </si>
  <si>
    <t>681.1</t>
  </si>
  <si>
    <t>Gaviones de malla de alambre de acero entrelazado clase 1: recubrimiento de zinc (galvanizado)</t>
  </si>
  <si>
    <t>683.2 P</t>
  </si>
  <si>
    <t>Geomembrana de 40 MLS</t>
  </si>
  <si>
    <t>VI. SEÑALIZACIÓN Y SEGURIDAD VIAL</t>
  </si>
  <si>
    <t>1P</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</si>
  <si>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</si>
  <si>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</si>
  <si>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</si>
  <si>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</si>
  <si>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</si>
  <si>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</si>
  <si>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</si>
  <si>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</si>
  <si>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</si>
  <si>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720.1</t>
  </si>
  <si>
    <t>Poste de referencia</t>
  </si>
  <si>
    <t>730.1</t>
  </si>
  <si>
    <t xml:space="preserve">Defensa metalica </t>
  </si>
  <si>
    <t>730.2</t>
  </si>
  <si>
    <t>Sección final</t>
  </si>
  <si>
    <t>740.1</t>
  </si>
  <si>
    <t>Captafaros</t>
  </si>
  <si>
    <t>VII - OBRAS VARIAS</t>
  </si>
  <si>
    <t>800.2</t>
  </si>
  <si>
    <t>Cerca de Alambre de Púas con postes de concreto</t>
  </si>
  <si>
    <t>810.1</t>
  </si>
  <si>
    <t>Protección de Taludes con bloques de césped</t>
  </si>
  <si>
    <t>VIII - TRANSPORTES</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</si>
  <si>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</si>
  <si>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</si>
  <si>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</si>
  <si>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</si>
  <si>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</si>
  <si>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SUBTOTAL BÁSICO DE OBRA</t>
  </si>
  <si>
    <t xml:space="preserve">PROVISIÓN PARA AJUSTES, OBRAS COMPLEMENTARIAS Y/O ADICIONALES </t>
  </si>
  <si>
    <t>NO MODIFICAR</t>
  </si>
  <si>
    <t>PROVISIÓN PARA JORNADAS DE TRABAJO 24 HORAS DIARIAS 7 DIAS DE LA SEMANA</t>
  </si>
  <si>
    <t>SUBTOTAL BÁSICO DE OBRA (A)</t>
  </si>
  <si>
    <t>ADMINISTRACIÓN</t>
  </si>
  <si>
    <t>IMPREVISTOS</t>
  </si>
  <si>
    <t>UTILIDAD</t>
  </si>
  <si>
    <t>AIU</t>
  </si>
  <si>
    <t>VALOR IVA (OBRA) (19% SOBRE UTILIDAD OBRA)</t>
  </si>
  <si>
    <t>TOTAL OBRAS (INCLUYE IVA)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</si>
  <si>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</si>
  <si>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</si>
  <si>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</si>
  <si>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</si>
  <si>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PROVISION PARA IMPLEMENTACIÓN DEL PROTOCOLO DE BIOSEGURIDAD POR COVID-19 (INCLUYE IVA)</t>
  </si>
  <si>
    <t xml:space="preserve">VALOR TOTAL TOTAL DEL CONTRATO </t>
  </si>
  <si>
    <t>VALOR INICIAL DE LA PROPUESTA ECONÓMICA SEGÚN FORMULARIO No. 1</t>
  </si>
  <si>
    <t>% DE ERROR FRENTE AL VALOR DE LA OFERTA ECONÓMICA INICIAL</t>
  </si>
  <si>
    <t>NOTAS ACLARATORIAS PARA RECHAZO DE LA PROPUESTA ECONÓMICA</t>
  </si>
  <si>
    <t>NOTAS ACLARATORIAS DE LA PROPUESTA ECONÓMICA</t>
  </si>
  <si>
    <t>CORRECCIÓN ARITMETICA POR DIFERENCIA EN EL CÁCULO DEL VALOR IVA (OBRA) (19% SOBRE UTILIDAD OBRA)</t>
  </si>
  <si>
    <t>CORRECCION ARITMETICA EN EL SUBTOTAL DEL ITEM Transporte de materiales provenientes de la excavación de la explanación, canales y préstamos para distancias mayores de mil metros (1000 m), medido a partir de cien metros (100 m) DEL CAPITULO TRANSPORTES</t>
  </si>
  <si>
    <t>CUADRO No. 3</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</si>
  <si>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</si>
  <si>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</si>
  <si>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</si>
  <si>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</si>
  <si>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</si>
  <si>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</si>
  <si>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</si>
  <si>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</si>
  <si>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</si>
  <si>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</si>
  <si>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NO APLICA</t>
  </si>
  <si>
    <t>Parámetros para la ponderación de la propuesta económica</t>
  </si>
  <si>
    <t>Número de propuestas válidas</t>
  </si>
  <si>
    <t>Mínimo</t>
  </si>
  <si>
    <t>Media Aritmética = X</t>
  </si>
  <si>
    <t>Mediana= Me</t>
  </si>
  <si>
    <t>Presupuesto Oficial</t>
  </si>
  <si>
    <t>Puntaje propuesta Económica</t>
  </si>
  <si>
    <t>1. Mediana con Valor Absoluto</t>
  </si>
  <si>
    <t>¿Número de Propuestas Válidas es Par o Impar?</t>
  </si>
  <si>
    <t xml:space="preserve">2. Media Geométrica </t>
  </si>
  <si>
    <r>
      <t>Producto (1x10</t>
    </r>
    <r>
      <rPr>
        <b/>
        <vertAlign val="superscript"/>
        <sz val="9"/>
        <rFont val="Arial"/>
        <family val="2"/>
      </rPr>
      <t>9</t>
    </r>
    <r>
      <rPr>
        <b/>
        <sz val="10"/>
        <rFont val="Arial"/>
        <family val="2"/>
      </rPr>
      <t>)</t>
    </r>
  </si>
  <si>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</si>
  <si>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</si>
  <si>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</si>
  <si>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</si>
  <si>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</si>
  <si>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</si>
  <si>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</si>
  <si>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</si>
  <si>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</si>
  <si>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</si>
  <si>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</si>
  <si>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</si>
  <si>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</si>
  <si>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</si>
  <si>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</si>
  <si>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</si>
  <si>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CON RESPECTO A M1</t>
  </si>
  <si>
    <t>CON RESPECTO A M2</t>
  </si>
  <si>
    <t>CON RESPECTO A M3</t>
  </si>
  <si>
    <t>CON RESPECTO A M4</t>
  </si>
  <si>
    <t>($)</t>
  </si>
  <si>
    <t>(%)</t>
  </si>
  <si>
    <r>
      <t>($1x10</t>
    </r>
    <r>
      <rPr>
        <b/>
        <vertAlign val="superscript"/>
        <sz val="11"/>
        <rFont val="Arial"/>
        <family val="2"/>
      </rPr>
      <t>9</t>
    </r>
    <r>
      <rPr>
        <b/>
        <sz val="11"/>
        <rFont val="Arial"/>
        <family val="2"/>
      </rPr>
      <t>)</t>
    </r>
  </si>
  <si>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</si>
  <si>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</si>
  <si>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</si>
  <si>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</si>
  <si>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</si>
  <si>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</si>
  <si>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</si>
  <si>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</si>
  <si>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</si>
  <si>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</si>
  <si>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</si>
  <si>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ID</t>
  </si>
  <si>
    <t>DEPENDENCIAS</t>
  </si>
  <si>
    <t>RESULTADO</t>
  </si>
  <si>
    <t>MÉTODOS DE EVALUACIÓN</t>
  </si>
  <si>
    <t>PROPUESTA</t>
  </si>
  <si>
    <t>MEDIANA CON VALOR ABSOLUTO</t>
  </si>
  <si>
    <t>SECRETARIA GENERAL - SUBDIRECCIÓN ADMINISTRATIVA</t>
  </si>
  <si>
    <t>MEDIA GEOMÉTRICA</t>
  </si>
  <si>
    <t>SECRETARIA GENERAL - SUBDIRECCIÓN FINANCIERA</t>
  </si>
  <si>
    <t>DIRECCIÓN OPERATIVA - DIRECCIONES TERRITORIALES</t>
  </si>
  <si>
    <t>MENOR VALOR</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</si>
  <si>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</si>
  <si>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</si>
  <si>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</si>
  <si>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</si>
  <si>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</si>
  <si>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</si>
  <si>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</si>
  <si>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</si>
  <si>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</si>
  <si>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</si>
  <si>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RECHAZADO POR SUPERAR EL VALOR UNITARIO DEL ITEM Riego de liga con emulsión asfáltica CRR-1 DEL CAPITULO PAVIMENTOS ASFALTICOS DE CONFORMIDAD AL NUMERAL 1.15 CASUSALES DE RECHAZO, LITERAL Q "Q. Superar el valor unitario de alguno o algunos de los siguientes ítems ofrecidos con respecto al valor establecido para cada ítem del Presupuesto Oficial. No se podrá superar el valor establecido en NINGUNO de los ítems del Presupuesto Oficial. Para la aplicación de esta causal la Entidad debe tener en cuenta que el valor unitario establecido en el Formulario 1 – Formulario de Presupuesto Oficial incluye el valor de AIU]"</t>
  </si>
  <si>
    <t>RECHAZADO POR SUPERAR EL VALOR UNITARIO DEL ITEM Transporte de materiales provenientes de la excavación de la explanación, canales y préstamos para distancias mayores de mil metros (1000 m), medido a partir de cien metros (100 m), DEL CAPITULO TRANSPORTE DE CONFORMIDAD AL NUMERAL 1.15 CASUSALES DE RECHAZO, LITERAL Q "Q. Superar el valor unitario de alguno o algunos de los siguientes ítems ofrecidos con respecto al valor establecido para cada ítem del Presupuesto Oficial. No se podrá superar el valor establecido en NINGUNO de los ítems del Presupuesto Oficial. Para la aplicación de esta causal la Entidad debe tener en cuenta que el valor unitario establecido en el Formulario 1 – Formulario de Presupuesto Oficial incluye el valor de AIU]"</t>
  </si>
  <si>
    <t>OBJETO: REALIZAR LA CONTRATACION DE LAS OBRAS DE CONSTRUCCION Y/O MEJORAMIENTO Y/O REHABILITACION Y/O MANTENIMIENTO DE LOS CORREDORES VIALES INCLUIDOS EN EL PROGRAMA DE OBRA PUBLICA "CONCLUIR Y CONCLUIR PARA LA REACTIVACIÓN DE LAS REGIONES", LOCALIZADOS EN LOS DEPARTAMENTOS DE CAUCA,HUILA,CAQUETA Y AMAZONAS, REGIONES PACIFICO- CENTRAL-AMAZONIA</t>
  </si>
  <si>
    <t>Par</t>
  </si>
  <si>
    <t>Valor de la Propuesta Inmediatamente por debajo del Valor de la Mediana</t>
  </si>
  <si>
    <t>DESCARTADO</t>
  </si>
  <si>
    <t>MÍNIMO</t>
  </si>
  <si>
    <t>VÁLIDA</t>
  </si>
  <si>
    <t>NO VÁLIDA</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</si>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</sst>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7">
    <numFmt numFmtId="41" formatCode="_-* #,##0_-;\-* #,##0_-;_-* &quot;-&quot;_-;_-@_-"/>
    <numFmt numFmtId="164" formatCode="_-&quot;$&quot;\ * #,##0_-;\-&quot;$&quot;\ * #,##0_-;_-&quot;$&quot;\ * &quot;-&quot;_-;_-@_-"/>
    <numFmt numFmtId="165" formatCode="_-* #,##0.00\ _€_-;\-* #,##0.00\ _€_-;_-* &quot;-&quot;??\ _€_-;_-@_-"/>
    <numFmt numFmtId="166" formatCode="_(* #,##0_);_(* \(#,##0\);_(* &quot;-&quot;_);_(@_)"/>
    <numFmt numFmtId="167" formatCode="_(&quot;$&quot;\ * #,##0.00_);_(&quot;$&quot;\ * \(#,##0.00\);_(&quot;$&quot;\ * &quot;-&quot;??_);_(@_)"/>
    <numFmt numFmtId="168" formatCode="_(* #,##0.00_);_(* \(#,##0.00\);_(* &quot;-&quot;??_);_(@_)"/>
    <numFmt numFmtId="169" formatCode="_(&quot;$&quot;* #,##0.00_);_(&quot;$&quot;* \(#,##0.00\);_(&quot;$&quot;* &quot;-&quot;??_);_(@_)"/>
    <numFmt numFmtId="170" formatCode="_-* #,##0.00\ &quot;Pts&quot;_-;\-* #,##0.00\ &quot;Pts&quot;_-;_-* &quot;-&quot;??\ &quot;Pts&quot;_-;_-@_-"/>
    <numFmt numFmtId="171" formatCode="_-* #,##0.00\ _P_t_s_-;\-* #,##0.00\ _P_t_s_-;_-* &quot;-&quot;??\ _P_t_s_-;_-@_-"/>
    <numFmt numFmtId="172" formatCode="#,##0.0"/>
    <numFmt numFmtId="173" formatCode="#,##0.00;[Red]#,##0.00"/>
    <numFmt numFmtId="174" formatCode="&quot;NN&quot;\ 0"/>
    <numFmt numFmtId="175" formatCode="0.0%"/>
    <numFmt numFmtId="179" formatCode="_ [$€-2]\ * #,##0.00_ ;_ [$€-2]\ * \-#,##0.00_ ;_ [$€-2]\ * &quot;-&quot;??_ "/>
    <numFmt numFmtId="180" formatCode="_(* #,##0_);_(* \(#,##0\);_(* &quot;-&quot;??_);_(@_)"/>
    <numFmt numFmtId="182" formatCode="_([$$-240A]\ * #,##0.00_);_([$$-240A]\ * \(#,##0.00\);_([$$-240A]\ * &quot;-&quot;??_);_(@_)"/>
    <numFmt numFmtId="183" formatCode="0.000000000000000E+00"/>
    <numFmt numFmtId="184" formatCode="_-* #,##0\ _P_t_s_-;\-* #,##0\ _P_t_s_-;_-* &quot;-&quot;??\ _P_t_s_-;_-@_-"/>
    <numFmt numFmtId="185" formatCode="0.0000000000000"/>
    <numFmt numFmtId="186" formatCode="0.000E+00"/>
    <numFmt numFmtId="187" formatCode="##0"/>
    <numFmt numFmtId="188" formatCode="0.000"/>
    <numFmt numFmtId="189" formatCode="0.0000"/>
    <numFmt numFmtId="190" formatCode="&quot;$&quot;#,##0\ ;\(&quot;$&quot;#,##0\)"/>
    <numFmt numFmtId="191" formatCode="\(0%\)"/>
    <numFmt numFmtId="192" formatCode="d\ \d\e\ mmmm\ \d\e\ yyyy"/>
    <numFmt numFmtId="193" formatCode="000\°00&quot;´&quot;00&quot;´´&quot;"/>
    <numFmt numFmtId="194" formatCode="0%;\-0%;&quot;&quot;"/>
    <numFmt numFmtId="195" formatCode="#0&quot;.&quot;000&quot;´&quot;000&quot;.&quot;000"/>
    <numFmt numFmtId="196" formatCode="##0&quot;.&quot;000"/>
    <numFmt numFmtId="197" formatCode="&quot;$&quot;\ #,##0.00"/>
    <numFmt numFmtId="198" formatCode="#,##0.0000"/>
    <numFmt numFmtId="199" formatCode="_-* #,##0.00\ _P_t_a_-;\-* #,##0.00\ _P_t_a_-;_-* &quot;-&quot;??\ _P_t_a_-;_-@_-"/>
    <numFmt numFmtId="200" formatCode="_ * #,##0.00_ ;_ * \-#,##0.00_ ;_ * &quot;-&quot;??_ ;_ @_ "/>
    <numFmt numFmtId="201" formatCode="##0&quot;´&quot;000&quot;.&quot;000"/>
    <numFmt numFmtId="202" formatCode="[$$-240A]\ #,##0.00"/>
    <numFmt numFmtId="203" formatCode="_ &quot;$&quot;* #,##0.00_ ;_ &quot;$&quot;* \-#,##0.00_ ;_ &quot;$&quot;* &quot;-&quot;??_ ;_ @_ "/>
    <numFmt numFmtId="204" formatCode="#.##\ \K\g"/>
    <numFmt numFmtId="205" formatCode="_(* #,##0.0_);_(* \(#,##0.0\);_(* &quot;-&quot;??_);_(@_)"/>
    <numFmt numFmtId="206" formatCode="#0&quot;.&quot;"/>
    <numFmt numFmtId="207" formatCode="_([$€]* #,##0.00_);_([$€]* \(#,##0.00\);_([$€]* &quot;-&quot;??_);_(@_)"/>
    <numFmt numFmtId="208" formatCode="&quot;$&quot;\ #,##0.00;&quot;$&quot;\ \-#,##0.00"/>
    <numFmt numFmtId="209" formatCode="0\+000"/>
    <numFmt numFmtId="210" formatCode="#,##0.0000000"/>
    <numFmt numFmtId="211" formatCode="0.0000%"/>
    <numFmt numFmtId="212" formatCode="#,##0.000"/>
    <numFmt numFmtId="213" formatCode="_([$$-240A]\ * #,##0.0000000_);_([$$-240A]\ * \(#,##0.0000000\);_([$$-240A]\ * &quot;-&quot;??_);_(@_)"/>
    <numFmt numFmtId="214" formatCode="_-&quot;$&quot;\ * #,##0.00_-;\-&quot;$&quot;\ * #,##0.00_-;_-&quot;$&quot;\ * &quot;-&quot;_-;_-@_-"/>
    <numFmt numFmtId="215" formatCode="&quot;$&quot;\ #,##0.000"/>
    <numFmt numFmtId="216" formatCode="0.000%"/>
    <numFmt numFmtId="217" formatCode="&quot;$&quot;\ \ \ #,##0.00"/>
    <numFmt numFmtId="218" formatCode="&quot;(PO-P½  )/PO= &quot;0.000%"/>
    <numFmt numFmtId="219" formatCode="&quot;(PO-½ANA ) = &quot;0\ .000%"/>
    <numFmt numFmtId="220" formatCode="&quot;(PO - MinAC)/PO = &quot;0.000%"/>
    <numFmt numFmtId="221" formatCode="&quot;MODULO No. &quot;0&quot;→→&quot;"/>
    <numFmt numFmtId="222" formatCode="&quot;No. &quot;0"/>
    <numFmt numFmtId="223" formatCode="0&quot; MODULOS&quot;"/>
  </numFmts>
  <fonts count="76">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b/>
      <sz val="11"/>
      <color theme="0"/>
      <name val="Arial"/>
      <family val="2"/>
    </font>
    <font>
      <b/>
      <sz val="10"/>
      <color theme="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b/>
      <sz val="25"/>
      <color rgb="FF0000FF"/>
      <name val="Swis721 BdCnOul BT"/>
      <family val="5"/>
    </font>
    <font>
      <b/>
      <sz val="24"/>
      <name val="Arial"/>
      <family val="2"/>
    </font>
    <font>
      <b/>
      <u val="double"/>
      <sz val="14"/>
      <name val="Times New Roman"/>
      <family val="1"/>
    </font>
  </fonts>
  <fills count="64">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E3D9E3"/>
        <bgColor rgb="FF000000"/>
      </patternFill>
    </fill>
  </fills>
  <borders count="132">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thin">
        <color indexed="64"/>
      </top>
      <bottom style="medium">
        <color indexed="64"/>
      </bottom>
      <diagonal/>
    </border>
    <border>
      <left style="double">
        <color indexed="64"/>
      </left>
      <right style="double">
        <color indexed="64"/>
      </right>
      <top style="dashed">
        <color indexed="64"/>
      </top>
      <bottom/>
      <diagonal/>
    </border>
    <border>
      <left style="dotted">
        <color indexed="64"/>
      </left>
      <right style="medium">
        <color indexed="64"/>
      </right>
      <top style="medium">
        <color indexed="64"/>
      </top>
      <bottom style="medium">
        <color indexed="64"/>
      </bottom>
      <diagonal/>
    </border>
    <border>
      <left/>
      <right style="double">
        <color indexed="64"/>
      </right>
      <top style="double">
        <color indexed="64"/>
      </top>
      <bottom style="double">
        <color indexed="64"/>
      </bottom>
      <diagonal/>
    </border>
    <border>
      <left style="dotted">
        <color indexed="64"/>
      </left>
      <right style="medium">
        <color indexed="64"/>
      </right>
      <top style="thin">
        <color indexed="64"/>
      </top>
      <bottom style="double">
        <color indexed="64"/>
      </bottom>
      <diagonal/>
    </border>
  </borders>
  <cellStyleXfs count="228">
    <xf numFmtId="0" fontId="0" fillId="0" borderId="0"/>
    <xf numFmtId="0" fontId="20" fillId="0" borderId="0">
      <alignment vertical="top"/>
    </xf>
    <xf numFmtId="179" fontId="2" fillId="0" borderId="0" applyFont="0" applyFill="0" applyBorder="0" applyAlignment="0" applyProtection="0"/>
    <xf numFmtId="171" fontId="2" fillId="0" borderId="0" applyFont="0" applyFill="0" applyBorder="0" applyAlignment="0" applyProtection="0"/>
    <xf numFmtId="168" fontId="9" fillId="0" borderId="0" applyFont="0" applyFill="0" applyBorder="0" applyAlignment="0" applyProtection="0"/>
    <xf numFmtId="168"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8"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8" fontId="2" fillId="0" borderId="0" applyFont="0" applyFill="0" applyBorder="0" applyAlignment="0" applyProtection="0"/>
    <xf numFmtId="0" fontId="1" fillId="0" borderId="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2" fontId="2" fillId="0" borderId="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8" borderId="0" applyNumberFormat="0" applyBorder="0" applyAlignment="0" applyProtection="0"/>
    <xf numFmtId="0" fontId="29" fillId="19"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6" borderId="0" applyNumberFormat="0" applyBorder="0" applyAlignment="0" applyProtection="0"/>
    <xf numFmtId="0" fontId="30" fillId="10" borderId="0" applyNumberFormat="0" applyBorder="0" applyAlignment="0" applyProtection="0"/>
    <xf numFmtId="0" fontId="31" fillId="27" borderId="86" applyNumberFormat="0" applyAlignment="0" applyProtection="0"/>
    <xf numFmtId="0" fontId="32" fillId="28" borderId="87" applyNumberFormat="0" applyAlignment="0" applyProtection="0"/>
    <xf numFmtId="187" fontId="8" fillId="0" borderId="80">
      <alignment horizontal="right"/>
    </xf>
    <xf numFmtId="2" fontId="8" fillId="0" borderId="0"/>
    <xf numFmtId="188" fontId="8" fillId="0" borderId="0"/>
    <xf numFmtId="189" fontId="7" fillId="0" borderId="0"/>
    <xf numFmtId="187" fontId="8" fillId="0" borderId="80">
      <alignment horizontal="right"/>
    </xf>
    <xf numFmtId="3" fontId="33" fillId="0" borderId="0" applyFont="0" applyFill="0" applyBorder="0" applyAlignment="0" applyProtection="0"/>
    <xf numFmtId="0" fontId="34" fillId="0" borderId="0"/>
    <xf numFmtId="0" fontId="34" fillId="0" borderId="0"/>
    <xf numFmtId="0" fontId="34" fillId="0" borderId="0"/>
    <xf numFmtId="190" fontId="33" fillId="0" borderId="0" applyFont="0" applyFill="0" applyBorder="0" applyAlignment="0" applyProtection="0"/>
    <xf numFmtId="191" fontId="2" fillId="0" borderId="0">
      <protection locked="0"/>
    </xf>
    <xf numFmtId="0" fontId="35" fillId="29" borderId="0" applyNumberFormat="0" applyBorder="0" applyAlignment="0" applyProtection="0"/>
    <xf numFmtId="0" fontId="35" fillId="30" borderId="0" applyNumberFormat="0" applyBorder="0" applyAlignment="0" applyProtection="0"/>
    <xf numFmtId="0" fontId="35" fillId="31" borderId="0" applyNumberFormat="0" applyBorder="0" applyAlignment="0" applyProtection="0"/>
    <xf numFmtId="0" fontId="28" fillId="32" borderId="0" applyNumberFormat="0" applyBorder="0" applyAlignment="0" applyProtection="0"/>
    <xf numFmtId="0" fontId="28" fillId="32" borderId="0" applyNumberFormat="0" applyBorder="0" applyAlignment="0" applyProtection="0"/>
    <xf numFmtId="0" fontId="29" fillId="33" borderId="0" applyNumberFormat="0" applyBorder="0" applyAlignment="0" applyProtection="0"/>
    <xf numFmtId="0" fontId="28" fillId="34" borderId="0" applyNumberFormat="0" applyBorder="0" applyAlignment="0" applyProtection="0"/>
    <xf numFmtId="0" fontId="28" fillId="35" borderId="0" applyNumberFormat="0" applyBorder="0" applyAlignment="0" applyProtection="0"/>
    <xf numFmtId="0" fontId="29" fillId="36" borderId="0" applyNumberFormat="0" applyBorder="0" applyAlignment="0" applyProtection="0"/>
    <xf numFmtId="0" fontId="28" fillId="34" borderId="0" applyNumberFormat="0" applyBorder="0" applyAlignment="0" applyProtection="0"/>
    <xf numFmtId="0" fontId="28" fillId="37" borderId="0" applyNumberFormat="0" applyBorder="0" applyAlignment="0" applyProtection="0"/>
    <xf numFmtId="0" fontId="29" fillId="35" borderId="0" applyNumberFormat="0" applyBorder="0" applyAlignment="0" applyProtection="0"/>
    <xf numFmtId="0" fontId="28" fillId="32" borderId="0" applyNumberFormat="0" applyBorder="0" applyAlignment="0" applyProtection="0"/>
    <xf numFmtId="0" fontId="28" fillId="35" borderId="0" applyNumberFormat="0" applyBorder="0" applyAlignment="0" applyProtection="0"/>
    <xf numFmtId="0" fontId="29" fillId="35" borderId="0" applyNumberFormat="0" applyBorder="0" applyAlignment="0" applyProtection="0"/>
    <xf numFmtId="0" fontId="28" fillId="38" borderId="0" applyNumberFormat="0" applyBorder="0" applyAlignment="0" applyProtection="0"/>
    <xf numFmtId="0" fontId="28" fillId="32" borderId="0" applyNumberFormat="0" applyBorder="0" applyAlignment="0" applyProtection="0"/>
    <xf numFmtId="0" fontId="29" fillId="33" borderId="0" applyNumberFormat="0" applyBorder="0" applyAlignment="0" applyProtection="0"/>
    <xf numFmtId="0" fontId="28" fillId="34" borderId="0" applyNumberFormat="0" applyBorder="0" applyAlignment="0" applyProtection="0"/>
    <xf numFmtId="0" fontId="28" fillId="39" borderId="0" applyNumberFormat="0" applyBorder="0" applyAlignment="0" applyProtection="0"/>
    <xf numFmtId="0" fontId="29" fillId="39" borderId="0" applyNumberFormat="0" applyBorder="0" applyAlignment="0" applyProtection="0"/>
    <xf numFmtId="1" fontId="2" fillId="0" borderId="0"/>
    <xf numFmtId="0" fontId="2"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192" fontId="2" fillId="0" borderId="0">
      <protection locked="0"/>
    </xf>
    <xf numFmtId="0" fontId="39" fillId="11" borderId="0" applyNumberFormat="0" applyBorder="0" applyAlignment="0" applyProtection="0"/>
    <xf numFmtId="193" fontId="2" fillId="0" borderId="0"/>
    <xf numFmtId="0" fontId="40" fillId="0" borderId="0" applyNumberFormat="0" applyFill="0" applyBorder="0" applyAlignment="0" applyProtection="0"/>
    <xf numFmtId="0" fontId="41" fillId="0" borderId="0" applyNumberFormat="0" applyFill="0" applyBorder="0" applyAlignment="0" applyProtection="0"/>
    <xf numFmtId="0" fontId="42" fillId="0" borderId="88" applyNumberFormat="0" applyFill="0" applyAlignment="0" applyProtection="0"/>
    <xf numFmtId="0" fontId="42" fillId="0" borderId="0" applyNumberFormat="0" applyFill="0" applyBorder="0" applyAlignment="0" applyProtection="0"/>
    <xf numFmtId="194" fontId="2" fillId="0" borderId="0">
      <protection locked="0"/>
    </xf>
    <xf numFmtId="194" fontId="2" fillId="0" borderId="0">
      <protection locked="0"/>
    </xf>
    <xf numFmtId="0" fontId="43" fillId="0" borderId="0" applyNumberFormat="0" applyFill="0" applyBorder="0" applyAlignment="0" applyProtection="0">
      <alignment vertical="top"/>
      <protection locked="0"/>
    </xf>
    <xf numFmtId="0" fontId="44" fillId="14" borderId="86" applyNumberFormat="0" applyAlignment="0" applyProtection="0"/>
    <xf numFmtId="0" fontId="45" fillId="0" borderId="89" applyNumberFormat="0" applyFill="0" applyAlignment="0" applyProtection="0"/>
    <xf numFmtId="195" fontId="8" fillId="0" borderId="0">
      <alignment horizontal="right"/>
    </xf>
    <xf numFmtId="196" fontId="8" fillId="0" borderId="0" applyFont="0" applyFill="0" applyBorder="0" applyAlignment="0">
      <alignment horizontal="center"/>
    </xf>
    <xf numFmtId="166" fontId="1" fillId="0" borderId="0" applyFont="0" applyFill="0" applyBorder="0" applyAlignment="0" applyProtection="0"/>
    <xf numFmtId="172"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68"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65" fontId="4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9"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68" fontId="2" fillId="0" borderId="0" applyFont="0" applyFill="0" applyBorder="0" applyAlignment="0" applyProtection="0"/>
    <xf numFmtId="197"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201" fontId="8" fillId="0" borderId="0">
      <alignment horizontal="right"/>
    </xf>
    <xf numFmtId="202" fontId="8" fillId="0" borderId="51"/>
    <xf numFmtId="203" fontId="2" fillId="0" borderId="0"/>
    <xf numFmtId="204" fontId="2" fillId="0" borderId="0" applyFont="0" applyFill="0" applyBorder="0" applyAlignment="0" applyProtection="0"/>
    <xf numFmtId="204" fontId="2" fillId="0" borderId="0" applyFont="0" applyFill="0" applyBorder="0" applyAlignment="0" applyProtection="0"/>
    <xf numFmtId="167" fontId="28" fillId="0" borderId="0" applyFont="0" applyFill="0" applyBorder="0" applyAlignment="0" applyProtection="0"/>
    <xf numFmtId="205" fontId="2" fillId="0" borderId="0" applyFont="0" applyFill="0" applyBorder="0" applyAlignment="0" applyProtection="0"/>
    <xf numFmtId="167" fontId="2" fillId="0" borderId="0" applyFont="0" applyFill="0" applyBorder="0" applyAlignment="0" applyProtection="0"/>
    <xf numFmtId="206"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1" fillId="0" borderId="0" applyFont="0" applyFill="0" applyBorder="0" applyAlignment="0" applyProtection="0"/>
    <xf numFmtId="0" fontId="2" fillId="0" borderId="0"/>
    <xf numFmtId="168" fontId="1" fillId="0" borderId="0" applyFont="0" applyFill="0" applyBorder="0" applyAlignment="0" applyProtection="0"/>
    <xf numFmtId="0" fontId="2" fillId="0" borderId="0"/>
    <xf numFmtId="0" fontId="2" fillId="0" borderId="0"/>
    <xf numFmtId="0" fontId="28" fillId="0" borderId="0"/>
    <xf numFmtId="0" fontId="28" fillId="40" borderId="90" applyNumberFormat="0" applyFont="0" applyAlignment="0" applyProtection="0"/>
    <xf numFmtId="0" fontId="47" fillId="27" borderId="91" applyNumberFormat="0" applyAlignment="0" applyProtection="0"/>
    <xf numFmtId="0" fontId="34"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8" fillId="0" borderId="0" applyNumberFormat="0" applyFill="0" applyBorder="0" applyAlignment="0" applyProtection="0"/>
    <xf numFmtId="49" fontId="5" fillId="0" borderId="0">
      <alignment horizontal="center" vertical="center"/>
    </xf>
    <xf numFmtId="0" fontId="49" fillId="0" borderId="0" applyNumberFormat="0" applyFill="0" applyBorder="0" applyAlignment="0" applyProtection="0"/>
    <xf numFmtId="0" fontId="50" fillId="0" borderId="0" applyNumberFormat="0" applyFill="0" applyBorder="0" applyAlignment="0" applyProtection="0"/>
    <xf numFmtId="167" fontId="1" fillId="0" borderId="0" applyFont="0" applyFill="0" applyBorder="0" applyAlignment="0" applyProtection="0"/>
    <xf numFmtId="207" fontId="2" fillId="0" borderId="0" applyFont="0" applyFill="0" applyBorder="0" applyAlignment="0" applyProtection="0"/>
    <xf numFmtId="168" fontId="1" fillId="0" borderId="0" applyFont="0" applyFill="0" applyBorder="0" applyAlignment="0" applyProtection="0"/>
    <xf numFmtId="166" fontId="2" fillId="0" borderId="0" applyFont="0" applyFill="0" applyBorder="0" applyAlignment="0" applyProtection="0"/>
    <xf numFmtId="168" fontId="1" fillId="0" borderId="0" applyFont="0" applyFill="0" applyBorder="0" applyAlignment="0" applyProtection="0"/>
    <xf numFmtId="200" fontId="2" fillId="0" borderId="0" applyFont="0" applyFill="0" applyBorder="0" applyAlignment="0" applyProtection="0"/>
    <xf numFmtId="168" fontId="2" fillId="0" borderId="0" applyFont="0" applyFill="0" applyBorder="0" applyAlignment="0" applyProtection="0"/>
    <xf numFmtId="179" fontId="2" fillId="0" borderId="0" applyFont="0" applyFill="0" applyBorder="0" applyAlignment="0" applyProtection="0"/>
    <xf numFmtId="167" fontId="1" fillId="0" borderId="0" applyFont="0" applyFill="0" applyBorder="0" applyAlignment="0" applyProtection="0"/>
    <xf numFmtId="209" fontId="2" fillId="0" borderId="0" applyFont="0" applyFill="0" applyBorder="0" applyAlignment="0" applyProtection="0"/>
    <xf numFmtId="0" fontId="28" fillId="0" borderId="0"/>
    <xf numFmtId="167" fontId="1" fillId="0" borderId="0" applyFont="0" applyFill="0" applyBorder="0" applyAlignment="0" applyProtection="0"/>
    <xf numFmtId="168" fontId="1" fillId="0" borderId="0" applyFont="0" applyFill="0" applyBorder="0" applyAlignment="0" applyProtection="0"/>
    <xf numFmtId="0" fontId="1" fillId="0" borderId="0"/>
    <xf numFmtId="208" fontId="2" fillId="0" borderId="0" applyFont="0" applyFill="0" applyBorder="0" applyAlignment="0" applyProtection="0"/>
    <xf numFmtId="0" fontId="1" fillId="0" borderId="0"/>
    <xf numFmtId="0" fontId="1" fillId="0" borderId="0"/>
    <xf numFmtId="9" fontId="52" fillId="0" borderId="0" applyFont="0" applyFill="0" applyBorder="0" applyAlignment="0" applyProtection="0"/>
    <xf numFmtId="41" fontId="57" fillId="0" borderId="0" applyFont="0" applyFill="0" applyBorder="0" applyAlignment="0" applyProtection="0"/>
    <xf numFmtId="164" fontId="2" fillId="0" borderId="0" applyFont="0" applyFill="0" applyBorder="0" applyAlignment="0" applyProtection="0"/>
  </cellStyleXfs>
  <cellXfs count="497">
    <xf numFmtId="0" fontId="0" fillId="0" borderId="0" xfId="0"/>
    <xf numFmtId="0" fontId="9" fillId="0" borderId="0" xfId="0" applyFont="1" applyProtection="1">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8" fillId="0" borderId="0" xfId="0" applyFont="1" applyProtection="1">
      <protection hidden="1"/>
    </xf>
    <xf numFmtId="0" fontId="15" fillId="0" borderId="0" xfId="0" applyFont="1" applyFill="1" applyAlignment="1" applyProtection="1">
      <alignment horizontal="centerContinuous" vertical="center" wrapText="1"/>
      <protection hidden="1"/>
    </xf>
    <xf numFmtId="0" fontId="11" fillId="0" borderId="0" xfId="0" applyFont="1" applyFill="1" applyAlignment="1" applyProtection="1">
      <alignment horizontal="centerContinuous" vertical="center" wrapText="1"/>
      <protection hidden="1"/>
    </xf>
    <xf numFmtId="0" fontId="12" fillId="0" borderId="0" xfId="0" applyFont="1" applyFill="1" applyProtection="1">
      <protection hidden="1"/>
    </xf>
    <xf numFmtId="0" fontId="8" fillId="0" borderId="0" xfId="0" applyFont="1" applyAlignment="1" applyProtection="1">
      <alignment horizontal="center"/>
      <protection hidden="1"/>
    </xf>
    <xf numFmtId="0" fontId="9" fillId="0" borderId="0" xfId="0" applyFont="1" applyAlignment="1" applyProtection="1">
      <alignment horizontal="center"/>
      <protection hidden="1"/>
    </xf>
    <xf numFmtId="0" fontId="16" fillId="0" borderId="0" xfId="0" applyFont="1" applyFill="1" applyAlignment="1" applyProtection="1">
      <alignment horizontal="centerContinuous" vertical="center" wrapText="1"/>
      <protection hidden="1"/>
    </xf>
    <xf numFmtId="0" fontId="8" fillId="0" borderId="0" xfId="0" applyFont="1" applyFill="1" applyAlignment="1" applyProtection="1">
      <alignment horizontal="centerContinuous" vertical="center" wrapText="1"/>
      <protection hidden="1"/>
    </xf>
    <xf numFmtId="0" fontId="3" fillId="0" borderId="0" xfId="0" applyFont="1" applyFill="1" applyAlignment="1" applyProtection="1">
      <alignment horizontal="left"/>
      <protection hidden="1"/>
    </xf>
    <xf numFmtId="0" fontId="3" fillId="0" borderId="0" xfId="0" applyFont="1" applyFill="1" applyAlignment="1" applyProtection="1">
      <alignment horizontal="centerContinuous" vertical="center" wrapText="1"/>
      <protection hidden="1"/>
    </xf>
    <xf numFmtId="0" fontId="8" fillId="0" borderId="0" xfId="0" applyFont="1" applyFill="1" applyBorder="1" applyAlignment="1" applyProtection="1">
      <alignment horizontal="center"/>
      <protection hidden="1"/>
    </xf>
    <xf numFmtId="0" fontId="8" fillId="0" borderId="0" xfId="0" quotePrefix="1" applyFont="1" applyFill="1" applyBorder="1" applyAlignment="1" applyProtection="1">
      <alignment horizontal="center" vertical="center"/>
      <protection hidden="1"/>
    </xf>
    <xf numFmtId="0" fontId="3" fillId="0" borderId="0" xfId="0" applyFont="1" applyFill="1" applyAlignment="1" applyProtection="1">
      <alignment horizontal="centerContinuous" vertical="center"/>
      <protection hidden="1"/>
    </xf>
    <xf numFmtId="0" fontId="8" fillId="0" borderId="0" xfId="0" applyFont="1" applyFill="1" applyProtection="1">
      <protection hidden="1"/>
    </xf>
    <xf numFmtId="1" fontId="18" fillId="0" borderId="0" xfId="0" applyNumberFormat="1" applyFont="1" applyFill="1" applyAlignment="1" applyProtection="1">
      <alignment horizontal="centerContinuous" vertical="center" wrapText="1"/>
      <protection hidden="1"/>
    </xf>
    <xf numFmtId="1" fontId="19" fillId="0" borderId="0" xfId="0" applyNumberFormat="1" applyFont="1" applyFill="1" applyAlignment="1" applyProtection="1">
      <alignment horizontal="centerContinuous" vertical="center" wrapText="1"/>
      <protection hidden="1"/>
    </xf>
    <xf numFmtId="0" fontId="17" fillId="0" borderId="0" xfId="0" applyFont="1" applyProtection="1">
      <protection hidden="1"/>
    </xf>
    <xf numFmtId="0" fontId="17" fillId="0" borderId="0" xfId="0" applyFont="1" applyAlignment="1" applyProtection="1">
      <protection hidden="1"/>
    </xf>
    <xf numFmtId="0" fontId="17" fillId="0" borderId="0" xfId="0" applyFont="1" applyFill="1" applyAlignment="1" applyProtection="1">
      <protection hidden="1"/>
    </xf>
    <xf numFmtId="0" fontId="17" fillId="0" borderId="0" xfId="0" quotePrefix="1" applyFont="1" applyFill="1" applyAlignment="1" applyProtection="1">
      <alignment vertical="center"/>
      <protection hidden="1"/>
    </xf>
    <xf numFmtId="0" fontId="17" fillId="0" borderId="0" xfId="0" applyFont="1" applyFill="1" applyAlignment="1" applyProtection="1">
      <alignment horizontal="center"/>
      <protection hidden="1"/>
    </xf>
    <xf numFmtId="0" fontId="18"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2" xfId="12" applyFont="1" applyFill="1" applyBorder="1" applyAlignment="1">
      <alignment horizontal="center" vertical="center"/>
    </xf>
    <xf numFmtId="1" fontId="14"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3" xfId="0" applyFont="1" applyBorder="1" applyAlignment="1" applyProtection="1">
      <alignment horizontal="centerContinuous"/>
      <protection hidden="1"/>
    </xf>
    <xf numFmtId="0" fontId="7" fillId="0" borderId="4" xfId="0" applyFont="1" applyBorder="1" applyAlignment="1" applyProtection="1">
      <alignment horizontal="center" vertical="center"/>
      <protection hidden="1"/>
    </xf>
    <xf numFmtId="0" fontId="25" fillId="3" borderId="13" xfId="13" applyFont="1" applyFill="1" applyBorder="1" applyAlignment="1">
      <alignment horizontal="center" vertical="center"/>
    </xf>
    <xf numFmtId="0" fontId="21" fillId="4" borderId="14" xfId="11" applyFont="1" applyFill="1" applyBorder="1"/>
    <xf numFmtId="0" fontId="21" fillId="4" borderId="15" xfId="11" applyFont="1" applyFill="1" applyBorder="1"/>
    <xf numFmtId="0" fontId="2" fillId="0" borderId="16" xfId="11" applyBorder="1"/>
    <xf numFmtId="0" fontId="21" fillId="4" borderId="17" xfId="11" applyFont="1" applyFill="1" applyBorder="1"/>
    <xf numFmtId="0" fontId="2" fillId="0" borderId="18" xfId="11" applyBorder="1"/>
    <xf numFmtId="0" fontId="21" fillId="4" borderId="19" xfId="11" applyFont="1" applyFill="1" applyBorder="1"/>
    <xf numFmtId="0" fontId="2" fillId="0" borderId="20" xfId="11" applyBorder="1"/>
    <xf numFmtId="0" fontId="2" fillId="0" borderId="20" xfId="11" applyFont="1" applyBorder="1"/>
    <xf numFmtId="0" fontId="2" fillId="0" borderId="21" xfId="11" applyFont="1" applyFill="1" applyBorder="1"/>
    <xf numFmtId="0" fontId="2" fillId="0" borderId="25" xfId="11" applyFont="1" applyFill="1" applyBorder="1"/>
    <xf numFmtId="0" fontId="2" fillId="0" borderId="26" xfId="11" applyFont="1" applyFill="1" applyBorder="1"/>
    <xf numFmtId="0" fontId="2" fillId="0" borderId="27" xfId="11" applyFont="1" applyFill="1" applyBorder="1"/>
    <xf numFmtId="0" fontId="7" fillId="0" borderId="4" xfId="0" applyFont="1" applyBorder="1" applyAlignment="1" applyProtection="1">
      <alignment horizontal="centerContinuous"/>
      <protection hidden="1"/>
    </xf>
    <xf numFmtId="0" fontId="7" fillId="2" borderId="0" xfId="12" applyFont="1" applyFill="1" applyBorder="1" applyAlignment="1">
      <alignment vertical="center"/>
    </xf>
    <xf numFmtId="182" fontId="13" fillId="2" borderId="0" xfId="7" applyNumberFormat="1" applyFont="1" applyFill="1" applyBorder="1" applyAlignment="1"/>
    <xf numFmtId="10" fontId="5" fillId="2" borderId="34" xfId="12" applyNumberFormat="1" applyFont="1" applyFill="1" applyBorder="1" applyAlignment="1">
      <alignment horizontal="center" vertical="center" wrapText="1"/>
    </xf>
    <xf numFmtId="10" fontId="5" fillId="2" borderId="56" xfId="12" applyNumberFormat="1" applyFont="1" applyFill="1" applyBorder="1" applyAlignment="1">
      <alignment horizontal="center" vertical="center" wrapText="1"/>
    </xf>
    <xf numFmtId="0" fontId="2" fillId="2" borderId="49" xfId="12" applyFont="1" applyFill="1" applyBorder="1"/>
    <xf numFmtId="0" fontId="2" fillId="2" borderId="50" xfId="12" applyFont="1" applyFill="1" applyBorder="1"/>
    <xf numFmtId="0" fontId="2" fillId="0" borderId="50" xfId="12" applyFont="1" applyFill="1" applyBorder="1"/>
    <xf numFmtId="0" fontId="2" fillId="2" borderId="53" xfId="12" applyFont="1" applyFill="1" applyBorder="1"/>
    <xf numFmtId="0" fontId="2" fillId="0" borderId="53" xfId="12" applyFont="1" applyFill="1" applyBorder="1"/>
    <xf numFmtId="0" fontId="5" fillId="0" borderId="50" xfId="12" applyFont="1" applyFill="1" applyBorder="1" applyAlignment="1">
      <alignment horizontal="right" vertical="center"/>
    </xf>
    <xf numFmtId="0" fontId="5" fillId="0" borderId="49" xfId="12" applyFont="1" applyFill="1" applyBorder="1" applyAlignment="1">
      <alignment horizontal="left" vertical="center"/>
    </xf>
    <xf numFmtId="0" fontId="5" fillId="0" borderId="50" xfId="12" applyFont="1" applyFill="1" applyBorder="1" applyAlignment="1">
      <alignment vertical="center"/>
    </xf>
    <xf numFmtId="0" fontId="5" fillId="0" borderId="49" xfId="12" applyFont="1" applyFill="1" applyBorder="1" applyAlignment="1">
      <alignment horizontal="center" vertical="center" wrapText="1"/>
    </xf>
    <xf numFmtId="0" fontId="5" fillId="0" borderId="50" xfId="12" applyFont="1" applyFill="1" applyBorder="1" applyAlignment="1">
      <alignment horizontal="center" vertical="center" wrapText="1"/>
    </xf>
    <xf numFmtId="0" fontId="5" fillId="0" borderId="52"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3" xfId="12" applyFont="1" applyFill="1" applyBorder="1" applyAlignment="1">
      <alignment horizontal="right" vertical="center"/>
    </xf>
    <xf numFmtId="180" fontId="5" fillId="0" borderId="45" xfId="6" applyNumberFormat="1" applyFont="1" applyFill="1" applyBorder="1" applyAlignment="1" applyProtection="1">
      <alignment vertical="center"/>
      <protection locked="0"/>
    </xf>
    <xf numFmtId="168" fontId="5" fillId="0" borderId="57" xfId="6" applyNumberFormat="1" applyFont="1" applyFill="1" applyBorder="1" applyAlignment="1" applyProtection="1">
      <alignment vertical="center"/>
      <protection locked="0"/>
    </xf>
    <xf numFmtId="182" fontId="5" fillId="2" borderId="51" xfId="7" applyNumberFormat="1" applyFont="1" applyFill="1" applyBorder="1" applyAlignment="1"/>
    <xf numFmtId="182" fontId="5" fillId="2" borderId="45" xfId="7" applyNumberFormat="1" applyFont="1" applyFill="1" applyBorder="1" applyAlignment="1"/>
    <xf numFmtId="183" fontId="5" fillId="2" borderId="51" xfId="7" applyNumberFormat="1" applyFont="1" applyFill="1" applyBorder="1" applyAlignment="1"/>
    <xf numFmtId="182" fontId="5" fillId="2" borderId="54" xfId="7" applyNumberFormat="1" applyFont="1" applyFill="1" applyBorder="1" applyAlignment="1"/>
    <xf numFmtId="0" fontId="5" fillId="0" borderId="51" xfId="0" applyFont="1" applyBorder="1" applyAlignment="1">
      <alignment horizontal="center" vertical="center"/>
    </xf>
    <xf numFmtId="0" fontId="5" fillId="2" borderId="51" xfId="12" applyFont="1" applyFill="1" applyBorder="1" applyAlignment="1">
      <alignment horizontal="center"/>
    </xf>
    <xf numFmtId="10" fontId="5" fillId="2" borderId="51" xfId="12" applyNumberFormat="1" applyFont="1" applyFill="1" applyBorder="1" applyAlignment="1">
      <alignment horizontal="center" vertical="center" wrapText="1"/>
    </xf>
    <xf numFmtId="10" fontId="5" fillId="2" borderId="54" xfId="12" applyNumberFormat="1" applyFont="1" applyFill="1" applyBorder="1" applyAlignment="1">
      <alignment horizontal="center" vertical="center" wrapText="1"/>
    </xf>
    <xf numFmtId="0" fontId="7" fillId="2" borderId="4" xfId="12" applyFont="1" applyFill="1" applyBorder="1" applyAlignment="1">
      <alignment horizontal="center" vertical="center" wrapText="1"/>
    </xf>
    <xf numFmtId="4" fontId="7" fillId="2" borderId="2" xfId="12" applyNumberFormat="1" applyFont="1" applyFill="1" applyBorder="1" applyAlignment="1">
      <alignment horizontal="center" vertical="center"/>
    </xf>
    <xf numFmtId="1" fontId="5" fillId="2" borderId="51" xfId="12" applyNumberFormat="1" applyFont="1" applyFill="1" applyBorder="1" applyAlignment="1">
      <alignment horizontal="center" vertical="center" wrapText="1"/>
    </xf>
    <xf numFmtId="171" fontId="5" fillId="0" borderId="61" xfId="3" applyFont="1" applyFill="1" applyBorder="1" applyAlignment="1" applyProtection="1">
      <alignment horizontal="center" vertical="center" wrapText="1"/>
    </xf>
    <xf numFmtId="184" fontId="5" fillId="2" borderId="61"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82" fontId="5" fillId="2" borderId="0" xfId="7" applyNumberFormat="1" applyFont="1" applyFill="1" applyBorder="1" applyAlignment="1"/>
    <xf numFmtId="0" fontId="0" fillId="0" borderId="0" xfId="0" applyAlignment="1">
      <alignment wrapText="1"/>
    </xf>
    <xf numFmtId="183" fontId="0" fillId="0" borderId="0" xfId="0" applyNumberFormat="1"/>
    <xf numFmtId="182" fontId="0" fillId="0" borderId="0" xfId="7" applyNumberFormat="1" applyFont="1"/>
    <xf numFmtId="1" fontId="6" fillId="0" borderId="32" xfId="0" applyNumberFormat="1" applyFont="1" applyFill="1" applyBorder="1" applyAlignment="1" applyProtection="1">
      <alignment horizontal="center" vertical="center"/>
      <protection hidden="1"/>
    </xf>
    <xf numFmtId="1" fontId="6" fillId="0" borderId="33" xfId="0" applyNumberFormat="1" applyFont="1" applyFill="1" applyBorder="1" applyAlignment="1" applyProtection="1">
      <alignment horizontal="center" vertical="center"/>
      <protection hidden="1"/>
    </xf>
    <xf numFmtId="3" fontId="6" fillId="0" borderId="33" xfId="0" applyNumberFormat="1" applyFont="1" applyBorder="1" applyAlignment="1">
      <alignment horizontal="center" vertical="center"/>
    </xf>
    <xf numFmtId="0" fontId="6" fillId="0" borderId="33" xfId="0" applyFont="1" applyBorder="1" applyAlignment="1" applyProtection="1">
      <alignment horizontal="center" vertical="center"/>
      <protection hidden="1"/>
    </xf>
    <xf numFmtId="3" fontId="5" fillId="5" borderId="28" xfId="11" applyNumberFormat="1" applyFont="1" applyFill="1" applyBorder="1" applyAlignment="1" applyProtection="1">
      <alignment horizontal="right"/>
      <protection hidden="1"/>
    </xf>
    <xf numFmtId="3" fontId="5" fillId="7" borderId="34" xfId="11" applyNumberFormat="1" applyFont="1" applyFill="1" applyBorder="1" applyAlignment="1" applyProtection="1">
      <alignment horizontal="right"/>
      <protection hidden="1"/>
    </xf>
    <xf numFmtId="3" fontId="5" fillId="6" borderId="29" xfId="11" applyNumberFormat="1" applyFont="1" applyFill="1" applyBorder="1" applyAlignment="1" applyProtection="1">
      <alignment horizontal="right"/>
      <protection hidden="1"/>
    </xf>
    <xf numFmtId="0" fontId="10" fillId="8" borderId="42" xfId="0" applyFont="1" applyFill="1" applyBorder="1" applyAlignment="1" applyProtection="1">
      <alignment horizontal="centerContinuous"/>
      <protection hidden="1"/>
    </xf>
    <xf numFmtId="1" fontId="5" fillId="2" borderId="44" xfId="12" applyNumberFormat="1" applyFont="1" applyFill="1" applyBorder="1" applyAlignment="1">
      <alignment horizontal="center" vertical="center" wrapText="1"/>
    </xf>
    <xf numFmtId="1" fontId="5" fillId="2" borderId="33" xfId="12" applyNumberFormat="1" applyFont="1" applyFill="1" applyBorder="1" applyAlignment="1">
      <alignment horizontal="center" vertical="center" wrapText="1"/>
    </xf>
    <xf numFmtId="1" fontId="5" fillId="2" borderId="33" xfId="12" applyNumberFormat="1" applyFont="1" applyFill="1" applyBorder="1" applyAlignment="1">
      <alignment horizontal="left" vertical="center" wrapText="1"/>
    </xf>
    <xf numFmtId="3" fontId="5" fillId="0" borderId="33" xfId="12" applyNumberFormat="1" applyFont="1" applyFill="1" applyBorder="1" applyAlignment="1">
      <alignment horizontal="center" vertical="center" wrapText="1"/>
    </xf>
    <xf numFmtId="186" fontId="5" fillId="0" borderId="33" xfId="12" applyNumberFormat="1" applyFont="1" applyFill="1" applyBorder="1" applyAlignment="1">
      <alignment horizontal="center" vertical="center" wrapText="1"/>
    </xf>
    <xf numFmtId="0" fontId="27" fillId="0" borderId="0" xfId="0" applyFont="1" applyAlignment="1" applyProtection="1">
      <alignment horizontal="center" vertical="center"/>
      <protection hidden="1"/>
    </xf>
    <xf numFmtId="173" fontId="17" fillId="0" borderId="0" xfId="0" applyNumberFormat="1" applyFont="1" applyFill="1" applyAlignment="1" applyProtection="1">
      <protection hidden="1"/>
    </xf>
    <xf numFmtId="173" fontId="2" fillId="0" borderId="0" xfId="0" applyNumberFormat="1" applyFont="1" applyFill="1" applyAlignment="1" applyProtection="1">
      <protection hidden="1"/>
    </xf>
    <xf numFmtId="0" fontId="5" fillId="0" borderId="95" xfId="0" applyFont="1" applyFill="1" applyBorder="1" applyAlignment="1" applyProtection="1">
      <alignment horizontal="center" vertical="center"/>
      <protection hidden="1"/>
    </xf>
    <xf numFmtId="0" fontId="5" fillId="0" borderId="95" xfId="0" quotePrefix="1" applyFont="1" applyFill="1" applyBorder="1" applyAlignment="1" applyProtection="1">
      <alignment horizontal="center" vertical="center"/>
      <protection hidden="1"/>
    </xf>
    <xf numFmtId="0" fontId="5" fillId="0" borderId="96" xfId="0" applyFont="1" applyFill="1" applyBorder="1" applyAlignment="1" applyProtection="1">
      <alignment horizontal="center" vertical="center" wrapText="1"/>
      <protection hidden="1"/>
    </xf>
    <xf numFmtId="0" fontId="5" fillId="0" borderId="94" xfId="0" quotePrefix="1" applyFont="1" applyFill="1" applyBorder="1" applyAlignment="1" applyProtection="1">
      <alignment horizontal="center" vertical="center"/>
      <protection hidden="1"/>
    </xf>
    <xf numFmtId="0" fontId="53" fillId="0" borderId="0" xfId="0" applyFont="1"/>
    <xf numFmtId="0" fontId="53" fillId="2" borderId="0" xfId="12" applyFont="1" applyFill="1"/>
    <xf numFmtId="0" fontId="53" fillId="2" borderId="0" xfId="12" applyFont="1" applyFill="1" applyAlignment="1">
      <alignment wrapText="1"/>
    </xf>
    <xf numFmtId="211" fontId="5" fillId="0" borderId="33" xfId="225" applyNumberFormat="1" applyFont="1" applyFill="1" applyBorder="1" applyAlignment="1">
      <alignment horizontal="center" vertical="center" wrapText="1"/>
    </xf>
    <xf numFmtId="0" fontId="0" fillId="42" borderId="0" xfId="0" applyFill="1"/>
    <xf numFmtId="211" fontId="5" fillId="2" borderId="33" xfId="12" applyNumberFormat="1" applyFont="1" applyFill="1" applyBorder="1" applyAlignment="1">
      <alignment horizontal="center" vertical="center" wrapText="1"/>
    </xf>
    <xf numFmtId="0" fontId="6" fillId="0" borderId="97" xfId="0" applyFont="1" applyBorder="1" applyAlignment="1" applyProtection="1">
      <alignment horizontal="center" vertical="center"/>
      <protection hidden="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174" fontId="6" fillId="0" borderId="33" xfId="0" applyNumberFormat="1" applyFont="1" applyFill="1" applyBorder="1" applyAlignment="1" applyProtection="1">
      <alignment horizontal="center" vertical="center" wrapText="1"/>
      <protection locked="0"/>
    </xf>
    <xf numFmtId="0" fontId="2" fillId="0" borderId="101" xfId="11" applyFont="1" applyFill="1" applyBorder="1"/>
    <xf numFmtId="0" fontId="2" fillId="0" borderId="102" xfId="11" applyFont="1" applyFill="1" applyBorder="1"/>
    <xf numFmtId="0" fontId="2" fillId="0" borderId="103" xfId="11" applyFont="1" applyFill="1" applyBorder="1"/>
    <xf numFmtId="0" fontId="25" fillId="3" borderId="5" xfId="13" applyFont="1" applyFill="1" applyBorder="1" applyAlignment="1">
      <alignment horizontal="center" vertical="center"/>
    </xf>
    <xf numFmtId="182" fontId="5" fillId="2" borderId="61" xfId="7" applyNumberFormat="1" applyFont="1" applyFill="1" applyBorder="1" applyAlignment="1">
      <alignment horizontal="center" vertical="center"/>
    </xf>
    <xf numFmtId="0" fontId="53" fillId="2" borderId="0" xfId="12" applyFont="1" applyFill="1" applyAlignment="1">
      <alignment horizontal="center" vertical="center"/>
    </xf>
    <xf numFmtId="0" fontId="55" fillId="42" borderId="38" xfId="12" applyFont="1" applyFill="1" applyBorder="1" applyAlignment="1">
      <alignment horizontal="center" vertical="center" wrapText="1"/>
    </xf>
    <xf numFmtId="0" fontId="56" fillId="42" borderId="38" xfId="12" applyFont="1" applyFill="1" applyBorder="1" applyAlignment="1">
      <alignment horizontal="center" vertical="center"/>
    </xf>
    <xf numFmtId="0" fontId="53" fillId="42" borderId="0" xfId="12" applyFont="1" applyFill="1" applyAlignment="1">
      <alignment horizontal="center" vertical="center"/>
    </xf>
    <xf numFmtId="185" fontId="53" fillId="2" borderId="0" xfId="12" applyNumberFormat="1" applyFont="1" applyFill="1" applyAlignment="1">
      <alignment horizontal="right" vertical="center"/>
    </xf>
    <xf numFmtId="171" fontId="53" fillId="2" borderId="0" xfId="3" applyFont="1" applyFill="1" applyAlignment="1">
      <alignment horizontal="center" vertical="center"/>
    </xf>
    <xf numFmtId="0" fontId="2" fillId="42" borderId="0" xfId="0" applyFont="1" applyFill="1"/>
    <xf numFmtId="0" fontId="53" fillId="0" borderId="0" xfId="0" applyFont="1" applyAlignment="1">
      <alignment horizontal="center" vertical="center"/>
    </xf>
    <xf numFmtId="0" fontId="53" fillId="2" borderId="0" xfId="12" applyFont="1" applyFill="1" applyAlignment="1">
      <alignment horizontal="center" vertical="center" wrapText="1"/>
    </xf>
    <xf numFmtId="185" fontId="53" fillId="0" borderId="0" xfId="0" applyNumberFormat="1" applyFont="1"/>
    <xf numFmtId="3" fontId="53" fillId="2" borderId="0" xfId="12" applyNumberFormat="1" applyFont="1" applyFill="1" applyAlignment="1">
      <alignment horizontal="center" vertical="center"/>
    </xf>
    <xf numFmtId="0" fontId="53" fillId="0" borderId="0" xfId="0" applyFont="1" applyAlignment="1">
      <alignment wrapText="1"/>
    </xf>
    <xf numFmtId="0" fontId="5" fillId="0" borderId="0" xfId="12" applyFont="1" applyAlignment="1" applyProtection="1">
      <alignment horizontal="centerContinuous" vertical="center"/>
      <protection hidden="1"/>
    </xf>
    <xf numFmtId="0" fontId="5" fillId="0" borderId="94" xfId="0" applyFont="1" applyFill="1" applyBorder="1" applyAlignment="1" applyProtection="1">
      <alignment horizontal="center" vertical="center"/>
      <protection hidden="1"/>
    </xf>
    <xf numFmtId="0" fontId="5" fillId="0" borderId="95" xfId="0" applyFont="1" applyFill="1" applyBorder="1" applyAlignment="1" applyProtection="1">
      <alignment horizontal="center" vertical="center" wrapText="1"/>
      <protection hidden="1"/>
    </xf>
    <xf numFmtId="0" fontId="2" fillId="0" borderId="44"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justify" vertical="center" wrapText="1"/>
      <protection hidden="1"/>
    </xf>
    <xf numFmtId="172" fontId="2" fillId="0" borderId="33" xfId="0" applyNumberFormat="1" applyFont="1" applyFill="1" applyBorder="1" applyAlignment="1" applyProtection="1">
      <alignment horizontal="right" vertical="center"/>
      <protection hidden="1"/>
    </xf>
    <xf numFmtId="4" fontId="2" fillId="0" borderId="33" xfId="0" applyNumberFormat="1" applyFont="1" applyFill="1" applyBorder="1" applyAlignment="1" applyProtection="1">
      <alignment horizontal="right" vertical="center"/>
      <protection hidden="1"/>
    </xf>
    <xf numFmtId="4" fontId="2" fillId="0" borderId="45" xfId="7" applyNumberFormat="1" applyFont="1" applyFill="1" applyBorder="1" applyAlignment="1" applyProtection="1">
      <alignment vertical="center"/>
      <protection hidden="1"/>
    </xf>
    <xf numFmtId="4" fontId="2" fillId="0" borderId="44" xfId="0" applyNumberFormat="1" applyFont="1" applyFill="1" applyBorder="1" applyAlignment="1" applyProtection="1">
      <alignment horizontal="right" vertical="center"/>
      <protection hidden="1"/>
    </xf>
    <xf numFmtId="173" fontId="2" fillId="0" borderId="33" xfId="0" applyNumberFormat="1" applyFont="1" applyFill="1" applyBorder="1" applyAlignment="1" applyProtection="1">
      <alignment horizontal="right" vertical="center"/>
      <protection hidden="1"/>
    </xf>
    <xf numFmtId="3" fontId="2" fillId="0" borderId="43" xfId="0" applyNumberFormat="1" applyFont="1" applyFill="1" applyBorder="1" applyAlignment="1" applyProtection="1">
      <alignment horizontal="centerContinuous" vertical="center"/>
      <protection hidden="1"/>
    </xf>
    <xf numFmtId="0" fontId="2" fillId="0" borderId="77" xfId="0" applyFont="1" applyFill="1" applyBorder="1" applyAlignment="1" applyProtection="1">
      <alignment horizontal="center" vertical="center" wrapText="1"/>
      <protection hidden="1"/>
    </xf>
    <xf numFmtId="4" fontId="5" fillId="42" borderId="51" xfId="7" applyNumberFormat="1" applyFont="1" applyFill="1" applyBorder="1" applyAlignment="1" applyProtection="1">
      <alignment horizontal="right" vertical="center"/>
      <protection hidden="1"/>
    </xf>
    <xf numFmtId="3" fontId="2" fillId="0" borderId="37" xfId="0" applyNumberFormat="1" applyFont="1" applyFill="1" applyBorder="1" applyAlignment="1" applyProtection="1">
      <alignment horizontal="centerContinuous" vertical="center"/>
      <protection hidden="1"/>
    </xf>
    <xf numFmtId="3" fontId="2" fillId="42" borderId="37" xfId="0" applyNumberFormat="1" applyFont="1" applyFill="1" applyBorder="1" applyAlignment="1" applyProtection="1">
      <alignment horizontal="centerContinuous" vertical="center"/>
      <protection hidden="1"/>
    </xf>
    <xf numFmtId="212" fontId="2" fillId="0" borderId="37" xfId="0" applyNumberFormat="1" applyFont="1" applyFill="1" applyBorder="1" applyAlignment="1" applyProtection="1">
      <alignment horizontal="centerContinuous" vertical="center"/>
      <protection hidden="1"/>
    </xf>
    <xf numFmtId="3" fontId="2" fillId="0" borderId="37" xfId="0" applyNumberFormat="1" applyFont="1" applyFill="1" applyBorder="1" applyAlignment="1" applyProtection="1">
      <alignment horizontal="right" vertical="center"/>
      <protection hidden="1"/>
    </xf>
    <xf numFmtId="0" fontId="13" fillId="8" borderId="39" xfId="0" applyFont="1" applyFill="1" applyBorder="1" applyAlignment="1" applyProtection="1">
      <alignment horizontal="centerContinuous" vertical="center"/>
      <protection hidden="1"/>
    </xf>
    <xf numFmtId="0" fontId="10" fillId="8" borderId="40" xfId="0" applyFont="1" applyFill="1" applyBorder="1" applyAlignment="1" applyProtection="1">
      <alignment horizontal="centerContinuous"/>
      <protection hidden="1"/>
    </xf>
    <xf numFmtId="0" fontId="13" fillId="8" borderId="41" xfId="0" applyFont="1" applyFill="1" applyBorder="1" applyAlignment="1" applyProtection="1">
      <alignment horizontal="centerContinuous" vertical="center"/>
      <protection hidden="1"/>
    </xf>
    <xf numFmtId="3" fontId="10" fillId="8" borderId="40" xfId="0" applyNumberFormat="1" applyFont="1" applyFill="1" applyBorder="1" applyAlignment="1" applyProtection="1">
      <alignment horizontal="centerContinuous" vertical="center"/>
      <protection hidden="1"/>
    </xf>
    <xf numFmtId="0" fontId="53" fillId="0" borderId="0" xfId="0" applyFont="1" applyProtection="1">
      <protection hidden="1"/>
    </xf>
    <xf numFmtId="0" fontId="2" fillId="0" borderId="0" xfId="0" applyFont="1" applyAlignment="1" applyProtection="1">
      <alignment horizontal="center" vertical="center"/>
      <protection hidden="1"/>
    </xf>
    <xf numFmtId="0" fontId="5" fillId="46" borderId="12" xfId="0" applyFont="1" applyFill="1" applyBorder="1" applyAlignment="1" applyProtection="1">
      <alignment horizontal="center" vertical="center" wrapText="1"/>
      <protection locked="0"/>
    </xf>
    <xf numFmtId="0" fontId="5" fillId="46" borderId="100" xfId="0" applyFont="1" applyFill="1" applyBorder="1" applyAlignment="1" applyProtection="1">
      <alignment horizontal="center" vertical="center" wrapText="1"/>
      <protection hidden="1"/>
    </xf>
    <xf numFmtId="0" fontId="5" fillId="46" borderId="106" xfId="0" applyFont="1" applyFill="1" applyBorder="1" applyAlignment="1" applyProtection="1">
      <alignment horizontal="center" vertical="center" wrapText="1"/>
      <protection locked="0"/>
    </xf>
    <xf numFmtId="3" fontId="5" fillId="46" borderId="31" xfId="11" applyNumberFormat="1" applyFont="1" applyFill="1" applyBorder="1" applyAlignment="1" applyProtection="1">
      <alignment horizontal="right"/>
      <protection hidden="1"/>
    </xf>
    <xf numFmtId="0" fontId="5" fillId="47" borderId="5" xfId="11" applyFont="1" applyFill="1" applyBorder="1" applyAlignment="1" applyProtection="1">
      <alignment horizontal="center"/>
      <protection hidden="1"/>
    </xf>
    <xf numFmtId="0" fontId="5" fillId="49" borderId="6" xfId="11" applyFont="1" applyFill="1" applyBorder="1" applyAlignment="1" applyProtection="1">
      <alignment horizontal="center"/>
      <protection hidden="1"/>
    </xf>
    <xf numFmtId="0" fontId="51" fillId="48" borderId="30" xfId="11" applyFont="1" applyFill="1" applyBorder="1" applyAlignment="1" applyProtection="1">
      <alignment horizontal="center"/>
      <protection hidden="1"/>
    </xf>
    <xf numFmtId="0" fontId="5" fillId="46" borderId="7" xfId="11" applyFont="1" applyFill="1" applyBorder="1" applyAlignment="1" applyProtection="1">
      <alignment horizontal="center"/>
      <protection hidden="1"/>
    </xf>
    <xf numFmtId="0" fontId="13" fillId="46" borderId="62" xfId="12" applyFont="1" applyFill="1" applyBorder="1" applyAlignment="1">
      <alignment horizontal="center" vertical="center" wrapText="1"/>
    </xf>
    <xf numFmtId="0" fontId="13" fillId="46" borderId="63" xfId="12" applyFont="1" applyFill="1" applyBorder="1" applyAlignment="1">
      <alignment horizontal="center" vertical="center" wrapText="1"/>
    </xf>
    <xf numFmtId="0" fontId="13" fillId="46" borderId="35" xfId="12" applyFont="1" applyFill="1" applyBorder="1" applyAlignment="1">
      <alignment horizontal="center" vertical="center" wrapText="1"/>
    </xf>
    <xf numFmtId="0" fontId="13" fillId="46" borderId="35" xfId="12" applyFont="1" applyFill="1" applyBorder="1" applyAlignment="1">
      <alignment horizontal="center" vertical="center"/>
    </xf>
    <xf numFmtId="0" fontId="13" fillId="46" borderId="55" xfId="12" applyFont="1" applyFill="1" applyBorder="1" applyAlignment="1">
      <alignment horizontal="center" vertical="center"/>
    </xf>
    <xf numFmtId="0" fontId="5" fillId="46" borderId="51" xfId="12" applyFont="1" applyFill="1" applyBorder="1" applyAlignment="1">
      <alignment horizontal="center" vertical="center"/>
    </xf>
    <xf numFmtId="0" fontId="5" fillId="46" borderId="46" xfId="0" applyFont="1" applyFill="1" applyBorder="1" applyAlignment="1" applyProtection="1">
      <alignment horizontal="right" vertical="center"/>
      <protection hidden="1"/>
    </xf>
    <xf numFmtId="0" fontId="5" fillId="46" borderId="47" xfId="0" applyFont="1" applyFill="1" applyBorder="1" applyAlignment="1" applyProtection="1">
      <alignment horizontal="right" vertical="center"/>
      <protection hidden="1"/>
    </xf>
    <xf numFmtId="0" fontId="5" fillId="46" borderId="47" xfId="0" quotePrefix="1" applyFont="1" applyFill="1" applyBorder="1" applyAlignment="1" applyProtection="1">
      <alignment horizontal="right" vertical="center"/>
      <protection hidden="1"/>
    </xf>
    <xf numFmtId="4" fontId="51" fillId="46" borderId="47" xfId="0" applyNumberFormat="1" applyFont="1" applyFill="1" applyBorder="1" applyAlignment="1" applyProtection="1">
      <alignment horizontal="right" vertical="center"/>
      <protection hidden="1"/>
    </xf>
    <xf numFmtId="4" fontId="5" fillId="46" borderId="47" xfId="0" applyNumberFormat="1" applyFont="1" applyFill="1" applyBorder="1" applyAlignment="1" applyProtection="1">
      <alignment horizontal="right" vertical="center"/>
      <protection hidden="1"/>
    </xf>
    <xf numFmtId="4" fontId="5" fillId="46" borderId="48" xfId="7" applyNumberFormat="1" applyFont="1" applyFill="1" applyBorder="1" applyAlignment="1" applyProtection="1">
      <alignment horizontal="right" vertical="center"/>
      <protection hidden="1"/>
    </xf>
    <xf numFmtId="4" fontId="5" fillId="46" borderId="51" xfId="7" applyNumberFormat="1" applyFont="1" applyFill="1" applyBorder="1" applyAlignment="1" applyProtection="1">
      <alignment horizontal="right" vertical="center"/>
      <protection hidden="1"/>
    </xf>
    <xf numFmtId="0" fontId="5" fillId="46" borderId="49" xfId="0" applyFont="1" applyFill="1" applyBorder="1" applyAlignment="1" applyProtection="1">
      <alignment horizontal="right" vertical="center"/>
      <protection hidden="1"/>
    </xf>
    <xf numFmtId="0" fontId="5" fillId="46" borderId="50" xfId="0" applyFont="1" applyFill="1" applyBorder="1" applyAlignment="1" applyProtection="1">
      <alignment horizontal="right" vertical="center"/>
      <protection hidden="1"/>
    </xf>
    <xf numFmtId="0" fontId="5" fillId="46" borderId="50" xfId="0" quotePrefix="1" applyFont="1" applyFill="1" applyBorder="1" applyAlignment="1" applyProtection="1">
      <alignment horizontal="right" vertical="center"/>
      <protection hidden="1"/>
    </xf>
    <xf numFmtId="4" fontId="5" fillId="46" borderId="50" xfId="0" applyNumberFormat="1" applyFont="1" applyFill="1" applyBorder="1" applyAlignment="1" applyProtection="1">
      <alignment horizontal="right" vertical="center"/>
      <protection hidden="1"/>
    </xf>
    <xf numFmtId="175" fontId="5" fillId="46" borderId="51" xfId="7" applyNumberFormat="1" applyFont="1" applyFill="1" applyBorder="1" applyAlignment="1" applyProtection="1">
      <alignment horizontal="right" vertical="center"/>
      <protection hidden="1"/>
    </xf>
    <xf numFmtId="0" fontId="5" fillId="46" borderId="52" xfId="0" applyFont="1" applyFill="1" applyBorder="1" applyAlignment="1" applyProtection="1">
      <alignment horizontal="right" vertical="center"/>
      <protection hidden="1"/>
    </xf>
    <xf numFmtId="0" fontId="5" fillId="46" borderId="53" xfId="0" applyFont="1" applyFill="1" applyBorder="1" applyAlignment="1" applyProtection="1">
      <alignment horizontal="right" vertical="center"/>
      <protection hidden="1"/>
    </xf>
    <xf numFmtId="0" fontId="5" fillId="46" borderId="53" xfId="0" quotePrefix="1" applyFont="1" applyFill="1" applyBorder="1" applyAlignment="1" applyProtection="1">
      <alignment horizontal="right" vertical="center"/>
      <protection hidden="1"/>
    </xf>
    <xf numFmtId="4" fontId="5" fillId="46" borderId="53" xfId="0" applyNumberFormat="1" applyFont="1" applyFill="1" applyBorder="1" applyAlignment="1" applyProtection="1">
      <alignment horizontal="right" vertical="center"/>
      <protection hidden="1"/>
    </xf>
    <xf numFmtId="4" fontId="5" fillId="46" borderId="54" xfId="7" applyNumberFormat="1" applyFont="1" applyFill="1" applyBorder="1" applyAlignment="1" applyProtection="1">
      <alignment horizontal="right" vertical="center"/>
      <protection hidden="1"/>
    </xf>
    <xf numFmtId="0" fontId="7" fillId="50" borderId="0" xfId="0" applyFont="1" applyFill="1" applyAlignment="1" applyProtection="1">
      <alignment horizontal="center" vertical="center"/>
      <protection hidden="1"/>
    </xf>
    <xf numFmtId="0" fontId="7" fillId="51" borderId="0" xfId="0" applyFont="1" applyFill="1" applyAlignment="1" applyProtection="1">
      <alignment horizontal="center" vertical="center"/>
      <protection hidden="1"/>
    </xf>
    <xf numFmtId="4" fontId="4" fillId="2" borderId="0" xfId="12" applyNumberFormat="1" applyFont="1" applyFill="1" applyAlignment="1">
      <alignment horizontal="centerContinuous" vertical="center" wrapText="1"/>
    </xf>
    <xf numFmtId="41" fontId="2" fillId="2" borderId="0" xfId="226" applyFont="1" applyFill="1" applyBorder="1"/>
    <xf numFmtId="0" fontId="58" fillId="2" borderId="0" xfId="12" applyFont="1" applyFill="1" applyBorder="1"/>
    <xf numFmtId="0" fontId="2" fillId="2" borderId="0" xfId="12" applyFont="1" applyFill="1" applyBorder="1"/>
    <xf numFmtId="0" fontId="58" fillId="0" borderId="0" xfId="0" applyFont="1" applyBorder="1"/>
    <xf numFmtId="0" fontId="0" fillId="0" borderId="0" xfId="0" applyBorder="1"/>
    <xf numFmtId="0" fontId="58"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 fontId="5" fillId="2" borderId="51" xfId="7" applyNumberFormat="1" applyFont="1" applyFill="1" applyBorder="1" applyAlignment="1"/>
    <xf numFmtId="213" fontId="13" fillId="46" borderId="65" xfId="7" applyNumberFormat="1" applyFont="1" applyFill="1" applyBorder="1" applyAlignment="1">
      <alignment horizontal="center" vertical="center" wrapText="1"/>
    </xf>
    <xf numFmtId="0" fontId="2" fillId="0" borderId="10" xfId="0" applyFont="1" applyBorder="1" applyAlignment="1" applyProtection="1">
      <protection hidden="1"/>
    </xf>
    <xf numFmtId="1" fontId="5" fillId="2" borderId="108" xfId="12" applyNumberFormat="1" applyFont="1" applyFill="1" applyBorder="1" applyAlignment="1">
      <alignment horizontal="center" vertical="center" wrapText="1"/>
    </xf>
    <xf numFmtId="1" fontId="5" fillId="2" borderId="109" xfId="12" applyNumberFormat="1" applyFont="1" applyFill="1" applyBorder="1" applyAlignment="1">
      <alignment horizontal="center" vertical="center" wrapText="1"/>
    </xf>
    <xf numFmtId="1" fontId="5" fillId="2" borderId="109" xfId="12" applyNumberFormat="1" applyFont="1" applyFill="1" applyBorder="1" applyAlignment="1">
      <alignment horizontal="left" vertical="center" wrapText="1"/>
    </xf>
    <xf numFmtId="3" fontId="5" fillId="0" borderId="109" xfId="12" applyNumberFormat="1" applyFont="1" applyFill="1" applyBorder="1" applyAlignment="1">
      <alignment horizontal="center" vertical="center" wrapText="1"/>
    </xf>
    <xf numFmtId="211" fontId="5" fillId="0" borderId="109" xfId="225" applyNumberFormat="1" applyFont="1" applyFill="1" applyBorder="1" applyAlignment="1">
      <alignment horizontal="center" vertical="center" wrapText="1"/>
    </xf>
    <xf numFmtId="186" fontId="5" fillId="0" borderId="109" xfId="12" applyNumberFormat="1" applyFont="1" applyFill="1" applyBorder="1" applyAlignment="1">
      <alignment horizontal="center" vertical="center" wrapText="1"/>
    </xf>
    <xf numFmtId="211" fontId="5" fillId="2" borderId="109" xfId="12" applyNumberFormat="1" applyFont="1" applyFill="1" applyBorder="1" applyAlignment="1">
      <alignment horizontal="center" vertical="center" wrapText="1"/>
    </xf>
    <xf numFmtId="210" fontId="5" fillId="0" borderId="110" xfId="12" applyNumberFormat="1" applyFont="1" applyFill="1" applyBorder="1" applyAlignment="1">
      <alignment horizontal="center" vertical="center" wrapText="1"/>
    </xf>
    <xf numFmtId="0" fontId="13" fillId="52" borderId="39" xfId="12" applyFont="1" applyFill="1" applyBorder="1" applyAlignment="1">
      <alignment horizontal="center" vertical="center" wrapText="1"/>
    </xf>
    <xf numFmtId="0" fontId="13" fillId="52" borderId="40" xfId="12" applyFont="1" applyFill="1" applyBorder="1" applyAlignment="1">
      <alignment horizontal="center" vertical="center" wrapText="1"/>
    </xf>
    <xf numFmtId="0" fontId="13" fillId="52" borderId="40" xfId="12" applyFont="1" applyFill="1" applyBorder="1" applyAlignment="1">
      <alignment horizontal="center" vertical="center"/>
    </xf>
    <xf numFmtId="0" fontId="13" fillId="52" borderId="65" xfId="12" applyFont="1" applyFill="1" applyBorder="1" applyAlignment="1">
      <alignment horizontal="center" vertical="center"/>
    </xf>
    <xf numFmtId="0" fontId="2" fillId="0" borderId="0" xfId="0" applyFont="1"/>
    <xf numFmtId="0" fontId="5" fillId="46" borderId="43" xfId="0" applyFont="1" applyFill="1" applyBorder="1" applyAlignment="1" applyProtection="1">
      <alignment horizontal="centerContinuous" vertical="center" wrapText="1"/>
      <protection hidden="1"/>
    </xf>
    <xf numFmtId="0" fontId="5" fillId="46" borderId="4" xfId="0" applyFont="1" applyFill="1" applyBorder="1" applyAlignment="1" applyProtection="1">
      <alignment horizontal="centerContinuous" vertical="center" wrapText="1"/>
      <protection hidden="1"/>
    </xf>
    <xf numFmtId="172" fontId="5" fillId="46" borderId="4" xfId="0" applyNumberFormat="1" applyFont="1" applyFill="1" applyBorder="1" applyAlignment="1" applyProtection="1">
      <alignment horizontal="centerContinuous" vertical="center" wrapText="1"/>
      <protection hidden="1"/>
    </xf>
    <xf numFmtId="182" fontId="5" fillId="46" borderId="36" xfId="7" applyNumberFormat="1" applyFont="1" applyFill="1" applyBorder="1" applyAlignment="1" applyProtection="1">
      <alignment vertical="center" wrapText="1"/>
      <protection hidden="1"/>
    </xf>
    <xf numFmtId="0" fontId="5" fillId="47" borderId="58" xfId="0" applyFont="1" applyFill="1" applyBorder="1" applyAlignment="1" applyProtection="1">
      <alignment horizontal="centerContinuous" vertical="center" wrapText="1"/>
      <protection hidden="1"/>
    </xf>
    <xf numFmtId="182" fontId="5" fillId="47" borderId="59" xfId="7" applyNumberFormat="1" applyFont="1" applyFill="1" applyBorder="1" applyAlignment="1" applyProtection="1">
      <alignment vertical="center" wrapText="1"/>
      <protection hidden="1"/>
    </xf>
    <xf numFmtId="173" fontId="13" fillId="0" borderId="38" xfId="9" applyNumberFormat="1" applyFont="1" applyFill="1" applyBorder="1" applyAlignment="1" applyProtection="1">
      <alignment horizontal="center" vertical="center"/>
      <protection hidden="1"/>
    </xf>
    <xf numFmtId="4" fontId="5" fillId="0" borderId="51" xfId="7" applyNumberFormat="1" applyFont="1" applyFill="1" applyBorder="1" applyAlignment="1" applyProtection="1">
      <alignment horizontal="right" vertical="center"/>
      <protection hidden="1"/>
    </xf>
    <xf numFmtId="0" fontId="5" fillId="0" borderId="96" xfId="0" applyFont="1" applyFill="1" applyBorder="1" applyAlignment="1" applyProtection="1">
      <alignment horizontal="center" vertical="center"/>
      <protection hidden="1"/>
    </xf>
    <xf numFmtId="0" fontId="5" fillId="47" borderId="111" xfId="0" applyFont="1" applyFill="1" applyBorder="1" applyAlignment="1" applyProtection="1">
      <alignment horizontal="centerContinuous" vertical="center" wrapText="1"/>
      <protection hidden="1"/>
    </xf>
    <xf numFmtId="3" fontId="2" fillId="0" borderId="93" xfId="7" applyNumberFormat="1" applyFont="1" applyFill="1" applyBorder="1" applyAlignment="1" applyProtection="1">
      <alignment horizontal="center" vertical="center"/>
      <protection hidden="1"/>
    </xf>
    <xf numFmtId="3" fontId="2" fillId="0" borderId="4" xfId="0" applyNumberFormat="1" applyFont="1" applyFill="1" applyBorder="1" applyAlignment="1" applyProtection="1">
      <alignment horizontal="center" vertical="center"/>
      <protection hidden="1"/>
    </xf>
    <xf numFmtId="0" fontId="2" fillId="0" borderId="0" xfId="0" applyFont="1" applyBorder="1" applyAlignment="1" applyProtection="1">
      <alignment horizontal="center"/>
      <protection hidden="1"/>
    </xf>
    <xf numFmtId="3" fontId="2" fillId="0" borderId="0" xfId="7"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right" vertical="center"/>
      <protection hidden="1"/>
    </xf>
    <xf numFmtId="0" fontId="10" fillId="0" borderId="113" xfId="0" applyFont="1" applyFill="1" applyBorder="1" applyProtection="1">
      <protection hidden="1"/>
    </xf>
    <xf numFmtId="173" fontId="13" fillId="0" borderId="112" xfId="9" applyNumberFormat="1" applyFont="1" applyFill="1" applyBorder="1" applyAlignment="1" applyProtection="1">
      <alignment horizontal="center" vertical="center"/>
      <protection hidden="1"/>
    </xf>
    <xf numFmtId="3" fontId="2" fillId="0" borderId="114" xfId="7" applyNumberFormat="1" applyFont="1" applyFill="1" applyBorder="1" applyAlignment="1" applyProtection="1">
      <alignment horizontal="center" vertical="center"/>
      <protection hidden="1"/>
    </xf>
    <xf numFmtId="0" fontId="2" fillId="53" borderId="0" xfId="0" applyFont="1" applyFill="1" applyBorder="1"/>
    <xf numFmtId="0" fontId="2" fillId="53" borderId="0" xfId="0" applyFont="1" applyFill="1" applyBorder="1" applyAlignment="1">
      <alignment horizontal="center"/>
    </xf>
    <xf numFmtId="0" fontId="53" fillId="0" borderId="0" xfId="0" applyFont="1" applyAlignment="1" applyProtection="1">
      <protection hidden="1"/>
    </xf>
    <xf numFmtId="0" fontId="13" fillId="55" borderId="48" xfId="12" applyFont="1" applyFill="1" applyBorder="1" applyAlignment="1">
      <alignment horizontal="center" vertical="center" wrapText="1"/>
    </xf>
    <xf numFmtId="169" fontId="59" fillId="46" borderId="63" xfId="173" applyNumberFormat="1" applyFont="1" applyFill="1" applyBorder="1" applyAlignment="1">
      <alignment horizontal="center" vertical="center" wrapText="1"/>
    </xf>
    <xf numFmtId="169" fontId="59" fillId="46" borderId="55" xfId="173" applyNumberFormat="1" applyFont="1" applyFill="1" applyBorder="1" applyAlignment="1">
      <alignment horizontal="center" vertical="center" wrapText="1"/>
    </xf>
    <xf numFmtId="0" fontId="13" fillId="56" borderId="65" xfId="12" applyFont="1" applyFill="1" applyBorder="1" applyAlignment="1">
      <alignment horizontal="center" vertical="center" wrapText="1"/>
    </xf>
    <xf numFmtId="1" fontId="5" fillId="0" borderId="0" xfId="12" applyNumberFormat="1" applyFont="1" applyFill="1" applyBorder="1" applyAlignment="1">
      <alignment horizontal="center" vertical="center" wrapText="1"/>
    </xf>
    <xf numFmtId="1" fontId="5" fillId="0" borderId="0" xfId="12" applyNumberFormat="1" applyFont="1" applyFill="1" applyBorder="1" applyAlignment="1">
      <alignment horizontal="left" vertical="center" wrapText="1"/>
    </xf>
    <xf numFmtId="3" fontId="5" fillId="0" borderId="0" xfId="12" applyNumberFormat="1" applyFont="1" applyFill="1" applyBorder="1" applyAlignment="1">
      <alignment horizontal="center" vertical="center" wrapText="1"/>
    </xf>
    <xf numFmtId="169" fontId="59" fillId="0" borderId="56" xfId="173" applyNumberFormat="1" applyFont="1" applyFill="1" applyBorder="1" applyAlignment="1">
      <alignment horizontal="center" vertical="center"/>
    </xf>
    <xf numFmtId="0" fontId="60" fillId="53" borderId="0" xfId="12" applyFont="1" applyFill="1" applyBorder="1" applyAlignment="1">
      <alignment horizontal="center" vertical="center"/>
    </xf>
    <xf numFmtId="0" fontId="60" fillId="53" borderId="0" xfId="12" applyFont="1" applyFill="1" applyBorder="1"/>
    <xf numFmtId="214" fontId="54" fillId="53" borderId="37" xfId="227" applyNumberFormat="1" applyFont="1" applyFill="1" applyBorder="1" applyAlignment="1">
      <alignment vertical="center"/>
    </xf>
    <xf numFmtId="171" fontId="60" fillId="53" borderId="0" xfId="3" applyFont="1" applyFill="1" applyBorder="1" applyAlignment="1">
      <alignment horizontal="center" vertical="center"/>
    </xf>
    <xf numFmtId="214" fontId="22" fillId="57" borderId="115" xfId="227" applyNumberFormat="1" applyFont="1" applyFill="1" applyBorder="1" applyAlignment="1">
      <alignment vertical="center"/>
    </xf>
    <xf numFmtId="215" fontId="61" fillId="53" borderId="0" xfId="12" applyNumberFormat="1" applyFont="1" applyFill="1" applyBorder="1" applyAlignment="1">
      <alignment horizontal="center" vertical="center"/>
    </xf>
    <xf numFmtId="216" fontId="61" fillId="53" borderId="0" xfId="189" applyNumberFormat="1" applyFont="1" applyFill="1" applyBorder="1"/>
    <xf numFmtId="0" fontId="61" fillId="53" borderId="0" xfId="12" applyFont="1" applyFill="1" applyBorder="1"/>
    <xf numFmtId="217" fontId="54" fillId="57" borderId="116" xfId="227" applyNumberFormat="1" applyFont="1" applyFill="1" applyBorder="1" applyAlignment="1">
      <alignment horizontal="center" vertical="center"/>
    </xf>
    <xf numFmtId="0" fontId="61" fillId="53" borderId="0" xfId="12" applyFont="1" applyFill="1" applyBorder="1" applyAlignment="1">
      <alignment horizontal="center" vertical="center"/>
    </xf>
    <xf numFmtId="171" fontId="22" fillId="53" borderId="81" xfId="3" applyFont="1" applyFill="1" applyBorder="1" applyAlignment="1">
      <alignment horizontal="right" vertical="center"/>
    </xf>
    <xf numFmtId="214" fontId="54" fillId="53" borderId="115" xfId="227" applyNumberFormat="1" applyFont="1" applyFill="1" applyBorder="1" applyAlignment="1">
      <alignment horizontal="center" vertical="center"/>
    </xf>
    <xf numFmtId="0" fontId="4" fillId="58" borderId="81" xfId="12" applyFont="1" applyFill="1" applyBorder="1" applyAlignment="1">
      <alignment horizontal="center" vertical="center"/>
    </xf>
    <xf numFmtId="0" fontId="4" fillId="58" borderId="48" xfId="12" applyFont="1" applyFill="1" applyBorder="1" applyAlignment="1">
      <alignment horizontal="center" vertical="center"/>
    </xf>
    <xf numFmtId="171" fontId="22" fillId="53" borderId="77" xfId="3" applyFont="1" applyFill="1" applyBorder="1" applyAlignment="1">
      <alignment horizontal="right" vertical="center"/>
    </xf>
    <xf numFmtId="171" fontId="22" fillId="53" borderId="78" xfId="3" applyFont="1" applyFill="1" applyBorder="1" applyAlignment="1">
      <alignment horizontal="right" vertical="center"/>
    </xf>
    <xf numFmtId="214" fontId="54" fillId="53" borderId="38" xfId="227" applyNumberFormat="1" applyFont="1" applyFill="1" applyBorder="1" applyAlignment="1">
      <alignment horizontal="center" vertical="center"/>
    </xf>
    <xf numFmtId="169" fontId="63" fillId="61" borderId="122" xfId="173" applyNumberFormat="1" applyFont="1" applyFill="1" applyBorder="1" applyAlignment="1">
      <alignment horizontal="center"/>
    </xf>
    <xf numFmtId="169" fontId="63" fillId="61" borderId="123" xfId="173" applyNumberFormat="1" applyFont="1" applyFill="1" applyBorder="1" applyAlignment="1">
      <alignment horizontal="center"/>
    </xf>
    <xf numFmtId="169" fontId="63" fillId="61" borderId="124" xfId="173" applyNumberFormat="1" applyFont="1" applyFill="1" applyBorder="1" applyAlignment="1">
      <alignment horizontal="center"/>
    </xf>
    <xf numFmtId="0" fontId="59" fillId="61" borderId="115" xfId="173" applyFont="1" applyFill="1" applyBorder="1" applyAlignment="1">
      <alignment horizontal="center" vertical="center" wrapText="1"/>
    </xf>
    <xf numFmtId="169" fontId="64" fillId="62" borderId="81" xfId="173" applyNumberFormat="1" applyFont="1" applyFill="1" applyBorder="1"/>
    <xf numFmtId="0" fontId="59" fillId="62" borderId="82" xfId="173" applyFont="1" applyFill="1" applyBorder="1" applyAlignment="1">
      <alignment horizontal="center" vertical="center"/>
    </xf>
    <xf numFmtId="0" fontId="59" fillId="62" borderId="48" xfId="173" applyFont="1" applyFill="1" applyBorder="1" applyAlignment="1">
      <alignment horizontal="center" vertical="center" wrapText="1"/>
    </xf>
    <xf numFmtId="0" fontId="59" fillId="61" borderId="98" xfId="173" applyFont="1" applyFill="1" applyBorder="1" applyAlignment="1">
      <alignment horizontal="center" vertical="center" wrapText="1"/>
    </xf>
    <xf numFmtId="0" fontId="63" fillId="62" borderId="77" xfId="173" applyFont="1" applyFill="1" applyBorder="1" applyAlignment="1">
      <alignment horizontal="center" vertical="center"/>
    </xf>
    <xf numFmtId="218" fontId="63" fillId="62" borderId="56" xfId="189" applyNumberFormat="1" applyFont="1" applyFill="1" applyBorder="1" applyAlignment="1">
      <alignment horizontal="center" vertical="center"/>
    </xf>
    <xf numFmtId="219" fontId="63" fillId="62" borderId="56" xfId="189" applyNumberFormat="1" applyFont="1" applyFill="1" applyBorder="1" applyAlignment="1">
      <alignment horizontal="center" vertical="center"/>
    </xf>
    <xf numFmtId="220" fontId="65" fillId="62" borderId="56" xfId="189" applyNumberFormat="1" applyFont="1" applyFill="1" applyBorder="1" applyAlignment="1">
      <alignment horizontal="center" vertical="center"/>
    </xf>
    <xf numFmtId="0" fontId="59" fillId="62" borderId="51" xfId="173" applyFont="1" applyFill="1" applyBorder="1" applyAlignment="1">
      <alignment horizontal="center" vertical="center" wrapText="1"/>
    </xf>
    <xf numFmtId="0" fontId="59" fillId="62" borderId="54" xfId="173" applyFont="1" applyFill="1" applyBorder="1" applyAlignment="1">
      <alignment horizontal="center" vertical="center" wrapText="1"/>
    </xf>
    <xf numFmtId="0" fontId="59" fillId="61" borderId="116" xfId="173" applyFont="1" applyFill="1" applyBorder="1" applyAlignment="1">
      <alignment horizontal="center" vertical="center" wrapText="1"/>
    </xf>
    <xf numFmtId="216" fontId="59" fillId="0" borderId="125" xfId="189" applyNumberFormat="1" applyFont="1" applyFill="1" applyBorder="1" applyAlignment="1">
      <alignment horizontal="center" vertical="center"/>
    </xf>
    <xf numFmtId="216" fontId="59" fillId="0" borderId="64" xfId="189" applyNumberFormat="1" applyFont="1" applyFill="1" applyBorder="1" applyAlignment="1">
      <alignment horizontal="center" vertical="center"/>
    </xf>
    <xf numFmtId="216" fontId="64" fillId="0" borderId="64" xfId="189" applyNumberFormat="1" applyFont="1" applyFill="1" applyBorder="1" applyAlignment="1">
      <alignment horizontal="center" vertical="center"/>
    </xf>
    <xf numFmtId="0" fontId="65" fillId="0" borderId="126" xfId="173" applyFont="1" applyFill="1" applyBorder="1" applyAlignment="1">
      <alignment horizontal="center" vertical="center"/>
    </xf>
    <xf numFmtId="0" fontId="66" fillId="62" borderId="115" xfId="173" applyFont="1" applyFill="1" applyBorder="1" applyAlignment="1">
      <alignment horizontal="center" vertical="center" wrapText="1"/>
    </xf>
    <xf numFmtId="216" fontId="65" fillId="0" borderId="51" xfId="189" applyNumberFormat="1" applyFont="1" applyFill="1" applyBorder="1" applyAlignment="1">
      <alignment horizontal="center" vertical="center"/>
    </xf>
    <xf numFmtId="10" fontId="67" fillId="62" borderId="116" xfId="189" applyNumberFormat="1" applyFont="1" applyFill="1" applyBorder="1" applyAlignment="1">
      <alignment horizontal="center" vertical="center"/>
    </xf>
    <xf numFmtId="0" fontId="65" fillId="0" borderId="51" xfId="173" applyFont="1" applyFill="1" applyBorder="1" applyAlignment="1">
      <alignment horizontal="center" vertical="center"/>
    </xf>
    <xf numFmtId="0" fontId="68" fillId="62" borderId="98" xfId="173" applyFont="1" applyFill="1" applyBorder="1" applyAlignment="1">
      <alignment horizontal="center" vertical="center" wrapText="1"/>
    </xf>
    <xf numFmtId="216" fontId="69" fillId="62" borderId="98" xfId="173" applyNumberFormat="1" applyFont="1" applyFill="1" applyBorder="1" applyAlignment="1">
      <alignment horizontal="center" vertical="center"/>
    </xf>
    <xf numFmtId="216" fontId="70" fillId="58" borderId="115" xfId="173" applyNumberFormat="1" applyFont="1" applyFill="1" applyBorder="1" applyAlignment="1">
      <alignment horizontal="center" vertical="center"/>
    </xf>
    <xf numFmtId="216" fontId="71" fillId="58" borderId="116" xfId="173" applyNumberFormat="1" applyFont="1" applyFill="1" applyBorder="1" applyAlignment="1">
      <alignment horizontal="center" vertical="center"/>
    </xf>
    <xf numFmtId="0" fontId="2" fillId="0" borderId="0" xfId="173"/>
    <xf numFmtId="0" fontId="2" fillId="0" borderId="0" xfId="12" applyFont="1" applyFill="1" applyBorder="1"/>
    <xf numFmtId="0" fontId="72" fillId="52" borderId="40" xfId="12" applyFont="1" applyFill="1" applyBorder="1" applyAlignment="1">
      <alignment horizontal="center" vertical="center" wrapText="1"/>
    </xf>
    <xf numFmtId="3" fontId="51" fillId="41" borderId="49" xfId="0" applyNumberFormat="1" applyFont="1" applyFill="1" applyBorder="1" applyAlignment="1" applyProtection="1">
      <alignment horizontal="centerContinuous" vertical="center"/>
      <protection hidden="1"/>
    </xf>
    <xf numFmtId="3" fontId="51" fillId="0" borderId="49" xfId="0" applyNumberFormat="1" applyFont="1" applyFill="1" applyBorder="1" applyAlignment="1" applyProtection="1">
      <alignment horizontal="centerContinuous" vertical="center"/>
      <protection hidden="1"/>
    </xf>
    <xf numFmtId="3" fontId="2" fillId="0" borderId="50" xfId="7" applyNumberFormat="1" applyFont="1" applyFill="1" applyBorder="1" applyAlignment="1" applyProtection="1">
      <alignment horizontal="center" vertical="center"/>
      <protection hidden="1"/>
    </xf>
    <xf numFmtId="4" fontId="5" fillId="47" borderId="59" xfId="7" applyNumberFormat="1" applyFont="1" applyFill="1" applyBorder="1" applyAlignment="1" applyProtection="1">
      <alignment horizontal="right" vertical="center"/>
      <protection hidden="1"/>
    </xf>
    <xf numFmtId="4" fontId="5" fillId="42" borderId="33" xfId="7" applyNumberFormat="1" applyFont="1" applyFill="1" applyBorder="1" applyAlignment="1" applyProtection="1">
      <alignment horizontal="right" vertical="center"/>
      <protection hidden="1"/>
    </xf>
    <xf numFmtId="175" fontId="5" fillId="0" borderId="33" xfId="0" applyNumberFormat="1" applyFont="1" applyBorder="1" applyAlignment="1" applyProtection="1">
      <alignment horizontal="right" vertical="center"/>
      <protection hidden="1"/>
    </xf>
    <xf numFmtId="175" fontId="5" fillId="0" borderId="33" xfId="0" applyNumberFormat="1" applyFont="1" applyFill="1" applyBorder="1" applyAlignment="1" applyProtection="1">
      <alignment horizontal="right" vertical="center"/>
      <protection hidden="1"/>
    </xf>
    <xf numFmtId="175" fontId="5" fillId="47" borderId="33" xfId="0" applyNumberFormat="1" applyFont="1" applyFill="1" applyBorder="1" applyAlignment="1" applyProtection="1">
      <alignment horizontal="right" vertical="center"/>
      <protection hidden="1"/>
    </xf>
    <xf numFmtId="4" fontId="5" fillId="47" borderId="33" xfId="7" applyNumberFormat="1" applyFont="1" applyFill="1" applyBorder="1" applyAlignment="1" applyProtection="1">
      <alignment horizontal="right" vertical="center"/>
      <protection hidden="1"/>
    </xf>
    <xf numFmtId="4" fontId="5" fillId="47" borderId="127" xfId="7" applyNumberFormat="1" applyFont="1" applyFill="1" applyBorder="1" applyAlignment="1" applyProtection="1">
      <alignment horizontal="right" vertical="center"/>
      <protection hidden="1"/>
    </xf>
    <xf numFmtId="173" fontId="5" fillId="43" borderId="33" xfId="0" applyNumberFormat="1" applyFont="1" applyFill="1" applyBorder="1" applyAlignment="1" applyProtection="1">
      <alignment horizontal="right" vertical="center"/>
      <protection hidden="1"/>
    </xf>
    <xf numFmtId="211" fontId="5" fillId="44" borderId="95" xfId="225" applyNumberFormat="1" applyFont="1" applyFill="1" applyBorder="1" applyAlignment="1" applyProtection="1">
      <alignment horizontal="center" vertical="center"/>
      <protection hidden="1"/>
    </xf>
    <xf numFmtId="0" fontId="5" fillId="0" borderId="50" xfId="12" applyFont="1" applyBorder="1" applyAlignment="1">
      <alignment horizontal="right" vertical="center"/>
    </xf>
    <xf numFmtId="0" fontId="5" fillId="0" borderId="50" xfId="12" applyFont="1" applyBorder="1" applyAlignment="1">
      <alignment vertical="center"/>
    </xf>
    <xf numFmtId="0" fontId="13" fillId="55" borderId="84" xfId="12" applyFont="1" applyFill="1" applyBorder="1" applyAlignment="1">
      <alignment horizontal="center" vertical="center" wrapText="1"/>
    </xf>
    <xf numFmtId="221" fontId="6" fillId="55" borderId="61" xfId="12" applyNumberFormat="1" applyFont="1" applyFill="1" applyBorder="1" applyAlignment="1">
      <alignment horizontal="center"/>
    </xf>
    <xf numFmtId="223" fontId="22" fillId="63" borderId="61" xfId="12" applyNumberFormat="1" applyFont="1" applyFill="1" applyBorder="1" applyAlignment="1">
      <alignment horizontal="center"/>
    </xf>
    <xf numFmtId="0" fontId="5" fillId="63" borderId="85" xfId="12" applyFont="1" applyFill="1" applyBorder="1" applyAlignment="1">
      <alignment horizontal="center" vertical="center"/>
    </xf>
    <xf numFmtId="0" fontId="2" fillId="0" borderId="128" xfId="11" applyFont="1" applyFill="1" applyBorder="1"/>
    <xf numFmtId="0" fontId="2" fillId="46" borderId="77" xfId="0" applyFont="1" applyFill="1" applyBorder="1" applyAlignment="1" applyProtection="1">
      <alignment horizontal="center" vertical="center" wrapText="1"/>
      <protection hidden="1"/>
    </xf>
    <xf numFmtId="0" fontId="5" fillId="0" borderId="49" xfId="0" applyFont="1" applyFill="1" applyBorder="1" applyAlignment="1" applyProtection="1">
      <alignment horizontal="right" vertical="center"/>
      <protection hidden="1"/>
    </xf>
    <xf numFmtId="0" fontId="5" fillId="0" borderId="50" xfId="0" applyFont="1" applyFill="1" applyBorder="1" applyAlignment="1" applyProtection="1">
      <alignment horizontal="right" vertical="center"/>
      <protection hidden="1"/>
    </xf>
    <xf numFmtId="0" fontId="5" fillId="0" borderId="50" xfId="0" quotePrefix="1" applyFont="1" applyFill="1" applyBorder="1" applyAlignment="1" applyProtection="1">
      <alignment horizontal="right" vertical="center"/>
      <protection hidden="1"/>
    </xf>
    <xf numFmtId="4" fontId="5" fillId="0" borderId="50" xfId="0" applyNumberFormat="1" applyFont="1" applyFill="1" applyBorder="1" applyAlignment="1" applyProtection="1">
      <alignment horizontal="right" vertical="center"/>
      <protection hidden="1"/>
    </xf>
    <xf numFmtId="1" fontId="75" fillId="0" borderId="0" xfId="12" applyNumberFormat="1" applyFont="1" applyAlignment="1">
      <alignment horizontal="centerContinuous" vertical="center" wrapText="1"/>
    </xf>
    <xf numFmtId="1" fontId="75" fillId="0" borderId="0" xfId="12" applyNumberFormat="1" applyFont="1" applyAlignment="1" applyProtection="1">
      <alignment horizontal="centerContinuous" vertical="center" wrapText="1"/>
      <protection hidden="1"/>
    </xf>
    <xf numFmtId="0" fontId="3" fillId="2" borderId="0" xfId="12" applyFont="1" applyFill="1" applyAlignment="1">
      <alignment horizontal="centerContinuous" vertical="center" wrapText="1"/>
    </xf>
    <xf numFmtId="0" fontId="5" fillId="0" borderId="129" xfId="0" applyFont="1" applyFill="1" applyBorder="1" applyAlignment="1" applyProtection="1">
      <alignment horizontal="center" vertical="center"/>
      <protection hidden="1"/>
    </xf>
    <xf numFmtId="0" fontId="5" fillId="47" borderId="60" xfId="0" applyFont="1" applyFill="1" applyBorder="1" applyAlignment="1" applyProtection="1">
      <alignment horizontal="centerContinuous" vertical="center" wrapText="1"/>
      <protection hidden="1"/>
    </xf>
    <xf numFmtId="3" fontId="2" fillId="0" borderId="45" xfId="7" applyNumberFormat="1" applyFont="1" applyFill="1" applyBorder="1" applyAlignment="1" applyProtection="1">
      <alignment horizontal="center" vertical="center"/>
      <protection hidden="1"/>
    </xf>
    <xf numFmtId="3" fontId="2" fillId="0" borderId="36" xfId="0" applyNumberFormat="1" applyFont="1" applyFill="1" applyBorder="1" applyAlignment="1" applyProtection="1">
      <alignment horizontal="center" vertical="center"/>
      <protection hidden="1"/>
    </xf>
    <xf numFmtId="3" fontId="2" fillId="0" borderId="61" xfId="7" applyNumberFormat="1" applyFont="1" applyFill="1" applyBorder="1" applyAlignment="1" applyProtection="1">
      <alignment horizontal="center" vertical="center"/>
      <protection hidden="1"/>
    </xf>
    <xf numFmtId="0" fontId="2" fillId="0" borderId="118" xfId="0" applyFont="1" applyBorder="1" applyAlignment="1" applyProtection="1">
      <alignment horizontal="center"/>
      <protection hidden="1"/>
    </xf>
    <xf numFmtId="3" fontId="2" fillId="0" borderId="118" xfId="7" applyNumberFormat="1" applyFont="1" applyFill="1" applyBorder="1" applyAlignment="1" applyProtection="1">
      <alignment horizontal="center" vertical="center"/>
      <protection hidden="1"/>
    </xf>
    <xf numFmtId="3" fontId="2" fillId="0" borderId="118" xfId="0" applyNumberFormat="1" applyFont="1" applyFill="1" applyBorder="1" applyAlignment="1" applyProtection="1">
      <alignment horizontal="center" vertical="center"/>
      <protection hidden="1"/>
    </xf>
    <xf numFmtId="3" fontId="2" fillId="0" borderId="118" xfId="0" applyNumberFormat="1" applyFont="1" applyFill="1" applyBorder="1" applyAlignment="1" applyProtection="1">
      <alignment horizontal="right" vertical="center"/>
      <protection hidden="1"/>
    </xf>
    <xf numFmtId="3" fontId="2" fillId="0" borderId="131" xfId="7" applyNumberFormat="1" applyFont="1" applyFill="1" applyBorder="1" applyAlignment="1" applyProtection="1">
      <alignment horizontal="center" vertical="center"/>
      <protection hidden="1"/>
    </xf>
    <xf numFmtId="0" fontId="2" fillId="0" borderId="4" xfId="0" applyFont="1" applyBorder="1" applyAlignment="1" applyProtection="1">
      <alignment horizontal="center"/>
      <protection hidden="1"/>
    </xf>
    <xf numFmtId="0" fontId="2" fillId="0" borderId="47" xfId="0" applyFont="1" applyBorder="1" applyAlignment="1" applyProtection="1">
      <alignment horizontal="center"/>
      <protection hidden="1"/>
    </xf>
    <xf numFmtId="0" fontId="2" fillId="0" borderId="8" xfId="0" applyFont="1" applyBorder="1" applyProtection="1">
      <protection hidden="1"/>
    </xf>
    <xf numFmtId="0" fontId="2"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 xfId="0"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Fill="1" applyAlignment="1" applyProtection="1">
      <protection hidden="1"/>
    </xf>
    <xf numFmtId="0" fontId="2" fillId="0" borderId="0" xfId="0" applyFont="1" applyAlignment="1" applyProtection="1">
      <protection hidden="1"/>
    </xf>
    <xf numFmtId="0" fontId="2" fillId="0" borderId="0" xfId="0" applyFont="1" applyFill="1" applyAlignment="1" applyProtection="1">
      <alignment horizontal="left" vertical="center"/>
      <protection hidden="1"/>
    </xf>
    <xf numFmtId="0" fontId="2" fillId="0" borderId="0" xfId="0" applyFont="1" applyAlignment="1" applyProtection="1">
      <alignment horizontal="left" vertical="center"/>
      <protection hidden="1"/>
    </xf>
    <xf numFmtId="0" fontId="13" fillId="0" borderId="0" xfId="12" applyFont="1" applyFill="1" applyBorder="1" applyAlignment="1">
      <alignment horizontal="center" vertical="center" wrapText="1"/>
    </xf>
    <xf numFmtId="0" fontId="13" fillId="0" borderId="0" xfId="12" applyFont="1" applyFill="1" applyBorder="1" applyAlignment="1">
      <alignment horizontal="center" vertical="center"/>
    </xf>
    <xf numFmtId="0" fontId="13" fillId="46" borderId="40" xfId="12" applyFont="1" applyFill="1" applyBorder="1" applyAlignment="1">
      <alignment horizontal="center" vertical="center" wrapText="1"/>
    </xf>
    <xf numFmtId="0" fontId="11" fillId="2" borderId="80" xfId="12" applyFont="1" applyFill="1" applyBorder="1" applyAlignment="1">
      <alignment horizontal="center" vertical="center" wrapText="1"/>
    </xf>
    <xf numFmtId="0" fontId="11" fillId="2" borderId="79" xfId="12" applyFont="1" applyFill="1" applyBorder="1" applyAlignment="1">
      <alignment horizontal="center" vertical="center" wrapText="1"/>
    </xf>
    <xf numFmtId="171" fontId="62" fillId="59" borderId="43" xfId="3" applyFont="1" applyFill="1" applyBorder="1" applyAlignment="1">
      <alignment horizontal="center" vertical="center" wrapText="1"/>
    </xf>
    <xf numFmtId="171" fontId="62" fillId="59" borderId="36" xfId="3" applyFont="1" applyFill="1" applyBorder="1" applyAlignment="1">
      <alignment horizontal="center" vertical="center" wrapText="1"/>
    </xf>
    <xf numFmtId="171" fontId="62" fillId="59" borderId="37" xfId="3" applyFont="1" applyFill="1" applyBorder="1" applyAlignment="1">
      <alignment horizontal="center" vertical="center" wrapText="1"/>
    </xf>
    <xf numFmtId="171" fontId="62" fillId="59" borderId="118" xfId="3" applyFont="1" applyFill="1" applyBorder="1" applyAlignment="1">
      <alignment horizontal="center" vertical="center" wrapText="1"/>
    </xf>
    <xf numFmtId="171" fontId="62" fillId="59" borderId="120" xfId="3" applyFont="1" applyFill="1" applyBorder="1" applyAlignment="1">
      <alignment horizontal="center" vertical="center" wrapText="1"/>
    </xf>
    <xf numFmtId="171" fontId="62" fillId="59" borderId="121" xfId="3" applyFont="1" applyFill="1" applyBorder="1" applyAlignment="1">
      <alignment horizontal="center" vertical="center" wrapText="1"/>
    </xf>
    <xf numFmtId="3" fontId="54" fillId="60" borderId="117" xfId="12" applyNumberFormat="1" applyFont="1" applyFill="1" applyBorder="1" applyAlignment="1">
      <alignment horizontal="center" vertical="center"/>
    </xf>
    <xf numFmtId="3" fontId="54" fillId="60" borderId="119" xfId="12" applyNumberFormat="1" applyFont="1" applyFill="1" applyBorder="1" applyAlignment="1">
      <alignment horizontal="center" vertical="center"/>
    </xf>
    <xf numFmtId="216" fontId="54" fillId="60" borderId="63" xfId="189" applyNumberFormat="1" applyFont="1" applyFill="1" applyBorder="1" applyAlignment="1">
      <alignment horizontal="center" vertical="center"/>
    </xf>
    <xf numFmtId="216" fontId="54" fillId="60" borderId="55" xfId="189" applyNumberFormat="1" applyFont="1" applyFill="1" applyBorder="1" applyAlignment="1">
      <alignment horizontal="center" vertical="center"/>
    </xf>
    <xf numFmtId="0" fontId="13" fillId="0" borderId="0" xfId="12" applyFont="1" applyFill="1" applyBorder="1" applyAlignment="1">
      <alignment horizontal="center" vertical="center" wrapText="1"/>
    </xf>
    <xf numFmtId="0" fontId="13" fillId="0" borderId="0" xfId="12" applyFont="1" applyFill="1" applyBorder="1" applyAlignment="1">
      <alignment horizontal="center" vertical="center"/>
    </xf>
    <xf numFmtId="0" fontId="5" fillId="46" borderId="22" xfId="11" applyFont="1" applyFill="1" applyBorder="1" applyAlignment="1" applyProtection="1">
      <alignment horizontal="center" vertical="center" wrapText="1"/>
      <protection hidden="1"/>
    </xf>
    <xf numFmtId="0" fontId="5" fillId="46" borderId="24" xfId="11" applyFont="1" applyFill="1" applyBorder="1" applyAlignment="1" applyProtection="1">
      <alignment horizontal="center" vertical="center" wrapText="1"/>
      <protection hidden="1"/>
    </xf>
    <xf numFmtId="0" fontId="5" fillId="46" borderId="8"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 xfId="11" applyFont="1" applyFill="1" applyBorder="1" applyAlignment="1" applyProtection="1">
      <alignment horizontal="center" vertical="center" wrapText="1"/>
      <protection hidden="1"/>
    </xf>
    <xf numFmtId="1" fontId="5" fillId="0" borderId="0" xfId="12" applyNumberFormat="1" applyFont="1" applyAlignment="1">
      <alignment horizontal="center" vertical="center" wrapText="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5"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5" xfId="0" applyFont="1" applyFill="1" applyBorder="1" applyAlignment="1" applyProtection="1">
      <alignment horizontal="center" vertical="center" textRotation="90" wrapText="1"/>
      <protection hidden="1"/>
    </xf>
    <xf numFmtId="0" fontId="5" fillId="3" borderId="24" xfId="0" applyFont="1" applyFill="1" applyBorder="1" applyAlignment="1" applyProtection="1">
      <alignment horizontal="center" vertical="center" wrapText="1"/>
      <protection hidden="1"/>
    </xf>
    <xf numFmtId="0" fontId="5" fillId="3" borderId="104"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9" xfId="0" applyFont="1" applyFill="1" applyBorder="1" applyAlignment="1" applyProtection="1">
      <alignment horizontal="center" vertical="center" wrapText="1"/>
      <protection locked="0"/>
    </xf>
    <xf numFmtId="0" fontId="5" fillId="46" borderId="105"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1" xfId="12" applyFont="1" applyBorder="1" applyAlignment="1">
      <alignment horizontal="center" vertical="center"/>
    </xf>
    <xf numFmtId="0" fontId="2" fillId="0" borderId="107" xfId="0" applyFont="1" applyBorder="1" applyAlignment="1" applyProtection="1">
      <alignment horizontal="center"/>
      <protection hidden="1"/>
    </xf>
    <xf numFmtId="1" fontId="3" fillId="0" borderId="0" xfId="12" applyNumberFormat="1" applyFont="1" applyAlignment="1">
      <alignment horizontal="center" vertical="center" wrapText="1"/>
    </xf>
    <xf numFmtId="0" fontId="5" fillId="45" borderId="39" xfId="0" quotePrefix="1" applyFont="1" applyFill="1" applyBorder="1" applyAlignment="1" applyProtection="1">
      <alignment horizontal="center" vertical="center"/>
      <protection hidden="1"/>
    </xf>
    <xf numFmtId="0" fontId="5" fillId="45" borderId="40" xfId="0" quotePrefix="1" applyFont="1" applyFill="1" applyBorder="1" applyAlignment="1" applyProtection="1">
      <alignment horizontal="center" vertical="center"/>
      <protection hidden="1"/>
    </xf>
    <xf numFmtId="1" fontId="73" fillId="0" borderId="73" xfId="0" quotePrefix="1" applyNumberFormat="1" applyFont="1" applyFill="1" applyBorder="1" applyAlignment="1" applyProtection="1">
      <alignment horizontal="center" vertical="center" wrapText="1"/>
      <protection hidden="1"/>
    </xf>
    <xf numFmtId="1" fontId="73" fillId="0" borderId="74" xfId="0" quotePrefix="1" applyNumberFormat="1" applyFont="1" applyFill="1" applyBorder="1" applyAlignment="1" applyProtection="1">
      <alignment horizontal="center" vertical="center" wrapText="1"/>
      <protection hidden="1"/>
    </xf>
    <xf numFmtId="0" fontId="7" fillId="0" borderId="22" xfId="0" applyFont="1" applyFill="1" applyBorder="1" applyAlignment="1" applyProtection="1">
      <alignment horizontal="justify" vertical="center" wrapText="1"/>
      <protection hidden="1"/>
    </xf>
    <xf numFmtId="0" fontId="7" fillId="0" borderId="23" xfId="0" applyFont="1" applyFill="1" applyBorder="1" applyAlignment="1" applyProtection="1">
      <alignment horizontal="justify" vertical="center" wrapText="1"/>
      <protection hidden="1"/>
    </xf>
    <xf numFmtId="0" fontId="7" fillId="0" borderId="8" xfId="0" applyFont="1" applyFill="1" applyBorder="1" applyAlignment="1" applyProtection="1">
      <alignment horizontal="justify" vertical="center" wrapText="1"/>
      <protection hidden="1"/>
    </xf>
    <xf numFmtId="0" fontId="7" fillId="0" borderId="0" xfId="0" applyFont="1" applyFill="1" applyBorder="1" applyAlignment="1" applyProtection="1">
      <alignment horizontal="justify" vertical="center" wrapText="1"/>
      <protection hidden="1"/>
    </xf>
    <xf numFmtId="0" fontId="7" fillId="0" borderId="10" xfId="0" applyFont="1" applyFill="1" applyBorder="1" applyAlignment="1" applyProtection="1">
      <alignment horizontal="justify" vertical="center" wrapText="1"/>
      <protection hidden="1"/>
    </xf>
    <xf numFmtId="0" fontId="7" fillId="0" borderId="11" xfId="0" applyFont="1" applyFill="1" applyBorder="1" applyAlignment="1" applyProtection="1">
      <alignment horizontal="justify" vertical="center" wrapText="1"/>
      <protection hidden="1"/>
    </xf>
    <xf numFmtId="0" fontId="8" fillId="0" borderId="22" xfId="0" applyFont="1" applyFill="1" applyBorder="1" applyAlignment="1" applyProtection="1">
      <alignment horizontal="justify" vertical="center" wrapText="1"/>
      <protection hidden="1"/>
    </xf>
    <xf numFmtId="0" fontId="8" fillId="0" borderId="23" xfId="0" applyFont="1" applyFill="1" applyBorder="1" applyAlignment="1" applyProtection="1">
      <alignment horizontal="justify" vertical="center" wrapText="1"/>
      <protection hidden="1"/>
    </xf>
    <xf numFmtId="0" fontId="8" fillId="0" borderId="8"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10" xfId="0" applyFont="1" applyFill="1" applyBorder="1" applyAlignment="1" applyProtection="1">
      <alignment horizontal="justify" vertical="center" wrapText="1"/>
      <protection hidden="1"/>
    </xf>
    <xf numFmtId="0" fontId="8" fillId="0" borderId="11" xfId="0" applyFont="1" applyFill="1" applyBorder="1" applyAlignment="1" applyProtection="1">
      <alignment horizontal="justify" vertical="center" wrapText="1"/>
      <protection hidden="1"/>
    </xf>
    <xf numFmtId="0" fontId="5" fillId="45" borderId="65" xfId="0" quotePrefix="1" applyFont="1" applyFill="1" applyBorder="1" applyAlignment="1" applyProtection="1">
      <alignment horizontal="center" vertical="center"/>
      <protection hidden="1"/>
    </xf>
    <xf numFmtId="1" fontId="73" fillId="0" borderId="130" xfId="0" quotePrefix="1" applyNumberFormat="1" applyFont="1" applyFill="1" applyBorder="1" applyAlignment="1" applyProtection="1">
      <alignment horizontal="center" vertical="center" wrapText="1"/>
      <protection hidden="1"/>
    </xf>
    <xf numFmtId="0" fontId="8" fillId="0" borderId="24" xfId="0" applyFont="1" applyFill="1" applyBorder="1" applyAlignment="1" applyProtection="1">
      <alignment horizontal="justify" vertical="center" wrapText="1"/>
      <protection hidden="1"/>
    </xf>
    <xf numFmtId="0" fontId="8" fillId="0" borderId="9" xfId="0" applyFont="1" applyFill="1" applyBorder="1" applyAlignment="1" applyProtection="1">
      <alignment horizontal="justify" vertical="center" wrapText="1"/>
      <protection hidden="1"/>
    </xf>
    <xf numFmtId="0" fontId="8" fillId="0" borderId="1" xfId="0" applyFont="1" applyFill="1" applyBorder="1" applyAlignment="1" applyProtection="1">
      <alignment horizontal="justify" vertical="center" wrapText="1"/>
      <protection hidden="1"/>
    </xf>
    <xf numFmtId="3" fontId="4" fillId="0" borderId="72" xfId="0" applyNumberFormat="1" applyFont="1" applyFill="1" applyBorder="1" applyAlignment="1" applyProtection="1">
      <alignment horizontal="center" vertical="center"/>
      <protection hidden="1"/>
    </xf>
    <xf numFmtId="1" fontId="3" fillId="0" borderId="0" xfId="0" quotePrefix="1" applyNumberFormat="1" applyFont="1" applyFill="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4" fontId="7" fillId="46" borderId="75" xfId="0" applyNumberFormat="1" applyFont="1" applyFill="1" applyBorder="1" applyAlignment="1" applyProtection="1">
      <alignment horizontal="center" vertical="center" wrapText="1"/>
      <protection hidden="1"/>
    </xf>
    <xf numFmtId="4" fontId="7" fillId="46" borderId="76" xfId="0" applyNumberFormat="1" applyFont="1" applyFill="1" applyBorder="1" applyAlignment="1" applyProtection="1">
      <alignment horizontal="center" vertical="center" wrapText="1"/>
      <protection hidden="1"/>
    </xf>
    <xf numFmtId="4" fontId="7" fillId="46" borderId="27" xfId="0" applyNumberFormat="1" applyFont="1" applyFill="1" applyBorder="1" applyAlignment="1" applyProtection="1">
      <alignment horizontal="center" vertical="center" wrapText="1"/>
      <protection hidden="1"/>
    </xf>
    <xf numFmtId="0" fontId="22" fillId="46" borderId="0" xfId="0" applyFont="1" applyFill="1" applyAlignment="1" applyProtection="1">
      <alignment horizontal="center" vertical="center" wrapText="1"/>
      <protection hidden="1"/>
    </xf>
    <xf numFmtId="0" fontId="4" fillId="0" borderId="2" xfId="0" applyFont="1" applyFill="1" applyBorder="1" applyAlignment="1" applyProtection="1">
      <alignment horizontal="center" vertical="center"/>
      <protection hidden="1"/>
    </xf>
    <xf numFmtId="0" fontId="5" fillId="0" borderId="2" xfId="0" applyFont="1" applyFill="1" applyBorder="1" applyAlignment="1" applyProtection="1">
      <alignment horizontal="center" vertical="center" wrapText="1"/>
      <protection hidden="1"/>
    </xf>
    <xf numFmtId="0" fontId="5" fillId="43" borderId="39" xfId="0" applyFont="1" applyFill="1" applyBorder="1" applyAlignment="1" applyProtection="1">
      <alignment horizontal="center" vertical="center"/>
      <protection hidden="1"/>
    </xf>
    <xf numFmtId="0" fontId="5" fillId="43" borderId="40" xfId="0" applyFont="1" applyFill="1" applyBorder="1" applyAlignment="1" applyProtection="1">
      <alignment horizontal="center" vertical="center"/>
      <protection hidden="1"/>
    </xf>
    <xf numFmtId="0" fontId="5" fillId="43" borderId="65" xfId="0" applyFont="1" applyFill="1" applyBorder="1" applyAlignment="1" applyProtection="1">
      <alignment horizontal="center" vertical="center"/>
      <protection hidden="1"/>
    </xf>
    <xf numFmtId="0" fontId="5" fillId="44" borderId="39" xfId="0" applyFont="1" applyFill="1" applyBorder="1" applyAlignment="1" applyProtection="1">
      <alignment horizontal="center" vertical="center"/>
      <protection hidden="1"/>
    </xf>
    <xf numFmtId="0" fontId="5" fillId="44" borderId="40" xfId="0" applyFont="1" applyFill="1" applyBorder="1" applyAlignment="1" applyProtection="1">
      <alignment horizontal="center" vertical="center"/>
      <protection hidden="1"/>
    </xf>
    <xf numFmtId="0" fontId="5" fillId="44" borderId="65" xfId="0" applyFont="1" applyFill="1" applyBorder="1" applyAlignment="1" applyProtection="1">
      <alignment horizontal="center" vertical="center"/>
      <protection hidden="1"/>
    </xf>
    <xf numFmtId="0" fontId="5" fillId="45" borderId="39" xfId="0" applyFont="1" applyFill="1" applyBorder="1" applyAlignment="1" applyProtection="1">
      <alignment horizontal="center" vertical="center" wrapText="1"/>
      <protection hidden="1"/>
    </xf>
    <xf numFmtId="0" fontId="5" fillId="45" borderId="40" xfId="0" applyFont="1" applyFill="1" applyBorder="1" applyAlignment="1" applyProtection="1">
      <alignment horizontal="center" vertical="center" wrapText="1"/>
      <protection hidden="1"/>
    </xf>
    <xf numFmtId="0" fontId="5" fillId="45" borderId="65" xfId="0" applyFont="1" applyFill="1" applyBorder="1" applyAlignment="1" applyProtection="1">
      <alignment horizontal="center" vertical="center" wrapText="1"/>
      <protection hidden="1"/>
    </xf>
    <xf numFmtId="0" fontId="2" fillId="46" borderId="50" xfId="0" applyFont="1" applyFill="1" applyBorder="1" applyAlignment="1" applyProtection="1">
      <alignment horizontal="right" vertical="center" wrapText="1"/>
      <protection hidden="1"/>
    </xf>
    <xf numFmtId="0" fontId="2" fillId="0" borderId="92" xfId="0" applyFont="1" applyFill="1" applyBorder="1" applyAlignment="1" applyProtection="1">
      <alignment horizontal="right" vertical="center" wrapText="1"/>
      <protection hidden="1"/>
    </xf>
    <xf numFmtId="0" fontId="2" fillId="0" borderId="50" xfId="0" applyFont="1" applyFill="1" applyBorder="1" applyAlignment="1" applyProtection="1">
      <alignment horizontal="right" vertical="center" wrapText="1"/>
      <protection hidden="1"/>
    </xf>
    <xf numFmtId="0" fontId="5" fillId="46" borderId="50" xfId="0" applyFont="1" applyFill="1" applyBorder="1" applyAlignment="1" applyProtection="1">
      <alignment horizontal="right" vertical="center" wrapText="1"/>
      <protection hidden="1"/>
    </xf>
    <xf numFmtId="0" fontId="5" fillId="46" borderId="34" xfId="0" applyFont="1" applyFill="1" applyBorder="1" applyAlignment="1" applyProtection="1">
      <alignment horizontal="right" vertical="center" wrapText="1"/>
      <protection hidden="1"/>
    </xf>
    <xf numFmtId="0" fontId="5" fillId="0" borderId="50" xfId="0" applyFont="1" applyFill="1" applyBorder="1" applyAlignment="1" applyProtection="1">
      <alignment horizontal="right" vertical="center" wrapText="1"/>
      <protection hidden="1"/>
    </xf>
    <xf numFmtId="0" fontId="5" fillId="0" borderId="34" xfId="0" applyFont="1" applyFill="1" applyBorder="1" applyAlignment="1" applyProtection="1">
      <alignment horizontal="right" vertical="center" wrapText="1"/>
      <protection hidden="1"/>
    </xf>
    <xf numFmtId="0" fontId="5" fillId="0" borderId="53" xfId="0" applyFont="1" applyFill="1" applyBorder="1" applyAlignment="1" applyProtection="1">
      <alignment horizontal="right" vertical="center" wrapText="1"/>
      <protection hidden="1"/>
    </xf>
    <xf numFmtId="0" fontId="5" fillId="0" borderId="83" xfId="0" applyFont="1" applyFill="1" applyBorder="1" applyAlignment="1" applyProtection="1">
      <alignment horizontal="right" vertical="center" wrapText="1"/>
      <protection hidden="1"/>
    </xf>
    <xf numFmtId="1" fontId="3" fillId="0" borderId="0" xfId="12" applyNumberFormat="1" applyFont="1" applyAlignment="1" applyProtection="1">
      <alignment horizontal="center" vertical="center" wrapText="1"/>
      <protection hidden="1"/>
    </xf>
    <xf numFmtId="1" fontId="5" fillId="0" borderId="0" xfId="12" applyNumberFormat="1" applyFont="1" applyAlignment="1" applyProtection="1">
      <alignment horizontal="center" vertical="center" wrapText="1"/>
      <protection hidden="1"/>
    </xf>
    <xf numFmtId="0" fontId="5" fillId="0" borderId="0" xfId="12" applyFont="1" applyAlignment="1" applyProtection="1">
      <alignment horizontal="center" vertical="center"/>
      <protection hidden="1"/>
    </xf>
    <xf numFmtId="0" fontId="13" fillId="46" borderId="111" xfId="12" applyFont="1" applyFill="1" applyBorder="1" applyAlignment="1">
      <alignment horizontal="center" vertical="center" wrapText="1"/>
    </xf>
    <xf numFmtId="0" fontId="13" fillId="46" borderId="47" xfId="12" applyFont="1" applyFill="1" applyBorder="1" applyAlignment="1">
      <alignment horizontal="center" vertical="center" wrapText="1"/>
    </xf>
    <xf numFmtId="0" fontId="13" fillId="46" borderId="84" xfId="12" applyFont="1" applyFill="1" applyBorder="1" applyAlignment="1">
      <alignment horizontal="center" vertical="center" wrapText="1"/>
    </xf>
    <xf numFmtId="0" fontId="5" fillId="0" borderId="50" xfId="12" applyFont="1" applyBorder="1" applyAlignment="1">
      <alignment horizontal="center" vertical="center"/>
    </xf>
    <xf numFmtId="0" fontId="5" fillId="2" borderId="53" xfId="12" applyFont="1" applyFill="1" applyBorder="1" applyAlignment="1">
      <alignment horizontal="center" vertical="center"/>
    </xf>
    <xf numFmtId="0" fontId="5" fillId="2" borderId="85" xfId="12" applyFont="1" applyFill="1" applyBorder="1" applyAlignment="1">
      <alignment horizontal="center" vertical="center"/>
    </xf>
    <xf numFmtId="0" fontId="5" fillId="0" borderId="53" xfId="12" applyFont="1" applyBorder="1" applyAlignment="1">
      <alignment horizontal="center" vertical="center"/>
    </xf>
    <xf numFmtId="0" fontId="13" fillId="55" borderId="43" xfId="12" applyFont="1" applyFill="1" applyBorder="1" applyAlignment="1">
      <alignment horizontal="center" vertical="center" wrapText="1"/>
    </xf>
    <xf numFmtId="0" fontId="13" fillId="55" borderId="36" xfId="12" applyFont="1" applyFill="1" applyBorder="1" applyAlignment="1">
      <alignment horizontal="center" vertical="center" wrapText="1"/>
    </xf>
    <xf numFmtId="0" fontId="13" fillId="55" borderId="37" xfId="12" applyFont="1" applyFill="1" applyBorder="1" applyAlignment="1">
      <alignment horizontal="center" vertical="center" wrapText="1"/>
    </xf>
    <xf numFmtId="0" fontId="13" fillId="55" borderId="118" xfId="12" applyFont="1" applyFill="1" applyBorder="1" applyAlignment="1">
      <alignment horizontal="center" vertical="center" wrapText="1"/>
    </xf>
    <xf numFmtId="222" fontId="74" fillId="63" borderId="37" xfId="12" applyNumberFormat="1" applyFont="1" applyFill="1" applyBorder="1" applyAlignment="1">
      <alignment horizontal="center" vertical="center"/>
    </xf>
    <xf numFmtId="222" fontId="74" fillId="63" borderId="118" xfId="12" applyNumberFormat="1" applyFont="1" applyFill="1" applyBorder="1" applyAlignment="1">
      <alignment horizontal="center" vertical="center"/>
    </xf>
    <xf numFmtId="222" fontId="74" fillId="63" borderId="120" xfId="12" applyNumberFormat="1" applyFont="1" applyFill="1" applyBorder="1" applyAlignment="1">
      <alignment horizontal="center" vertical="center"/>
    </xf>
    <xf numFmtId="222" fontId="74" fillId="63" borderId="121" xfId="12" applyNumberFormat="1" applyFont="1" applyFill="1" applyBorder="1" applyAlignment="1">
      <alignment horizontal="center" vertical="center"/>
    </xf>
    <xf numFmtId="4" fontId="5" fillId="2" borderId="77" xfId="12" applyNumberFormat="1" applyFont="1" applyFill="1" applyBorder="1" applyAlignment="1">
      <alignment horizontal="right" vertical="center" wrapText="1"/>
    </xf>
    <xf numFmtId="4" fontId="5" fillId="2" borderId="56" xfId="12" applyNumberFormat="1" applyFont="1" applyFill="1" applyBorder="1" applyAlignment="1">
      <alignment horizontal="right" vertical="center" wrapText="1"/>
    </xf>
    <xf numFmtId="0" fontId="5" fillId="2" borderId="49" xfId="12" applyFont="1" applyFill="1" applyBorder="1" applyAlignment="1">
      <alignment horizontal="right" vertical="center"/>
    </xf>
    <xf numFmtId="0" fontId="5" fillId="2" borderId="50" xfId="12" applyFont="1" applyFill="1" applyBorder="1" applyAlignment="1">
      <alignment horizontal="right" vertical="center"/>
    </xf>
    <xf numFmtId="0" fontId="5" fillId="2" borderId="34" xfId="12" applyFont="1" applyFill="1" applyBorder="1" applyAlignment="1">
      <alignment horizontal="right" vertical="center"/>
    </xf>
    <xf numFmtId="4" fontId="5" fillId="2" borderId="78" xfId="12" applyNumberFormat="1" applyFont="1" applyFill="1" applyBorder="1" applyAlignment="1">
      <alignment horizontal="right" vertical="center" wrapText="1"/>
    </xf>
    <xf numFmtId="4" fontId="5" fillId="2" borderId="12" xfId="12" applyNumberFormat="1" applyFont="1" applyFill="1" applyBorder="1" applyAlignment="1">
      <alignment horizontal="right" vertical="center" wrapText="1"/>
    </xf>
    <xf numFmtId="0" fontId="13" fillId="46" borderId="81" xfId="12" applyFont="1" applyFill="1" applyBorder="1" applyAlignment="1">
      <alignment horizontal="center" vertical="center" wrapText="1"/>
    </xf>
    <xf numFmtId="0" fontId="13" fillId="46" borderId="82" xfId="12" applyFont="1" applyFill="1" applyBorder="1" applyAlignment="1">
      <alignment horizontal="center" vertical="center" wrapText="1"/>
    </xf>
    <xf numFmtId="0" fontId="13" fillId="46" borderId="48" xfId="12" applyFont="1" applyFill="1" applyBorder="1" applyAlignment="1">
      <alignment horizontal="center" vertical="center" wrapText="1"/>
    </xf>
    <xf numFmtId="0" fontId="5" fillId="46" borderId="77" xfId="12" applyFont="1" applyFill="1" applyBorder="1" applyAlignment="1">
      <alignment horizontal="center" vertical="center" wrapText="1"/>
    </xf>
    <xf numFmtId="0" fontId="5" fillId="46" borderId="56" xfId="12" applyFont="1" applyFill="1" applyBorder="1" applyAlignment="1">
      <alignment horizontal="center" vertical="center" wrapText="1"/>
    </xf>
    <xf numFmtId="0" fontId="13" fillId="46" borderId="58" xfId="12" applyFont="1" applyFill="1" applyBorder="1" applyAlignment="1">
      <alignment horizontal="center" vertical="center" wrapText="1"/>
    </xf>
    <xf numFmtId="0" fontId="13" fillId="46" borderId="59" xfId="12" applyFont="1" applyFill="1" applyBorder="1" applyAlignment="1">
      <alignment horizontal="center" vertical="center" wrapText="1"/>
    </xf>
    <xf numFmtId="0" fontId="13" fillId="46" borderId="60" xfId="12" applyFont="1" applyFill="1" applyBorder="1" applyAlignment="1">
      <alignment horizontal="center" vertical="center" wrapText="1"/>
    </xf>
    <xf numFmtId="0" fontId="5" fillId="2" borderId="52" xfId="12" applyFont="1" applyFill="1" applyBorder="1" applyAlignment="1">
      <alignment horizontal="right" vertical="center"/>
    </xf>
    <xf numFmtId="0" fontId="5" fillId="2" borderId="53" xfId="12" applyFont="1" applyFill="1" applyBorder="1" applyAlignment="1">
      <alignment horizontal="right" vertical="center"/>
    </xf>
    <xf numFmtId="0" fontId="5" fillId="2" borderId="83" xfId="12" applyFont="1" applyFill="1" applyBorder="1" applyAlignment="1">
      <alignment horizontal="right" vertical="center"/>
    </xf>
    <xf numFmtId="0" fontId="13" fillId="46" borderId="39" xfId="12" applyFont="1" applyFill="1" applyBorder="1" applyAlignment="1">
      <alignment horizontal="center" vertical="center" wrapText="1"/>
    </xf>
    <xf numFmtId="0" fontId="13" fillId="46" borderId="40" xfId="12" applyFont="1" applyFill="1" applyBorder="1" applyAlignment="1">
      <alignment horizontal="center" vertical="center" wrapText="1"/>
    </xf>
    <xf numFmtId="0" fontId="13" fillId="46" borderId="49" xfId="12" applyFont="1" applyFill="1" applyBorder="1" applyAlignment="1">
      <alignment horizontal="left" vertical="center" wrapText="1"/>
    </xf>
    <xf numFmtId="0" fontId="13" fillId="46" borderId="50" xfId="12" applyFont="1" applyFill="1" applyBorder="1" applyAlignment="1">
      <alignment horizontal="left" vertical="center" wrapText="1"/>
    </xf>
    <xf numFmtId="0" fontId="13" fillId="46" borderId="61" xfId="12" applyFont="1" applyFill="1" applyBorder="1" applyAlignment="1">
      <alignment horizontal="left" vertical="center" wrapText="1"/>
    </xf>
    <xf numFmtId="0" fontId="11" fillId="2" borderId="62" xfId="12" applyFont="1" applyFill="1" applyBorder="1" applyAlignment="1">
      <alignment horizontal="center" vertical="center" wrapText="1"/>
    </xf>
    <xf numFmtId="0" fontId="11" fillId="2" borderId="80" xfId="12" applyFont="1" applyFill="1" applyBorder="1" applyAlignment="1">
      <alignment horizontal="center" vertical="center" wrapText="1"/>
    </xf>
    <xf numFmtId="0" fontId="13" fillId="46" borderId="46" xfId="12" applyFont="1" applyFill="1" applyBorder="1" applyAlignment="1">
      <alignment horizontal="left" vertical="center" wrapText="1"/>
    </xf>
    <xf numFmtId="0" fontId="13" fillId="46" borderId="47" xfId="12" applyFont="1" applyFill="1" applyBorder="1" applyAlignment="1">
      <alignment horizontal="left" vertical="center" wrapText="1"/>
    </xf>
    <xf numFmtId="0" fontId="13" fillId="46" borderId="84" xfId="12" applyFont="1" applyFill="1" applyBorder="1" applyAlignment="1">
      <alignment horizontal="left" vertical="center" wrapText="1"/>
    </xf>
    <xf numFmtId="182" fontId="13" fillId="46" borderId="40" xfId="7" applyNumberFormat="1" applyFont="1" applyFill="1" applyBorder="1" applyAlignment="1">
      <alignment horizontal="center" vertical="center" wrapText="1"/>
    </xf>
    <xf numFmtId="0" fontId="11" fillId="2" borderId="29"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13" fillId="46" borderId="77" xfId="12" applyFont="1" applyFill="1" applyBorder="1" applyAlignment="1">
      <alignment horizontal="center" vertical="center" wrapText="1"/>
    </xf>
    <xf numFmtId="0" fontId="13" fillId="46" borderId="78" xfId="12" applyFont="1" applyFill="1" applyBorder="1" applyAlignment="1">
      <alignment horizontal="center" vertical="center" wrapText="1"/>
    </xf>
    <xf numFmtId="0" fontId="13" fillId="46" borderId="56" xfId="12" applyFont="1" applyFill="1" applyBorder="1" applyAlignment="1">
      <alignment horizontal="center" vertical="center" wrapText="1"/>
    </xf>
    <xf numFmtId="0" fontId="13" fillId="46" borderId="12" xfId="12" applyFont="1" applyFill="1" applyBorder="1" applyAlignment="1">
      <alignment horizontal="center" vertical="center" wrapText="1"/>
    </xf>
    <xf numFmtId="0" fontId="13" fillId="46" borderId="56" xfId="12" applyFont="1" applyFill="1" applyBorder="1" applyAlignment="1">
      <alignment horizontal="center" vertical="center"/>
    </xf>
    <xf numFmtId="0" fontId="13" fillId="46" borderId="12" xfId="12" applyFont="1" applyFill="1" applyBorder="1" applyAlignment="1">
      <alignment horizontal="center" vertical="center"/>
    </xf>
    <xf numFmtId="0" fontId="5" fillId="0" borderId="0" xfId="12" applyFont="1" applyBorder="1" applyAlignment="1">
      <alignment horizontal="center" vertical="center" wrapText="1"/>
    </xf>
    <xf numFmtId="0" fontId="5" fillId="54" borderId="0" xfId="0" applyFont="1" applyFill="1" applyBorder="1" applyAlignment="1">
      <alignment horizontal="center" vertical="center"/>
    </xf>
  </cellXfs>
  <cellStyles count="228">
    <cellStyle name="2-decimales" xfId="27" xr:uid="{00000000-0005-0000-0000-000006000000}"/>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3" xr:uid="{00000000-0005-0000-0000-000021000000}"/>
    <cellStyle name="Comma0" xfId="54" xr:uid="{00000000-0005-0000-0000-000022000000}"/>
    <cellStyle name="Comma0 - Modelo5" xfId="55" xr:uid="{00000000-0005-0000-0000-000023000000}"/>
    <cellStyle name="Comma1 - Modelo1" xfId="56" xr:uid="{00000000-0005-0000-0000-000024000000}"/>
    <cellStyle name="Curren - Modelo2" xfId="57" xr:uid="{00000000-0005-0000-0000-000025000000}"/>
    <cellStyle name="Currency" xfId="7" xr:uid="{00000000-0005-0000-0000-000026000000}"/>
    <cellStyle name="Currency0" xfId="58" xr:uid="{00000000-0005-0000-0000-000027000000}"/>
    <cellStyle name="Date" xfId="59" xr:uid="{00000000-0005-0000-0000-000028000000}"/>
    <cellStyle name="Énfasis 1" xfId="60" xr:uid="{00000000-0005-0000-0000-000029000000}"/>
    <cellStyle name="Énfasis 2" xfId="61" xr:uid="{00000000-0005-0000-0000-00002A000000}"/>
    <cellStyle name="Énfasis 3" xfId="62" xr:uid="{00000000-0005-0000-0000-00002B000000}"/>
    <cellStyle name="Énfasis1 - 20%" xfId="63" xr:uid="{00000000-0005-0000-0000-00002C000000}"/>
    <cellStyle name="Énfasis1 - 40%" xfId="64" xr:uid="{00000000-0005-0000-0000-00002D000000}"/>
    <cellStyle name="Énfasis1 - 60%" xfId="65" xr:uid="{00000000-0005-0000-0000-00002E000000}"/>
    <cellStyle name="Énfasis2 - 20%" xfId="66" xr:uid="{00000000-0005-0000-0000-00002F000000}"/>
    <cellStyle name="Énfasis2 - 40%" xfId="67" xr:uid="{00000000-0005-0000-0000-000030000000}"/>
    <cellStyle name="Énfasis2 - 60%" xfId="68" xr:uid="{00000000-0005-0000-0000-000031000000}"/>
    <cellStyle name="Énfasis3 - 20%" xfId="69" xr:uid="{00000000-0005-0000-0000-000032000000}"/>
    <cellStyle name="Énfasis3 - 40%" xfId="70" xr:uid="{00000000-0005-0000-0000-000033000000}"/>
    <cellStyle name="Énfasis3 - 60%" xfId="71" xr:uid="{00000000-0005-0000-0000-000034000000}"/>
    <cellStyle name="Énfasis4 - 20%" xfId="72" xr:uid="{00000000-0005-0000-0000-000035000000}"/>
    <cellStyle name="Énfasis4 - 40%" xfId="73" xr:uid="{00000000-0005-0000-0000-000036000000}"/>
    <cellStyle name="Énfasis4 - 60%" xfId="74" xr:uid="{00000000-0005-0000-0000-000037000000}"/>
    <cellStyle name="Énfasis5 - 20%" xfId="75" xr:uid="{00000000-0005-0000-0000-000038000000}"/>
    <cellStyle name="Énfasis5 - 40%" xfId="76" xr:uid="{00000000-0005-0000-0000-000039000000}"/>
    <cellStyle name="Énfasis5 - 60%" xfId="77" xr:uid="{00000000-0005-0000-0000-00003A000000}"/>
    <cellStyle name="Énfasis6 - 20%" xfId="78" xr:uid="{00000000-0005-0000-0000-00003B000000}"/>
    <cellStyle name="Énfasis6 - 40%" xfId="79" xr:uid="{00000000-0005-0000-0000-00003C000000}"/>
    <cellStyle name="Énfasis6 - 60%" xfId="80" xr:uid="{00000000-0005-0000-0000-00003D000000}"/>
    <cellStyle name="ENTERO" xfId="81" xr:uid="{00000000-0005-0000-0000-00003E000000}"/>
    <cellStyle name="Estilo 1" xfId="1" xr:uid="{00000000-0005-0000-0000-00003F000000}"/>
    <cellStyle name="Euro" xfId="2" xr:uid="{00000000-0005-0000-0000-000040000000}"/>
    <cellStyle name="Euro 2" xfId="82" xr:uid="{00000000-0005-0000-0000-000041000000}"/>
    <cellStyle name="Euro 3" xfId="209" xr:uid="{00000000-0005-0000-0000-000042000000}"/>
    <cellStyle name="Explanatory Text" xfId="83" xr:uid="{00000000-0005-0000-0000-000043000000}"/>
    <cellStyle name="F2" xfId="84" xr:uid="{00000000-0005-0000-0000-000044000000}"/>
    <cellStyle name="F3" xfId="85" xr:uid="{00000000-0005-0000-0000-000045000000}"/>
    <cellStyle name="F4" xfId="86" xr:uid="{00000000-0005-0000-0000-000046000000}"/>
    <cellStyle name="F5" xfId="87" xr:uid="{00000000-0005-0000-0000-000047000000}"/>
    <cellStyle name="F6" xfId="88" xr:uid="{00000000-0005-0000-0000-000048000000}"/>
    <cellStyle name="F7" xfId="89" xr:uid="{00000000-0005-0000-0000-000049000000}"/>
    <cellStyle name="F8" xfId="90" xr:uid="{00000000-0005-0000-0000-00004A000000}"/>
    <cellStyle name="Fixed" xfId="91" xr:uid="{00000000-0005-0000-0000-00004B000000}"/>
    <cellStyle name="Good" xfId="92" xr:uid="{00000000-0005-0000-0000-00004C000000}"/>
    <cellStyle name="GRADOSMINSEG" xfId="93" xr:uid="{00000000-0005-0000-0000-00004D000000}"/>
    <cellStyle name="Heading 1" xfId="94" xr:uid="{00000000-0005-0000-0000-00004E000000}"/>
    <cellStyle name="Heading 2" xfId="95" xr:uid="{00000000-0005-0000-0000-00004F000000}"/>
    <cellStyle name="Heading 3" xfId="96" xr:uid="{00000000-0005-0000-0000-000050000000}"/>
    <cellStyle name="Heading 4" xfId="97" xr:uid="{00000000-0005-0000-0000-000051000000}"/>
    <cellStyle name="Heading1" xfId="98" xr:uid="{00000000-0005-0000-0000-000052000000}"/>
    <cellStyle name="Heading2" xfId="99" xr:uid="{00000000-0005-0000-0000-000053000000}"/>
    <cellStyle name="Hipervínculo 2" xfId="100" xr:uid="{00000000-0005-0000-0000-000054000000}"/>
    <cellStyle name="Input" xfId="101" xr:uid="{00000000-0005-0000-0000-000055000000}"/>
    <cellStyle name="Linked Cell" xfId="102" xr:uid="{00000000-0005-0000-0000-000056000000}"/>
    <cellStyle name="MILE DE MILLONES" xfId="103" xr:uid="{00000000-0005-0000-0000-000057000000}"/>
    <cellStyle name="MILES" xfId="104" xr:uid="{00000000-0005-0000-0000-000058000000}"/>
    <cellStyle name="Millares [0]" xfId="226" builtinId="6"/>
    <cellStyle name="Millares [0] 2" xfId="105" xr:uid="{00000000-0005-0000-0000-00005A000000}"/>
    <cellStyle name="Millares [0] 2 2" xfId="211" xr:uid="{00000000-0005-0000-0000-00005B000000}"/>
    <cellStyle name="Millares [0] 3" xfId="106" xr:uid="{00000000-0005-0000-0000-00005C000000}"/>
    <cellStyle name="Millares [0] 3 2" xfId="107" xr:uid="{00000000-0005-0000-0000-00005D000000}"/>
    <cellStyle name="Millares [0] 4" xfId="108" xr:uid="{00000000-0005-0000-0000-00005E000000}"/>
    <cellStyle name="Millares [0] 4 2" xfId="109" xr:uid="{00000000-0005-0000-0000-00005F000000}"/>
    <cellStyle name="Millares [0] 5" xfId="110" xr:uid="{00000000-0005-0000-0000-000060000000}"/>
    <cellStyle name="Millares [0] 5 2" xfId="111" xr:uid="{00000000-0005-0000-0000-000061000000}"/>
    <cellStyle name="Millares 10" xfId="112" xr:uid="{00000000-0005-0000-0000-000062000000}"/>
    <cellStyle name="Millares 10 2" xfId="113" xr:uid="{00000000-0005-0000-0000-000063000000}"/>
    <cellStyle name="Millares 10 3" xfId="114" xr:uid="{00000000-0005-0000-0000-000064000000}"/>
    <cellStyle name="Millares 10 4" xfId="115" xr:uid="{00000000-0005-0000-0000-000065000000}"/>
    <cellStyle name="Millares 10 5" xfId="116" xr:uid="{00000000-0005-0000-0000-000066000000}"/>
    <cellStyle name="Millares 10 6" xfId="117" xr:uid="{00000000-0005-0000-0000-000067000000}"/>
    <cellStyle name="Millares 11" xfId="118" xr:uid="{00000000-0005-0000-0000-000068000000}"/>
    <cellStyle name="Millares 12" xfId="119" xr:uid="{00000000-0005-0000-0000-000069000000}"/>
    <cellStyle name="Millares 13" xfId="120" xr:uid="{00000000-0005-0000-0000-00006A000000}"/>
    <cellStyle name="Millares 14" xfId="121" xr:uid="{00000000-0005-0000-0000-00006B000000}"/>
    <cellStyle name="Millares 15" xfId="122" xr:uid="{00000000-0005-0000-0000-00006C000000}"/>
    <cellStyle name="Millares 16" xfId="123" xr:uid="{00000000-0005-0000-0000-00006D000000}"/>
    <cellStyle name="Millares 17" xfId="124" xr:uid="{00000000-0005-0000-0000-00006E000000}"/>
    <cellStyle name="Millares 18" xfId="125" xr:uid="{00000000-0005-0000-0000-00006F000000}"/>
    <cellStyle name="Millares 19" xfId="126" xr:uid="{00000000-0005-0000-0000-000070000000}"/>
    <cellStyle name="Millares 2" xfId="4" xr:uid="{00000000-0005-0000-0000-000071000000}"/>
    <cellStyle name="Millares 2 2" xfId="127" xr:uid="{00000000-0005-0000-0000-000072000000}"/>
    <cellStyle name="Millares 2 2 2" xfId="214" xr:uid="{00000000-0005-0000-0000-000073000000}"/>
    <cellStyle name="Millares 2 3" xfId="128" xr:uid="{00000000-0005-0000-0000-000074000000}"/>
    <cellStyle name="Millares 2 4" xfId="19" xr:uid="{00000000-0005-0000-0000-000075000000}"/>
    <cellStyle name="Millares 2 5" xfId="213" xr:uid="{00000000-0005-0000-0000-000076000000}"/>
    <cellStyle name="Millares 20" xfId="129" xr:uid="{00000000-0005-0000-0000-000077000000}"/>
    <cellStyle name="Millares 21" xfId="130" xr:uid="{00000000-0005-0000-0000-000078000000}"/>
    <cellStyle name="Millares 22" xfId="131" xr:uid="{00000000-0005-0000-0000-000079000000}"/>
    <cellStyle name="Millares 23" xfId="132" xr:uid="{00000000-0005-0000-0000-00007A000000}"/>
    <cellStyle name="Millares 24" xfId="133" xr:uid="{00000000-0005-0000-0000-00007B000000}"/>
    <cellStyle name="Millares 25" xfId="134" xr:uid="{00000000-0005-0000-0000-00007C000000}"/>
    <cellStyle name="Millares 26" xfId="135" xr:uid="{00000000-0005-0000-0000-00007D000000}"/>
    <cellStyle name="Millares 27" xfId="136" xr:uid="{00000000-0005-0000-0000-00007E000000}"/>
    <cellStyle name="Millares 28" xfId="137" xr:uid="{00000000-0005-0000-0000-00007F000000}"/>
    <cellStyle name="Millares 29" xfId="138" xr:uid="{00000000-0005-0000-0000-000080000000}"/>
    <cellStyle name="Millares 3" xfId="5" xr:uid="{00000000-0005-0000-0000-000081000000}"/>
    <cellStyle name="Millares 3 2" xfId="140" xr:uid="{00000000-0005-0000-0000-000082000000}"/>
    <cellStyle name="Millares 3 3" xfId="141" xr:uid="{00000000-0005-0000-0000-000083000000}"/>
    <cellStyle name="Millares 3 4" xfId="139" xr:uid="{00000000-0005-0000-0000-000084000000}"/>
    <cellStyle name="Millares 3_6._Presupuesto General Señalización" xfId="142" xr:uid="{00000000-0005-0000-0000-000085000000}"/>
    <cellStyle name="Millares 30" xfId="143" xr:uid="{00000000-0005-0000-0000-000086000000}"/>
    <cellStyle name="Millares 31" xfId="144" xr:uid="{00000000-0005-0000-0000-000087000000}"/>
    <cellStyle name="Millares 32" xfId="145" xr:uid="{00000000-0005-0000-0000-000088000000}"/>
    <cellStyle name="Millares 33" xfId="146" xr:uid="{00000000-0005-0000-0000-000089000000}"/>
    <cellStyle name="Millares 34" xfId="147" xr:uid="{00000000-0005-0000-0000-00008A000000}"/>
    <cellStyle name="Millares 35" xfId="148" xr:uid="{00000000-0005-0000-0000-00008B000000}"/>
    <cellStyle name="Millares 36" xfId="16" xr:uid="{00000000-0005-0000-0000-00008C000000}"/>
    <cellStyle name="Millares 37" xfId="182" xr:uid="{00000000-0005-0000-0000-00008D000000}"/>
    <cellStyle name="Millares 38" xfId="220" xr:uid="{00000000-0005-0000-0000-00008E000000}"/>
    <cellStyle name="Millares 39" xfId="210" xr:uid="{00000000-0005-0000-0000-00008F000000}"/>
    <cellStyle name="Millares 4" xfId="149" xr:uid="{00000000-0005-0000-0000-000090000000}"/>
    <cellStyle name="Millares 4 2" xfId="150" xr:uid="{00000000-0005-0000-0000-000091000000}"/>
    <cellStyle name="Millares 40" xfId="212" xr:uid="{00000000-0005-0000-0000-000092000000}"/>
    <cellStyle name="Millares 5" xfId="151" xr:uid="{00000000-0005-0000-0000-000093000000}"/>
    <cellStyle name="Millares 5 2" xfId="152" xr:uid="{00000000-0005-0000-0000-000094000000}"/>
    <cellStyle name="Millares 6" xfId="153" xr:uid="{00000000-0005-0000-0000-000095000000}"/>
    <cellStyle name="Millares 6 2" xfId="154" xr:uid="{00000000-0005-0000-0000-000096000000}"/>
    <cellStyle name="Millares 7" xfId="155" xr:uid="{00000000-0005-0000-0000-000097000000}"/>
    <cellStyle name="Millares 7 2" xfId="215" xr:uid="{00000000-0005-0000-0000-000098000000}"/>
    <cellStyle name="Millares 8" xfId="156" xr:uid="{00000000-0005-0000-0000-000099000000}"/>
    <cellStyle name="Millares 8 2" xfId="157" xr:uid="{00000000-0005-0000-0000-00009A000000}"/>
    <cellStyle name="Millares 8 3" xfId="158" xr:uid="{00000000-0005-0000-0000-00009B000000}"/>
    <cellStyle name="Millares 8 4" xfId="159" xr:uid="{00000000-0005-0000-0000-00009C000000}"/>
    <cellStyle name="Millares 8 5" xfId="160" xr:uid="{00000000-0005-0000-0000-00009D000000}"/>
    <cellStyle name="Millares 8 6" xfId="161" xr:uid="{00000000-0005-0000-0000-00009E000000}"/>
    <cellStyle name="Millares 8 7" xfId="162" xr:uid="{00000000-0005-0000-0000-00009F000000}"/>
    <cellStyle name="Millares 9" xfId="163" xr:uid="{00000000-0005-0000-0000-0000A0000000}"/>
    <cellStyle name="Millares_PtosLicitacionesSRTaño03" xfId="6" xr:uid="{00000000-0005-0000-0000-0000A1000000}"/>
    <cellStyle name="MILLONES" xfId="164" xr:uid="{00000000-0005-0000-0000-0000A2000000}"/>
    <cellStyle name="Moneda [0] 2" xfId="227" xr:uid="{00000000-0005-0000-0000-0000A3000000}"/>
    <cellStyle name="Moneda [00]" xfId="165" xr:uid="{00000000-0005-0000-0000-0000A4000000}"/>
    <cellStyle name="Moneda [2]" xfId="166" xr:uid="{00000000-0005-0000-0000-0000A5000000}"/>
    <cellStyle name="Moneda 12" xfId="167" xr:uid="{00000000-0005-0000-0000-0000A6000000}"/>
    <cellStyle name="Moneda 2" xfId="8" xr:uid="{00000000-0005-0000-0000-0000A7000000}"/>
    <cellStyle name="Moneda 2 2" xfId="168" xr:uid="{00000000-0005-0000-0000-0000A8000000}"/>
    <cellStyle name="Moneda 2 3" xfId="222" xr:uid="{00000000-0005-0000-0000-0000A9000000}"/>
    <cellStyle name="Moneda 3" xfId="169" xr:uid="{00000000-0005-0000-0000-0000AA000000}"/>
    <cellStyle name="Moneda 3 2" xfId="170" xr:uid="{00000000-0005-0000-0000-0000AB000000}"/>
    <cellStyle name="Moneda 3 3" xfId="217" xr:uid="{00000000-0005-0000-0000-0000AC000000}"/>
    <cellStyle name="Moneda 4" xfId="171" xr:uid="{00000000-0005-0000-0000-0000AD000000}"/>
    <cellStyle name="Moneda 5" xfId="17" xr:uid="{00000000-0005-0000-0000-0000AE000000}"/>
    <cellStyle name="Moneda 6" xfId="180" xr:uid="{00000000-0005-0000-0000-0000AF000000}"/>
    <cellStyle name="Moneda 7" xfId="219" xr:uid="{00000000-0005-0000-0000-0000B0000000}"/>
    <cellStyle name="Moneda 8" xfId="216" xr:uid="{00000000-0005-0000-0000-0000B1000000}"/>
    <cellStyle name="Moneda 9" xfId="208" xr:uid="{00000000-0005-0000-0000-0000B2000000}"/>
    <cellStyle name="Moneda_PtosLicitacionesSRTaño03" xfId="9" xr:uid="{00000000-0005-0000-0000-0000B3000000}"/>
    <cellStyle name="No. punto" xfId="172" xr:uid="{00000000-0005-0000-0000-0000B4000000}"/>
    <cellStyle name="Normal" xfId="0" builtinId="0"/>
    <cellStyle name="Normal 10" xfId="224" xr:uid="{00000000-0005-0000-0000-0000B6000000}"/>
    <cellStyle name="Normal 2" xfId="10" xr:uid="{00000000-0005-0000-0000-0000B7000000}"/>
    <cellStyle name="Normal 2 10" xfId="173" xr:uid="{00000000-0005-0000-0000-0000B8000000}"/>
    <cellStyle name="Normal 2 10 2" xfId="174" xr:uid="{00000000-0005-0000-0000-0000B9000000}"/>
    <cellStyle name="Normal 2 10 3" xfId="175" xr:uid="{00000000-0005-0000-0000-0000BA000000}"/>
    <cellStyle name="Normal 2 2" xfId="11" xr:uid="{00000000-0005-0000-0000-0000BB000000}"/>
    <cellStyle name="Normal 2 2 2" xfId="176" xr:uid="{00000000-0005-0000-0000-0000BC000000}"/>
    <cellStyle name="Normal 2 3" xfId="177" xr:uid="{00000000-0005-0000-0000-0000BD000000}"/>
    <cellStyle name="Normal 2 4" xfId="178" xr:uid="{00000000-0005-0000-0000-0000BE000000}"/>
    <cellStyle name="Normal 2_INFORME CTO. 52-2009 CONSORCIO H.L." xfId="179" xr:uid="{00000000-0005-0000-0000-0000BF000000}"/>
    <cellStyle name="Normal 3" xfId="12" xr:uid="{00000000-0005-0000-0000-0000C0000000}"/>
    <cellStyle name="Normal 3 2" xfId="181" xr:uid="{00000000-0005-0000-0000-0000C1000000}"/>
    <cellStyle name="Normal 4" xfId="13" xr:uid="{00000000-0005-0000-0000-0000C2000000}"/>
    <cellStyle name="Normal 4 2" xfId="218" xr:uid="{00000000-0005-0000-0000-0000C3000000}"/>
    <cellStyle name="Normal 5" xfId="183" xr:uid="{00000000-0005-0000-0000-0000C4000000}"/>
    <cellStyle name="Normal 5 2" xfId="184" xr:uid="{00000000-0005-0000-0000-0000C5000000}"/>
    <cellStyle name="Normal 5 3" xfId="185" xr:uid="{00000000-0005-0000-0000-0000C6000000}"/>
    <cellStyle name="Normal 6" xfId="15" xr:uid="{00000000-0005-0000-0000-0000C7000000}"/>
    <cellStyle name="Normal 7" xfId="20" xr:uid="{00000000-0005-0000-0000-0000C8000000}"/>
    <cellStyle name="Normal 8" xfId="221" xr:uid="{00000000-0005-0000-0000-0000C9000000}"/>
    <cellStyle name="Normal 9" xfId="223" xr:uid="{00000000-0005-0000-0000-0000CA000000}"/>
    <cellStyle name="Note" xfId="186" xr:uid="{00000000-0005-0000-0000-0000CB000000}"/>
    <cellStyle name="Output" xfId="187" xr:uid="{00000000-0005-0000-0000-0000CC000000}"/>
    <cellStyle name="Percen - Modelo3" xfId="188" xr:uid="{00000000-0005-0000-0000-0000CD000000}"/>
    <cellStyle name="Percent" xfId="225" xr:uid="{00000000-0005-0000-0000-0000CE000000}"/>
    <cellStyle name="Porcentaje 2" xfId="189" xr:uid="{00000000-0005-0000-0000-0000CF000000}"/>
    <cellStyle name="Porcentaje 3" xfId="18" xr:uid="{00000000-0005-0000-0000-0000D0000000}"/>
    <cellStyle name="Porcentual 2" xfId="14" xr:uid="{00000000-0005-0000-0000-0000D1000000}"/>
    <cellStyle name="Porcentual 2 2" xfId="190" xr:uid="{00000000-0005-0000-0000-0000D2000000}"/>
    <cellStyle name="Porcentual 2 2 2" xfId="191" xr:uid="{00000000-0005-0000-0000-0000D3000000}"/>
    <cellStyle name="Porcentual 2 3" xfId="192" xr:uid="{00000000-0005-0000-0000-0000D4000000}"/>
    <cellStyle name="Porcentual 2 4" xfId="193" xr:uid="{00000000-0005-0000-0000-0000D5000000}"/>
    <cellStyle name="Porcentual 2 5" xfId="194" xr:uid="{00000000-0005-0000-0000-0000D6000000}"/>
    <cellStyle name="Porcentual 2 6" xfId="195" xr:uid="{00000000-0005-0000-0000-0000D7000000}"/>
    <cellStyle name="Porcentual 3" xfId="196" xr:uid="{00000000-0005-0000-0000-0000D8000000}"/>
    <cellStyle name="Porcentual 3 2" xfId="197" xr:uid="{00000000-0005-0000-0000-0000D9000000}"/>
    <cellStyle name="Porcentual 4" xfId="198" xr:uid="{00000000-0005-0000-0000-0000DA000000}"/>
    <cellStyle name="Porcentual 4 2" xfId="199" xr:uid="{00000000-0005-0000-0000-0000DB000000}"/>
    <cellStyle name="Porcentual 5" xfId="200" xr:uid="{00000000-0005-0000-0000-0000DC000000}"/>
    <cellStyle name="Porcentual 5 2" xfId="201" xr:uid="{00000000-0005-0000-0000-0000DD000000}"/>
    <cellStyle name="Porcentual 6" xfId="202" xr:uid="{00000000-0005-0000-0000-0000DE000000}"/>
    <cellStyle name="Porcentual 7" xfId="203" xr:uid="{00000000-0005-0000-0000-0000DF000000}"/>
    <cellStyle name="Title" xfId="204" xr:uid="{00000000-0005-0000-0000-0000E0000000}"/>
    <cellStyle name="TITULO" xfId="205" xr:uid="{00000000-0005-0000-0000-0000E1000000}"/>
    <cellStyle name="Título de hoja" xfId="206" xr:uid="{00000000-0005-0000-0000-0000E2000000}"/>
    <cellStyle name="Warning Text" xfId="207" xr:uid="{00000000-0005-0000-0000-0000E3000000}"/>
  </cellStyles>
  <dxfs count="554">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6" tint="-0.24994659260841701"/>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rgb="FFFF0000"/>
      </font>
      <fill>
        <patternFill>
          <bgColor rgb="FFFF96CC"/>
        </patternFill>
      </fill>
    </dxf>
    <dxf>
      <fill>
        <patternFill>
          <bgColor rgb="FFFFC8C8"/>
        </patternFill>
      </fill>
    </dxf>
    <dxf>
      <fill>
        <patternFill>
          <bgColor rgb="FFCCFFCC"/>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C8B4C8"/>
      <color rgb="FF0000FF"/>
      <color rgb="FFCCFFCC"/>
      <color rgb="FF4DD34D"/>
      <color rgb="FFCCFFFF"/>
      <color rgb="FF64C864"/>
      <color rgb="FF00B050"/>
      <color rgb="FFB498D0"/>
      <color rgb="FFC8FAF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a16="http://schemas.microsoft.com/office/drawing/2014/main"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a16="http://schemas.microsoft.com/office/drawing/2014/main"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227533</xdr:colOff>
      <xdr:row>12</xdr:row>
      <xdr:rowOff>12276</xdr:rowOff>
    </xdr:from>
    <xdr:to>
      <xdr:col>4</xdr:col>
      <xdr:colOff>430945</xdr:colOff>
      <xdr:row>12</xdr:row>
      <xdr:rowOff>171026</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60866" y="2626359"/>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5" defaultRowHeight="13"/>
  <cols>
    <col min="1" max="1" width="2.6640625" style="31" customWidth="1"/>
    <col min="2" max="2" width="8.33203125" style="31" customWidth="1"/>
    <col min="3" max="3" width="44.33203125" style="31" customWidth="1"/>
    <col min="4" max="4" width="21.5" style="31" customWidth="1"/>
    <col min="5" max="5" width="1.6640625" style="31" customWidth="1"/>
    <col min="6" max="6" width="20.6640625" style="31" customWidth="1"/>
    <col min="7" max="11" width="40.6640625" style="31" customWidth="1"/>
    <col min="12" max="13" width="25.6640625" style="31" customWidth="1"/>
    <col min="14" max="16384" width="11.5" style="31"/>
  </cols>
  <sheetData>
    <row r="1" spans="1:15" ht="17" thickBot="1">
      <c r="A1" s="31">
        <v>1</v>
      </c>
      <c r="B1" s="37">
        <v>2</v>
      </c>
      <c r="C1" s="32">
        <v>3</v>
      </c>
      <c r="D1" s="32">
        <v>4</v>
      </c>
      <c r="E1" s="31">
        <v>5</v>
      </c>
    </row>
    <row r="2" spans="1:15" ht="14">
      <c r="B2" s="366"/>
      <c r="C2" s="366"/>
      <c r="D2" s="366"/>
      <c r="F2" s="242"/>
    </row>
    <row r="3" spans="1:15" ht="15" customHeight="1">
      <c r="B3" s="366"/>
      <c r="C3" s="367"/>
      <c r="D3" s="351"/>
      <c r="F3" s="243" t="s">
        <v>0</v>
      </c>
    </row>
    <row r="4" spans="1:15" ht="22.5" customHeight="1" thickBot="1">
      <c r="B4" s="366"/>
      <c r="C4" s="367"/>
      <c r="D4" s="351"/>
      <c r="F4" s="244"/>
    </row>
    <row r="5" spans="1:15" ht="6.75" customHeight="1" thickBot="1">
      <c r="B5" s="351"/>
      <c r="C5" s="352"/>
      <c r="D5" s="351"/>
      <c r="F5" s="245"/>
    </row>
    <row r="6" spans="1:15" ht="26.25" customHeight="1">
      <c r="B6" s="246"/>
      <c r="C6" s="247"/>
      <c r="D6" s="248"/>
      <c r="F6" s="249" t="e">
        <f>IF(D6&gt;$I$36,"PROPUESTA VALIDA","PROPUESTA BAJA")</f>
        <v>#NUM!</v>
      </c>
    </row>
    <row r="7" spans="1:15" ht="26.25" customHeight="1">
      <c r="B7" s="246"/>
      <c r="C7" s="247"/>
      <c r="D7" s="248"/>
      <c r="F7" s="249" t="e">
        <f t="shared" ref="F7:F70" si="0">IF(D7&gt;$I$36,"PROPUESTA VALIDA","PROPUESTA BAJA")</f>
        <v>#NUM!</v>
      </c>
    </row>
    <row r="8" spans="1:15" ht="26.25" customHeight="1">
      <c r="B8" s="246"/>
      <c r="C8" s="247"/>
      <c r="D8" s="248"/>
      <c r="F8" s="249" t="e">
        <f t="shared" si="0"/>
        <v>#NUM!</v>
      </c>
    </row>
    <row r="9" spans="1:15" ht="26.25" customHeight="1">
      <c r="B9" s="246"/>
      <c r="C9" s="247"/>
      <c r="D9" s="248"/>
      <c r="F9" s="249" t="e">
        <f t="shared" si="0"/>
        <v>#NUM!</v>
      </c>
    </row>
    <row r="10" spans="1:15" s="112" customFormat="1" ht="26.25" customHeight="1">
      <c r="A10" s="31"/>
      <c r="B10" s="246"/>
      <c r="C10" s="247"/>
      <c r="D10" s="248"/>
      <c r="F10" s="249" t="e">
        <f t="shared" si="0"/>
        <v>#NUM!</v>
      </c>
      <c r="G10" s="31"/>
      <c r="H10" s="31"/>
      <c r="I10" s="31"/>
      <c r="J10" s="31"/>
      <c r="K10" s="31"/>
      <c r="L10" s="31"/>
      <c r="M10" s="31"/>
      <c r="N10" s="31"/>
      <c r="O10" s="31"/>
    </row>
    <row r="11" spans="1:15" s="112" customFormat="1" ht="26.25" customHeight="1">
      <c r="A11" s="31"/>
      <c r="B11" s="246"/>
      <c r="C11" s="247"/>
      <c r="D11" s="248"/>
      <c r="F11" s="249" t="e">
        <f t="shared" si="0"/>
        <v>#NUM!</v>
      </c>
      <c r="G11" s="31"/>
      <c r="H11" s="31"/>
      <c r="I11" s="31"/>
      <c r="J11" s="31"/>
      <c r="K11" s="31"/>
      <c r="L11" s="31"/>
      <c r="M11" s="31"/>
      <c r="N11" s="31"/>
      <c r="O11" s="31"/>
    </row>
    <row r="12" spans="1:15" s="112" customFormat="1" ht="26.25" customHeight="1">
      <c r="A12" s="31"/>
      <c r="B12" s="246"/>
      <c r="C12" s="247"/>
      <c r="D12" s="248"/>
      <c r="F12" s="249" t="e">
        <f t="shared" si="0"/>
        <v>#NUM!</v>
      </c>
      <c r="G12" s="31"/>
      <c r="H12" s="31"/>
      <c r="I12" s="31"/>
      <c r="J12" s="31"/>
      <c r="K12" s="31"/>
      <c r="L12" s="31"/>
      <c r="M12" s="31"/>
      <c r="N12" s="31"/>
      <c r="O12" s="31"/>
    </row>
    <row r="13" spans="1:15" s="112" customFormat="1" ht="26.25" customHeight="1">
      <c r="A13" s="31"/>
      <c r="B13" s="246"/>
      <c r="C13" s="247"/>
      <c r="D13" s="248"/>
      <c r="F13" s="249" t="e">
        <f t="shared" si="0"/>
        <v>#NUM!</v>
      </c>
      <c r="G13" s="31"/>
      <c r="H13" s="31"/>
      <c r="I13" s="31"/>
      <c r="J13" s="31"/>
      <c r="K13" s="31"/>
      <c r="L13" s="31"/>
      <c r="M13" s="31"/>
      <c r="N13" s="31"/>
      <c r="O13" s="31"/>
    </row>
    <row r="14" spans="1:15" s="112" customFormat="1" ht="26.25" customHeight="1">
      <c r="A14" s="31"/>
      <c r="B14" s="246"/>
      <c r="C14" s="247"/>
      <c r="D14" s="248"/>
      <c r="F14" s="249" t="e">
        <f t="shared" si="0"/>
        <v>#NUM!</v>
      </c>
      <c r="G14" s="31"/>
      <c r="H14" s="31"/>
      <c r="I14" s="31"/>
      <c r="J14" s="31"/>
      <c r="K14" s="31"/>
      <c r="L14" s="31"/>
      <c r="M14" s="31"/>
      <c r="N14" s="31"/>
      <c r="O14" s="31"/>
    </row>
    <row r="15" spans="1:15" s="112" customFormat="1" ht="26.25" customHeight="1">
      <c r="A15" s="31"/>
      <c r="B15" s="246"/>
      <c r="C15" s="247"/>
      <c r="D15" s="248"/>
      <c r="F15" s="249" t="e">
        <f t="shared" si="0"/>
        <v>#NUM!</v>
      </c>
      <c r="G15" s="31"/>
      <c r="H15" s="31"/>
      <c r="I15" s="31"/>
      <c r="J15" s="31"/>
      <c r="K15" s="31"/>
      <c r="L15" s="31"/>
      <c r="M15" s="31"/>
      <c r="N15" s="31"/>
      <c r="O15" s="31"/>
    </row>
    <row r="16" spans="1:15" s="112" customFormat="1" ht="26.25" customHeight="1">
      <c r="A16" s="31"/>
      <c r="B16" s="246"/>
      <c r="C16" s="247"/>
      <c r="D16" s="248"/>
      <c r="F16" s="249" t="e">
        <f t="shared" si="0"/>
        <v>#NUM!</v>
      </c>
      <c r="G16" s="31"/>
      <c r="H16" s="31"/>
      <c r="I16" s="31"/>
      <c r="J16" s="31"/>
      <c r="K16" s="31"/>
      <c r="L16" s="31"/>
      <c r="M16" s="31"/>
      <c r="N16" s="31"/>
      <c r="O16" s="31"/>
    </row>
    <row r="17" spans="1:15" s="112" customFormat="1" ht="26.25" customHeight="1">
      <c r="A17" s="31"/>
      <c r="B17" s="246"/>
      <c r="C17" s="247"/>
      <c r="D17" s="248"/>
      <c r="F17" s="249" t="e">
        <f t="shared" si="0"/>
        <v>#NUM!</v>
      </c>
      <c r="G17" s="250"/>
      <c r="H17" s="250"/>
      <c r="I17" s="251"/>
      <c r="J17" s="251"/>
      <c r="K17" s="251"/>
      <c r="L17" s="251"/>
      <c r="M17" s="31"/>
      <c r="N17" s="31"/>
      <c r="O17" s="31"/>
    </row>
    <row r="18" spans="1:15" s="112" customFormat="1" ht="26.25" customHeight="1">
      <c r="A18" s="31"/>
      <c r="B18" s="246"/>
      <c r="C18" s="247"/>
      <c r="D18" s="248"/>
      <c r="F18" s="249" t="e">
        <f t="shared" si="0"/>
        <v>#NUM!</v>
      </c>
      <c r="G18" s="252"/>
      <c r="H18" s="250"/>
      <c r="I18" s="251"/>
      <c r="J18" s="251"/>
      <c r="K18" s="251"/>
      <c r="L18" s="251"/>
      <c r="M18" s="31"/>
      <c r="N18" s="31"/>
      <c r="O18" s="31"/>
    </row>
    <row r="19" spans="1:15" s="112" customFormat="1" ht="26.25" customHeight="1">
      <c r="A19" s="31"/>
      <c r="B19" s="246"/>
      <c r="C19" s="247"/>
      <c r="D19" s="248"/>
      <c r="F19" s="249" t="e">
        <f t="shared" si="0"/>
        <v>#NUM!</v>
      </c>
      <c r="G19" s="253">
        <v>12517051</v>
      </c>
      <c r="H19" s="253" t="s">
        <v>1</v>
      </c>
      <c r="I19" s="253" t="s">
        <v>1</v>
      </c>
      <c r="J19" s="253" t="s">
        <v>1</v>
      </c>
      <c r="K19" s="253">
        <v>0</v>
      </c>
      <c r="L19" s="253"/>
      <c r="M19" s="31"/>
      <c r="N19" s="31"/>
      <c r="O19" s="31"/>
    </row>
    <row r="20" spans="1:15" s="112" customFormat="1" ht="26.25" customHeight="1">
      <c r="A20" s="31"/>
      <c r="B20" s="246"/>
      <c r="C20" s="247"/>
      <c r="D20" s="248"/>
      <c r="F20" s="249" t="e">
        <f t="shared" si="0"/>
        <v>#NUM!</v>
      </c>
      <c r="G20" s="253">
        <v>19572440</v>
      </c>
      <c r="H20" s="253" t="s">
        <v>1</v>
      </c>
      <c r="I20" s="253" t="s">
        <v>1</v>
      </c>
      <c r="J20" s="253" t="s">
        <v>1</v>
      </c>
      <c r="K20" s="253">
        <v>0</v>
      </c>
      <c r="L20" s="253"/>
      <c r="M20" s="31"/>
      <c r="N20" s="31"/>
      <c r="O20" s="31"/>
    </row>
    <row r="21" spans="1:15" s="112" customFormat="1" ht="26.25" customHeight="1">
      <c r="A21" s="31"/>
      <c r="B21" s="246"/>
      <c r="C21" s="247"/>
      <c r="D21" s="248"/>
      <c r="F21" s="249" t="e">
        <f t="shared" si="0"/>
        <v>#NUM!</v>
      </c>
      <c r="G21" s="253">
        <v>8230777</v>
      </c>
      <c r="H21" s="253" t="s">
        <v>1</v>
      </c>
      <c r="I21" s="253" t="s">
        <v>1</v>
      </c>
      <c r="J21" s="253" t="s">
        <v>1</v>
      </c>
      <c r="K21" s="253">
        <v>0</v>
      </c>
      <c r="L21" s="253"/>
      <c r="M21" s="31"/>
      <c r="N21" s="31"/>
      <c r="O21" s="31"/>
    </row>
    <row r="22" spans="1:15" s="112" customFormat="1" ht="26.25" customHeight="1">
      <c r="A22" s="31"/>
      <c r="B22" s="246"/>
      <c r="C22" s="247"/>
      <c r="D22" s="248"/>
      <c r="F22" s="249" t="e">
        <f t="shared" si="0"/>
        <v>#NUM!</v>
      </c>
      <c r="G22" s="253">
        <v>8599889</v>
      </c>
      <c r="H22" s="253">
        <v>4100122</v>
      </c>
      <c r="I22" s="253" t="s">
        <v>1</v>
      </c>
      <c r="J22" s="253" t="s">
        <v>1</v>
      </c>
      <c r="K22" s="253">
        <v>0</v>
      </c>
      <c r="L22" s="253"/>
      <c r="M22" s="31"/>
      <c r="N22" s="31"/>
      <c r="O22" s="31"/>
    </row>
    <row r="23" spans="1:15" s="112" customFormat="1" ht="26.25" customHeight="1">
      <c r="A23" s="31"/>
      <c r="B23" s="246"/>
      <c r="C23" s="247"/>
      <c r="D23" s="248"/>
      <c r="F23" s="249" t="e">
        <f t="shared" si="0"/>
        <v>#NUM!</v>
      </c>
      <c r="G23" s="253">
        <v>13016907</v>
      </c>
      <c r="H23" s="253" t="s">
        <v>1</v>
      </c>
      <c r="I23" s="253" t="s">
        <v>1</v>
      </c>
      <c r="J23" s="253" t="s">
        <v>1</v>
      </c>
      <c r="K23" s="253">
        <v>-14846.380000114441</v>
      </c>
      <c r="L23" s="253"/>
      <c r="M23" s="31"/>
      <c r="N23" s="31"/>
      <c r="O23" s="31"/>
    </row>
    <row r="24" spans="1:15" s="112" customFormat="1" ht="26.25" customHeight="1">
      <c r="A24" s="31"/>
      <c r="B24" s="246"/>
      <c r="C24" s="247"/>
      <c r="D24" s="248"/>
      <c r="F24" s="249" t="e">
        <f t="shared" si="0"/>
        <v>#NUM!</v>
      </c>
      <c r="G24" s="253">
        <v>18624297</v>
      </c>
      <c r="H24" s="253">
        <v>8517140</v>
      </c>
      <c r="I24" s="253" t="s">
        <v>1</v>
      </c>
      <c r="J24" s="253" t="s">
        <v>1</v>
      </c>
      <c r="K24" s="253">
        <v>0</v>
      </c>
      <c r="L24" s="253"/>
      <c r="M24" s="31"/>
      <c r="N24" s="31"/>
      <c r="O24" s="31"/>
    </row>
    <row r="25" spans="1:15" s="112" customFormat="1" ht="26.25" customHeight="1">
      <c r="A25" s="31"/>
      <c r="B25" s="246"/>
      <c r="C25" s="247"/>
      <c r="D25" s="248"/>
      <c r="F25" s="249" t="e">
        <f t="shared" si="0"/>
        <v>#NUM!</v>
      </c>
      <c r="G25" s="253">
        <v>15366493</v>
      </c>
      <c r="H25" s="253" t="s">
        <v>1</v>
      </c>
      <c r="I25" s="253" t="s">
        <v>1</v>
      </c>
      <c r="J25" s="253" t="s">
        <v>1</v>
      </c>
      <c r="K25" s="253">
        <v>0</v>
      </c>
      <c r="L25" s="253"/>
    </row>
    <row r="26" spans="1:15" s="112" customFormat="1" ht="26.25" customHeight="1">
      <c r="A26" s="31"/>
      <c r="B26" s="246"/>
      <c r="C26" s="247"/>
      <c r="D26" s="248"/>
      <c r="F26" s="249" t="e">
        <f t="shared" si="0"/>
        <v>#NUM!</v>
      </c>
      <c r="G26" s="253">
        <v>0</v>
      </c>
      <c r="H26" s="253">
        <v>5259336</v>
      </c>
      <c r="I26" s="253" t="s">
        <v>1</v>
      </c>
      <c r="J26" s="253" t="s">
        <v>1</v>
      </c>
      <c r="K26" s="253">
        <v>-137385</v>
      </c>
      <c r="L26" s="253"/>
    </row>
    <row r="27" spans="1:15" s="112" customFormat="1" ht="26.25" customHeight="1">
      <c r="A27" s="31"/>
      <c r="B27" s="246"/>
      <c r="C27" s="247"/>
      <c r="D27" s="248"/>
      <c r="E27" s="112" t="str">
        <f>IF(COUNTIF(G27:J27,"&gt;"&amp;$L$32),B27,"")</f>
        <v/>
      </c>
      <c r="F27" s="249" t="e">
        <f t="shared" si="0"/>
        <v>#NUM!</v>
      </c>
      <c r="G27" s="253" t="e">
        <v>#VALUE!</v>
      </c>
      <c r="H27" s="253">
        <v>5259336</v>
      </c>
      <c r="I27" s="253" t="s">
        <v>1</v>
      </c>
      <c r="J27" s="253" t="s">
        <v>1</v>
      </c>
      <c r="K27" s="253">
        <v>-797969</v>
      </c>
      <c r="L27" s="253"/>
    </row>
    <row r="28" spans="1:15" s="112" customFormat="1" ht="26.25" customHeight="1">
      <c r="A28" s="31"/>
      <c r="B28" s="246"/>
      <c r="C28" s="247"/>
      <c r="D28" s="248"/>
      <c r="E28" s="112" t="str">
        <f t="shared" ref="E28:E70" si="1">IF(COUNTIF(G28:J28,"&gt;"&amp;$L$32),B28,"")</f>
        <v/>
      </c>
      <c r="F28" s="249" t="e">
        <f t="shared" si="0"/>
        <v>#NUM!</v>
      </c>
      <c r="G28" s="253">
        <v>142621754</v>
      </c>
      <c r="H28" s="253">
        <v>154733629</v>
      </c>
      <c r="I28" s="253" t="s">
        <v>1</v>
      </c>
      <c r="J28" s="253" t="s">
        <v>1</v>
      </c>
      <c r="K28" s="253">
        <v>0</v>
      </c>
      <c r="L28" s="253"/>
    </row>
    <row r="29" spans="1:15" s="112" customFormat="1" ht="26.25" customHeight="1">
      <c r="A29" s="31"/>
      <c r="B29" s="246"/>
      <c r="C29" s="247"/>
      <c r="D29" s="248"/>
      <c r="E29" s="112" t="str">
        <f t="shared" si="1"/>
        <v/>
      </c>
      <c r="F29" s="249" t="e">
        <f t="shared" si="0"/>
        <v>#NUM!</v>
      </c>
      <c r="G29" s="253">
        <v>47648676</v>
      </c>
      <c r="H29" s="253">
        <v>12111875</v>
      </c>
      <c r="I29" s="253" t="s">
        <v>1</v>
      </c>
      <c r="J29" s="253" t="s">
        <v>1</v>
      </c>
      <c r="K29" s="253">
        <v>0</v>
      </c>
      <c r="L29" s="253"/>
    </row>
    <row r="30" spans="1:15" s="112" customFormat="1" ht="26.25" customHeight="1">
      <c r="A30" s="31"/>
      <c r="B30" s="246"/>
      <c r="C30" s="247"/>
      <c r="D30" s="248"/>
      <c r="E30" s="112" t="str">
        <f t="shared" si="1"/>
        <v/>
      </c>
      <c r="F30" s="249" t="e">
        <f t="shared" si="0"/>
        <v>#NUM!</v>
      </c>
      <c r="G30" s="253" t="e">
        <v>#VALUE!</v>
      </c>
      <c r="H30" s="253" t="s">
        <v>1</v>
      </c>
      <c r="I30" s="253" t="s">
        <v>1</v>
      </c>
      <c r="J30" s="253" t="s">
        <v>1</v>
      </c>
      <c r="K30" s="253">
        <v>0</v>
      </c>
      <c r="L30" s="253"/>
    </row>
    <row r="31" spans="1:15" s="112" customFormat="1" ht="26.25" customHeight="1">
      <c r="A31" s="31"/>
      <c r="B31" s="246"/>
      <c r="C31" s="247"/>
      <c r="D31" s="248"/>
      <c r="E31" s="112" t="str">
        <f t="shared" si="1"/>
        <v/>
      </c>
      <c r="F31" s="249" t="e">
        <f t="shared" si="0"/>
        <v>#NUM!</v>
      </c>
      <c r="G31" s="253">
        <v>19036932</v>
      </c>
      <c r="H31" s="253">
        <v>51547085</v>
      </c>
      <c r="I31" s="253" t="s">
        <v>1</v>
      </c>
      <c r="J31" s="253" t="s">
        <v>1</v>
      </c>
      <c r="K31" s="253">
        <v>0</v>
      </c>
      <c r="L31" s="253"/>
    </row>
    <row r="32" spans="1:15" s="112" customFormat="1" ht="26.25" customHeight="1" thickBot="1">
      <c r="A32" s="31"/>
      <c r="B32" s="246"/>
      <c r="C32" s="247"/>
      <c r="D32" s="248"/>
      <c r="E32" s="112" t="str">
        <f t="shared" si="1"/>
        <v/>
      </c>
      <c r="F32" s="249" t="e">
        <f t="shared" si="0"/>
        <v>#NUM!</v>
      </c>
      <c r="G32" s="253" t="e">
        <v>#VALUE!</v>
      </c>
      <c r="H32" s="253">
        <v>32510153</v>
      </c>
      <c r="I32" s="253" t="s">
        <v>1</v>
      </c>
      <c r="J32" s="253" t="s">
        <v>1</v>
      </c>
      <c r="K32" s="253">
        <v>551258</v>
      </c>
      <c r="L32" s="253"/>
    </row>
    <row r="33" spans="1:15" s="112" customFormat="1" ht="26.25" customHeight="1">
      <c r="A33" s="31"/>
      <c r="B33" s="246"/>
      <c r="C33" s="247"/>
      <c r="D33" s="248"/>
      <c r="E33" s="112" t="str">
        <f t="shared" si="1"/>
        <v/>
      </c>
      <c r="F33" s="249" t="e">
        <f t="shared" si="0"/>
        <v>#NUM!</v>
      </c>
      <c r="G33" s="254" t="s">
        <v>2</v>
      </c>
      <c r="H33" s="255"/>
      <c r="I33" s="256"/>
      <c r="J33" s="257"/>
      <c r="K33" s="253">
        <v>0</v>
      </c>
      <c r="L33" s="253"/>
    </row>
    <row r="34" spans="1:15" s="112" customFormat="1" ht="26.25" customHeight="1" thickBot="1">
      <c r="A34" s="31"/>
      <c r="B34" s="246"/>
      <c r="C34" s="247"/>
      <c r="D34" s="248"/>
      <c r="E34" s="112" t="str">
        <f t="shared" si="1"/>
        <v/>
      </c>
      <c r="F34" s="249" t="e">
        <f t="shared" si="0"/>
        <v>#NUM!</v>
      </c>
      <c r="G34" s="258">
        <f>D5</f>
        <v>0</v>
      </c>
      <c r="H34" s="259"/>
      <c r="I34" s="257"/>
      <c r="J34" s="257"/>
      <c r="K34" s="253">
        <v>0</v>
      </c>
      <c r="L34" s="253"/>
    </row>
    <row r="35" spans="1:15" s="112" customFormat="1" ht="26.25" customHeight="1" thickBot="1">
      <c r="A35" s="31"/>
      <c r="B35" s="246"/>
      <c r="C35" s="247"/>
      <c r="D35" s="248"/>
      <c r="E35" s="112" t="str">
        <f t="shared" si="1"/>
        <v/>
      </c>
      <c r="F35" s="249" t="e">
        <f t="shared" si="0"/>
        <v>#NUM!</v>
      </c>
      <c r="G35" s="260" t="s">
        <v>3</v>
      </c>
      <c r="H35" s="261" t="e">
        <f>AVERAGE(D6:D35)</f>
        <v>#DIV/0!</v>
      </c>
      <c r="I35" s="262" t="s">
        <v>4</v>
      </c>
      <c r="J35" s="263" t="s">
        <v>5</v>
      </c>
      <c r="K35" s="356"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357"/>
    </row>
    <row r="36" spans="1:15" s="112" customFormat="1" ht="26.25" customHeight="1" thickBot="1">
      <c r="A36" s="31"/>
      <c r="B36" s="246"/>
      <c r="C36" s="247"/>
      <c r="D36" s="248"/>
      <c r="E36" s="112" t="str">
        <f t="shared" si="1"/>
        <v/>
      </c>
      <c r="F36" s="249" t="e">
        <f t="shared" si="0"/>
        <v>#NUM!</v>
      </c>
      <c r="G36" s="264" t="s">
        <v>6</v>
      </c>
      <c r="H36" s="261" t="e">
        <f>MEDIAN(D6:D35)</f>
        <v>#NUM!</v>
      </c>
      <c r="I36" s="362" t="e">
        <f>H36-H37</f>
        <v>#NUM!</v>
      </c>
      <c r="J36" s="364" t="e">
        <f>1-(I36/J41)</f>
        <v>#NUM!</v>
      </c>
      <c r="K36" s="358"/>
      <c r="L36" s="359"/>
    </row>
    <row r="37" spans="1:15" s="112" customFormat="1" ht="26.25" customHeight="1" thickBot="1">
      <c r="A37" s="31"/>
      <c r="B37" s="246"/>
      <c r="C37" s="247"/>
      <c r="D37" s="248"/>
      <c r="E37" s="112" t="str">
        <f t="shared" si="1"/>
        <v/>
      </c>
      <c r="F37" s="249" t="e">
        <f t="shared" si="0"/>
        <v>#NUM!</v>
      </c>
      <c r="G37" s="265" t="s">
        <v>7</v>
      </c>
      <c r="H37" s="266" t="e">
        <f>_xlfn.STDEV.P(D6:D35)</f>
        <v>#DIV/0!</v>
      </c>
      <c r="I37" s="363"/>
      <c r="J37" s="365"/>
      <c r="K37" s="360"/>
      <c r="L37" s="361"/>
    </row>
    <row r="38" spans="1:15" s="112" customFormat="1" ht="26.25" customHeight="1" thickBot="1">
      <c r="A38" s="31"/>
      <c r="B38" s="246"/>
      <c r="C38" s="247"/>
      <c r="D38" s="248"/>
      <c r="E38" s="112" t="str">
        <f t="shared" si="1"/>
        <v/>
      </c>
      <c r="F38" s="249" t="e">
        <f t="shared" si="0"/>
        <v>#NUM!</v>
      </c>
      <c r="G38" s="267" t="s">
        <v>8</v>
      </c>
      <c r="H38" s="268"/>
      <c r="I38" s="268"/>
      <c r="J38" s="268"/>
      <c r="K38" s="269"/>
      <c r="L38" s="270" t="s">
        <v>9</v>
      </c>
    </row>
    <row r="39" spans="1:15" s="112" customFormat="1" ht="26.25" customHeight="1">
      <c r="A39" s="31"/>
      <c r="B39" s="246"/>
      <c r="C39" s="247"/>
      <c r="D39" s="248"/>
      <c r="E39" s="112" t="str">
        <f t="shared" si="1"/>
        <v/>
      </c>
      <c r="F39" s="249" t="e">
        <f t="shared" si="0"/>
        <v>#NUM!</v>
      </c>
      <c r="G39" s="271"/>
      <c r="H39" s="272" t="s">
        <v>10</v>
      </c>
      <c r="I39" s="272" t="s">
        <v>11</v>
      </c>
      <c r="J39" s="272" t="s">
        <v>2</v>
      </c>
      <c r="K39" s="273" t="s">
        <v>12</v>
      </c>
      <c r="L39" s="274"/>
    </row>
    <row r="40" spans="1:15" s="112" customFormat="1" ht="26.25" customHeight="1">
      <c r="A40" s="31"/>
      <c r="B40" s="246"/>
      <c r="C40" s="247"/>
      <c r="D40" s="248"/>
      <c r="E40" s="112" t="str">
        <f t="shared" si="1"/>
        <v/>
      </c>
      <c r="F40" s="249" t="e">
        <f t="shared" si="0"/>
        <v>#NUM!</v>
      </c>
      <c r="G40" s="275" t="s">
        <v>13</v>
      </c>
      <c r="H40" s="276" t="e">
        <f>(J41-H41)/J41</f>
        <v>#DIV/0!</v>
      </c>
      <c r="I40" s="277" t="e">
        <f>(J41-I41)/J41</f>
        <v>#NUM!</v>
      </c>
      <c r="J40" s="278" t="e">
        <f>(J41-I36)/J41</f>
        <v>#NUM!</v>
      </c>
      <c r="K40" s="279"/>
      <c r="L40" s="274"/>
    </row>
    <row r="41" spans="1:15" s="112" customFormat="1" ht="26.25" customHeight="1" thickBot="1">
      <c r="A41" s="31"/>
      <c r="B41" s="246"/>
      <c r="C41" s="247"/>
      <c r="D41" s="248"/>
      <c r="E41" s="112" t="str">
        <f t="shared" si="1"/>
        <v/>
      </c>
      <c r="F41" s="249" t="e">
        <f t="shared" si="0"/>
        <v>#NUM!</v>
      </c>
      <c r="G41" s="258" t="e">
        <f>I36</f>
        <v>#NUM!</v>
      </c>
      <c r="H41" s="258" t="e">
        <f>H35</f>
        <v>#DIV/0!</v>
      </c>
      <c r="I41" s="258" t="e">
        <f>H36</f>
        <v>#NUM!</v>
      </c>
      <c r="J41" s="258">
        <f>G34</f>
        <v>0</v>
      </c>
      <c r="K41" s="280"/>
      <c r="L41" s="281"/>
    </row>
    <row r="42" spans="1:15" ht="26.25" customHeight="1">
      <c r="B42" s="246"/>
      <c r="C42" s="247"/>
      <c r="D42" s="248"/>
      <c r="E42" s="112" t="str">
        <f>IF(COUNTIF(G42:J42,"&gt;"&amp;$L$32),"No."&amp;B42&amp;",  ","")</f>
        <v/>
      </c>
      <c r="F42" s="249" t="e">
        <f t="shared" si="0"/>
        <v>#NUM!</v>
      </c>
      <c r="G42" s="282" t="e">
        <f>1-(D42/$G$41)</f>
        <v>#NUM!</v>
      </c>
      <c r="H42" s="283" t="e">
        <f>1-(D42/$H$41)</f>
        <v>#DIV/0!</v>
      </c>
      <c r="I42" s="284" t="e">
        <f>1-(D42/$I$41)</f>
        <v>#NUM!</v>
      </c>
      <c r="J42" s="284" t="e">
        <f>1-(D42/$J$41)</f>
        <v>#DIV/0!</v>
      </c>
      <c r="K42" s="285" t="s">
        <v>14</v>
      </c>
      <c r="L42" s="286" t="s">
        <v>15</v>
      </c>
      <c r="M42" s="112"/>
      <c r="N42" s="112"/>
      <c r="O42" s="112"/>
    </row>
    <row r="43" spans="1:15" ht="26.25" customHeight="1" thickBot="1">
      <c r="B43" s="246"/>
      <c r="C43" s="247"/>
      <c r="D43" s="248"/>
      <c r="E43" s="112" t="str">
        <f t="shared" ref="E43:E50" si="2">IF(COUNTIF(G43:J43,"&gt;"&amp;$L$32),"No."&amp;B43&amp;",  ","")</f>
        <v/>
      </c>
      <c r="F43" s="249" t="e">
        <f t="shared" si="0"/>
        <v>#NUM!</v>
      </c>
      <c r="G43" s="282" t="e">
        <f t="shared" ref="G43:G70" si="3">1-(D43/$G$41)</f>
        <v>#NUM!</v>
      </c>
      <c r="H43" s="283" t="e">
        <f t="shared" ref="H43:H70" si="4">1-(D43/$H$41)</f>
        <v>#DIV/0!</v>
      </c>
      <c r="I43" s="284" t="e">
        <f t="shared" ref="I43:I70" si="5">1-(D43/$I$41)</f>
        <v>#NUM!</v>
      </c>
      <c r="J43" s="284" t="e">
        <f t="shared" ref="J43:J70" si="6">1-(D43/$J$41)</f>
        <v>#DIV/0!</v>
      </c>
      <c r="K43" s="287">
        <v>0.113371142807664</v>
      </c>
      <c r="L43" s="288">
        <v>0.03</v>
      </c>
      <c r="M43" s="112"/>
      <c r="N43" s="112"/>
      <c r="O43" s="112"/>
    </row>
    <row r="44" spans="1:15" ht="26.25" customHeight="1">
      <c r="B44" s="246"/>
      <c r="C44" s="247"/>
      <c r="D44" s="248"/>
      <c r="E44" s="112" t="str">
        <f t="shared" si="2"/>
        <v/>
      </c>
      <c r="F44" s="249" t="e">
        <f t="shared" si="0"/>
        <v>#NUM!</v>
      </c>
      <c r="G44" s="282" t="e">
        <f t="shared" si="3"/>
        <v>#NUM!</v>
      </c>
      <c r="H44" s="283" t="e">
        <f t="shared" si="4"/>
        <v>#DIV/0!</v>
      </c>
      <c r="I44" s="284" t="e">
        <f t="shared" si="5"/>
        <v>#NUM!</v>
      </c>
      <c r="J44" s="284" t="e">
        <f t="shared" si="6"/>
        <v>#DIV/0!</v>
      </c>
      <c r="K44" s="289" t="s">
        <v>16</v>
      </c>
      <c r="L44" s="290" t="s">
        <v>9</v>
      </c>
      <c r="M44" s="112"/>
      <c r="N44" s="112"/>
      <c r="O44" s="112"/>
    </row>
    <row r="45" spans="1:15" ht="26.25" customHeight="1" thickBot="1">
      <c r="B45" s="246"/>
      <c r="C45" s="247"/>
      <c r="D45" s="248"/>
      <c r="E45" s="112" t="str">
        <f t="shared" si="2"/>
        <v/>
      </c>
      <c r="F45" s="249" t="e">
        <f t="shared" si="0"/>
        <v>#NUM!</v>
      </c>
      <c r="G45" s="282" t="e">
        <f t="shared" si="3"/>
        <v>#NUM!</v>
      </c>
      <c r="H45" s="283" t="e">
        <f t="shared" si="4"/>
        <v>#DIV/0!</v>
      </c>
      <c r="I45" s="284" t="e">
        <f t="shared" si="5"/>
        <v>#NUM!</v>
      </c>
      <c r="J45" s="284" t="e">
        <f t="shared" si="6"/>
        <v>#DIV/0!</v>
      </c>
      <c r="K45" s="287">
        <v>0.1157212157046858</v>
      </c>
      <c r="L45" s="291">
        <f>AVERAGE(K42:K47)</f>
        <v>0.12271663986972385</v>
      </c>
      <c r="M45" s="112"/>
      <c r="N45" s="112"/>
      <c r="O45" s="112"/>
    </row>
    <row r="46" spans="1:15" ht="26.25" customHeight="1">
      <c r="B46" s="246"/>
      <c r="C46" s="247"/>
      <c r="D46" s="248"/>
      <c r="E46" s="112" t="str">
        <f t="shared" si="2"/>
        <v/>
      </c>
      <c r="F46" s="249" t="e">
        <f t="shared" si="0"/>
        <v>#NUM!</v>
      </c>
      <c r="G46" s="282" t="e">
        <f t="shared" si="3"/>
        <v>#NUM!</v>
      </c>
      <c r="H46" s="283" t="e">
        <f t="shared" si="4"/>
        <v>#DIV/0!</v>
      </c>
      <c r="I46" s="284" t="e">
        <f t="shared" si="5"/>
        <v>#NUM!</v>
      </c>
      <c r="J46" s="284" t="e">
        <f t="shared" si="6"/>
        <v>#DIV/0!</v>
      </c>
      <c r="K46" s="287" t="s">
        <v>17</v>
      </c>
      <c r="L46" s="292" t="s">
        <v>18</v>
      </c>
      <c r="M46" s="112"/>
      <c r="N46" s="112"/>
      <c r="O46" s="112"/>
    </row>
    <row r="47" spans="1:15" ht="26.25" customHeight="1" thickBot="1">
      <c r="B47" s="246"/>
      <c r="C47" s="247"/>
      <c r="D47" s="248"/>
      <c r="E47" s="112" t="str">
        <f t="shared" si="2"/>
        <v/>
      </c>
      <c r="F47" s="249" t="e">
        <f t="shared" si="0"/>
        <v>#NUM!</v>
      </c>
      <c r="G47" s="282" t="e">
        <f t="shared" si="3"/>
        <v>#NUM!</v>
      </c>
      <c r="H47" s="283" t="e">
        <f t="shared" si="4"/>
        <v>#DIV/0!</v>
      </c>
      <c r="I47" s="284" t="e">
        <f t="shared" si="5"/>
        <v>#NUM!</v>
      </c>
      <c r="J47" s="284" t="e">
        <f t="shared" si="6"/>
        <v>#DIV/0!</v>
      </c>
      <c r="K47" s="287">
        <v>0.13905756109682174</v>
      </c>
      <c r="L47" s="293">
        <f>L43+L45</f>
        <v>0.15271663986972384</v>
      </c>
      <c r="M47" s="112"/>
      <c r="N47" s="112"/>
      <c r="O47" s="112"/>
    </row>
    <row r="48" spans="1:15" ht="26.25" customHeight="1">
      <c r="B48" s="246"/>
      <c r="C48" s="247"/>
      <c r="D48" s="248"/>
      <c r="E48" s="112" t="str">
        <f t="shared" si="2"/>
        <v/>
      </c>
      <c r="F48" s="249" t="e">
        <f t="shared" si="0"/>
        <v>#NUM!</v>
      </c>
      <c r="G48" s="282" t="e">
        <f t="shared" si="3"/>
        <v>#NUM!</v>
      </c>
      <c r="H48" s="283" t="e">
        <f t="shared" si="4"/>
        <v>#DIV/0!</v>
      </c>
      <c r="I48" s="284" t="e">
        <f t="shared" si="5"/>
        <v>#NUM!</v>
      </c>
      <c r="J48" s="284" t="e">
        <f t="shared" si="6"/>
        <v>#DIV/0!</v>
      </c>
      <c r="K48" s="253">
        <v>0</v>
      </c>
      <c r="L48" s="253"/>
      <c r="M48" s="112"/>
      <c r="N48" s="112"/>
      <c r="O48" s="112"/>
    </row>
    <row r="49" spans="1:15" ht="26.25" customHeight="1">
      <c r="B49" s="246"/>
      <c r="C49" s="247"/>
      <c r="D49" s="248"/>
      <c r="E49" s="112" t="str">
        <f t="shared" si="2"/>
        <v/>
      </c>
      <c r="F49" s="249" t="e">
        <f t="shared" si="0"/>
        <v>#NUM!</v>
      </c>
      <c r="G49" s="282" t="e">
        <f t="shared" si="3"/>
        <v>#NUM!</v>
      </c>
      <c r="H49" s="283" t="e">
        <f t="shared" si="4"/>
        <v>#DIV/0!</v>
      </c>
      <c r="I49" s="284" t="e">
        <f t="shared" si="5"/>
        <v>#NUM!</v>
      </c>
      <c r="J49" s="284" t="e">
        <f t="shared" si="6"/>
        <v>#DIV/0!</v>
      </c>
      <c r="K49" s="253">
        <v>0</v>
      </c>
      <c r="L49" s="253"/>
      <c r="M49" s="112"/>
      <c r="N49" s="112"/>
      <c r="O49" s="112"/>
    </row>
    <row r="50" spans="1:15" ht="26.25" customHeight="1">
      <c r="B50" s="246"/>
      <c r="C50" s="247"/>
      <c r="D50" s="248"/>
      <c r="E50" s="112" t="str">
        <f t="shared" si="2"/>
        <v/>
      </c>
      <c r="F50" s="249" t="e">
        <f t="shared" si="0"/>
        <v>#NUM!</v>
      </c>
      <c r="G50" s="282" t="e">
        <f t="shared" si="3"/>
        <v>#NUM!</v>
      </c>
      <c r="H50" s="283" t="e">
        <f t="shared" si="4"/>
        <v>#DIV/0!</v>
      </c>
      <c r="I50" s="284" t="e">
        <f t="shared" si="5"/>
        <v>#NUM!</v>
      </c>
      <c r="J50" s="284" t="e">
        <f t="shared" si="6"/>
        <v>#DIV/0!</v>
      </c>
      <c r="K50" s="253">
        <v>0</v>
      </c>
      <c r="L50" s="253"/>
      <c r="M50" s="112"/>
      <c r="N50" s="112"/>
      <c r="O50" s="112"/>
    </row>
    <row r="51" spans="1:15" s="294" customFormat="1" ht="6.75" customHeight="1">
      <c r="B51" s="246"/>
      <c r="C51" s="247"/>
      <c r="D51" s="248"/>
      <c r="E51" s="112" t="str">
        <f t="shared" si="1"/>
        <v/>
      </c>
      <c r="F51" s="249" t="e">
        <f t="shared" si="0"/>
        <v>#NUM!</v>
      </c>
      <c r="G51" s="282" t="e">
        <f t="shared" si="3"/>
        <v>#NUM!</v>
      </c>
      <c r="H51" s="283" t="e">
        <f t="shared" si="4"/>
        <v>#DIV/0!</v>
      </c>
      <c r="I51" s="284" t="e">
        <f t="shared" si="5"/>
        <v>#NUM!</v>
      </c>
      <c r="J51" s="284" t="e">
        <f t="shared" si="6"/>
        <v>#DIV/0!</v>
      </c>
      <c r="K51" s="31"/>
      <c r="L51" s="31"/>
      <c r="M51" s="112"/>
      <c r="N51" s="112"/>
      <c r="O51" s="112"/>
    </row>
    <row r="52" spans="1:15" ht="15">
      <c r="B52" s="246"/>
      <c r="C52" s="247"/>
      <c r="D52" s="248"/>
      <c r="E52" s="112" t="str">
        <f t="shared" si="1"/>
        <v/>
      </c>
      <c r="F52" s="249" t="e">
        <f t="shared" si="0"/>
        <v>#NUM!</v>
      </c>
      <c r="G52" s="282" t="e">
        <f t="shared" si="3"/>
        <v>#NUM!</v>
      </c>
      <c r="H52" s="283" t="e">
        <f t="shared" si="4"/>
        <v>#DIV/0!</v>
      </c>
      <c r="I52" s="284" t="e">
        <f t="shared" si="5"/>
        <v>#NUM!</v>
      </c>
      <c r="J52" s="284" t="e">
        <f t="shared" si="6"/>
        <v>#DIV/0!</v>
      </c>
      <c r="M52" s="112"/>
      <c r="N52" s="112"/>
      <c r="O52" s="112"/>
    </row>
    <row r="53" spans="1:15" ht="15">
      <c r="B53" s="246"/>
      <c r="C53" s="247"/>
      <c r="D53" s="248"/>
      <c r="E53" s="112" t="str">
        <f t="shared" si="1"/>
        <v/>
      </c>
      <c r="F53" s="249" t="e">
        <f t="shared" si="0"/>
        <v>#NUM!</v>
      </c>
      <c r="G53" s="282" t="e">
        <f t="shared" si="3"/>
        <v>#NUM!</v>
      </c>
      <c r="H53" s="283" t="e">
        <f t="shared" si="4"/>
        <v>#DIV/0!</v>
      </c>
      <c r="I53" s="284" t="e">
        <f t="shared" si="5"/>
        <v>#NUM!</v>
      </c>
      <c r="J53" s="284" t="e">
        <f t="shared" si="6"/>
        <v>#DIV/0!</v>
      </c>
      <c r="M53" s="112"/>
      <c r="N53" s="112"/>
      <c r="O53" s="112"/>
    </row>
    <row r="54" spans="1:15" ht="15">
      <c r="B54" s="246"/>
      <c r="C54" s="247"/>
      <c r="D54" s="248"/>
      <c r="E54" s="112" t="str">
        <f t="shared" si="1"/>
        <v/>
      </c>
      <c r="F54" s="249" t="e">
        <f t="shared" si="0"/>
        <v>#NUM!</v>
      </c>
      <c r="G54" s="282" t="e">
        <f t="shared" si="3"/>
        <v>#NUM!</v>
      </c>
      <c r="H54" s="283" t="e">
        <f t="shared" si="4"/>
        <v>#DIV/0!</v>
      </c>
      <c r="I54" s="284" t="e">
        <f t="shared" si="5"/>
        <v>#NUM!</v>
      </c>
      <c r="J54" s="284" t="e">
        <f t="shared" si="6"/>
        <v>#DIV/0!</v>
      </c>
      <c r="M54" s="112"/>
      <c r="N54" s="112"/>
      <c r="O54" s="112"/>
    </row>
    <row r="55" spans="1:15" s="126" customFormat="1" ht="15">
      <c r="A55" s="31"/>
      <c r="B55" s="246"/>
      <c r="C55" s="247"/>
      <c r="D55" s="248"/>
      <c r="E55" s="112" t="str">
        <f t="shared" si="1"/>
        <v/>
      </c>
      <c r="F55" s="249" t="e">
        <f t="shared" si="0"/>
        <v>#NUM!</v>
      </c>
      <c r="G55" s="282" t="e">
        <f t="shared" si="3"/>
        <v>#NUM!</v>
      </c>
      <c r="H55" s="283" t="e">
        <f t="shared" si="4"/>
        <v>#DIV/0!</v>
      </c>
      <c r="I55" s="284" t="e">
        <f t="shared" si="5"/>
        <v>#NUM!</v>
      </c>
      <c r="J55" s="284" t="e">
        <f t="shared" si="6"/>
        <v>#DIV/0!</v>
      </c>
      <c r="K55" s="31"/>
      <c r="L55" s="31"/>
      <c r="M55" s="112"/>
      <c r="N55" s="112"/>
      <c r="O55" s="112"/>
    </row>
    <row r="56" spans="1:15" s="126" customFormat="1" ht="15">
      <c r="A56" s="31"/>
      <c r="B56" s="246"/>
      <c r="C56" s="247"/>
      <c r="D56" s="248"/>
      <c r="E56" s="112" t="str">
        <f t="shared" si="1"/>
        <v/>
      </c>
      <c r="F56" s="249" t="e">
        <f t="shared" si="0"/>
        <v>#NUM!</v>
      </c>
      <c r="G56" s="282" t="e">
        <f t="shared" si="3"/>
        <v>#NUM!</v>
      </c>
      <c r="H56" s="283" t="e">
        <f t="shared" si="4"/>
        <v>#DIV/0!</v>
      </c>
      <c r="I56" s="284" t="e">
        <f t="shared" si="5"/>
        <v>#NUM!</v>
      </c>
      <c r="J56" s="284" t="e">
        <f t="shared" si="6"/>
        <v>#DIV/0!</v>
      </c>
      <c r="K56" s="31"/>
      <c r="L56" s="31"/>
      <c r="M56" s="112"/>
      <c r="N56" s="112"/>
      <c r="O56" s="112"/>
    </row>
    <row r="57" spans="1:15" s="126" customFormat="1" ht="15">
      <c r="A57" s="31"/>
      <c r="B57" s="246"/>
      <c r="C57" s="247"/>
      <c r="D57" s="248"/>
      <c r="E57" s="112" t="str">
        <f t="shared" si="1"/>
        <v/>
      </c>
      <c r="F57" s="249" t="e">
        <f t="shared" si="0"/>
        <v>#NUM!</v>
      </c>
      <c r="G57" s="282" t="e">
        <f t="shared" si="3"/>
        <v>#NUM!</v>
      </c>
      <c r="H57" s="283" t="e">
        <f t="shared" si="4"/>
        <v>#DIV/0!</v>
      </c>
      <c r="I57" s="284" t="e">
        <f t="shared" si="5"/>
        <v>#NUM!</v>
      </c>
      <c r="J57" s="284" t="e">
        <f t="shared" si="6"/>
        <v>#DIV/0!</v>
      </c>
      <c r="K57" s="31"/>
      <c r="L57" s="31"/>
      <c r="M57" s="31"/>
      <c r="N57" s="31"/>
      <c r="O57" s="31"/>
    </row>
    <row r="58" spans="1:15" s="126" customFormat="1" ht="15">
      <c r="A58" s="31"/>
      <c r="B58" s="246"/>
      <c r="C58" s="247"/>
      <c r="D58" s="248"/>
      <c r="E58" s="112" t="str">
        <f t="shared" si="1"/>
        <v/>
      </c>
      <c r="F58" s="249" t="e">
        <f t="shared" si="0"/>
        <v>#NUM!</v>
      </c>
      <c r="G58" s="282" t="e">
        <f t="shared" si="3"/>
        <v>#NUM!</v>
      </c>
      <c r="H58" s="283" t="e">
        <f t="shared" si="4"/>
        <v>#DIV/0!</v>
      </c>
      <c r="I58" s="284" t="e">
        <f t="shared" si="5"/>
        <v>#NUM!</v>
      </c>
      <c r="J58" s="284" t="e">
        <f t="shared" si="6"/>
        <v>#DIV/0!</v>
      </c>
      <c r="K58" s="31"/>
      <c r="L58" s="31"/>
      <c r="M58" s="31"/>
      <c r="N58" s="31"/>
      <c r="O58" s="31"/>
    </row>
    <row r="59" spans="1:15" s="126" customFormat="1" ht="15">
      <c r="A59" s="31"/>
      <c r="B59" s="246"/>
      <c r="C59" s="247"/>
      <c r="D59" s="248"/>
      <c r="E59" s="112" t="str">
        <f t="shared" si="1"/>
        <v/>
      </c>
      <c r="F59" s="249" t="e">
        <f t="shared" si="0"/>
        <v>#NUM!</v>
      </c>
      <c r="G59" s="282" t="e">
        <f t="shared" si="3"/>
        <v>#NUM!</v>
      </c>
      <c r="H59" s="283" t="e">
        <f t="shared" si="4"/>
        <v>#DIV/0!</v>
      </c>
      <c r="I59" s="284" t="e">
        <f t="shared" si="5"/>
        <v>#NUM!</v>
      </c>
      <c r="J59" s="284" t="e">
        <f t="shared" si="6"/>
        <v>#DIV/0!</v>
      </c>
      <c r="K59" s="31"/>
      <c r="L59" s="31"/>
      <c r="M59" s="31"/>
      <c r="N59" s="31"/>
      <c r="O59" s="31"/>
    </row>
    <row r="60" spans="1:15" s="126" customFormat="1" ht="15">
      <c r="A60" s="31"/>
      <c r="B60" s="246"/>
      <c r="C60" s="247"/>
      <c r="D60" s="248"/>
      <c r="E60" s="112" t="str">
        <f t="shared" si="1"/>
        <v/>
      </c>
      <c r="F60" s="249" t="e">
        <f t="shared" si="0"/>
        <v>#NUM!</v>
      </c>
      <c r="G60" s="282" t="e">
        <f t="shared" si="3"/>
        <v>#NUM!</v>
      </c>
      <c r="H60" s="283" t="e">
        <f t="shared" si="4"/>
        <v>#DIV/0!</v>
      </c>
      <c r="I60" s="284" t="e">
        <f t="shared" si="5"/>
        <v>#NUM!</v>
      </c>
      <c r="J60" s="284" t="e">
        <f t="shared" si="6"/>
        <v>#DIV/0!</v>
      </c>
      <c r="K60" s="31"/>
      <c r="L60" s="31"/>
      <c r="M60" s="31"/>
      <c r="N60" s="31"/>
      <c r="O60" s="31"/>
    </row>
    <row r="61" spans="1:15" s="126" customFormat="1" ht="15">
      <c r="A61" s="31"/>
      <c r="B61" s="246"/>
      <c r="C61" s="247"/>
      <c r="D61" s="248"/>
      <c r="E61" s="112" t="str">
        <f t="shared" si="1"/>
        <v/>
      </c>
      <c r="F61" s="249" t="e">
        <f t="shared" si="0"/>
        <v>#NUM!</v>
      </c>
      <c r="G61" s="282" t="e">
        <f t="shared" si="3"/>
        <v>#NUM!</v>
      </c>
      <c r="H61" s="283" t="e">
        <f t="shared" si="4"/>
        <v>#DIV/0!</v>
      </c>
      <c r="I61" s="284" t="e">
        <f t="shared" si="5"/>
        <v>#NUM!</v>
      </c>
      <c r="J61" s="284" t="e">
        <f t="shared" si="6"/>
        <v>#DIV/0!</v>
      </c>
      <c r="K61" s="31"/>
      <c r="L61" s="31"/>
      <c r="M61" s="31"/>
      <c r="N61" s="31"/>
      <c r="O61" s="31"/>
    </row>
    <row r="62" spans="1:15" ht="15">
      <c r="B62" s="246"/>
      <c r="C62" s="247"/>
      <c r="D62" s="248"/>
      <c r="E62" s="112" t="str">
        <f t="shared" si="1"/>
        <v/>
      </c>
      <c r="F62" s="249" t="e">
        <f t="shared" si="0"/>
        <v>#NUM!</v>
      </c>
      <c r="G62" s="282" t="e">
        <f t="shared" si="3"/>
        <v>#NUM!</v>
      </c>
      <c r="H62" s="283" t="e">
        <f t="shared" si="4"/>
        <v>#DIV/0!</v>
      </c>
      <c r="I62" s="284" t="e">
        <f t="shared" si="5"/>
        <v>#NUM!</v>
      </c>
      <c r="J62" s="284" t="e">
        <f t="shared" si="6"/>
        <v>#DIV/0!</v>
      </c>
    </row>
    <row r="63" spans="1:15" ht="15">
      <c r="B63" s="246"/>
      <c r="C63" s="247"/>
      <c r="D63" s="248"/>
      <c r="E63" s="112" t="str">
        <f t="shared" si="1"/>
        <v/>
      </c>
      <c r="F63" s="249" t="e">
        <f t="shared" si="0"/>
        <v>#NUM!</v>
      </c>
      <c r="G63" s="282" t="e">
        <f t="shared" si="3"/>
        <v>#NUM!</v>
      </c>
      <c r="H63" s="283" t="e">
        <f t="shared" si="4"/>
        <v>#DIV/0!</v>
      </c>
      <c r="I63" s="284" t="e">
        <f t="shared" si="5"/>
        <v>#NUM!</v>
      </c>
      <c r="J63" s="284" t="e">
        <f t="shared" si="6"/>
        <v>#DIV/0!</v>
      </c>
    </row>
    <row r="64" spans="1:15" ht="15">
      <c r="B64" s="246"/>
      <c r="C64" s="247"/>
      <c r="D64" s="248"/>
      <c r="E64" s="112" t="str">
        <f t="shared" si="1"/>
        <v/>
      </c>
      <c r="F64" s="249" t="e">
        <f t="shared" si="0"/>
        <v>#NUM!</v>
      </c>
      <c r="G64" s="282" t="e">
        <f t="shared" si="3"/>
        <v>#NUM!</v>
      </c>
      <c r="H64" s="283" t="e">
        <f t="shared" si="4"/>
        <v>#DIV/0!</v>
      </c>
      <c r="I64" s="284" t="e">
        <f t="shared" si="5"/>
        <v>#NUM!</v>
      </c>
      <c r="J64" s="284" t="e">
        <f t="shared" si="6"/>
        <v>#DIV/0!</v>
      </c>
    </row>
    <row r="65" spans="2:15" ht="15">
      <c r="B65" s="246"/>
      <c r="C65" s="247"/>
      <c r="D65" s="248"/>
      <c r="E65" s="112" t="str">
        <f t="shared" si="1"/>
        <v/>
      </c>
      <c r="F65" s="249" t="e">
        <f t="shared" si="0"/>
        <v>#NUM!</v>
      </c>
      <c r="G65" s="282" t="e">
        <f t="shared" si="3"/>
        <v>#NUM!</v>
      </c>
      <c r="H65" s="283" t="e">
        <f t="shared" si="4"/>
        <v>#DIV/0!</v>
      </c>
      <c r="I65" s="284" t="e">
        <f t="shared" si="5"/>
        <v>#NUM!</v>
      </c>
      <c r="J65" s="284" t="e">
        <f t="shared" si="6"/>
        <v>#DIV/0!</v>
      </c>
    </row>
    <row r="66" spans="2:15" ht="15">
      <c r="B66" s="246"/>
      <c r="C66" s="247"/>
      <c r="D66" s="248"/>
      <c r="E66" s="112" t="str">
        <f t="shared" si="1"/>
        <v/>
      </c>
      <c r="F66" s="249" t="e">
        <f t="shared" si="0"/>
        <v>#NUM!</v>
      </c>
      <c r="G66" s="282" t="e">
        <f t="shared" si="3"/>
        <v>#NUM!</v>
      </c>
      <c r="H66" s="283" t="e">
        <f t="shared" si="4"/>
        <v>#DIV/0!</v>
      </c>
      <c r="I66" s="284" t="e">
        <f t="shared" si="5"/>
        <v>#NUM!</v>
      </c>
      <c r="J66" s="284" t="e">
        <f t="shared" si="6"/>
        <v>#DIV/0!</v>
      </c>
      <c r="M66" s="294"/>
      <c r="N66" s="294"/>
      <c r="O66" s="294"/>
    </row>
    <row r="67" spans="2:15" ht="15">
      <c r="B67" s="246"/>
      <c r="C67" s="247"/>
      <c r="D67" s="248"/>
      <c r="E67" s="112" t="str">
        <f t="shared" si="1"/>
        <v/>
      </c>
      <c r="F67" s="249" t="e">
        <f t="shared" si="0"/>
        <v>#NUM!</v>
      </c>
      <c r="G67" s="282" t="e">
        <f t="shared" si="3"/>
        <v>#NUM!</v>
      </c>
      <c r="H67" s="283" t="e">
        <f t="shared" si="4"/>
        <v>#DIV/0!</v>
      </c>
      <c r="I67" s="284" t="e">
        <f t="shared" si="5"/>
        <v>#NUM!</v>
      </c>
      <c r="J67" s="284" t="e">
        <f t="shared" si="6"/>
        <v>#DIV/0!</v>
      </c>
    </row>
    <row r="68" spans="2:15" ht="15">
      <c r="B68" s="246"/>
      <c r="C68" s="247"/>
      <c r="D68" s="248"/>
      <c r="E68" s="112" t="str">
        <f t="shared" si="1"/>
        <v/>
      </c>
      <c r="F68" s="249" t="e">
        <f t="shared" si="0"/>
        <v>#NUM!</v>
      </c>
      <c r="G68" s="282" t="e">
        <f t="shared" si="3"/>
        <v>#NUM!</v>
      </c>
      <c r="H68" s="283" t="e">
        <f t="shared" si="4"/>
        <v>#DIV/0!</v>
      </c>
      <c r="I68" s="284" t="e">
        <f t="shared" si="5"/>
        <v>#NUM!</v>
      </c>
      <c r="J68" s="284" t="e">
        <f t="shared" si="6"/>
        <v>#DIV/0!</v>
      </c>
    </row>
    <row r="69" spans="2:15" ht="15">
      <c r="B69" s="246"/>
      <c r="C69" s="247"/>
      <c r="D69" s="248"/>
      <c r="E69" s="112" t="str">
        <f t="shared" si="1"/>
        <v/>
      </c>
      <c r="F69" s="249" t="e">
        <f t="shared" si="0"/>
        <v>#NUM!</v>
      </c>
      <c r="G69" s="282" t="e">
        <f t="shared" si="3"/>
        <v>#NUM!</v>
      </c>
      <c r="H69" s="283" t="e">
        <f t="shared" si="4"/>
        <v>#DIV/0!</v>
      </c>
      <c r="I69" s="284" t="e">
        <f t="shared" si="5"/>
        <v>#NUM!</v>
      </c>
      <c r="J69" s="284" t="e">
        <f t="shared" si="6"/>
        <v>#DIV/0!</v>
      </c>
    </row>
    <row r="70" spans="2:15" ht="15">
      <c r="B70" s="246"/>
      <c r="C70" s="247"/>
      <c r="D70" s="248"/>
      <c r="E70" s="112" t="str">
        <f t="shared" si="1"/>
        <v/>
      </c>
      <c r="F70" s="249" t="e">
        <f t="shared" si="0"/>
        <v>#NUM!</v>
      </c>
      <c r="G70" s="282" t="e">
        <f t="shared" si="3"/>
        <v>#NUM!</v>
      </c>
      <c r="H70" s="283" t="e">
        <f t="shared" si="4"/>
        <v>#DIV/0!</v>
      </c>
      <c r="I70" s="284" t="e">
        <f t="shared" si="5"/>
        <v>#NUM!</v>
      </c>
      <c r="J70" s="284" t="e">
        <f t="shared" si="6"/>
        <v>#DIV/0!</v>
      </c>
      <c r="M70" s="126"/>
      <c r="N70" s="126"/>
      <c r="O70" s="126"/>
    </row>
    <row r="71" spans="2:15">
      <c r="B71" s="295"/>
      <c r="C71" s="295"/>
      <c r="D71" s="295"/>
      <c r="M71" s="126"/>
      <c r="N71" s="126"/>
      <c r="O71" s="126"/>
    </row>
    <row r="72" spans="2:15">
      <c r="B72" s="295"/>
      <c r="C72" s="295"/>
      <c r="D72" s="295"/>
      <c r="M72" s="126"/>
      <c r="N72" s="126"/>
      <c r="O72" s="126"/>
    </row>
    <row r="73" spans="2:15">
      <c r="B73" s="295"/>
      <c r="C73" s="295"/>
      <c r="D73" s="295"/>
      <c r="M73" s="126"/>
      <c r="N73" s="126"/>
      <c r="O73" s="126"/>
    </row>
    <row r="74" spans="2:15">
      <c r="B74" s="295"/>
      <c r="C74" s="295"/>
      <c r="D74" s="295"/>
      <c r="M74" s="126"/>
      <c r="N74" s="126"/>
      <c r="O74" s="126"/>
    </row>
    <row r="75" spans="2:15">
      <c r="B75" s="295"/>
      <c r="C75" s="295"/>
      <c r="D75" s="295"/>
      <c r="M75" s="126"/>
      <c r="N75" s="126"/>
      <c r="O75" s="126"/>
    </row>
    <row r="76" spans="2:15">
      <c r="B76" s="295"/>
      <c r="C76" s="295"/>
      <c r="D76" s="295"/>
      <c r="M76" s="126"/>
      <c r="N76" s="126"/>
      <c r="O76" s="126"/>
    </row>
  </sheetData>
  <sheetProtection selectLockedCells="1"/>
  <dataConsolidate/>
  <mergeCells count="3">
    <mergeCell ref="B2:D2"/>
    <mergeCell ref="B3:B4"/>
    <mergeCell ref="C3:C4"/>
  </mergeCells>
  <conditionalFormatting sqref="B6:D70">
    <cfRule type="expression" dxfId="553" priority="8" stopIfTrue="1">
      <formula>MOD(ROW(),2)</formula>
    </cfRule>
  </conditionalFormatting>
  <conditionalFormatting sqref="D6:D70">
    <cfRule type="cellIs" dxfId="552" priority="7" stopIfTrue="1" operator="equal">
      <formula>"NO ADMISIBLE"</formula>
    </cfRule>
  </conditionalFormatting>
  <conditionalFormatting sqref="D6:D70">
    <cfRule type="cellIs" dxfId="551" priority="6" stopIfTrue="1" operator="equal">
      <formula>"DESCARTADO"</formula>
    </cfRule>
  </conditionalFormatting>
  <conditionalFormatting sqref="D6:D70">
    <cfRule type="cellIs" dxfId="550" priority="5" stopIfTrue="1" operator="equal">
      <formula>"NO ADMISIBLE"</formula>
    </cfRule>
  </conditionalFormatting>
  <conditionalFormatting sqref="D6:D70">
    <cfRule type="cellIs" dxfId="549" priority="4" stopIfTrue="1" operator="equal">
      <formula>"DESCARTADO"</formula>
    </cfRule>
  </conditionalFormatting>
  <conditionalFormatting sqref="F6:F70">
    <cfRule type="cellIs" dxfId="548" priority="2" operator="equal">
      <formula>"PROPUESTA BAJA"</formula>
    </cfRule>
    <cfRule type="cellIs" dxfId="547" priority="3" operator="equal">
      <formula>"PROPUESTA VALIDA"</formula>
    </cfRule>
  </conditionalFormatting>
  <conditionalFormatting sqref="G42:J70">
    <cfRule type="cellIs" dxfId="546"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tabColor rgb="FFFFFF00"/>
  </sheetPr>
  <dimension ref="A1:L274"/>
  <sheetViews>
    <sheetView showGridLines="0" tabSelected="1" topLeftCell="A8" zoomScale="140" zoomScaleNormal="140" workbookViewId="0">
      <selection activeCell="D12" sqref="D12:D13"/>
    </sheetView>
  </sheetViews>
  <sheetFormatPr baseColWidth="10" defaultColWidth="0" defaultRowHeight="13" zeroHeight="1"/>
  <cols>
    <col min="1" max="1" width="3" style="1" customWidth="1"/>
    <col min="2" max="2" width="7.1640625" style="1" hidden="1" customWidth="1"/>
    <col min="3" max="3" width="7" style="1" customWidth="1"/>
    <col min="4" max="4" width="60.33203125" style="1" customWidth="1"/>
    <col min="5" max="5" width="15.6640625" style="1" customWidth="1"/>
    <col min="6" max="7" width="13.5" style="10" customWidth="1"/>
    <col min="8" max="8" width="21.5" style="10" customWidth="1"/>
    <col min="9" max="9" width="15.6640625" style="10" hidden="1" customWidth="1"/>
    <col min="10" max="10" width="15.6640625" style="1" customWidth="1"/>
    <col min="11" max="11" width="19.6640625" style="1" hidden="1" customWidth="1"/>
    <col min="12" max="12" width="11.5" style="1" customWidth="1"/>
    <col min="13" max="16384" width="11.5" style="1" hidden="1"/>
  </cols>
  <sheetData>
    <row r="1" spans="1:11" s="21" customFormat="1" ht="20" customHeight="1">
      <c r="B1" s="391" t="s">
        <v>19</v>
      </c>
      <c r="C1" s="391"/>
      <c r="D1" s="391"/>
      <c r="E1" s="391"/>
      <c r="F1" s="391"/>
      <c r="G1" s="391"/>
      <c r="H1" s="391"/>
      <c r="I1" s="391"/>
    </row>
    <row r="2" spans="1:11" s="21" customFormat="1" ht="20" customHeight="1">
      <c r="B2" s="374" t="s">
        <v>20</v>
      </c>
      <c r="C2" s="374"/>
      <c r="D2" s="374"/>
      <c r="E2" s="374"/>
      <c r="F2" s="374"/>
      <c r="G2" s="374"/>
      <c r="H2" s="374"/>
      <c r="I2" s="374"/>
    </row>
    <row r="3" spans="1:11" s="21" customFormat="1" ht="20" customHeight="1">
      <c r="B3" s="374" t="s">
        <v>21</v>
      </c>
      <c r="C3" s="374"/>
      <c r="D3" s="374"/>
      <c r="E3" s="374"/>
      <c r="F3" s="374"/>
      <c r="G3" s="374"/>
      <c r="H3" s="374"/>
      <c r="I3" s="374"/>
    </row>
    <row r="4" spans="1:11" s="21" customFormat="1" ht="18">
      <c r="B4" s="374" t="s">
        <v>22</v>
      </c>
      <c r="C4" s="374"/>
      <c r="D4" s="374"/>
      <c r="E4" s="374"/>
      <c r="F4" s="374"/>
      <c r="G4" s="374"/>
      <c r="H4" s="374"/>
      <c r="I4" s="374"/>
    </row>
    <row r="5" spans="1:11" s="21" customFormat="1" ht="25.5" customHeight="1">
      <c r="A5" s="26"/>
      <c r="B5" s="374" t="s">
        <v>23</v>
      </c>
      <c r="C5" s="374"/>
      <c r="D5" s="374"/>
      <c r="E5" s="374"/>
      <c r="F5" s="374"/>
      <c r="G5" s="374"/>
      <c r="H5" s="374"/>
      <c r="I5" s="374"/>
    </row>
    <row r="6" spans="1:11" s="21" customFormat="1" ht="19">
      <c r="A6" s="26"/>
      <c r="B6" s="36"/>
      <c r="C6" s="321" t="s">
        <v>24</v>
      </c>
      <c r="D6" s="35"/>
      <c r="E6" s="35"/>
      <c r="F6" s="35"/>
      <c r="G6" s="35"/>
      <c r="H6" s="35"/>
      <c r="I6" s="35"/>
    </row>
    <row r="7" spans="1:11" s="21" customFormat="1" ht="53.25" customHeight="1">
      <c r="A7" s="26"/>
      <c r="B7" s="374" t="s">
        <v>279</v>
      </c>
      <c r="C7" s="374"/>
      <c r="D7" s="374"/>
      <c r="E7" s="374"/>
      <c r="F7" s="374"/>
      <c r="G7" s="374"/>
      <c r="H7" s="374"/>
      <c r="I7" s="374"/>
    </row>
    <row r="8" spans="1:11" s="21" customFormat="1" ht="18">
      <c r="A8" s="26"/>
      <c r="B8" s="36"/>
      <c r="C8" s="36"/>
      <c r="D8" s="35"/>
      <c r="E8" s="35"/>
      <c r="F8" s="35"/>
      <c r="G8" s="35"/>
      <c r="H8" s="35"/>
      <c r="I8" s="35"/>
    </row>
    <row r="9" spans="1:11" s="21" customFormat="1" ht="18">
      <c r="A9" s="26"/>
      <c r="B9" s="36"/>
      <c r="C9" s="36"/>
      <c r="D9" s="35"/>
      <c r="E9" s="35"/>
      <c r="F9" s="35"/>
      <c r="G9" s="35"/>
      <c r="H9" s="35"/>
      <c r="I9" s="35"/>
    </row>
    <row r="10" spans="1:11" ht="13.5" customHeight="1">
      <c r="A10" s="28"/>
      <c r="B10" s="388" t="s">
        <v>25</v>
      </c>
      <c r="C10" s="388"/>
      <c r="D10" s="388"/>
      <c r="E10" s="388"/>
      <c r="F10" s="388"/>
      <c r="G10" s="388"/>
      <c r="H10" s="388"/>
      <c r="I10" s="388"/>
      <c r="J10" s="28"/>
      <c r="K10" s="28"/>
    </row>
    <row r="11" spans="1:11" ht="13.5" customHeight="1" thickBot="1">
      <c r="A11" s="28"/>
      <c r="B11" s="389" t="s">
        <v>26</v>
      </c>
      <c r="C11" s="389"/>
      <c r="D11" s="389"/>
      <c r="E11" s="389"/>
      <c r="F11" s="389"/>
      <c r="G11" s="389"/>
      <c r="H11" s="389"/>
      <c r="I11" s="389"/>
      <c r="J11" s="28"/>
      <c r="K11" s="28"/>
    </row>
    <row r="12" spans="1:11" ht="41.25" customHeight="1" thickTop="1">
      <c r="A12" s="28"/>
      <c r="B12" s="377" t="s">
        <v>27</v>
      </c>
      <c r="C12" s="381" t="s">
        <v>28</v>
      </c>
      <c r="D12" s="375" t="s">
        <v>29</v>
      </c>
      <c r="E12" s="379" t="s">
        <v>30</v>
      </c>
      <c r="F12" s="385" t="s">
        <v>31</v>
      </c>
      <c r="G12" s="386"/>
      <c r="H12" s="387"/>
      <c r="I12" s="383"/>
      <c r="J12" s="28"/>
      <c r="K12" s="28"/>
    </row>
    <row r="13" spans="1:11" ht="59.25" customHeight="1" thickBot="1">
      <c r="A13" s="28"/>
      <c r="B13" s="378"/>
      <c r="C13" s="382"/>
      <c r="D13" s="376"/>
      <c r="E13" s="380"/>
      <c r="F13" s="162" t="s">
        <v>32</v>
      </c>
      <c r="G13" s="163" t="s">
        <v>33</v>
      </c>
      <c r="H13" s="164" t="s">
        <v>34</v>
      </c>
      <c r="I13" s="384"/>
      <c r="J13" s="28"/>
      <c r="K13" s="28"/>
    </row>
    <row r="14" spans="1:11" ht="4.5" customHeight="1">
      <c r="A14" s="28"/>
      <c r="B14" s="38"/>
      <c r="C14" s="53"/>
      <c r="D14" s="39"/>
      <c r="E14" s="39"/>
      <c r="F14" s="334"/>
      <c r="G14" s="334"/>
      <c r="H14" s="335"/>
      <c r="I14" s="334"/>
      <c r="J14" s="336"/>
      <c r="K14" s="28"/>
    </row>
    <row r="15" spans="1:11">
      <c r="A15" s="28"/>
      <c r="B15" s="91">
        <v>1</v>
      </c>
      <c r="C15" s="92">
        <v>2</v>
      </c>
      <c r="D15" s="120" t="s">
        <v>35</v>
      </c>
      <c r="E15" s="93" t="s">
        <v>36</v>
      </c>
      <c r="F15" s="94">
        <v>10</v>
      </c>
      <c r="G15" s="94">
        <v>19</v>
      </c>
      <c r="H15" s="117">
        <v>1</v>
      </c>
      <c r="I15" s="94"/>
      <c r="J15" s="336"/>
      <c r="K15" s="161" t="s">
        <v>286</v>
      </c>
    </row>
    <row r="16" spans="1:11">
      <c r="A16" s="28"/>
      <c r="B16" s="91">
        <v>2</v>
      </c>
      <c r="C16" s="92">
        <v>3</v>
      </c>
      <c r="D16" s="120" t="s">
        <v>37</v>
      </c>
      <c r="E16" s="93" t="s">
        <v>36</v>
      </c>
      <c r="F16" s="94">
        <v>10</v>
      </c>
      <c r="G16" s="94">
        <v>19</v>
      </c>
      <c r="H16" s="117">
        <v>1</v>
      </c>
      <c r="I16" s="94"/>
      <c r="J16" s="336"/>
      <c r="K16" s="161" t="s">
        <v>286</v>
      </c>
    </row>
    <row r="17" spans="2:11">
      <c r="B17" s="91">
        <v>3</v>
      </c>
      <c r="C17" s="92">
        <v>6</v>
      </c>
      <c r="D17" s="120" t="s">
        <v>38</v>
      </c>
      <c r="E17" s="93" t="s">
        <v>36</v>
      </c>
      <c r="F17" s="94">
        <v>10</v>
      </c>
      <c r="G17" s="94">
        <v>19</v>
      </c>
      <c r="H17" s="117">
        <v>1</v>
      </c>
      <c r="I17" s="94"/>
      <c r="J17" s="336"/>
      <c r="K17" s="161" t="s">
        <v>286</v>
      </c>
    </row>
    <row r="18" spans="2:11">
      <c r="B18" s="91">
        <v>4</v>
      </c>
      <c r="C18" s="92">
        <v>8</v>
      </c>
      <c r="D18" s="120" t="s">
        <v>39</v>
      </c>
      <c r="E18" s="93" t="s">
        <v>36</v>
      </c>
      <c r="F18" s="94">
        <v>10</v>
      </c>
      <c r="G18" s="94">
        <v>19</v>
      </c>
      <c r="H18" s="117">
        <v>1</v>
      </c>
      <c r="I18" s="94"/>
      <c r="J18" s="336"/>
      <c r="K18" s="161" t="s">
        <v>286</v>
      </c>
    </row>
    <row r="19" spans="2:11">
      <c r="B19" s="91">
        <v>5</v>
      </c>
      <c r="C19" s="92">
        <v>13</v>
      </c>
      <c r="D19" s="120" t="s">
        <v>40</v>
      </c>
      <c r="E19" s="93" t="s">
        <v>36</v>
      </c>
      <c r="F19" s="94">
        <v>10</v>
      </c>
      <c r="G19" s="94">
        <v>19</v>
      </c>
      <c r="H19" s="117">
        <v>1</v>
      </c>
      <c r="I19" s="94"/>
      <c r="J19" s="336"/>
      <c r="K19" s="161" t="s">
        <v>286</v>
      </c>
    </row>
    <row r="20" spans="2:11">
      <c r="B20" s="91">
        <v>6</v>
      </c>
      <c r="C20" s="92">
        <v>15</v>
      </c>
      <c r="D20" s="120" t="s">
        <v>41</v>
      </c>
      <c r="E20" s="93" t="s">
        <v>36</v>
      </c>
      <c r="F20" s="94">
        <v>10</v>
      </c>
      <c r="G20" s="94">
        <v>19</v>
      </c>
      <c r="H20" s="117">
        <v>1</v>
      </c>
      <c r="I20" s="94"/>
      <c r="J20" s="336"/>
      <c r="K20" s="161" t="s">
        <v>286</v>
      </c>
    </row>
    <row r="21" spans="2:11">
      <c r="B21" s="91">
        <v>7</v>
      </c>
      <c r="C21" s="92">
        <v>19</v>
      </c>
      <c r="D21" s="120" t="s">
        <v>42</v>
      </c>
      <c r="E21" s="93" t="s">
        <v>36</v>
      </c>
      <c r="F21" s="94">
        <v>10</v>
      </c>
      <c r="G21" s="94">
        <v>19</v>
      </c>
      <c r="H21" s="117">
        <v>1</v>
      </c>
      <c r="I21" s="94"/>
      <c r="J21" s="336"/>
      <c r="K21" s="161" t="s">
        <v>286</v>
      </c>
    </row>
    <row r="22" spans="2:11">
      <c r="B22" s="91">
        <v>8</v>
      </c>
      <c r="C22" s="92">
        <v>24</v>
      </c>
      <c r="D22" s="120" t="s">
        <v>43</v>
      </c>
      <c r="E22" s="93" t="s">
        <v>36</v>
      </c>
      <c r="F22" s="94">
        <v>10</v>
      </c>
      <c r="G22" s="94">
        <v>19</v>
      </c>
      <c r="H22" s="117">
        <v>1</v>
      </c>
      <c r="I22" s="94"/>
      <c r="J22" s="336"/>
      <c r="K22" s="161" t="s">
        <v>286</v>
      </c>
    </row>
    <row r="23" spans="2:11">
      <c r="B23" s="91">
        <v>9</v>
      </c>
      <c r="C23" s="92">
        <v>32</v>
      </c>
      <c r="D23" s="120" t="s">
        <v>44</v>
      </c>
      <c r="E23" s="93" t="s">
        <v>36</v>
      </c>
      <c r="F23" s="94">
        <v>10</v>
      </c>
      <c r="G23" s="94">
        <v>19</v>
      </c>
      <c r="H23" s="117">
        <v>1</v>
      </c>
      <c r="I23" s="94"/>
      <c r="J23" s="336"/>
      <c r="K23" s="161" t="s">
        <v>286</v>
      </c>
    </row>
    <row r="24" spans="2:11">
      <c r="B24" s="91">
        <v>10</v>
      </c>
      <c r="C24" s="92">
        <v>34</v>
      </c>
      <c r="D24" s="120" t="s">
        <v>45</v>
      </c>
      <c r="E24" s="93" t="s">
        <v>36</v>
      </c>
      <c r="F24" s="94">
        <v>10</v>
      </c>
      <c r="G24" s="94">
        <v>19</v>
      </c>
      <c r="H24" s="117">
        <v>1</v>
      </c>
      <c r="I24" s="94"/>
      <c r="J24" s="336"/>
      <c r="K24" s="161" t="s">
        <v>286</v>
      </c>
    </row>
    <row r="25" spans="2:11">
      <c r="B25" s="91">
        <v>11</v>
      </c>
      <c r="C25" s="92">
        <v>36</v>
      </c>
      <c r="D25" s="120" t="s">
        <v>46</v>
      </c>
      <c r="E25" s="93" t="s">
        <v>36</v>
      </c>
      <c r="F25" s="94">
        <v>10</v>
      </c>
      <c r="G25" s="94">
        <v>19</v>
      </c>
      <c r="H25" s="117">
        <v>1</v>
      </c>
      <c r="I25" s="94"/>
      <c r="J25" s="336"/>
      <c r="K25" s="161" t="s">
        <v>286</v>
      </c>
    </row>
    <row r="26" spans="2:11">
      <c r="B26" s="91">
        <v>12</v>
      </c>
      <c r="C26" s="92">
        <v>38</v>
      </c>
      <c r="D26" s="120" t="s">
        <v>47</v>
      </c>
      <c r="E26" s="93" t="s">
        <v>36</v>
      </c>
      <c r="F26" s="94">
        <v>10</v>
      </c>
      <c r="G26" s="94">
        <v>19</v>
      </c>
      <c r="H26" s="117">
        <v>1</v>
      </c>
      <c r="I26" s="94"/>
      <c r="J26" s="336"/>
      <c r="K26" s="161" t="s">
        <v>286</v>
      </c>
    </row>
    <row r="27" spans="2:11" ht="5.25" customHeight="1" thickBot="1">
      <c r="B27" s="206"/>
      <c r="C27" s="390"/>
      <c r="D27" s="390"/>
      <c r="E27" s="390"/>
      <c r="F27" s="390"/>
      <c r="G27" s="390"/>
      <c r="H27" s="390"/>
      <c r="I27" s="232"/>
      <c r="J27" s="336"/>
      <c r="K27" s="28"/>
    </row>
    <row r="28" spans="2:11" ht="14" thickTop="1">
      <c r="B28" s="368" t="s">
        <v>48</v>
      </c>
      <c r="C28" s="369"/>
      <c r="D28" s="95" t="s">
        <v>36</v>
      </c>
      <c r="E28" s="166">
        <v>12</v>
      </c>
      <c r="F28" s="337"/>
      <c r="G28" s="338"/>
      <c r="H28" s="339"/>
      <c r="I28" s="339"/>
      <c r="J28" s="28"/>
      <c r="K28" s="28"/>
    </row>
    <row r="29" spans="2:11">
      <c r="B29" s="370"/>
      <c r="C29" s="371"/>
      <c r="D29" s="96" t="s">
        <v>49</v>
      </c>
      <c r="E29" s="167">
        <v>0</v>
      </c>
      <c r="F29" s="340"/>
      <c r="G29" s="232"/>
      <c r="H29" s="341"/>
      <c r="I29" s="341"/>
      <c r="J29" s="28"/>
      <c r="K29" s="28"/>
    </row>
    <row r="30" spans="2:11">
      <c r="B30" s="370"/>
      <c r="C30" s="371"/>
      <c r="D30" s="97" t="s">
        <v>50</v>
      </c>
      <c r="E30" s="168">
        <v>0</v>
      </c>
      <c r="F30" s="340"/>
      <c r="G30" s="232"/>
      <c r="H30" s="341"/>
      <c r="I30" s="341"/>
      <c r="J30" s="28"/>
      <c r="K30" s="28"/>
    </row>
    <row r="31" spans="2:11" ht="14" thickBot="1">
      <c r="B31" s="372"/>
      <c r="C31" s="373"/>
      <c r="D31" s="165" t="s">
        <v>51</v>
      </c>
      <c r="E31" s="169">
        <v>12</v>
      </c>
      <c r="F31" s="342"/>
      <c r="G31" s="343"/>
      <c r="H31" s="344"/>
      <c r="I31" s="344"/>
      <c r="J31" s="28"/>
      <c r="K31" s="28"/>
    </row>
    <row r="32" spans="2:11" ht="3" customHeight="1" thickTop="1">
      <c r="B32" s="160" t="s">
        <v>52</v>
      </c>
      <c r="C32" s="28"/>
      <c r="D32" s="28"/>
      <c r="E32" s="28"/>
      <c r="F32" s="345"/>
      <c r="G32" s="345"/>
      <c r="H32" s="345"/>
      <c r="I32" s="345"/>
      <c r="J32" s="28"/>
      <c r="K32" s="28"/>
    </row>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sheetData>
  <sheetProtection selectLockedCells="1"/>
  <mergeCells count="16">
    <mergeCell ref="B1:I1"/>
    <mergeCell ref="B2:I2"/>
    <mergeCell ref="B3:I3"/>
    <mergeCell ref="B5:I5"/>
    <mergeCell ref="B7:I7"/>
    <mergeCell ref="B28:C31"/>
    <mergeCell ref="B4:I4"/>
    <mergeCell ref="D12:D13"/>
    <mergeCell ref="B12:B13"/>
    <mergeCell ref="E12:E13"/>
    <mergeCell ref="C12:C13"/>
    <mergeCell ref="I12:I13"/>
    <mergeCell ref="F12:H12"/>
    <mergeCell ref="B10:I10"/>
    <mergeCell ref="B11:I11"/>
    <mergeCell ref="C27:H27"/>
  </mergeCells>
  <phoneticPr fontId="0" type="noConversion"/>
  <conditionalFormatting sqref="B15:I26">
    <cfRule type="expression" dxfId="545" priority="38">
      <formula>MOD(ROW(),2)</formula>
    </cfRule>
  </conditionalFormatting>
  <conditionalFormatting sqref="E29">
    <cfRule type="cellIs" dxfId="544" priority="21" operator="greaterThan">
      <formula>0</formula>
    </cfRule>
  </conditionalFormatting>
  <conditionalFormatting sqref="E15:E26 D29:E29">
    <cfRule type="cellIs" dxfId="543" priority="19" operator="equal">
      <formula>"NO ADMISIBLE"</formula>
    </cfRule>
  </conditionalFormatting>
  <conditionalFormatting sqref="F15:H26">
    <cfRule type="cellIs" dxfId="542" priority="12" operator="equal">
      <formula>0</formula>
    </cfRule>
  </conditionalFormatting>
  <conditionalFormatting sqref="I15:I26">
    <cfRule type="cellIs" dxfId="541" priority="11" operator="equal">
      <formula>"NO"</formula>
    </cfRule>
  </conditionalFormatting>
  <conditionalFormatting sqref="K15:K26">
    <cfRule type="cellIs" dxfId="540" priority="9" operator="notEqual">
      <formula>"CORRECTO"</formula>
    </cfRule>
    <cfRule type="cellIs" dxfId="539" priority="10" operator="equal">
      <formula>"CORRECTO"</formula>
    </cfRule>
  </conditionalFormatting>
  <conditionalFormatting sqref="E15:E26 D28:E28">
    <cfRule type="cellIs" dxfId="538" priority="20" stopIfTrue="1" operator="equal">
      <formula>"ADMISIBLE"</formula>
    </cfRule>
  </conditionalFormatting>
  <conditionalFormatting sqref="E15:E26 D30:E30">
    <cfRule type="cellIs" dxfId="537" priority="18" operator="equal">
      <formula>"RECHAZO"</formula>
    </cfRule>
  </conditionalFormatting>
  <dataValidations disablePrompts="1" count="2">
    <dataValidation type="list" allowBlank="1" showInputMessage="1" showErrorMessage="1" sqref="B4:C4" xr:uid="{00000000-0002-0000-0100-000000000000}">
      <formula1>DEPENDENCIAS</formula1>
    </dataValidation>
    <dataValidation type="list" allowBlank="1" showInputMessage="1" showErrorMessage="1" sqref="E15:E26" xr:uid="{00000000-0002-0000-01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tabColor theme="9" tint="-0.249977111117893"/>
  </sheetPr>
  <dimension ref="A1:AV148"/>
  <sheetViews>
    <sheetView showGridLines="0" zoomScale="82" zoomScaleNormal="82" zoomScaleSheetLayoutView="93" workbookViewId="0">
      <selection activeCell="B11" sqref="B11:H11"/>
    </sheetView>
  </sheetViews>
  <sheetFormatPr baseColWidth="10" defaultColWidth="11.5" defaultRowHeight="13" zeroHeight="1"/>
  <cols>
    <col min="1" max="1" width="2.6640625" style="1" customWidth="1"/>
    <col min="2" max="2" width="5.1640625" style="8" customWidth="1"/>
    <col min="3" max="3" width="9.5" style="8" customWidth="1"/>
    <col min="4" max="4" width="45.6640625" style="1" customWidth="1"/>
    <col min="5" max="5" width="10.1640625" style="1" customWidth="1"/>
    <col min="6" max="6" width="13.5" style="1" customWidth="1"/>
    <col min="7" max="7" width="18" style="5" customWidth="1"/>
    <col min="8" max="8" width="22.1640625" style="1" customWidth="1"/>
    <col min="9" max="10" width="21.1640625" style="5" customWidth="1"/>
    <col min="11" max="11" width="21.1640625" style="9" customWidth="1"/>
    <col min="12" max="13" width="21.1640625" style="5" customWidth="1"/>
    <col min="14" max="14" width="21.1640625" style="9" customWidth="1"/>
    <col min="15" max="16" width="21.1640625" style="5" customWidth="1"/>
    <col min="17" max="17" width="21.1640625" style="9" customWidth="1"/>
    <col min="18" max="19" width="21.1640625" style="5" customWidth="1"/>
    <col min="20" max="20" width="21.1640625" style="9" customWidth="1"/>
    <col min="21" max="21" width="21.1640625" style="5" customWidth="1"/>
    <col min="22" max="22" width="21" style="5" customWidth="1"/>
    <col min="23" max="23" width="21.1640625" style="9" customWidth="1"/>
    <col min="24" max="24" width="21.1640625" style="5" customWidth="1"/>
    <col min="25" max="25" width="21" style="5" customWidth="1"/>
    <col min="26" max="26" width="21.1640625" style="9" customWidth="1"/>
    <col min="27" max="28" width="21.1640625" style="5" customWidth="1"/>
    <col min="29" max="29" width="21.1640625" style="9" customWidth="1"/>
    <col min="30" max="31" width="21.1640625" style="5" customWidth="1"/>
    <col min="32" max="32" width="21.1640625" style="9" customWidth="1"/>
    <col min="33" max="34" width="21.1640625" style="5" customWidth="1"/>
    <col min="35" max="35" width="21.1640625" style="9" customWidth="1"/>
    <col min="36" max="37" width="21.1640625" style="5" customWidth="1"/>
    <col min="38" max="38" width="21.1640625" style="9" customWidth="1"/>
    <col min="39" max="40" width="21.1640625" style="5" customWidth="1"/>
    <col min="41" max="41" width="21.1640625" style="9" customWidth="1"/>
    <col min="42" max="43" width="21.1640625" style="5" customWidth="1"/>
    <col min="44" max="44" width="21.1640625" style="9" customWidth="1"/>
    <col min="45" max="141" width="11.5" style="1" customWidth="1"/>
    <col min="142" max="16384" width="11.5" style="1"/>
  </cols>
  <sheetData>
    <row r="1" spans="1:48" s="22" customFormat="1" ht="20" customHeight="1">
      <c r="A1" s="23"/>
      <c r="B1" s="440" t="s">
        <v>19</v>
      </c>
      <c r="C1" s="440"/>
      <c r="D1" s="440"/>
      <c r="E1" s="440"/>
      <c r="F1" s="440"/>
      <c r="G1" s="440"/>
      <c r="H1" s="440"/>
      <c r="I1" s="24"/>
      <c r="J1" s="23"/>
      <c r="K1" s="25"/>
      <c r="L1" s="24"/>
      <c r="M1" s="23"/>
      <c r="N1" s="25"/>
      <c r="O1" s="24"/>
      <c r="P1" s="23"/>
      <c r="Q1" s="25"/>
      <c r="R1" s="24"/>
      <c r="S1" s="23"/>
      <c r="T1" s="25"/>
      <c r="U1" s="24"/>
      <c r="V1" s="23"/>
      <c r="W1" s="25"/>
      <c r="X1" s="24"/>
      <c r="Y1" s="23"/>
      <c r="Z1" s="25"/>
      <c r="AA1" s="24"/>
      <c r="AB1" s="23"/>
      <c r="AC1" s="25"/>
      <c r="AD1" s="24"/>
      <c r="AE1" s="23"/>
      <c r="AF1" s="25"/>
      <c r="AG1" s="24"/>
      <c r="AH1" s="23"/>
      <c r="AI1" s="25"/>
      <c r="AJ1" s="24"/>
      <c r="AK1" s="23"/>
      <c r="AL1" s="25"/>
      <c r="AM1" s="24"/>
      <c r="AN1" s="23"/>
      <c r="AO1" s="25"/>
      <c r="AP1" s="24"/>
      <c r="AQ1" s="23"/>
      <c r="AR1" s="25"/>
    </row>
    <row r="2" spans="1:48" s="22" customFormat="1" ht="20" customHeight="1">
      <c r="A2" s="23"/>
      <c r="B2" s="441" t="s">
        <v>20</v>
      </c>
      <c r="C2" s="441"/>
      <c r="D2" s="441"/>
      <c r="E2" s="441"/>
      <c r="F2" s="441"/>
      <c r="G2" s="441"/>
      <c r="H2" s="441"/>
      <c r="I2" s="24"/>
      <c r="J2" s="23"/>
      <c r="K2" s="25"/>
      <c r="L2" s="24"/>
      <c r="M2" s="23"/>
      <c r="N2" s="25"/>
      <c r="O2" s="24"/>
      <c r="P2" s="23"/>
      <c r="Q2" s="25"/>
      <c r="R2" s="24"/>
      <c r="S2" s="23"/>
      <c r="T2" s="25"/>
      <c r="U2" s="24"/>
      <c r="V2" s="23"/>
      <c r="W2" s="25"/>
      <c r="X2" s="24"/>
      <c r="Y2" s="23"/>
      <c r="Z2" s="25"/>
      <c r="AA2" s="24"/>
      <c r="AB2" s="23"/>
      <c r="AC2" s="25"/>
      <c r="AD2" s="24"/>
      <c r="AE2" s="23"/>
      <c r="AF2" s="25"/>
      <c r="AG2" s="24"/>
      <c r="AH2" s="23"/>
      <c r="AI2" s="25"/>
      <c r="AJ2" s="24"/>
      <c r="AK2" s="23"/>
      <c r="AL2" s="25"/>
      <c r="AM2" s="24"/>
      <c r="AN2" s="23"/>
      <c r="AO2" s="25"/>
      <c r="AP2" s="24"/>
      <c r="AQ2" s="23"/>
      <c r="AR2" s="25"/>
    </row>
    <row r="3" spans="1:48" s="22" customFormat="1" ht="20" customHeight="1">
      <c r="A3" s="23"/>
      <c r="B3" s="441" t="s">
        <v>21</v>
      </c>
      <c r="C3" s="441"/>
      <c r="D3" s="441"/>
      <c r="E3" s="441"/>
      <c r="F3" s="441"/>
      <c r="G3" s="441"/>
      <c r="H3" s="441"/>
      <c r="I3" s="24"/>
      <c r="J3" s="105"/>
      <c r="K3" s="25"/>
      <c r="L3" s="24"/>
      <c r="M3" s="105"/>
      <c r="N3" s="25"/>
      <c r="O3" s="24"/>
      <c r="P3" s="105"/>
      <c r="Q3" s="25"/>
      <c r="R3" s="24"/>
      <c r="S3" s="105"/>
      <c r="T3" s="25"/>
      <c r="U3" s="24"/>
      <c r="V3" s="105"/>
      <c r="W3" s="25"/>
      <c r="X3" s="24"/>
      <c r="Y3" s="105"/>
      <c r="Z3" s="25"/>
      <c r="AA3" s="24"/>
      <c r="AB3" s="105"/>
      <c r="AC3" s="25"/>
      <c r="AD3" s="24"/>
      <c r="AE3" s="105"/>
      <c r="AF3" s="25"/>
      <c r="AG3" s="24"/>
      <c r="AH3" s="105"/>
      <c r="AI3" s="25"/>
      <c r="AJ3" s="24"/>
      <c r="AK3" s="105"/>
      <c r="AL3" s="25"/>
      <c r="AM3" s="24"/>
      <c r="AN3" s="105"/>
      <c r="AO3" s="25"/>
      <c r="AP3" s="24"/>
      <c r="AQ3" s="105"/>
      <c r="AR3" s="25"/>
    </row>
    <row r="4" spans="1:48" s="22" customFormat="1" ht="20" customHeight="1">
      <c r="A4" s="23"/>
      <c r="B4" s="441" t="s">
        <v>22</v>
      </c>
      <c r="C4" s="441"/>
      <c r="D4" s="441"/>
      <c r="E4" s="441"/>
      <c r="F4" s="441"/>
      <c r="G4" s="441"/>
      <c r="H4" s="441"/>
      <c r="I4" s="24"/>
      <c r="J4" s="106"/>
      <c r="K4" s="25"/>
      <c r="L4" s="24"/>
      <c r="M4" s="106"/>
      <c r="N4" s="25"/>
      <c r="O4" s="24"/>
      <c r="P4" s="106"/>
      <c r="Q4" s="25"/>
      <c r="R4" s="24"/>
      <c r="S4" s="106"/>
      <c r="T4" s="25"/>
      <c r="U4" s="24"/>
      <c r="V4" s="106"/>
      <c r="W4" s="25"/>
      <c r="X4" s="24"/>
      <c r="Y4" s="106"/>
      <c r="Z4" s="25"/>
      <c r="AA4" s="24"/>
      <c r="AB4" s="106"/>
      <c r="AC4" s="25"/>
      <c r="AD4" s="24"/>
      <c r="AE4" s="106"/>
      <c r="AF4" s="25"/>
      <c r="AG4" s="24"/>
      <c r="AH4" s="106"/>
      <c r="AI4" s="25"/>
      <c r="AJ4" s="24"/>
      <c r="AK4" s="106"/>
      <c r="AL4" s="25"/>
      <c r="AM4" s="24"/>
      <c r="AN4" s="106"/>
      <c r="AO4" s="25"/>
      <c r="AP4" s="24"/>
      <c r="AQ4" s="106"/>
      <c r="AR4" s="25"/>
    </row>
    <row r="5" spans="1:48" s="22" customFormat="1" ht="20" customHeight="1">
      <c r="A5" s="23"/>
      <c r="B5" s="441" t="s">
        <v>23</v>
      </c>
      <c r="C5" s="441"/>
      <c r="D5" s="441"/>
      <c r="E5" s="441"/>
      <c r="F5" s="441"/>
      <c r="G5" s="441"/>
      <c r="H5" s="441"/>
      <c r="I5" s="24"/>
      <c r="J5" s="23"/>
      <c r="K5" s="25"/>
      <c r="L5" s="24"/>
      <c r="M5" s="23"/>
      <c r="N5" s="25"/>
      <c r="O5" s="24"/>
      <c r="P5" s="23"/>
      <c r="Q5" s="25"/>
      <c r="R5" s="24"/>
      <c r="S5" s="23"/>
      <c r="T5" s="25"/>
      <c r="U5" s="24"/>
      <c r="V5" s="23"/>
      <c r="W5" s="25"/>
      <c r="X5" s="24"/>
      <c r="Y5" s="23"/>
      <c r="Z5" s="25"/>
      <c r="AA5" s="24"/>
      <c r="AB5" s="23"/>
      <c r="AC5" s="25"/>
      <c r="AD5" s="24"/>
      <c r="AE5" s="23"/>
      <c r="AF5" s="25"/>
      <c r="AG5" s="24"/>
      <c r="AH5" s="23"/>
      <c r="AI5" s="25"/>
      <c r="AJ5" s="24"/>
      <c r="AK5" s="23"/>
      <c r="AL5" s="25"/>
      <c r="AM5" s="24"/>
      <c r="AN5" s="23"/>
      <c r="AO5" s="25"/>
      <c r="AP5" s="24"/>
      <c r="AQ5" s="23"/>
      <c r="AR5" s="25"/>
    </row>
    <row r="6" spans="1:48" s="22" customFormat="1" ht="19" hidden="1">
      <c r="A6" s="23"/>
      <c r="B6" s="322" t="s">
        <v>24</v>
      </c>
      <c r="C6" s="19"/>
      <c r="D6" s="20"/>
      <c r="E6" s="20"/>
      <c r="F6" s="20"/>
      <c r="G6" s="20"/>
      <c r="H6" s="20"/>
      <c r="I6" s="24"/>
      <c r="J6" s="23"/>
      <c r="K6" s="25"/>
      <c r="L6" s="24"/>
      <c r="M6" s="23"/>
      <c r="N6" s="25"/>
      <c r="O6" s="24"/>
      <c r="P6" s="23"/>
      <c r="Q6" s="25"/>
      <c r="R6" s="24"/>
      <c r="S6" s="23"/>
      <c r="T6" s="25"/>
      <c r="U6" s="24"/>
      <c r="V6" s="23"/>
      <c r="W6" s="25"/>
      <c r="X6" s="24"/>
      <c r="Y6" s="23"/>
      <c r="Z6" s="25"/>
      <c r="AA6" s="24"/>
      <c r="AB6" s="23"/>
      <c r="AC6" s="25"/>
      <c r="AD6" s="24"/>
      <c r="AE6" s="23"/>
      <c r="AF6" s="25"/>
      <c r="AG6" s="24"/>
      <c r="AH6" s="23"/>
      <c r="AI6" s="25"/>
      <c r="AJ6" s="24"/>
      <c r="AK6" s="23"/>
      <c r="AL6" s="25"/>
      <c r="AM6" s="24"/>
      <c r="AN6" s="23"/>
      <c r="AO6" s="25"/>
      <c r="AP6" s="24"/>
      <c r="AQ6" s="23"/>
      <c r="AR6" s="25"/>
    </row>
    <row r="7" spans="1:48" s="22" customFormat="1" ht="36.75" customHeight="1" thickBot="1">
      <c r="A7" s="23"/>
      <c r="B7" s="441" t="s">
        <v>279</v>
      </c>
      <c r="C7" s="441"/>
      <c r="D7" s="441"/>
      <c r="E7" s="441"/>
      <c r="F7" s="441"/>
      <c r="G7" s="441"/>
      <c r="H7" s="441"/>
      <c r="I7" s="24"/>
      <c r="J7" s="23"/>
      <c r="K7" s="25"/>
      <c r="L7" s="24"/>
      <c r="M7" s="23"/>
      <c r="N7" s="25"/>
      <c r="O7" s="24"/>
      <c r="P7" s="23"/>
      <c r="Q7" s="25"/>
      <c r="R7" s="24"/>
      <c r="S7" s="23"/>
      <c r="T7" s="25"/>
      <c r="U7" s="24"/>
      <c r="V7" s="23"/>
      <c r="W7" s="25"/>
      <c r="X7" s="24"/>
      <c r="Y7" s="23"/>
      <c r="Z7" s="25"/>
      <c r="AA7" s="24"/>
      <c r="AB7" s="23"/>
      <c r="AC7" s="25"/>
      <c r="AD7" s="24"/>
      <c r="AE7" s="23"/>
      <c r="AF7" s="25"/>
      <c r="AG7" s="24"/>
      <c r="AH7" s="23"/>
      <c r="AI7" s="25"/>
      <c r="AJ7" s="24"/>
      <c r="AK7" s="23"/>
      <c r="AL7" s="25"/>
      <c r="AM7" s="24"/>
      <c r="AN7" s="23"/>
      <c r="AO7" s="25"/>
      <c r="AP7" s="24"/>
      <c r="AQ7" s="23"/>
      <c r="AR7" s="25"/>
    </row>
    <row r="8" spans="1:48" s="22" customFormat="1" ht="19" hidden="1" thickBot="1"/>
    <row r="9" spans="1:48" s="10" customFormat="1" ht="14" hidden="1" thickBot="1">
      <c r="A9" s="346"/>
      <c r="B9" s="442" t="s">
        <v>53</v>
      </c>
      <c r="C9" s="442"/>
      <c r="D9" s="442"/>
      <c r="E9" s="442"/>
      <c r="F9" s="442"/>
      <c r="G9" s="442"/>
      <c r="H9" s="442"/>
      <c r="I9" s="16"/>
      <c r="J9" s="15"/>
      <c r="K9" s="15"/>
      <c r="L9" s="16"/>
      <c r="M9" s="15"/>
      <c r="N9" s="15"/>
      <c r="O9" s="16"/>
      <c r="P9" s="15"/>
      <c r="Q9" s="15"/>
      <c r="R9" s="16"/>
      <c r="S9" s="15"/>
      <c r="T9" s="15"/>
      <c r="U9" s="16"/>
      <c r="V9" s="15"/>
      <c r="W9" s="15"/>
      <c r="X9" s="16"/>
      <c r="Y9" s="15"/>
      <c r="Z9" s="15"/>
      <c r="AA9" s="16"/>
      <c r="AB9" s="15"/>
      <c r="AC9" s="15"/>
      <c r="AD9" s="16"/>
      <c r="AE9" s="15"/>
      <c r="AF9" s="15"/>
      <c r="AG9" s="16"/>
      <c r="AH9" s="15"/>
      <c r="AI9" s="15"/>
      <c r="AJ9" s="16"/>
      <c r="AK9" s="15"/>
      <c r="AL9" s="15"/>
      <c r="AM9" s="16"/>
      <c r="AN9" s="15"/>
      <c r="AO9" s="15"/>
      <c r="AP9" s="16"/>
      <c r="AQ9" s="15"/>
      <c r="AR9" s="15"/>
      <c r="AS9" s="345"/>
      <c r="AT9" s="345"/>
      <c r="AU9" s="345"/>
      <c r="AV9" s="345"/>
    </row>
    <row r="10" spans="1:48" s="2" customFormat="1" ht="20" customHeight="1" thickTop="1" thickBot="1">
      <c r="A10" s="347"/>
      <c r="B10" s="138"/>
      <c r="C10" s="6"/>
      <c r="D10" s="11"/>
      <c r="E10" s="12"/>
      <c r="F10" s="12"/>
      <c r="G10" s="193" t="s">
        <v>54</v>
      </c>
      <c r="H10" s="194" t="s">
        <v>55</v>
      </c>
      <c r="I10" s="413" t="s">
        <v>36</v>
      </c>
      <c r="J10" s="413"/>
      <c r="K10" s="413"/>
      <c r="L10" s="413" t="s">
        <v>36</v>
      </c>
      <c r="M10" s="413"/>
      <c r="N10" s="413"/>
      <c r="O10" s="413" t="s">
        <v>36</v>
      </c>
      <c r="P10" s="413"/>
      <c r="Q10" s="413"/>
      <c r="R10" s="413" t="s">
        <v>36</v>
      </c>
      <c r="S10" s="413"/>
      <c r="T10" s="413"/>
      <c r="U10" s="413" t="s">
        <v>36</v>
      </c>
      <c r="V10" s="413"/>
      <c r="W10" s="413"/>
      <c r="X10" s="413" t="s">
        <v>36</v>
      </c>
      <c r="Y10" s="413"/>
      <c r="Z10" s="413"/>
      <c r="AA10" s="413" t="s">
        <v>36</v>
      </c>
      <c r="AB10" s="413"/>
      <c r="AC10" s="413"/>
      <c r="AD10" s="413" t="s">
        <v>36</v>
      </c>
      <c r="AE10" s="413"/>
      <c r="AF10" s="413"/>
      <c r="AG10" s="413" t="s">
        <v>36</v>
      </c>
      <c r="AH10" s="413"/>
      <c r="AI10" s="413"/>
      <c r="AJ10" s="413" t="s">
        <v>36</v>
      </c>
      <c r="AK10" s="413"/>
      <c r="AL10" s="413"/>
      <c r="AM10" s="413" t="s">
        <v>36</v>
      </c>
      <c r="AN10" s="413"/>
      <c r="AO10" s="413"/>
      <c r="AP10" s="413" t="s">
        <v>36</v>
      </c>
      <c r="AQ10" s="413"/>
      <c r="AR10" s="413"/>
      <c r="AS10" s="241"/>
      <c r="AT10" s="348"/>
      <c r="AU10" s="348"/>
      <c r="AV10" s="241" t="s">
        <v>52</v>
      </c>
    </row>
    <row r="11" spans="1:48" s="3" customFormat="1" ht="20.25" customHeight="1" thickTop="1">
      <c r="A11" s="13"/>
      <c r="B11" s="419"/>
      <c r="C11" s="419"/>
      <c r="D11" s="419"/>
      <c r="E11" s="419"/>
      <c r="F11" s="419"/>
      <c r="G11" s="419"/>
      <c r="H11" s="419"/>
      <c r="I11" s="414">
        <v>2</v>
      </c>
      <c r="J11" s="414"/>
      <c r="K11" s="414"/>
      <c r="L11" s="414">
        <v>3</v>
      </c>
      <c r="M11" s="414"/>
      <c r="N11" s="414"/>
      <c r="O11" s="414">
        <v>6</v>
      </c>
      <c r="P11" s="414"/>
      <c r="Q11" s="414"/>
      <c r="R11" s="414">
        <v>8</v>
      </c>
      <c r="S11" s="414"/>
      <c r="T11" s="414"/>
      <c r="U11" s="414">
        <v>13</v>
      </c>
      <c r="V11" s="414"/>
      <c r="W11" s="414"/>
      <c r="X11" s="414">
        <v>15</v>
      </c>
      <c r="Y11" s="414"/>
      <c r="Z11" s="414"/>
      <c r="AA11" s="414">
        <v>19</v>
      </c>
      <c r="AB11" s="414"/>
      <c r="AC11" s="414"/>
      <c r="AD11" s="414">
        <v>24</v>
      </c>
      <c r="AE11" s="414"/>
      <c r="AF11" s="414"/>
      <c r="AG11" s="414">
        <v>32</v>
      </c>
      <c r="AH11" s="414"/>
      <c r="AI11" s="414"/>
      <c r="AJ11" s="414">
        <v>34</v>
      </c>
      <c r="AK11" s="414"/>
      <c r="AL11" s="414"/>
      <c r="AM11" s="414">
        <v>36</v>
      </c>
      <c r="AN11" s="414"/>
      <c r="AO11" s="414"/>
      <c r="AP11" s="414">
        <v>38</v>
      </c>
      <c r="AQ11" s="414"/>
      <c r="AR11" s="414"/>
    </row>
    <row r="12" spans="1:48" s="4" customFormat="1" ht="17.25" customHeight="1" thickBot="1">
      <c r="A12" s="349"/>
      <c r="B12" s="420" t="s">
        <v>2</v>
      </c>
      <c r="C12" s="420"/>
      <c r="D12" s="420"/>
      <c r="E12" s="420"/>
      <c r="F12" s="420"/>
      <c r="G12" s="420"/>
      <c r="H12" s="420"/>
      <c r="I12" s="421" t="s">
        <v>35</v>
      </c>
      <c r="J12" s="421"/>
      <c r="K12" s="421"/>
      <c r="L12" s="415" t="s">
        <v>37</v>
      </c>
      <c r="M12" s="415"/>
      <c r="N12" s="415"/>
      <c r="O12" s="415" t="s">
        <v>38</v>
      </c>
      <c r="P12" s="415"/>
      <c r="Q12" s="415"/>
      <c r="R12" s="415" t="s">
        <v>39</v>
      </c>
      <c r="S12" s="415"/>
      <c r="T12" s="415"/>
      <c r="U12" s="415" t="s">
        <v>40</v>
      </c>
      <c r="V12" s="415"/>
      <c r="W12" s="415"/>
      <c r="X12" s="415" t="s">
        <v>41</v>
      </c>
      <c r="Y12" s="415"/>
      <c r="Z12" s="415"/>
      <c r="AA12" s="415" t="s">
        <v>42</v>
      </c>
      <c r="AB12" s="415"/>
      <c r="AC12" s="415"/>
      <c r="AD12" s="415" t="s">
        <v>43</v>
      </c>
      <c r="AE12" s="415"/>
      <c r="AF12" s="415"/>
      <c r="AG12" s="415" t="s">
        <v>44</v>
      </c>
      <c r="AH12" s="415"/>
      <c r="AI12" s="415"/>
      <c r="AJ12" s="415" t="s">
        <v>45</v>
      </c>
      <c r="AK12" s="415"/>
      <c r="AL12" s="415"/>
      <c r="AM12" s="415" t="s">
        <v>46</v>
      </c>
      <c r="AN12" s="415"/>
      <c r="AO12" s="415"/>
      <c r="AP12" s="415" t="s">
        <v>47</v>
      </c>
      <c r="AQ12" s="415"/>
      <c r="AR12" s="415"/>
      <c r="AS12" s="350"/>
      <c r="AT12" s="350"/>
      <c r="AU12" s="350"/>
      <c r="AV12" s="350"/>
    </row>
    <row r="13" spans="1:48" ht="30.5" customHeight="1" thickBot="1">
      <c r="A13" s="27"/>
      <c r="B13" s="428"/>
      <c r="C13" s="429"/>
      <c r="D13" s="429"/>
      <c r="E13" s="429"/>
      <c r="F13" s="429"/>
      <c r="G13" s="429"/>
      <c r="H13" s="430"/>
      <c r="I13" s="392"/>
      <c r="J13" s="393"/>
      <c r="K13" s="393"/>
      <c r="L13" s="392"/>
      <c r="M13" s="393"/>
      <c r="N13" s="393"/>
      <c r="O13" s="392"/>
      <c r="P13" s="393"/>
      <c r="Q13" s="393"/>
      <c r="R13" s="392"/>
      <c r="S13" s="393"/>
      <c r="T13" s="393"/>
      <c r="U13" s="392"/>
      <c r="V13" s="393"/>
      <c r="W13" s="393"/>
      <c r="X13" s="392"/>
      <c r="Y13" s="393"/>
      <c r="Z13" s="393"/>
      <c r="AA13" s="392"/>
      <c r="AB13" s="393"/>
      <c r="AC13" s="393"/>
      <c r="AD13" s="392"/>
      <c r="AE13" s="393"/>
      <c r="AF13" s="393"/>
      <c r="AG13" s="392"/>
      <c r="AH13" s="393"/>
      <c r="AI13" s="393"/>
      <c r="AJ13" s="392"/>
      <c r="AK13" s="393"/>
      <c r="AL13" s="393"/>
      <c r="AM13" s="392"/>
      <c r="AN13" s="393"/>
      <c r="AO13" s="393"/>
      <c r="AP13" s="392"/>
      <c r="AQ13" s="393"/>
      <c r="AR13" s="408"/>
      <c r="AS13" s="28"/>
      <c r="AT13" s="28"/>
      <c r="AU13" s="28"/>
      <c r="AV13" s="28"/>
    </row>
    <row r="14" spans="1:48" ht="36" customHeight="1" thickBot="1">
      <c r="A14" s="27"/>
      <c r="B14" s="139" t="s">
        <v>56</v>
      </c>
      <c r="C14" s="140" t="s">
        <v>57</v>
      </c>
      <c r="D14" s="107" t="s">
        <v>58</v>
      </c>
      <c r="E14" s="107" t="s">
        <v>59</v>
      </c>
      <c r="F14" s="108" t="s">
        <v>60</v>
      </c>
      <c r="G14" s="107" t="s">
        <v>61</v>
      </c>
      <c r="H14" s="109" t="s">
        <v>62</v>
      </c>
      <c r="I14" s="110" t="s">
        <v>61</v>
      </c>
      <c r="J14" s="107" t="s">
        <v>63</v>
      </c>
      <c r="K14" s="228" t="s">
        <v>64</v>
      </c>
      <c r="L14" s="110" t="s">
        <v>61</v>
      </c>
      <c r="M14" s="107" t="s">
        <v>63</v>
      </c>
      <c r="N14" s="228" t="s">
        <v>64</v>
      </c>
      <c r="O14" s="110" t="s">
        <v>61</v>
      </c>
      <c r="P14" s="107" t="s">
        <v>63</v>
      </c>
      <c r="Q14" s="228" t="s">
        <v>64</v>
      </c>
      <c r="R14" s="110" t="s">
        <v>61</v>
      </c>
      <c r="S14" s="107" t="s">
        <v>63</v>
      </c>
      <c r="T14" s="228" t="s">
        <v>64</v>
      </c>
      <c r="U14" s="110" t="s">
        <v>61</v>
      </c>
      <c r="V14" s="107" t="s">
        <v>63</v>
      </c>
      <c r="W14" s="228" t="s">
        <v>64</v>
      </c>
      <c r="X14" s="110" t="s">
        <v>61</v>
      </c>
      <c r="Y14" s="107" t="s">
        <v>63</v>
      </c>
      <c r="Z14" s="228" t="s">
        <v>64</v>
      </c>
      <c r="AA14" s="110" t="s">
        <v>61</v>
      </c>
      <c r="AB14" s="107" t="s">
        <v>63</v>
      </c>
      <c r="AC14" s="228" t="s">
        <v>64</v>
      </c>
      <c r="AD14" s="110" t="s">
        <v>61</v>
      </c>
      <c r="AE14" s="107" t="s">
        <v>63</v>
      </c>
      <c r="AF14" s="228" t="s">
        <v>64</v>
      </c>
      <c r="AG14" s="110" t="s">
        <v>61</v>
      </c>
      <c r="AH14" s="107" t="s">
        <v>63</v>
      </c>
      <c r="AI14" s="228" t="s">
        <v>64</v>
      </c>
      <c r="AJ14" s="110" t="s">
        <v>61</v>
      </c>
      <c r="AK14" s="107" t="s">
        <v>63</v>
      </c>
      <c r="AL14" s="228" t="s">
        <v>64</v>
      </c>
      <c r="AM14" s="110" t="s">
        <v>61</v>
      </c>
      <c r="AN14" s="107" t="s">
        <v>63</v>
      </c>
      <c r="AO14" s="228" t="s">
        <v>64</v>
      </c>
      <c r="AP14" s="110" t="s">
        <v>61</v>
      </c>
      <c r="AQ14" s="107" t="s">
        <v>63</v>
      </c>
      <c r="AR14" s="324" t="s">
        <v>64</v>
      </c>
      <c r="AS14" s="28"/>
      <c r="AT14" s="28"/>
      <c r="AU14" s="28"/>
      <c r="AV14" s="28"/>
    </row>
    <row r="15" spans="1:48" ht="20.25" customHeight="1">
      <c r="A15" s="27"/>
      <c r="B15" s="220" t="s">
        <v>65</v>
      </c>
      <c r="C15" s="221"/>
      <c r="D15" s="221"/>
      <c r="E15" s="221"/>
      <c r="F15" s="222"/>
      <c r="G15" s="221"/>
      <c r="H15" s="223">
        <v>1862284760</v>
      </c>
      <c r="I15" s="224"/>
      <c r="J15" s="225">
        <v>1752541630</v>
      </c>
      <c r="K15" s="229"/>
      <c r="L15" s="224"/>
      <c r="M15" s="225">
        <v>1781128510</v>
      </c>
      <c r="N15" s="229"/>
      <c r="O15" s="224"/>
      <c r="P15" s="225">
        <v>1791540760</v>
      </c>
      <c r="Q15" s="229"/>
      <c r="R15" s="224"/>
      <c r="S15" s="225">
        <v>1812009470</v>
      </c>
      <c r="T15" s="229"/>
      <c r="U15" s="224"/>
      <c r="V15" s="225">
        <v>1742700760</v>
      </c>
      <c r="W15" s="229"/>
      <c r="X15" s="224"/>
      <c r="Y15" s="225">
        <v>1757500760</v>
      </c>
      <c r="Z15" s="229"/>
      <c r="AA15" s="224"/>
      <c r="AB15" s="225">
        <v>1862284760</v>
      </c>
      <c r="AC15" s="229"/>
      <c r="AD15" s="224"/>
      <c r="AE15" s="225">
        <v>1862284760</v>
      </c>
      <c r="AF15" s="229"/>
      <c r="AG15" s="224"/>
      <c r="AH15" s="225">
        <v>1825077000</v>
      </c>
      <c r="AI15" s="229"/>
      <c r="AJ15" s="224"/>
      <c r="AK15" s="225">
        <v>1637620760</v>
      </c>
      <c r="AL15" s="229"/>
      <c r="AM15" s="224"/>
      <c r="AN15" s="225">
        <v>1775045000</v>
      </c>
      <c r="AO15" s="229"/>
      <c r="AP15" s="224"/>
      <c r="AQ15" s="225">
        <v>1790544675</v>
      </c>
      <c r="AR15" s="325"/>
      <c r="AS15" s="28"/>
      <c r="AT15" s="28"/>
      <c r="AU15" s="28"/>
      <c r="AV15" s="28"/>
    </row>
    <row r="16" spans="1:48" ht="30.5" customHeight="1">
      <c r="A16" s="27"/>
      <c r="B16" s="141">
        <v>1</v>
      </c>
      <c r="C16" s="142" t="s">
        <v>66</v>
      </c>
      <c r="D16" s="143" t="s">
        <v>67</v>
      </c>
      <c r="E16" s="142" t="s">
        <v>68</v>
      </c>
      <c r="F16" s="144">
        <v>20</v>
      </c>
      <c r="G16" s="145">
        <v>1113277</v>
      </c>
      <c r="H16" s="146">
        <v>22265540</v>
      </c>
      <c r="I16" s="147">
        <v>1113275</v>
      </c>
      <c r="J16" s="148">
        <v>22265500</v>
      </c>
      <c r="K16" s="230" t="s">
        <v>284</v>
      </c>
      <c r="L16" s="147">
        <v>1064738</v>
      </c>
      <c r="M16" s="148">
        <v>21294760</v>
      </c>
      <c r="N16" s="230" t="s">
        <v>284</v>
      </c>
      <c r="O16" s="147">
        <v>1113277</v>
      </c>
      <c r="P16" s="148">
        <v>22265540</v>
      </c>
      <c r="Q16" s="230" t="s">
        <v>284</v>
      </c>
      <c r="R16" s="147">
        <v>1083219</v>
      </c>
      <c r="S16" s="148">
        <v>21664380</v>
      </c>
      <c r="T16" s="230" t="s">
        <v>284</v>
      </c>
      <c r="U16" s="147">
        <v>1113277</v>
      </c>
      <c r="V16" s="148">
        <v>22265540</v>
      </c>
      <c r="W16" s="230" t="s">
        <v>284</v>
      </c>
      <c r="X16" s="147">
        <v>1113277</v>
      </c>
      <c r="Y16" s="148">
        <v>22265540</v>
      </c>
      <c r="Z16" s="230" t="s">
        <v>284</v>
      </c>
      <c r="AA16" s="147">
        <v>1113277</v>
      </c>
      <c r="AB16" s="148">
        <v>22265540</v>
      </c>
      <c r="AC16" s="230" t="s">
        <v>284</v>
      </c>
      <c r="AD16" s="147">
        <v>1113277</v>
      </c>
      <c r="AE16" s="148">
        <v>22265540</v>
      </c>
      <c r="AF16" s="230" t="s">
        <v>284</v>
      </c>
      <c r="AG16" s="147">
        <v>1091011</v>
      </c>
      <c r="AH16" s="148">
        <v>21820220</v>
      </c>
      <c r="AI16" s="230" t="s">
        <v>284</v>
      </c>
      <c r="AJ16" s="147">
        <v>1113277</v>
      </c>
      <c r="AK16" s="148">
        <v>22265540</v>
      </c>
      <c r="AL16" s="230" t="s">
        <v>284</v>
      </c>
      <c r="AM16" s="147">
        <v>1110000</v>
      </c>
      <c r="AN16" s="148">
        <v>22200000</v>
      </c>
      <c r="AO16" s="230" t="s">
        <v>284</v>
      </c>
      <c r="AP16" s="147">
        <v>1070416</v>
      </c>
      <c r="AQ16" s="148">
        <v>21408320</v>
      </c>
      <c r="AR16" s="326" t="s">
        <v>284</v>
      </c>
      <c r="AS16" s="28"/>
      <c r="AT16" s="28"/>
      <c r="AU16" s="28"/>
      <c r="AV16" s="28"/>
    </row>
    <row r="17" spans="1:44" ht="30.5" customHeight="1">
      <c r="A17" s="27"/>
      <c r="B17" s="141">
        <v>2</v>
      </c>
      <c r="C17" s="142" t="s">
        <v>69</v>
      </c>
      <c r="D17" s="143" t="s">
        <v>70</v>
      </c>
      <c r="E17" s="142" t="s">
        <v>71</v>
      </c>
      <c r="F17" s="144">
        <v>45</v>
      </c>
      <c r="G17" s="145">
        <v>111616</v>
      </c>
      <c r="H17" s="146">
        <v>5022720</v>
      </c>
      <c r="I17" s="147">
        <v>111614</v>
      </c>
      <c r="J17" s="148">
        <v>5022630</v>
      </c>
      <c r="K17" s="230" t="s">
        <v>284</v>
      </c>
      <c r="L17" s="147">
        <v>106750</v>
      </c>
      <c r="M17" s="148">
        <v>4803750</v>
      </c>
      <c r="N17" s="230" t="s">
        <v>284</v>
      </c>
      <c r="O17" s="147">
        <v>111616</v>
      </c>
      <c r="P17" s="148">
        <v>5022720</v>
      </c>
      <c r="Q17" s="230" t="s">
        <v>284</v>
      </c>
      <c r="R17" s="147">
        <v>108602</v>
      </c>
      <c r="S17" s="148">
        <v>4887090</v>
      </c>
      <c r="T17" s="230" t="s">
        <v>284</v>
      </c>
      <c r="U17" s="147">
        <v>111616</v>
      </c>
      <c r="V17" s="148">
        <v>5022720</v>
      </c>
      <c r="W17" s="230" t="s">
        <v>284</v>
      </c>
      <c r="X17" s="147">
        <v>111616</v>
      </c>
      <c r="Y17" s="148">
        <v>5022720</v>
      </c>
      <c r="Z17" s="230" t="s">
        <v>284</v>
      </c>
      <c r="AA17" s="147">
        <v>111616</v>
      </c>
      <c r="AB17" s="148">
        <v>5022720</v>
      </c>
      <c r="AC17" s="230" t="s">
        <v>284</v>
      </c>
      <c r="AD17" s="147">
        <v>111616</v>
      </c>
      <c r="AE17" s="148">
        <v>5022720</v>
      </c>
      <c r="AF17" s="230" t="s">
        <v>284</v>
      </c>
      <c r="AG17" s="147">
        <v>109384</v>
      </c>
      <c r="AH17" s="148">
        <v>4922280</v>
      </c>
      <c r="AI17" s="230" t="s">
        <v>284</v>
      </c>
      <c r="AJ17" s="147">
        <v>111616</v>
      </c>
      <c r="AK17" s="148">
        <v>5022720</v>
      </c>
      <c r="AL17" s="230" t="s">
        <v>284</v>
      </c>
      <c r="AM17" s="147">
        <v>111000</v>
      </c>
      <c r="AN17" s="148">
        <v>4995000</v>
      </c>
      <c r="AO17" s="230" t="s">
        <v>284</v>
      </c>
      <c r="AP17" s="147">
        <v>107319</v>
      </c>
      <c r="AQ17" s="148">
        <v>4829355</v>
      </c>
      <c r="AR17" s="326" t="s">
        <v>284</v>
      </c>
    </row>
    <row r="18" spans="1:44" ht="30.5" customHeight="1">
      <c r="A18" s="27"/>
      <c r="B18" s="141">
        <v>3</v>
      </c>
      <c r="C18" s="142" t="s">
        <v>72</v>
      </c>
      <c r="D18" s="143" t="s">
        <v>73</v>
      </c>
      <c r="E18" s="142" t="s">
        <v>71</v>
      </c>
      <c r="F18" s="144">
        <v>37500</v>
      </c>
      <c r="G18" s="145">
        <v>10619</v>
      </c>
      <c r="H18" s="146">
        <v>398212500</v>
      </c>
      <c r="I18" s="147">
        <v>10617</v>
      </c>
      <c r="J18" s="148">
        <v>398137500</v>
      </c>
      <c r="K18" s="230" t="s">
        <v>284</v>
      </c>
      <c r="L18" s="147">
        <v>10156</v>
      </c>
      <c r="M18" s="148">
        <v>380850000</v>
      </c>
      <c r="N18" s="230" t="s">
        <v>284</v>
      </c>
      <c r="O18" s="147">
        <v>10619</v>
      </c>
      <c r="P18" s="148">
        <v>398212500</v>
      </c>
      <c r="Q18" s="230" t="s">
        <v>284</v>
      </c>
      <c r="R18" s="147">
        <v>10332</v>
      </c>
      <c r="S18" s="148">
        <v>387450000</v>
      </c>
      <c r="T18" s="230" t="s">
        <v>284</v>
      </c>
      <c r="U18" s="147">
        <v>10619</v>
      </c>
      <c r="V18" s="148">
        <v>398212500</v>
      </c>
      <c r="W18" s="230" t="s">
        <v>284</v>
      </c>
      <c r="X18" s="147">
        <v>10619</v>
      </c>
      <c r="Y18" s="148">
        <v>398212500</v>
      </c>
      <c r="Z18" s="230" t="s">
        <v>284</v>
      </c>
      <c r="AA18" s="147">
        <v>10619</v>
      </c>
      <c r="AB18" s="148">
        <v>398212500</v>
      </c>
      <c r="AC18" s="230" t="s">
        <v>284</v>
      </c>
      <c r="AD18" s="147">
        <v>10619</v>
      </c>
      <c r="AE18" s="148">
        <v>398212500</v>
      </c>
      <c r="AF18" s="230" t="s">
        <v>284</v>
      </c>
      <c r="AG18" s="147">
        <v>10407</v>
      </c>
      <c r="AH18" s="148">
        <v>390262500</v>
      </c>
      <c r="AI18" s="230" t="s">
        <v>284</v>
      </c>
      <c r="AJ18" s="147">
        <v>10619</v>
      </c>
      <c r="AK18" s="148">
        <v>398212500</v>
      </c>
      <c r="AL18" s="230" t="s">
        <v>284</v>
      </c>
      <c r="AM18" s="147">
        <v>10300</v>
      </c>
      <c r="AN18" s="148">
        <v>386250000</v>
      </c>
      <c r="AO18" s="230" t="s">
        <v>284</v>
      </c>
      <c r="AP18" s="147">
        <v>10210</v>
      </c>
      <c r="AQ18" s="148">
        <v>382875000</v>
      </c>
      <c r="AR18" s="326" t="s">
        <v>284</v>
      </c>
    </row>
    <row r="19" spans="1:44" ht="30.5" customHeight="1" thickBot="1">
      <c r="A19" s="27"/>
      <c r="B19" s="141">
        <v>4</v>
      </c>
      <c r="C19" s="142" t="s">
        <v>74</v>
      </c>
      <c r="D19" s="143" t="s">
        <v>75</v>
      </c>
      <c r="E19" s="142" t="s">
        <v>71</v>
      </c>
      <c r="F19" s="144">
        <v>148000</v>
      </c>
      <c r="G19" s="145">
        <v>9708</v>
      </c>
      <c r="H19" s="146">
        <v>1436784000</v>
      </c>
      <c r="I19" s="147">
        <v>8967</v>
      </c>
      <c r="J19" s="148">
        <v>1327116000</v>
      </c>
      <c r="K19" s="230" t="s">
        <v>284</v>
      </c>
      <c r="L19" s="147">
        <v>9285</v>
      </c>
      <c r="M19" s="148">
        <v>1374180000</v>
      </c>
      <c r="N19" s="230" t="s">
        <v>284</v>
      </c>
      <c r="O19" s="147">
        <v>9230</v>
      </c>
      <c r="P19" s="148">
        <v>1366040000</v>
      </c>
      <c r="Q19" s="230" t="s">
        <v>284</v>
      </c>
      <c r="R19" s="147">
        <v>9446</v>
      </c>
      <c r="S19" s="148">
        <v>1398008000</v>
      </c>
      <c r="T19" s="230" t="s">
        <v>284</v>
      </c>
      <c r="U19" s="147">
        <v>8900</v>
      </c>
      <c r="V19" s="148">
        <v>1317200000</v>
      </c>
      <c r="W19" s="230" t="s">
        <v>284</v>
      </c>
      <c r="X19" s="147">
        <v>9000</v>
      </c>
      <c r="Y19" s="148">
        <v>1332000000</v>
      </c>
      <c r="Z19" s="230" t="s">
        <v>284</v>
      </c>
      <c r="AA19" s="147">
        <v>9708</v>
      </c>
      <c r="AB19" s="148">
        <v>1436784000</v>
      </c>
      <c r="AC19" s="230" t="s">
        <v>284</v>
      </c>
      <c r="AD19" s="147">
        <v>9708</v>
      </c>
      <c r="AE19" s="148">
        <v>1436784000</v>
      </c>
      <c r="AF19" s="230" t="s">
        <v>284</v>
      </c>
      <c r="AG19" s="147">
        <v>9514</v>
      </c>
      <c r="AH19" s="148">
        <v>1408072000</v>
      </c>
      <c r="AI19" s="230" t="s">
        <v>284</v>
      </c>
      <c r="AJ19" s="147">
        <v>8190</v>
      </c>
      <c r="AK19" s="148">
        <v>1212120000</v>
      </c>
      <c r="AL19" s="230" t="s">
        <v>284</v>
      </c>
      <c r="AM19" s="147">
        <v>9200</v>
      </c>
      <c r="AN19" s="148">
        <v>1361600000</v>
      </c>
      <c r="AO19" s="230" t="s">
        <v>284</v>
      </c>
      <c r="AP19" s="147">
        <v>9334</v>
      </c>
      <c r="AQ19" s="148">
        <v>1381432000</v>
      </c>
      <c r="AR19" s="326" t="s">
        <v>284</v>
      </c>
    </row>
    <row r="20" spans="1:44" ht="20.5" customHeight="1">
      <c r="A20" s="27"/>
      <c r="B20" s="220" t="s">
        <v>76</v>
      </c>
      <c r="C20" s="221"/>
      <c r="D20" s="221"/>
      <c r="E20" s="221"/>
      <c r="F20" s="222"/>
      <c r="G20" s="221"/>
      <c r="H20" s="223">
        <v>6941116800</v>
      </c>
      <c r="I20" s="224"/>
      <c r="J20" s="225">
        <v>6689327700</v>
      </c>
      <c r="K20" s="229"/>
      <c r="L20" s="224"/>
      <c r="M20" s="225">
        <v>6638481000</v>
      </c>
      <c r="N20" s="229"/>
      <c r="O20" s="224"/>
      <c r="P20" s="225">
        <v>6551035800</v>
      </c>
      <c r="Q20" s="229"/>
      <c r="R20" s="224"/>
      <c r="S20" s="225">
        <v>6753708000</v>
      </c>
      <c r="T20" s="229"/>
      <c r="U20" s="224"/>
      <c r="V20" s="225">
        <v>6503700000</v>
      </c>
      <c r="W20" s="229"/>
      <c r="X20" s="224"/>
      <c r="Y20" s="225">
        <v>6196301400</v>
      </c>
      <c r="Z20" s="229"/>
      <c r="AA20" s="224"/>
      <c r="AB20" s="225">
        <v>6524496000</v>
      </c>
      <c r="AC20" s="229"/>
      <c r="AD20" s="224"/>
      <c r="AE20" s="225">
        <v>6501583800</v>
      </c>
      <c r="AF20" s="229"/>
      <c r="AG20" s="224"/>
      <c r="AH20" s="225">
        <v>6802285800</v>
      </c>
      <c r="AI20" s="229"/>
      <c r="AJ20" s="224"/>
      <c r="AK20" s="225">
        <v>6752620800</v>
      </c>
      <c r="AL20" s="229"/>
      <c r="AM20" s="224"/>
      <c r="AN20" s="225">
        <v>6824850000</v>
      </c>
      <c r="AO20" s="229"/>
      <c r="AP20" s="224"/>
      <c r="AQ20" s="225">
        <v>6673878600</v>
      </c>
      <c r="AR20" s="325"/>
    </row>
    <row r="21" spans="1:44" ht="30.5" customHeight="1">
      <c r="A21" s="27"/>
      <c r="B21" s="141">
        <v>5</v>
      </c>
      <c r="C21" s="142" t="s">
        <v>77</v>
      </c>
      <c r="D21" s="143" t="s">
        <v>78</v>
      </c>
      <c r="E21" s="142" t="s">
        <v>71</v>
      </c>
      <c r="F21" s="144">
        <v>10500</v>
      </c>
      <c r="G21" s="145">
        <v>173952</v>
      </c>
      <c r="H21" s="146">
        <v>1826496000</v>
      </c>
      <c r="I21" s="147">
        <v>173628</v>
      </c>
      <c r="J21" s="148">
        <v>1823094000</v>
      </c>
      <c r="K21" s="230" t="s">
        <v>284</v>
      </c>
      <c r="L21" s="147">
        <v>166368</v>
      </c>
      <c r="M21" s="148">
        <v>1746864000</v>
      </c>
      <c r="N21" s="230" t="s">
        <v>284</v>
      </c>
      <c r="O21" s="147">
        <v>162673</v>
      </c>
      <c r="P21" s="148">
        <v>1708066500</v>
      </c>
      <c r="Q21" s="230" t="s">
        <v>284</v>
      </c>
      <c r="R21" s="147">
        <v>169255</v>
      </c>
      <c r="S21" s="148">
        <v>1777177500</v>
      </c>
      <c r="T21" s="230" t="s">
        <v>284</v>
      </c>
      <c r="U21" s="147">
        <v>163000</v>
      </c>
      <c r="V21" s="148">
        <v>1711500000</v>
      </c>
      <c r="W21" s="230" t="s">
        <v>284</v>
      </c>
      <c r="X21" s="147">
        <v>150000</v>
      </c>
      <c r="Y21" s="148">
        <v>1575000000</v>
      </c>
      <c r="Z21" s="230" t="s">
        <v>284</v>
      </c>
      <c r="AA21" s="147">
        <v>173952</v>
      </c>
      <c r="AB21" s="148">
        <v>1826496000</v>
      </c>
      <c r="AC21" s="230" t="s">
        <v>284</v>
      </c>
      <c r="AD21" s="147">
        <v>173952</v>
      </c>
      <c r="AE21" s="148">
        <v>1826496000</v>
      </c>
      <c r="AF21" s="230" t="s">
        <v>284</v>
      </c>
      <c r="AG21" s="147">
        <v>170473</v>
      </c>
      <c r="AH21" s="148">
        <v>1789966500</v>
      </c>
      <c r="AI21" s="230" t="s">
        <v>284</v>
      </c>
      <c r="AJ21" s="147">
        <v>156000</v>
      </c>
      <c r="AK21" s="148">
        <v>1638000000</v>
      </c>
      <c r="AL21" s="230" t="s">
        <v>284</v>
      </c>
      <c r="AM21" s="147">
        <v>170500</v>
      </c>
      <c r="AN21" s="148">
        <v>1790250000</v>
      </c>
      <c r="AO21" s="230" t="s">
        <v>284</v>
      </c>
      <c r="AP21" s="147">
        <v>167255</v>
      </c>
      <c r="AQ21" s="148">
        <v>1756177500</v>
      </c>
      <c r="AR21" s="326" t="s">
        <v>284</v>
      </c>
    </row>
    <row r="22" spans="1:44" ht="30.5" customHeight="1">
      <c r="A22" s="27"/>
      <c r="B22" s="141">
        <v>6</v>
      </c>
      <c r="C22" s="142" t="s">
        <v>79</v>
      </c>
      <c r="D22" s="143" t="s">
        <v>80</v>
      </c>
      <c r="E22" s="142" t="s">
        <v>71</v>
      </c>
      <c r="F22" s="144">
        <v>21900</v>
      </c>
      <c r="G22" s="145">
        <v>193526</v>
      </c>
      <c r="H22" s="146">
        <v>4238219400</v>
      </c>
      <c r="I22" s="147">
        <v>182971</v>
      </c>
      <c r="J22" s="148">
        <v>4007064900</v>
      </c>
      <c r="K22" s="230" t="s">
        <v>284</v>
      </c>
      <c r="L22" s="147">
        <v>185088</v>
      </c>
      <c r="M22" s="148">
        <v>4053427200</v>
      </c>
      <c r="N22" s="230" t="s">
        <v>284</v>
      </c>
      <c r="O22" s="147">
        <v>182247</v>
      </c>
      <c r="P22" s="148">
        <v>3991209300</v>
      </c>
      <c r="Q22" s="230" t="s">
        <v>284</v>
      </c>
      <c r="R22" s="147">
        <v>188301</v>
      </c>
      <c r="S22" s="148">
        <v>4123791900</v>
      </c>
      <c r="T22" s="230" t="s">
        <v>284</v>
      </c>
      <c r="U22" s="147">
        <v>182000</v>
      </c>
      <c r="V22" s="148">
        <v>3985800000</v>
      </c>
      <c r="W22" s="230" t="s">
        <v>284</v>
      </c>
      <c r="X22" s="147">
        <v>171000</v>
      </c>
      <c r="Y22" s="148">
        <v>3744900000</v>
      </c>
      <c r="Z22" s="230" t="s">
        <v>284</v>
      </c>
      <c r="AA22" s="147">
        <v>180000</v>
      </c>
      <c r="AB22" s="148">
        <v>3942000000</v>
      </c>
      <c r="AC22" s="230" t="s">
        <v>284</v>
      </c>
      <c r="AD22" s="147">
        <v>173456</v>
      </c>
      <c r="AE22" s="148">
        <v>3798686400</v>
      </c>
      <c r="AF22" s="230" t="s">
        <v>284</v>
      </c>
      <c r="AG22" s="147">
        <v>189655</v>
      </c>
      <c r="AH22" s="148">
        <v>4153444500</v>
      </c>
      <c r="AI22" s="230" t="s">
        <v>284</v>
      </c>
      <c r="AJ22" s="147">
        <v>193526</v>
      </c>
      <c r="AK22" s="148">
        <v>4238219400</v>
      </c>
      <c r="AL22" s="230" t="s">
        <v>284</v>
      </c>
      <c r="AM22" s="147">
        <v>190000</v>
      </c>
      <c r="AN22" s="148">
        <v>4161000000</v>
      </c>
      <c r="AO22" s="230" t="s">
        <v>284</v>
      </c>
      <c r="AP22" s="147">
        <v>186075</v>
      </c>
      <c r="AQ22" s="148">
        <v>4075042500</v>
      </c>
      <c r="AR22" s="326" t="s">
        <v>284</v>
      </c>
    </row>
    <row r="23" spans="1:44" ht="30.5" customHeight="1" thickBot="1">
      <c r="A23" s="27"/>
      <c r="B23" s="141">
        <v>7</v>
      </c>
      <c r="C23" s="142" t="s">
        <v>81</v>
      </c>
      <c r="D23" s="143" t="s">
        <v>82</v>
      </c>
      <c r="E23" s="142" t="s">
        <v>71</v>
      </c>
      <c r="F23" s="144">
        <v>4200</v>
      </c>
      <c r="G23" s="145">
        <v>208667</v>
      </c>
      <c r="H23" s="146">
        <v>876401400</v>
      </c>
      <c r="I23" s="147">
        <v>204564</v>
      </c>
      <c r="J23" s="148">
        <v>859168800</v>
      </c>
      <c r="K23" s="230" t="s">
        <v>284</v>
      </c>
      <c r="L23" s="147">
        <v>199569</v>
      </c>
      <c r="M23" s="148">
        <v>838189800</v>
      </c>
      <c r="N23" s="230" t="s">
        <v>284</v>
      </c>
      <c r="O23" s="147">
        <v>202800</v>
      </c>
      <c r="P23" s="148">
        <v>851760000</v>
      </c>
      <c r="Q23" s="230" t="s">
        <v>284</v>
      </c>
      <c r="R23" s="147">
        <v>203033</v>
      </c>
      <c r="S23" s="148">
        <v>852738600</v>
      </c>
      <c r="T23" s="230" t="s">
        <v>284</v>
      </c>
      <c r="U23" s="147">
        <v>192000</v>
      </c>
      <c r="V23" s="148">
        <v>806400000</v>
      </c>
      <c r="W23" s="230" t="s">
        <v>284</v>
      </c>
      <c r="X23" s="147">
        <v>208667</v>
      </c>
      <c r="Y23" s="148">
        <v>876401400</v>
      </c>
      <c r="Z23" s="230" t="s">
        <v>284</v>
      </c>
      <c r="AA23" s="147">
        <v>180000</v>
      </c>
      <c r="AB23" s="148">
        <v>756000000</v>
      </c>
      <c r="AC23" s="230" t="s">
        <v>284</v>
      </c>
      <c r="AD23" s="147">
        <v>208667</v>
      </c>
      <c r="AE23" s="148">
        <v>876401400</v>
      </c>
      <c r="AF23" s="230" t="s">
        <v>284</v>
      </c>
      <c r="AG23" s="147">
        <v>204494</v>
      </c>
      <c r="AH23" s="148">
        <v>858874800</v>
      </c>
      <c r="AI23" s="230" t="s">
        <v>284</v>
      </c>
      <c r="AJ23" s="147">
        <v>208667</v>
      </c>
      <c r="AK23" s="148">
        <v>876401400</v>
      </c>
      <c r="AL23" s="230" t="s">
        <v>284</v>
      </c>
      <c r="AM23" s="147">
        <v>208000</v>
      </c>
      <c r="AN23" s="148">
        <v>873600000</v>
      </c>
      <c r="AO23" s="230" t="s">
        <v>284</v>
      </c>
      <c r="AP23" s="147">
        <v>200633</v>
      </c>
      <c r="AQ23" s="148">
        <v>842658600</v>
      </c>
      <c r="AR23" s="326" t="s">
        <v>284</v>
      </c>
    </row>
    <row r="24" spans="1:44" ht="22.5" customHeight="1">
      <c r="A24" s="27"/>
      <c r="B24" s="220" t="s">
        <v>83</v>
      </c>
      <c r="C24" s="221"/>
      <c r="D24" s="221"/>
      <c r="E24" s="221"/>
      <c r="F24" s="222"/>
      <c r="G24" s="221"/>
      <c r="H24" s="223">
        <v>9652823800</v>
      </c>
      <c r="I24" s="224"/>
      <c r="J24" s="225">
        <v>9218299432</v>
      </c>
      <c r="K24" s="229"/>
      <c r="L24" s="224"/>
      <c r="M24" s="225">
        <v>9231949090</v>
      </c>
      <c r="N24" s="229"/>
      <c r="O24" s="224"/>
      <c r="P24" s="225">
        <v>9579322954</v>
      </c>
      <c r="Q24" s="229"/>
      <c r="R24" s="224"/>
      <c r="S24" s="225">
        <v>9392174426</v>
      </c>
      <c r="T24" s="229"/>
      <c r="U24" s="224"/>
      <c r="V24" s="225">
        <v>9008887640</v>
      </c>
      <c r="W24" s="229"/>
      <c r="X24" s="224"/>
      <c r="Y24" s="225">
        <v>9052317040</v>
      </c>
      <c r="Z24" s="229"/>
      <c r="AA24" s="224"/>
      <c r="AB24" s="225">
        <v>9307132300</v>
      </c>
      <c r="AC24" s="229"/>
      <c r="AD24" s="224"/>
      <c r="AE24" s="225">
        <v>8654242720</v>
      </c>
      <c r="AF24" s="229"/>
      <c r="AG24" s="224"/>
      <c r="AH24" s="225">
        <v>9132405212</v>
      </c>
      <c r="AI24" s="229"/>
      <c r="AJ24" s="224"/>
      <c r="AK24" s="225">
        <v>9652823800</v>
      </c>
      <c r="AL24" s="229"/>
      <c r="AM24" s="224"/>
      <c r="AN24" s="225">
        <v>9566428000</v>
      </c>
      <c r="AO24" s="229"/>
      <c r="AP24" s="224"/>
      <c r="AQ24" s="225">
        <v>9281209992</v>
      </c>
      <c r="AR24" s="325"/>
    </row>
    <row r="25" spans="1:44" ht="30.5" customHeight="1">
      <c r="A25" s="27"/>
      <c r="B25" s="141">
        <v>7</v>
      </c>
      <c r="C25" s="142" t="s">
        <v>84</v>
      </c>
      <c r="D25" s="143" t="s">
        <v>85</v>
      </c>
      <c r="E25" s="142" t="s">
        <v>86</v>
      </c>
      <c r="F25" s="144">
        <v>71540</v>
      </c>
      <c r="G25" s="145">
        <v>2916</v>
      </c>
      <c r="H25" s="146">
        <v>208610640</v>
      </c>
      <c r="I25" s="147">
        <v>2693</v>
      </c>
      <c r="J25" s="148">
        <v>192657220</v>
      </c>
      <c r="K25" s="230" t="s">
        <v>284</v>
      </c>
      <c r="L25" s="147">
        <v>2789</v>
      </c>
      <c r="M25" s="148">
        <v>199525060</v>
      </c>
      <c r="N25" s="230" t="s">
        <v>284</v>
      </c>
      <c r="O25" s="147">
        <v>2916</v>
      </c>
      <c r="P25" s="148">
        <v>208610640</v>
      </c>
      <c r="Q25" s="230" t="s">
        <v>284</v>
      </c>
      <c r="R25" s="147">
        <v>2837</v>
      </c>
      <c r="S25" s="148">
        <v>202958980</v>
      </c>
      <c r="T25" s="230" t="s">
        <v>284</v>
      </c>
      <c r="U25" s="147">
        <v>2916</v>
      </c>
      <c r="V25" s="148">
        <v>208610640</v>
      </c>
      <c r="W25" s="230" t="s">
        <v>284</v>
      </c>
      <c r="X25" s="147">
        <v>2916</v>
      </c>
      <c r="Y25" s="148">
        <v>208610640</v>
      </c>
      <c r="Z25" s="230" t="s">
        <v>284</v>
      </c>
      <c r="AA25" s="147">
        <v>2916</v>
      </c>
      <c r="AB25" s="148">
        <v>208610640</v>
      </c>
      <c r="AC25" s="230" t="s">
        <v>284</v>
      </c>
      <c r="AD25" s="147">
        <v>2916</v>
      </c>
      <c r="AE25" s="148">
        <v>208610640</v>
      </c>
      <c r="AF25" s="230" t="s">
        <v>284</v>
      </c>
      <c r="AG25" s="147">
        <v>2858</v>
      </c>
      <c r="AH25" s="148">
        <v>204461320</v>
      </c>
      <c r="AI25" s="230" t="s">
        <v>284</v>
      </c>
      <c r="AJ25" s="147">
        <v>2916</v>
      </c>
      <c r="AK25" s="148">
        <v>208610640</v>
      </c>
      <c r="AL25" s="230" t="s">
        <v>284</v>
      </c>
      <c r="AM25" s="147">
        <v>2900</v>
      </c>
      <c r="AN25" s="148">
        <v>207466000</v>
      </c>
      <c r="AO25" s="230" t="s">
        <v>284</v>
      </c>
      <c r="AP25" s="147">
        <v>2804</v>
      </c>
      <c r="AQ25" s="148">
        <v>200598160</v>
      </c>
      <c r="AR25" s="326" t="s">
        <v>284</v>
      </c>
    </row>
    <row r="26" spans="1:44" ht="30.5" customHeight="1">
      <c r="A26" s="27"/>
      <c r="B26" s="141">
        <v>8</v>
      </c>
      <c r="C26" s="142" t="s">
        <v>87</v>
      </c>
      <c r="D26" s="143" t="s">
        <v>88</v>
      </c>
      <c r="E26" s="142" t="s">
        <v>86</v>
      </c>
      <c r="F26" s="144">
        <v>55000</v>
      </c>
      <c r="G26" s="145">
        <v>1847</v>
      </c>
      <c r="H26" s="146">
        <v>101585000</v>
      </c>
      <c r="I26" s="147">
        <v>1845</v>
      </c>
      <c r="J26" s="148">
        <v>101475000</v>
      </c>
      <c r="K26" s="230" t="s">
        <v>284</v>
      </c>
      <c r="L26" s="147">
        <v>1766</v>
      </c>
      <c r="M26" s="148">
        <v>97130000</v>
      </c>
      <c r="N26" s="230" t="s">
        <v>284</v>
      </c>
      <c r="O26" s="147">
        <v>1848</v>
      </c>
      <c r="P26" s="148">
        <v>101640000</v>
      </c>
      <c r="Q26" s="230" t="s">
        <v>285</v>
      </c>
      <c r="R26" s="147">
        <v>1797</v>
      </c>
      <c r="S26" s="148">
        <v>98835000</v>
      </c>
      <c r="T26" s="230" t="s">
        <v>284</v>
      </c>
      <c r="U26" s="147">
        <v>1847</v>
      </c>
      <c r="V26" s="148">
        <v>101585000</v>
      </c>
      <c r="W26" s="230" t="s">
        <v>284</v>
      </c>
      <c r="X26" s="147">
        <v>1847</v>
      </c>
      <c r="Y26" s="148">
        <v>101585000</v>
      </c>
      <c r="Z26" s="230" t="s">
        <v>284</v>
      </c>
      <c r="AA26" s="147">
        <v>1847</v>
      </c>
      <c r="AB26" s="148">
        <v>101585000</v>
      </c>
      <c r="AC26" s="230" t="s">
        <v>284</v>
      </c>
      <c r="AD26" s="147">
        <v>1847</v>
      </c>
      <c r="AE26" s="148">
        <v>101585000</v>
      </c>
      <c r="AF26" s="230" t="s">
        <v>284</v>
      </c>
      <c r="AG26" s="147">
        <v>1810</v>
      </c>
      <c r="AH26" s="148">
        <v>99550000</v>
      </c>
      <c r="AI26" s="230" t="s">
        <v>284</v>
      </c>
      <c r="AJ26" s="147">
        <v>1847</v>
      </c>
      <c r="AK26" s="148">
        <v>101585000</v>
      </c>
      <c r="AL26" s="230" t="s">
        <v>284</v>
      </c>
      <c r="AM26" s="147">
        <v>1800</v>
      </c>
      <c r="AN26" s="148">
        <v>99000000</v>
      </c>
      <c r="AO26" s="230" t="s">
        <v>284</v>
      </c>
      <c r="AP26" s="147">
        <v>1776</v>
      </c>
      <c r="AQ26" s="148">
        <v>97680000</v>
      </c>
      <c r="AR26" s="326" t="s">
        <v>284</v>
      </c>
    </row>
    <row r="27" spans="1:44" ht="30.5" customHeight="1">
      <c r="A27" s="27"/>
      <c r="B27" s="141">
        <v>9</v>
      </c>
      <c r="C27" s="142" t="s">
        <v>89</v>
      </c>
      <c r="D27" s="143" t="s">
        <v>90</v>
      </c>
      <c r="E27" s="142" t="s">
        <v>71</v>
      </c>
      <c r="F27" s="144">
        <v>7154</v>
      </c>
      <c r="G27" s="145">
        <v>933940</v>
      </c>
      <c r="H27" s="146">
        <v>6681406760</v>
      </c>
      <c r="I27" s="147">
        <v>896528</v>
      </c>
      <c r="J27" s="148">
        <v>6413761312</v>
      </c>
      <c r="K27" s="230" t="s">
        <v>284</v>
      </c>
      <c r="L27" s="147">
        <v>893220</v>
      </c>
      <c r="M27" s="148">
        <v>6390095880</v>
      </c>
      <c r="N27" s="230" t="s">
        <v>284</v>
      </c>
      <c r="O27" s="147">
        <v>925341</v>
      </c>
      <c r="P27" s="148">
        <v>6619889514</v>
      </c>
      <c r="Q27" s="230" t="s">
        <v>284</v>
      </c>
      <c r="R27" s="147">
        <v>908724</v>
      </c>
      <c r="S27" s="148">
        <v>6501011496</v>
      </c>
      <c r="T27" s="230" t="s">
        <v>284</v>
      </c>
      <c r="U27" s="147">
        <v>858000</v>
      </c>
      <c r="V27" s="148">
        <v>6138132000</v>
      </c>
      <c r="W27" s="230" t="s">
        <v>284</v>
      </c>
      <c r="X27" s="147">
        <v>850000</v>
      </c>
      <c r="Y27" s="148">
        <v>6080900000</v>
      </c>
      <c r="Z27" s="230" t="s">
        <v>284</v>
      </c>
      <c r="AA27" s="147">
        <v>933940</v>
      </c>
      <c r="AB27" s="148">
        <v>6681406760</v>
      </c>
      <c r="AC27" s="230" t="s">
        <v>284</v>
      </c>
      <c r="AD27" s="147">
        <v>808920</v>
      </c>
      <c r="AE27" s="148">
        <v>5787013680</v>
      </c>
      <c r="AF27" s="230" t="s">
        <v>284</v>
      </c>
      <c r="AG27" s="147">
        <v>869498</v>
      </c>
      <c r="AH27" s="148">
        <v>6220388692</v>
      </c>
      <c r="AI27" s="230" t="s">
        <v>284</v>
      </c>
      <c r="AJ27" s="147">
        <v>933940</v>
      </c>
      <c r="AK27" s="148">
        <v>6681406760</v>
      </c>
      <c r="AL27" s="230" t="s">
        <v>284</v>
      </c>
      <c r="AM27" s="147">
        <v>928000</v>
      </c>
      <c r="AN27" s="148">
        <v>6638912000</v>
      </c>
      <c r="AO27" s="230" t="s">
        <v>284</v>
      </c>
      <c r="AP27" s="147">
        <v>897983</v>
      </c>
      <c r="AQ27" s="148">
        <v>6424170382</v>
      </c>
      <c r="AR27" s="326" t="s">
        <v>284</v>
      </c>
    </row>
    <row r="28" spans="1:44" ht="30.5" customHeight="1">
      <c r="A28" s="27"/>
      <c r="B28" s="141">
        <v>10</v>
      </c>
      <c r="C28" s="142" t="s">
        <v>91</v>
      </c>
      <c r="D28" s="143" t="s">
        <v>92</v>
      </c>
      <c r="E28" s="142" t="s">
        <v>71</v>
      </c>
      <c r="F28" s="144">
        <v>1400</v>
      </c>
      <c r="G28" s="145">
        <v>962161</v>
      </c>
      <c r="H28" s="146">
        <v>1347025400</v>
      </c>
      <c r="I28" s="147">
        <v>920771</v>
      </c>
      <c r="J28" s="148">
        <v>1289079400</v>
      </c>
      <c r="K28" s="230" t="s">
        <v>284</v>
      </c>
      <c r="L28" s="147">
        <v>920211</v>
      </c>
      <c r="M28" s="148">
        <v>1288295400</v>
      </c>
      <c r="N28" s="230" t="s">
        <v>284</v>
      </c>
      <c r="O28" s="147">
        <v>953562</v>
      </c>
      <c r="P28" s="148">
        <v>1334986800</v>
      </c>
      <c r="Q28" s="230" t="s">
        <v>284</v>
      </c>
      <c r="R28" s="147">
        <v>936183</v>
      </c>
      <c r="S28" s="148">
        <v>1310656200</v>
      </c>
      <c r="T28" s="230" t="s">
        <v>284</v>
      </c>
      <c r="U28" s="147">
        <v>892000</v>
      </c>
      <c r="V28" s="148">
        <v>1248800000</v>
      </c>
      <c r="W28" s="230" t="s">
        <v>284</v>
      </c>
      <c r="X28" s="147">
        <v>962161</v>
      </c>
      <c r="Y28" s="148">
        <v>1347025400</v>
      </c>
      <c r="Z28" s="230" t="s">
        <v>284</v>
      </c>
      <c r="AA28" s="147">
        <v>962161</v>
      </c>
      <c r="AB28" s="148">
        <v>1347025400</v>
      </c>
      <c r="AC28" s="230" t="s">
        <v>284</v>
      </c>
      <c r="AD28" s="147">
        <v>887741</v>
      </c>
      <c r="AE28" s="148">
        <v>1242837400</v>
      </c>
      <c r="AF28" s="230" t="s">
        <v>284</v>
      </c>
      <c r="AG28" s="147">
        <v>942918</v>
      </c>
      <c r="AH28" s="148">
        <v>1320085200</v>
      </c>
      <c r="AI28" s="230" t="s">
        <v>284</v>
      </c>
      <c r="AJ28" s="147">
        <v>962161</v>
      </c>
      <c r="AK28" s="148">
        <v>1347025400</v>
      </c>
      <c r="AL28" s="230" t="s">
        <v>284</v>
      </c>
      <c r="AM28" s="147">
        <v>957000</v>
      </c>
      <c r="AN28" s="148">
        <v>1339800000</v>
      </c>
      <c r="AO28" s="230" t="s">
        <v>284</v>
      </c>
      <c r="AP28" s="147">
        <v>925118</v>
      </c>
      <c r="AQ28" s="148">
        <v>1295165200</v>
      </c>
      <c r="AR28" s="326" t="s">
        <v>284</v>
      </c>
    </row>
    <row r="29" spans="1:44" ht="30.5" customHeight="1">
      <c r="A29" s="27"/>
      <c r="B29" s="141">
        <v>11</v>
      </c>
      <c r="C29" s="142" t="s">
        <v>93</v>
      </c>
      <c r="D29" s="143" t="s">
        <v>94</v>
      </c>
      <c r="E29" s="142" t="s">
        <v>71</v>
      </c>
      <c r="F29" s="144">
        <v>5250</v>
      </c>
      <c r="G29" s="145">
        <v>82418</v>
      </c>
      <c r="H29" s="146">
        <v>432694500</v>
      </c>
      <c r="I29" s="147">
        <v>77444</v>
      </c>
      <c r="J29" s="148">
        <v>406581000</v>
      </c>
      <c r="K29" s="230" t="s">
        <v>284</v>
      </c>
      <c r="L29" s="147">
        <v>78825</v>
      </c>
      <c r="M29" s="148">
        <v>413831250</v>
      </c>
      <c r="N29" s="230" t="s">
        <v>284</v>
      </c>
      <c r="O29" s="147">
        <v>82418</v>
      </c>
      <c r="P29" s="148">
        <v>432694500</v>
      </c>
      <c r="Q29" s="230" t="s">
        <v>284</v>
      </c>
      <c r="R29" s="147">
        <v>80193</v>
      </c>
      <c r="S29" s="148">
        <v>421013250</v>
      </c>
      <c r="T29" s="230" t="s">
        <v>284</v>
      </c>
      <c r="U29" s="147">
        <v>82000</v>
      </c>
      <c r="V29" s="148">
        <v>430500000</v>
      </c>
      <c r="W29" s="230" t="s">
        <v>284</v>
      </c>
      <c r="X29" s="147">
        <v>82418</v>
      </c>
      <c r="Y29" s="148">
        <v>432694500</v>
      </c>
      <c r="Z29" s="230" t="s">
        <v>284</v>
      </c>
      <c r="AA29" s="147">
        <v>82418</v>
      </c>
      <c r="AB29" s="148">
        <v>432694500</v>
      </c>
      <c r="AC29" s="230" t="s">
        <v>284</v>
      </c>
      <c r="AD29" s="147">
        <v>82418</v>
      </c>
      <c r="AE29" s="148">
        <v>432694500</v>
      </c>
      <c r="AF29" s="230" t="s">
        <v>284</v>
      </c>
      <c r="AG29" s="147">
        <v>80770</v>
      </c>
      <c r="AH29" s="148">
        <v>424042500</v>
      </c>
      <c r="AI29" s="230" t="s">
        <v>284</v>
      </c>
      <c r="AJ29" s="147">
        <v>82418</v>
      </c>
      <c r="AK29" s="148">
        <v>432694500</v>
      </c>
      <c r="AL29" s="230" t="s">
        <v>284</v>
      </c>
      <c r="AM29" s="147">
        <v>80000</v>
      </c>
      <c r="AN29" s="148">
        <v>420000000</v>
      </c>
      <c r="AO29" s="230" t="s">
        <v>284</v>
      </c>
      <c r="AP29" s="147">
        <v>79245</v>
      </c>
      <c r="AQ29" s="148">
        <v>416036250</v>
      </c>
      <c r="AR29" s="326" t="s">
        <v>284</v>
      </c>
    </row>
    <row r="30" spans="1:44" ht="30.5" customHeight="1">
      <c r="A30" s="27"/>
      <c r="B30" s="141">
        <v>12</v>
      </c>
      <c r="C30" s="142" t="s">
        <v>95</v>
      </c>
      <c r="D30" s="143" t="s">
        <v>96</v>
      </c>
      <c r="E30" s="142" t="s">
        <v>71</v>
      </c>
      <c r="F30" s="144">
        <v>10500</v>
      </c>
      <c r="G30" s="145">
        <v>82923</v>
      </c>
      <c r="H30" s="146">
        <v>870691500</v>
      </c>
      <c r="I30" s="147">
        <v>76606</v>
      </c>
      <c r="J30" s="148">
        <v>804363000</v>
      </c>
      <c r="K30" s="230" t="s">
        <v>284</v>
      </c>
      <c r="L30" s="147">
        <v>79308</v>
      </c>
      <c r="M30" s="148">
        <v>832734000</v>
      </c>
      <c r="N30" s="230" t="s">
        <v>284</v>
      </c>
      <c r="O30" s="147">
        <v>82923</v>
      </c>
      <c r="P30" s="148">
        <v>870691500</v>
      </c>
      <c r="Q30" s="230" t="s">
        <v>284</v>
      </c>
      <c r="R30" s="147">
        <v>80684</v>
      </c>
      <c r="S30" s="148">
        <v>847182000</v>
      </c>
      <c r="T30" s="230" t="s">
        <v>284</v>
      </c>
      <c r="U30" s="147">
        <v>82900</v>
      </c>
      <c r="V30" s="148">
        <v>870450000</v>
      </c>
      <c r="W30" s="230" t="s">
        <v>284</v>
      </c>
      <c r="X30" s="147">
        <v>82923</v>
      </c>
      <c r="Y30" s="148">
        <v>870691500</v>
      </c>
      <c r="Z30" s="230" t="s">
        <v>284</v>
      </c>
      <c r="AA30" s="147">
        <v>50000</v>
      </c>
      <c r="AB30" s="148">
        <v>525000000</v>
      </c>
      <c r="AC30" s="230" t="s">
        <v>284</v>
      </c>
      <c r="AD30" s="147">
        <v>82923</v>
      </c>
      <c r="AE30" s="148">
        <v>870691500</v>
      </c>
      <c r="AF30" s="230" t="s">
        <v>284</v>
      </c>
      <c r="AG30" s="147">
        <v>81265</v>
      </c>
      <c r="AH30" s="148">
        <v>853282500</v>
      </c>
      <c r="AI30" s="230" t="s">
        <v>284</v>
      </c>
      <c r="AJ30" s="147">
        <v>82923</v>
      </c>
      <c r="AK30" s="148">
        <v>870691500</v>
      </c>
      <c r="AL30" s="230" t="s">
        <v>284</v>
      </c>
      <c r="AM30" s="147">
        <v>81000</v>
      </c>
      <c r="AN30" s="148">
        <v>850500000</v>
      </c>
      <c r="AO30" s="230" t="s">
        <v>284</v>
      </c>
      <c r="AP30" s="147">
        <v>79730</v>
      </c>
      <c r="AQ30" s="148">
        <v>837165000</v>
      </c>
      <c r="AR30" s="326" t="s">
        <v>284</v>
      </c>
    </row>
    <row r="31" spans="1:44" ht="30.5" customHeight="1" thickBot="1">
      <c r="A31" s="27"/>
      <c r="B31" s="141">
        <v>13</v>
      </c>
      <c r="C31" s="142" t="s">
        <v>97</v>
      </c>
      <c r="D31" s="143" t="s">
        <v>98</v>
      </c>
      <c r="E31" s="142" t="s">
        <v>99</v>
      </c>
      <c r="F31" s="144">
        <v>2500</v>
      </c>
      <c r="G31" s="145">
        <v>4324</v>
      </c>
      <c r="H31" s="146">
        <v>10810000</v>
      </c>
      <c r="I31" s="147">
        <v>4153</v>
      </c>
      <c r="J31" s="148">
        <v>10382500</v>
      </c>
      <c r="K31" s="230" t="s">
        <v>284</v>
      </c>
      <c r="L31" s="147">
        <v>4135</v>
      </c>
      <c r="M31" s="148">
        <v>10337500</v>
      </c>
      <c r="N31" s="230" t="s">
        <v>284</v>
      </c>
      <c r="O31" s="147">
        <v>4324</v>
      </c>
      <c r="P31" s="148">
        <v>10810000</v>
      </c>
      <c r="Q31" s="230" t="s">
        <v>284</v>
      </c>
      <c r="R31" s="147">
        <v>4207</v>
      </c>
      <c r="S31" s="148">
        <v>10517500</v>
      </c>
      <c r="T31" s="230" t="s">
        <v>284</v>
      </c>
      <c r="U31" s="147">
        <v>4324</v>
      </c>
      <c r="V31" s="148">
        <v>10810000</v>
      </c>
      <c r="W31" s="230" t="s">
        <v>284</v>
      </c>
      <c r="X31" s="147">
        <v>4324</v>
      </c>
      <c r="Y31" s="148">
        <v>10810000</v>
      </c>
      <c r="Z31" s="230" t="s">
        <v>284</v>
      </c>
      <c r="AA31" s="147">
        <v>4324</v>
      </c>
      <c r="AB31" s="148">
        <v>10810000</v>
      </c>
      <c r="AC31" s="230" t="s">
        <v>284</v>
      </c>
      <c r="AD31" s="147">
        <v>4324</v>
      </c>
      <c r="AE31" s="148">
        <v>10810000</v>
      </c>
      <c r="AF31" s="230" t="s">
        <v>284</v>
      </c>
      <c r="AG31" s="147">
        <v>4238</v>
      </c>
      <c r="AH31" s="148">
        <v>10595000</v>
      </c>
      <c r="AI31" s="230" t="s">
        <v>284</v>
      </c>
      <c r="AJ31" s="147">
        <v>4324</v>
      </c>
      <c r="AK31" s="148">
        <v>10810000</v>
      </c>
      <c r="AL31" s="230" t="s">
        <v>284</v>
      </c>
      <c r="AM31" s="147">
        <v>4300</v>
      </c>
      <c r="AN31" s="148">
        <v>10750000</v>
      </c>
      <c r="AO31" s="230" t="s">
        <v>284</v>
      </c>
      <c r="AP31" s="147">
        <v>4158</v>
      </c>
      <c r="AQ31" s="148">
        <v>10395000</v>
      </c>
      <c r="AR31" s="326" t="s">
        <v>284</v>
      </c>
    </row>
    <row r="32" spans="1:44" ht="22.5" customHeight="1">
      <c r="A32" s="27"/>
      <c r="B32" s="220" t="s">
        <v>100</v>
      </c>
      <c r="C32" s="221"/>
      <c r="D32" s="221"/>
      <c r="E32" s="221"/>
      <c r="F32" s="222"/>
      <c r="G32" s="221"/>
      <c r="H32" s="223">
        <v>19783315864</v>
      </c>
      <c r="I32" s="224"/>
      <c r="J32" s="225">
        <v>19080565619</v>
      </c>
      <c r="K32" s="229"/>
      <c r="L32" s="224"/>
      <c r="M32" s="225">
        <v>18921041376</v>
      </c>
      <c r="N32" s="229"/>
      <c r="O32" s="224"/>
      <c r="P32" s="225">
        <v>19307110932</v>
      </c>
      <c r="Q32" s="229"/>
      <c r="R32" s="224"/>
      <c r="S32" s="225">
        <v>19248988874</v>
      </c>
      <c r="T32" s="229"/>
      <c r="U32" s="224"/>
      <c r="V32" s="225">
        <v>19572173270</v>
      </c>
      <c r="W32" s="229"/>
      <c r="X32" s="224"/>
      <c r="Y32" s="225">
        <v>19783315864</v>
      </c>
      <c r="Z32" s="229"/>
      <c r="AA32" s="224"/>
      <c r="AB32" s="225">
        <v>19142749336</v>
      </c>
      <c r="AC32" s="229"/>
      <c r="AD32" s="224"/>
      <c r="AE32" s="225">
        <v>19155464527</v>
      </c>
      <c r="AF32" s="229"/>
      <c r="AG32" s="224"/>
      <c r="AH32" s="225">
        <v>18906633420</v>
      </c>
      <c r="AI32" s="229"/>
      <c r="AJ32" s="224"/>
      <c r="AK32" s="225">
        <v>13368062840</v>
      </c>
      <c r="AL32" s="229"/>
      <c r="AM32" s="224"/>
      <c r="AN32" s="225">
        <v>19684527600</v>
      </c>
      <c r="AO32" s="229"/>
      <c r="AP32" s="224"/>
      <c r="AQ32" s="225">
        <v>19156794557</v>
      </c>
      <c r="AR32" s="325"/>
    </row>
    <row r="33" spans="1:44" ht="30.5" customHeight="1">
      <c r="A33" s="27"/>
      <c r="B33" s="141">
        <v>15</v>
      </c>
      <c r="C33" s="142" t="s">
        <v>101</v>
      </c>
      <c r="D33" s="143" t="s">
        <v>102</v>
      </c>
      <c r="E33" s="142" t="s">
        <v>71</v>
      </c>
      <c r="F33" s="144">
        <v>10570</v>
      </c>
      <c r="G33" s="145">
        <v>30280</v>
      </c>
      <c r="H33" s="146">
        <v>320059600</v>
      </c>
      <c r="I33" s="147">
        <v>27972</v>
      </c>
      <c r="J33" s="148">
        <v>295664040</v>
      </c>
      <c r="K33" s="230" t="s">
        <v>284</v>
      </c>
      <c r="L33" s="147">
        <v>28960</v>
      </c>
      <c r="M33" s="148">
        <v>306107200</v>
      </c>
      <c r="N33" s="230" t="s">
        <v>284</v>
      </c>
      <c r="O33" s="147">
        <v>30280</v>
      </c>
      <c r="P33" s="148">
        <v>320059600</v>
      </c>
      <c r="Q33" s="230" t="s">
        <v>284</v>
      </c>
      <c r="R33" s="147">
        <v>29462</v>
      </c>
      <c r="S33" s="148">
        <v>311413340</v>
      </c>
      <c r="T33" s="230" t="s">
        <v>284</v>
      </c>
      <c r="U33" s="147">
        <v>30280</v>
      </c>
      <c r="V33" s="148">
        <v>320059600</v>
      </c>
      <c r="W33" s="230" t="s">
        <v>284</v>
      </c>
      <c r="X33" s="147">
        <v>30280</v>
      </c>
      <c r="Y33" s="148">
        <v>320059600</v>
      </c>
      <c r="Z33" s="230" t="s">
        <v>284</v>
      </c>
      <c r="AA33" s="147">
        <v>30280</v>
      </c>
      <c r="AB33" s="148">
        <v>320059600</v>
      </c>
      <c r="AC33" s="230" t="s">
        <v>284</v>
      </c>
      <c r="AD33" s="147">
        <v>30280</v>
      </c>
      <c r="AE33" s="148">
        <v>320059600</v>
      </c>
      <c r="AF33" s="230" t="s">
        <v>284</v>
      </c>
      <c r="AG33" s="147">
        <v>29674</v>
      </c>
      <c r="AH33" s="148">
        <v>313654180</v>
      </c>
      <c r="AI33" s="230" t="s">
        <v>284</v>
      </c>
      <c r="AJ33" s="147">
        <v>30280</v>
      </c>
      <c r="AK33" s="148">
        <v>320059600</v>
      </c>
      <c r="AL33" s="230" t="s">
        <v>284</v>
      </c>
      <c r="AM33" s="147">
        <v>30000</v>
      </c>
      <c r="AN33" s="148">
        <v>317100000</v>
      </c>
      <c r="AO33" s="230" t="s">
        <v>284</v>
      </c>
      <c r="AP33" s="147">
        <v>29114</v>
      </c>
      <c r="AQ33" s="148">
        <v>307734980</v>
      </c>
      <c r="AR33" s="326" t="s">
        <v>284</v>
      </c>
    </row>
    <row r="34" spans="1:44" ht="30.5" customHeight="1">
      <c r="A34" s="27"/>
      <c r="B34" s="141">
        <v>16</v>
      </c>
      <c r="C34" s="142" t="s">
        <v>103</v>
      </c>
      <c r="D34" s="143" t="s">
        <v>104</v>
      </c>
      <c r="E34" s="142" t="s">
        <v>71</v>
      </c>
      <c r="F34" s="144">
        <v>11932</v>
      </c>
      <c r="G34" s="145">
        <v>79900</v>
      </c>
      <c r="H34" s="146">
        <v>953366800</v>
      </c>
      <c r="I34" s="147">
        <v>73811</v>
      </c>
      <c r="J34" s="148">
        <v>880712852</v>
      </c>
      <c r="K34" s="230" t="s">
        <v>284</v>
      </c>
      <c r="L34" s="147">
        <v>76416</v>
      </c>
      <c r="M34" s="148">
        <v>911795712</v>
      </c>
      <c r="N34" s="230" t="s">
        <v>284</v>
      </c>
      <c r="O34" s="147">
        <v>79900</v>
      </c>
      <c r="P34" s="148">
        <v>953366800</v>
      </c>
      <c r="Q34" s="230" t="s">
        <v>284</v>
      </c>
      <c r="R34" s="147">
        <v>77743</v>
      </c>
      <c r="S34" s="148">
        <v>927629476</v>
      </c>
      <c r="T34" s="230" t="s">
        <v>284</v>
      </c>
      <c r="U34" s="147">
        <v>79900</v>
      </c>
      <c r="V34" s="148">
        <v>953366800</v>
      </c>
      <c r="W34" s="230" t="s">
        <v>284</v>
      </c>
      <c r="X34" s="147">
        <v>79900</v>
      </c>
      <c r="Y34" s="148">
        <v>953366800</v>
      </c>
      <c r="Z34" s="230" t="s">
        <v>284</v>
      </c>
      <c r="AA34" s="147">
        <v>79900</v>
      </c>
      <c r="AB34" s="148">
        <v>953366800</v>
      </c>
      <c r="AC34" s="230" t="s">
        <v>284</v>
      </c>
      <c r="AD34" s="147">
        <v>79900</v>
      </c>
      <c r="AE34" s="148">
        <v>953366800</v>
      </c>
      <c r="AF34" s="230" t="s">
        <v>284</v>
      </c>
      <c r="AG34" s="147">
        <v>78302</v>
      </c>
      <c r="AH34" s="148">
        <v>934299464</v>
      </c>
      <c r="AI34" s="230" t="s">
        <v>284</v>
      </c>
      <c r="AJ34" s="147">
        <v>58500</v>
      </c>
      <c r="AK34" s="148">
        <v>698022000</v>
      </c>
      <c r="AL34" s="230" t="s">
        <v>284</v>
      </c>
      <c r="AM34" s="147">
        <v>79500</v>
      </c>
      <c r="AN34" s="148">
        <v>948594000</v>
      </c>
      <c r="AO34" s="230" t="s">
        <v>284</v>
      </c>
      <c r="AP34" s="147">
        <v>76824</v>
      </c>
      <c r="AQ34" s="148">
        <v>916663968</v>
      </c>
      <c r="AR34" s="326" t="s">
        <v>284</v>
      </c>
    </row>
    <row r="35" spans="1:44" ht="30.5" customHeight="1">
      <c r="A35" s="27"/>
      <c r="B35" s="141">
        <v>17</v>
      </c>
      <c r="C35" s="142" t="s">
        <v>105</v>
      </c>
      <c r="D35" s="143" t="s">
        <v>106</v>
      </c>
      <c r="E35" s="142" t="s">
        <v>71</v>
      </c>
      <c r="F35" s="144">
        <v>60</v>
      </c>
      <c r="G35" s="145">
        <v>36079</v>
      </c>
      <c r="H35" s="146">
        <v>2164740</v>
      </c>
      <c r="I35" s="147">
        <v>36077</v>
      </c>
      <c r="J35" s="148">
        <v>2164620</v>
      </c>
      <c r="K35" s="230" t="s">
        <v>284</v>
      </c>
      <c r="L35" s="147">
        <v>34506</v>
      </c>
      <c r="M35" s="148">
        <v>2070360</v>
      </c>
      <c r="N35" s="230" t="s">
        <v>284</v>
      </c>
      <c r="O35" s="147">
        <v>36079</v>
      </c>
      <c r="P35" s="148">
        <v>2164740</v>
      </c>
      <c r="Q35" s="230" t="s">
        <v>284</v>
      </c>
      <c r="R35" s="147">
        <v>35105</v>
      </c>
      <c r="S35" s="148">
        <v>2106300</v>
      </c>
      <c r="T35" s="230" t="s">
        <v>284</v>
      </c>
      <c r="U35" s="147">
        <v>36079</v>
      </c>
      <c r="V35" s="148">
        <v>2164740</v>
      </c>
      <c r="W35" s="230" t="s">
        <v>284</v>
      </c>
      <c r="X35" s="147">
        <v>36079</v>
      </c>
      <c r="Y35" s="148">
        <v>2164740</v>
      </c>
      <c r="Z35" s="230" t="s">
        <v>284</v>
      </c>
      <c r="AA35" s="147">
        <v>36079</v>
      </c>
      <c r="AB35" s="148">
        <v>2164740</v>
      </c>
      <c r="AC35" s="230" t="s">
        <v>284</v>
      </c>
      <c r="AD35" s="147">
        <v>36079</v>
      </c>
      <c r="AE35" s="148">
        <v>2164740</v>
      </c>
      <c r="AF35" s="230" t="s">
        <v>284</v>
      </c>
      <c r="AG35" s="147">
        <v>35357</v>
      </c>
      <c r="AH35" s="148">
        <v>2121420</v>
      </c>
      <c r="AI35" s="230" t="s">
        <v>284</v>
      </c>
      <c r="AJ35" s="147">
        <v>36079</v>
      </c>
      <c r="AK35" s="148">
        <v>2164740</v>
      </c>
      <c r="AL35" s="230" t="s">
        <v>284</v>
      </c>
      <c r="AM35" s="147">
        <v>36000</v>
      </c>
      <c r="AN35" s="148">
        <v>2160000</v>
      </c>
      <c r="AO35" s="230" t="s">
        <v>284</v>
      </c>
      <c r="AP35" s="147">
        <v>34690</v>
      </c>
      <c r="AQ35" s="148">
        <v>2081400</v>
      </c>
      <c r="AR35" s="326" t="s">
        <v>284</v>
      </c>
    </row>
    <row r="36" spans="1:44" ht="30.5" customHeight="1">
      <c r="A36" s="27"/>
      <c r="B36" s="141">
        <v>18</v>
      </c>
      <c r="C36" s="142" t="s">
        <v>107</v>
      </c>
      <c r="D36" s="143" t="s">
        <v>108</v>
      </c>
      <c r="E36" s="142" t="s">
        <v>71</v>
      </c>
      <c r="F36" s="144">
        <v>27</v>
      </c>
      <c r="G36" s="145">
        <v>189301</v>
      </c>
      <c r="H36" s="146">
        <v>5111127</v>
      </c>
      <c r="I36" s="147">
        <v>177491</v>
      </c>
      <c r="J36" s="148">
        <v>4792257</v>
      </c>
      <c r="K36" s="230" t="s">
        <v>284</v>
      </c>
      <c r="L36" s="147">
        <v>181047</v>
      </c>
      <c r="M36" s="148">
        <v>4888269</v>
      </c>
      <c r="N36" s="230" t="s">
        <v>284</v>
      </c>
      <c r="O36" s="147">
        <v>189301</v>
      </c>
      <c r="P36" s="148">
        <v>5111127</v>
      </c>
      <c r="Q36" s="230" t="s">
        <v>284</v>
      </c>
      <c r="R36" s="147">
        <v>184190</v>
      </c>
      <c r="S36" s="148">
        <v>4973130</v>
      </c>
      <c r="T36" s="230" t="s">
        <v>284</v>
      </c>
      <c r="U36" s="147">
        <v>189301</v>
      </c>
      <c r="V36" s="148">
        <v>5111127</v>
      </c>
      <c r="W36" s="230" t="s">
        <v>284</v>
      </c>
      <c r="X36" s="147">
        <v>189301</v>
      </c>
      <c r="Y36" s="148">
        <v>5111127</v>
      </c>
      <c r="Z36" s="230" t="s">
        <v>284</v>
      </c>
      <c r="AA36" s="147">
        <v>189301</v>
      </c>
      <c r="AB36" s="148">
        <v>5111127</v>
      </c>
      <c r="AC36" s="230" t="s">
        <v>284</v>
      </c>
      <c r="AD36" s="147">
        <v>189301</v>
      </c>
      <c r="AE36" s="148">
        <v>5111127</v>
      </c>
      <c r="AF36" s="230" t="s">
        <v>284</v>
      </c>
      <c r="AG36" s="147">
        <v>185515</v>
      </c>
      <c r="AH36" s="148">
        <v>5008905</v>
      </c>
      <c r="AI36" s="230" t="s">
        <v>284</v>
      </c>
      <c r="AJ36" s="147">
        <v>189301</v>
      </c>
      <c r="AK36" s="148">
        <v>5111127</v>
      </c>
      <c r="AL36" s="230" t="s">
        <v>284</v>
      </c>
      <c r="AM36" s="147">
        <v>189000</v>
      </c>
      <c r="AN36" s="148">
        <v>5103000</v>
      </c>
      <c r="AO36" s="230" t="s">
        <v>284</v>
      </c>
      <c r="AP36" s="147">
        <v>182013</v>
      </c>
      <c r="AQ36" s="148">
        <v>4914351</v>
      </c>
      <c r="AR36" s="326" t="s">
        <v>284</v>
      </c>
    </row>
    <row r="37" spans="1:44" ht="30.5" customHeight="1">
      <c r="A37" s="27"/>
      <c r="B37" s="141">
        <v>19</v>
      </c>
      <c r="C37" s="142" t="s">
        <v>109</v>
      </c>
      <c r="D37" s="143" t="s">
        <v>110</v>
      </c>
      <c r="E37" s="142" t="s">
        <v>99</v>
      </c>
      <c r="F37" s="144">
        <v>250</v>
      </c>
      <c r="G37" s="145">
        <v>2336514</v>
      </c>
      <c r="H37" s="146">
        <v>584128500</v>
      </c>
      <c r="I37" s="147">
        <v>2336512</v>
      </c>
      <c r="J37" s="148">
        <v>584128000</v>
      </c>
      <c r="K37" s="230" t="s">
        <v>284</v>
      </c>
      <c r="L37" s="147">
        <v>2234642</v>
      </c>
      <c r="M37" s="148">
        <v>558660500</v>
      </c>
      <c r="N37" s="230" t="s">
        <v>284</v>
      </c>
      <c r="O37" s="147">
        <v>2329600</v>
      </c>
      <c r="P37" s="148">
        <v>582400000</v>
      </c>
      <c r="Q37" s="230" t="s">
        <v>284</v>
      </c>
      <c r="R37" s="147">
        <v>2273428</v>
      </c>
      <c r="S37" s="148">
        <v>568357000</v>
      </c>
      <c r="T37" s="230" t="s">
        <v>284</v>
      </c>
      <c r="U37" s="147">
        <v>2225000</v>
      </c>
      <c r="V37" s="148">
        <v>556250000</v>
      </c>
      <c r="W37" s="230" t="s">
        <v>284</v>
      </c>
      <c r="X37" s="147">
        <v>2336514</v>
      </c>
      <c r="Y37" s="148">
        <v>584128500</v>
      </c>
      <c r="Z37" s="230" t="s">
        <v>284</v>
      </c>
      <c r="AA37" s="147">
        <v>2336514</v>
      </c>
      <c r="AB37" s="148">
        <v>584128500</v>
      </c>
      <c r="AC37" s="230" t="s">
        <v>284</v>
      </c>
      <c r="AD37" s="147">
        <v>2336514</v>
      </c>
      <c r="AE37" s="148">
        <v>584128500</v>
      </c>
      <c r="AF37" s="230" t="s">
        <v>284</v>
      </c>
      <c r="AG37" s="147">
        <v>2289784</v>
      </c>
      <c r="AH37" s="148">
        <v>572446000</v>
      </c>
      <c r="AI37" s="230" t="s">
        <v>284</v>
      </c>
      <c r="AJ37" s="147">
        <v>2336514</v>
      </c>
      <c r="AK37" s="148">
        <v>584128500</v>
      </c>
      <c r="AL37" s="230" t="s">
        <v>284</v>
      </c>
      <c r="AM37" s="147">
        <v>2330000</v>
      </c>
      <c r="AN37" s="148">
        <v>582500000</v>
      </c>
      <c r="AO37" s="230" t="s">
        <v>284</v>
      </c>
      <c r="AP37" s="147">
        <v>2246558</v>
      </c>
      <c r="AQ37" s="148">
        <v>561639500</v>
      </c>
      <c r="AR37" s="326" t="s">
        <v>284</v>
      </c>
    </row>
    <row r="38" spans="1:44" ht="30.5" customHeight="1">
      <c r="A38" s="27"/>
      <c r="B38" s="141">
        <v>20</v>
      </c>
      <c r="C38" s="142" t="s">
        <v>111</v>
      </c>
      <c r="D38" s="143" t="s">
        <v>112</v>
      </c>
      <c r="E38" s="142" t="s">
        <v>99</v>
      </c>
      <c r="F38" s="144">
        <v>20864</v>
      </c>
      <c r="G38" s="145">
        <v>470741</v>
      </c>
      <c r="H38" s="146">
        <v>9821540224</v>
      </c>
      <c r="I38" s="147">
        <v>446013</v>
      </c>
      <c r="J38" s="148">
        <v>9305615232</v>
      </c>
      <c r="K38" s="230" t="s">
        <v>284</v>
      </c>
      <c r="L38" s="147">
        <v>450217</v>
      </c>
      <c r="M38" s="148">
        <v>9393327488</v>
      </c>
      <c r="N38" s="230" t="s">
        <v>284</v>
      </c>
      <c r="O38" s="147">
        <v>448500</v>
      </c>
      <c r="P38" s="148">
        <v>9357504000</v>
      </c>
      <c r="Q38" s="230" t="s">
        <v>284</v>
      </c>
      <c r="R38" s="147">
        <v>458031</v>
      </c>
      <c r="S38" s="148">
        <v>9556358784</v>
      </c>
      <c r="T38" s="230" t="s">
        <v>284</v>
      </c>
      <c r="U38" s="147">
        <v>462000</v>
      </c>
      <c r="V38" s="148">
        <v>9639168000</v>
      </c>
      <c r="W38" s="230" t="s">
        <v>284</v>
      </c>
      <c r="X38" s="147">
        <v>470741</v>
      </c>
      <c r="Y38" s="148">
        <v>9821540224</v>
      </c>
      <c r="Z38" s="230" t="s">
        <v>284</v>
      </c>
      <c r="AA38" s="147">
        <v>440039</v>
      </c>
      <c r="AB38" s="148">
        <v>9180973696</v>
      </c>
      <c r="AC38" s="230" t="s">
        <v>284</v>
      </c>
      <c r="AD38" s="147">
        <v>450000</v>
      </c>
      <c r="AE38" s="148">
        <v>9388800000</v>
      </c>
      <c r="AF38" s="230" t="s">
        <v>284</v>
      </c>
      <c r="AG38" s="147">
        <v>438260</v>
      </c>
      <c r="AH38" s="148">
        <v>9143856640</v>
      </c>
      <c r="AI38" s="230" t="s">
        <v>284</v>
      </c>
      <c r="AJ38" s="147">
        <v>175500</v>
      </c>
      <c r="AK38" s="148">
        <v>3661632000</v>
      </c>
      <c r="AL38" s="230" t="s">
        <v>284</v>
      </c>
      <c r="AM38" s="147">
        <v>468000</v>
      </c>
      <c r="AN38" s="148">
        <v>9764352000</v>
      </c>
      <c r="AO38" s="230" t="s">
        <v>284</v>
      </c>
      <c r="AP38" s="147">
        <v>452617</v>
      </c>
      <c r="AQ38" s="148">
        <v>9443401088</v>
      </c>
      <c r="AR38" s="326" t="s">
        <v>284</v>
      </c>
    </row>
    <row r="39" spans="1:44" ht="30.5" customHeight="1">
      <c r="A39" s="27"/>
      <c r="B39" s="141">
        <v>21</v>
      </c>
      <c r="C39" s="142" t="s">
        <v>113</v>
      </c>
      <c r="D39" s="143" t="s">
        <v>114</v>
      </c>
      <c r="E39" s="142" t="s">
        <v>99</v>
      </c>
      <c r="F39" s="144">
        <v>1072</v>
      </c>
      <c r="G39" s="145">
        <v>440039</v>
      </c>
      <c r="H39" s="146">
        <v>471721808</v>
      </c>
      <c r="I39" s="147">
        <v>414606</v>
      </c>
      <c r="J39" s="148">
        <v>444457632</v>
      </c>
      <c r="K39" s="230" t="s">
        <v>284</v>
      </c>
      <c r="L39" s="147">
        <v>420853</v>
      </c>
      <c r="M39" s="148">
        <v>451154416</v>
      </c>
      <c r="N39" s="230" t="s">
        <v>284</v>
      </c>
      <c r="O39" s="147">
        <v>430300</v>
      </c>
      <c r="P39" s="148">
        <v>461281600</v>
      </c>
      <c r="Q39" s="230" t="s">
        <v>284</v>
      </c>
      <c r="R39" s="147">
        <v>428158</v>
      </c>
      <c r="S39" s="148">
        <v>458985376</v>
      </c>
      <c r="T39" s="230" t="s">
        <v>284</v>
      </c>
      <c r="U39" s="147">
        <v>440039</v>
      </c>
      <c r="V39" s="148">
        <v>471721808</v>
      </c>
      <c r="W39" s="230" t="s">
        <v>284</v>
      </c>
      <c r="X39" s="147">
        <v>440039</v>
      </c>
      <c r="Y39" s="148">
        <v>471721808</v>
      </c>
      <c r="Z39" s="230" t="s">
        <v>284</v>
      </c>
      <c r="AA39" s="147">
        <v>440039</v>
      </c>
      <c r="AB39" s="148">
        <v>471721808</v>
      </c>
      <c r="AC39" s="230" t="s">
        <v>284</v>
      </c>
      <c r="AD39" s="147">
        <v>440039</v>
      </c>
      <c r="AE39" s="148">
        <v>471721808</v>
      </c>
      <c r="AF39" s="230" t="s">
        <v>284</v>
      </c>
      <c r="AG39" s="147">
        <v>431238</v>
      </c>
      <c r="AH39" s="148">
        <v>462287136</v>
      </c>
      <c r="AI39" s="230" t="s">
        <v>284</v>
      </c>
      <c r="AJ39" s="147">
        <v>440039</v>
      </c>
      <c r="AK39" s="148">
        <v>471721808</v>
      </c>
      <c r="AL39" s="230" t="s">
        <v>284</v>
      </c>
      <c r="AM39" s="147">
        <v>440000</v>
      </c>
      <c r="AN39" s="148">
        <v>471680000</v>
      </c>
      <c r="AO39" s="230" t="s">
        <v>284</v>
      </c>
      <c r="AP39" s="147">
        <v>423097</v>
      </c>
      <c r="AQ39" s="148">
        <v>453559984</v>
      </c>
      <c r="AR39" s="326" t="s">
        <v>284</v>
      </c>
    </row>
    <row r="40" spans="1:44" ht="30.5" customHeight="1">
      <c r="A40" s="27"/>
      <c r="B40" s="141">
        <v>22</v>
      </c>
      <c r="C40" s="142" t="s">
        <v>115</v>
      </c>
      <c r="D40" s="143" t="s">
        <v>116</v>
      </c>
      <c r="E40" s="142" t="s">
        <v>71</v>
      </c>
      <c r="F40" s="144">
        <v>2005</v>
      </c>
      <c r="G40" s="145">
        <v>838144</v>
      </c>
      <c r="H40" s="146">
        <v>1680478720</v>
      </c>
      <c r="I40" s="147">
        <v>838142</v>
      </c>
      <c r="J40" s="148">
        <v>1680474710</v>
      </c>
      <c r="K40" s="230" t="s">
        <v>284</v>
      </c>
      <c r="L40" s="147">
        <v>801601</v>
      </c>
      <c r="M40" s="148">
        <v>1607210005</v>
      </c>
      <c r="N40" s="230" t="s">
        <v>284</v>
      </c>
      <c r="O40" s="147">
        <v>838144</v>
      </c>
      <c r="P40" s="148">
        <v>1680478720</v>
      </c>
      <c r="Q40" s="230" t="s">
        <v>284</v>
      </c>
      <c r="R40" s="147">
        <v>815514</v>
      </c>
      <c r="S40" s="148">
        <v>1635105570</v>
      </c>
      <c r="T40" s="230" t="s">
        <v>284</v>
      </c>
      <c r="U40" s="147">
        <v>838000</v>
      </c>
      <c r="V40" s="148">
        <v>1680190000</v>
      </c>
      <c r="W40" s="230" t="s">
        <v>284</v>
      </c>
      <c r="X40" s="147">
        <v>838144</v>
      </c>
      <c r="Y40" s="148">
        <v>1680478720</v>
      </c>
      <c r="Z40" s="230" t="s">
        <v>284</v>
      </c>
      <c r="AA40" s="147">
        <v>838144</v>
      </c>
      <c r="AB40" s="148">
        <v>1680478720</v>
      </c>
      <c r="AC40" s="230" t="s">
        <v>284</v>
      </c>
      <c r="AD40" s="147">
        <v>813114</v>
      </c>
      <c r="AE40" s="148">
        <v>1630293570</v>
      </c>
      <c r="AF40" s="230" t="s">
        <v>284</v>
      </c>
      <c r="AG40" s="147">
        <v>821381</v>
      </c>
      <c r="AH40" s="148">
        <v>1646868905</v>
      </c>
      <c r="AI40" s="230" t="s">
        <v>284</v>
      </c>
      <c r="AJ40" s="147">
        <v>838144</v>
      </c>
      <c r="AK40" s="148">
        <v>1680478720</v>
      </c>
      <c r="AL40" s="230" t="s">
        <v>284</v>
      </c>
      <c r="AM40" s="147">
        <v>834000</v>
      </c>
      <c r="AN40" s="148">
        <v>1672170000</v>
      </c>
      <c r="AO40" s="230" t="s">
        <v>284</v>
      </c>
      <c r="AP40" s="147">
        <v>805875</v>
      </c>
      <c r="AQ40" s="148">
        <v>1615779375</v>
      </c>
      <c r="AR40" s="326" t="s">
        <v>284</v>
      </c>
    </row>
    <row r="41" spans="1:44" ht="30.5" customHeight="1">
      <c r="A41" s="27"/>
      <c r="B41" s="141">
        <v>23</v>
      </c>
      <c r="C41" s="142" t="s">
        <v>117</v>
      </c>
      <c r="D41" s="143" t="s">
        <v>118</v>
      </c>
      <c r="E41" s="142" t="s">
        <v>71</v>
      </c>
      <c r="F41" s="144">
        <v>950</v>
      </c>
      <c r="G41" s="145">
        <v>702579</v>
      </c>
      <c r="H41" s="146">
        <v>667450050</v>
      </c>
      <c r="I41" s="147">
        <v>702577</v>
      </c>
      <c r="J41" s="148">
        <v>667448150</v>
      </c>
      <c r="K41" s="230" t="s">
        <v>284</v>
      </c>
      <c r="L41" s="147">
        <v>671947</v>
      </c>
      <c r="M41" s="148">
        <v>638349650</v>
      </c>
      <c r="N41" s="230" t="s">
        <v>284</v>
      </c>
      <c r="O41" s="147">
        <v>702579</v>
      </c>
      <c r="P41" s="148">
        <v>667450050</v>
      </c>
      <c r="Q41" s="230" t="s">
        <v>284</v>
      </c>
      <c r="R41" s="147">
        <v>683609</v>
      </c>
      <c r="S41" s="148">
        <v>649428550</v>
      </c>
      <c r="T41" s="230" t="s">
        <v>284</v>
      </c>
      <c r="U41" s="147">
        <v>702000</v>
      </c>
      <c r="V41" s="148">
        <v>666900000</v>
      </c>
      <c r="W41" s="230" t="s">
        <v>284</v>
      </c>
      <c r="X41" s="147">
        <v>702579</v>
      </c>
      <c r="Y41" s="148">
        <v>667450050</v>
      </c>
      <c r="Z41" s="230" t="s">
        <v>284</v>
      </c>
      <c r="AA41" s="147">
        <v>702579</v>
      </c>
      <c r="AB41" s="148">
        <v>667450050</v>
      </c>
      <c r="AC41" s="230" t="s">
        <v>284</v>
      </c>
      <c r="AD41" s="147">
        <v>702579</v>
      </c>
      <c r="AE41" s="148">
        <v>667450050</v>
      </c>
      <c r="AF41" s="230" t="s">
        <v>284</v>
      </c>
      <c r="AG41" s="147">
        <v>688527</v>
      </c>
      <c r="AH41" s="148">
        <v>654100650</v>
      </c>
      <c r="AI41" s="230" t="s">
        <v>284</v>
      </c>
      <c r="AJ41" s="147">
        <v>702579</v>
      </c>
      <c r="AK41" s="148">
        <v>667450050</v>
      </c>
      <c r="AL41" s="230" t="s">
        <v>284</v>
      </c>
      <c r="AM41" s="147">
        <v>702000</v>
      </c>
      <c r="AN41" s="148">
        <v>666900000</v>
      </c>
      <c r="AO41" s="230" t="s">
        <v>284</v>
      </c>
      <c r="AP41" s="147">
        <v>675530</v>
      </c>
      <c r="AQ41" s="148">
        <v>641753500</v>
      </c>
      <c r="AR41" s="326" t="s">
        <v>284</v>
      </c>
    </row>
    <row r="42" spans="1:44" ht="30.5" customHeight="1">
      <c r="A42" s="27"/>
      <c r="B42" s="141">
        <v>24</v>
      </c>
      <c r="C42" s="142" t="s">
        <v>119</v>
      </c>
      <c r="D42" s="143" t="s">
        <v>120</v>
      </c>
      <c r="E42" s="142" t="s">
        <v>71</v>
      </c>
      <c r="F42" s="144">
        <v>60</v>
      </c>
      <c r="G42" s="145">
        <v>548885</v>
      </c>
      <c r="H42" s="146">
        <v>32933100</v>
      </c>
      <c r="I42" s="147">
        <v>515967</v>
      </c>
      <c r="J42" s="148">
        <v>30958020</v>
      </c>
      <c r="K42" s="230" t="s">
        <v>284</v>
      </c>
      <c r="L42" s="147">
        <v>524954</v>
      </c>
      <c r="M42" s="148">
        <v>31497240</v>
      </c>
      <c r="N42" s="230" t="s">
        <v>284</v>
      </c>
      <c r="O42" s="147">
        <v>548885</v>
      </c>
      <c r="P42" s="148">
        <v>32933100</v>
      </c>
      <c r="Q42" s="230" t="s">
        <v>284</v>
      </c>
      <c r="R42" s="147">
        <v>534065</v>
      </c>
      <c r="S42" s="148">
        <v>32043900</v>
      </c>
      <c r="T42" s="230" t="s">
        <v>284</v>
      </c>
      <c r="U42" s="147">
        <v>548000</v>
      </c>
      <c r="V42" s="148">
        <v>32880000</v>
      </c>
      <c r="W42" s="230" t="s">
        <v>284</v>
      </c>
      <c r="X42" s="147">
        <v>548885</v>
      </c>
      <c r="Y42" s="148">
        <v>32933100</v>
      </c>
      <c r="Z42" s="230" t="s">
        <v>284</v>
      </c>
      <c r="AA42" s="147">
        <v>548885</v>
      </c>
      <c r="AB42" s="148">
        <v>32933100</v>
      </c>
      <c r="AC42" s="230" t="s">
        <v>284</v>
      </c>
      <c r="AD42" s="147">
        <v>548885</v>
      </c>
      <c r="AE42" s="148">
        <v>32933100</v>
      </c>
      <c r="AF42" s="230" t="s">
        <v>284</v>
      </c>
      <c r="AG42" s="147">
        <v>537907</v>
      </c>
      <c r="AH42" s="148">
        <v>32274420</v>
      </c>
      <c r="AI42" s="230" t="s">
        <v>284</v>
      </c>
      <c r="AJ42" s="147">
        <v>548885</v>
      </c>
      <c r="AK42" s="148">
        <v>32933100</v>
      </c>
      <c r="AL42" s="230" t="s">
        <v>284</v>
      </c>
      <c r="AM42" s="147">
        <v>548000</v>
      </c>
      <c r="AN42" s="148">
        <v>32880000</v>
      </c>
      <c r="AO42" s="230" t="s">
        <v>284</v>
      </c>
      <c r="AP42" s="147">
        <v>527753</v>
      </c>
      <c r="AQ42" s="148">
        <v>31665180</v>
      </c>
      <c r="AR42" s="326" t="s">
        <v>284</v>
      </c>
    </row>
    <row r="43" spans="1:44" ht="30.5" customHeight="1">
      <c r="A43" s="27"/>
      <c r="B43" s="141">
        <v>25</v>
      </c>
      <c r="C43" s="142" t="s">
        <v>121</v>
      </c>
      <c r="D43" s="143" t="s">
        <v>122</v>
      </c>
      <c r="E43" s="142" t="s">
        <v>71</v>
      </c>
      <c r="F43" s="144">
        <v>67</v>
      </c>
      <c r="G43" s="145">
        <v>421036</v>
      </c>
      <c r="H43" s="146">
        <v>28209412</v>
      </c>
      <c r="I43" s="147">
        <v>409960</v>
      </c>
      <c r="J43" s="148">
        <v>27467320</v>
      </c>
      <c r="K43" s="230" t="s">
        <v>284</v>
      </c>
      <c r="L43" s="147">
        <v>402679</v>
      </c>
      <c r="M43" s="148">
        <v>26979493</v>
      </c>
      <c r="N43" s="230" t="s">
        <v>284</v>
      </c>
      <c r="O43" s="147">
        <v>421036</v>
      </c>
      <c r="P43" s="148">
        <v>28209412</v>
      </c>
      <c r="Q43" s="230" t="s">
        <v>284</v>
      </c>
      <c r="R43" s="147">
        <v>409668</v>
      </c>
      <c r="S43" s="148">
        <v>27447756</v>
      </c>
      <c r="T43" s="230" t="s">
        <v>284</v>
      </c>
      <c r="U43" s="147">
        <v>421036</v>
      </c>
      <c r="V43" s="148">
        <v>28209412</v>
      </c>
      <c r="W43" s="230" t="s">
        <v>284</v>
      </c>
      <c r="X43" s="147">
        <v>421036</v>
      </c>
      <c r="Y43" s="148">
        <v>28209412</v>
      </c>
      <c r="Z43" s="230" t="s">
        <v>284</v>
      </c>
      <c r="AA43" s="147">
        <v>421036</v>
      </c>
      <c r="AB43" s="148">
        <v>28209412</v>
      </c>
      <c r="AC43" s="230" t="s">
        <v>284</v>
      </c>
      <c r="AD43" s="147">
        <v>421036</v>
      </c>
      <c r="AE43" s="148">
        <v>28209412</v>
      </c>
      <c r="AF43" s="230" t="s">
        <v>284</v>
      </c>
      <c r="AG43" s="147">
        <v>412615</v>
      </c>
      <c r="AH43" s="148">
        <v>27645205</v>
      </c>
      <c r="AI43" s="230" t="s">
        <v>284</v>
      </c>
      <c r="AJ43" s="147">
        <v>421036</v>
      </c>
      <c r="AK43" s="148">
        <v>28209412</v>
      </c>
      <c r="AL43" s="230" t="s">
        <v>284</v>
      </c>
      <c r="AM43" s="147">
        <v>420000</v>
      </c>
      <c r="AN43" s="148">
        <v>28140000</v>
      </c>
      <c r="AO43" s="230" t="s">
        <v>284</v>
      </c>
      <c r="AP43" s="147">
        <v>404826</v>
      </c>
      <c r="AQ43" s="148">
        <v>27123342</v>
      </c>
      <c r="AR43" s="326" t="s">
        <v>284</v>
      </c>
    </row>
    <row r="44" spans="1:44" ht="30.5" customHeight="1">
      <c r="A44" s="27"/>
      <c r="B44" s="141">
        <v>26</v>
      </c>
      <c r="C44" s="142" t="s">
        <v>123</v>
      </c>
      <c r="D44" s="143" t="s">
        <v>124</v>
      </c>
      <c r="E44" s="142" t="s">
        <v>125</v>
      </c>
      <c r="F44" s="144">
        <v>93</v>
      </c>
      <c r="G44" s="145">
        <v>843746</v>
      </c>
      <c r="H44" s="146">
        <v>78468378</v>
      </c>
      <c r="I44" s="147">
        <v>802295</v>
      </c>
      <c r="J44" s="148">
        <v>74613435</v>
      </c>
      <c r="K44" s="230" t="s">
        <v>284</v>
      </c>
      <c r="L44" s="147">
        <v>806959</v>
      </c>
      <c r="M44" s="148">
        <v>75047187</v>
      </c>
      <c r="N44" s="230" t="s">
        <v>284</v>
      </c>
      <c r="O44" s="147">
        <v>843746</v>
      </c>
      <c r="P44" s="148">
        <v>78468378</v>
      </c>
      <c r="Q44" s="230" t="s">
        <v>284</v>
      </c>
      <c r="R44" s="147">
        <v>820965</v>
      </c>
      <c r="S44" s="148">
        <v>76349745</v>
      </c>
      <c r="T44" s="230" t="s">
        <v>284</v>
      </c>
      <c r="U44" s="147">
        <v>843746</v>
      </c>
      <c r="V44" s="148">
        <v>78468378</v>
      </c>
      <c r="W44" s="230" t="s">
        <v>284</v>
      </c>
      <c r="X44" s="147">
        <v>843746</v>
      </c>
      <c r="Y44" s="148">
        <v>78468378</v>
      </c>
      <c r="Z44" s="230" t="s">
        <v>284</v>
      </c>
      <c r="AA44" s="147">
        <v>843746</v>
      </c>
      <c r="AB44" s="148">
        <v>78468378</v>
      </c>
      <c r="AC44" s="230" t="s">
        <v>284</v>
      </c>
      <c r="AD44" s="147">
        <v>843746</v>
      </c>
      <c r="AE44" s="148">
        <v>78468378</v>
      </c>
      <c r="AF44" s="230" t="s">
        <v>284</v>
      </c>
      <c r="AG44" s="147">
        <v>826871</v>
      </c>
      <c r="AH44" s="148">
        <v>76899003</v>
      </c>
      <c r="AI44" s="230" t="s">
        <v>284</v>
      </c>
      <c r="AJ44" s="147">
        <v>843746</v>
      </c>
      <c r="AK44" s="148">
        <v>78468378</v>
      </c>
      <c r="AL44" s="230" t="s">
        <v>284</v>
      </c>
      <c r="AM44" s="147">
        <v>840000</v>
      </c>
      <c r="AN44" s="148">
        <v>78120000</v>
      </c>
      <c r="AO44" s="230" t="s">
        <v>284</v>
      </c>
      <c r="AP44" s="147">
        <v>811262</v>
      </c>
      <c r="AQ44" s="148">
        <v>75447366</v>
      </c>
      <c r="AR44" s="326" t="s">
        <v>284</v>
      </c>
    </row>
    <row r="45" spans="1:44" ht="30.5" customHeight="1">
      <c r="A45" s="27"/>
      <c r="B45" s="141">
        <v>27</v>
      </c>
      <c r="C45" s="142" t="s">
        <v>126</v>
      </c>
      <c r="D45" s="143" t="s">
        <v>127</v>
      </c>
      <c r="E45" s="142" t="s">
        <v>128</v>
      </c>
      <c r="F45" s="144">
        <v>713921</v>
      </c>
      <c r="G45" s="145">
        <v>4917</v>
      </c>
      <c r="H45" s="146">
        <v>3510349557</v>
      </c>
      <c r="I45" s="147">
        <v>4915</v>
      </c>
      <c r="J45" s="148">
        <v>3508921715</v>
      </c>
      <c r="K45" s="230" t="s">
        <v>284</v>
      </c>
      <c r="L45" s="147">
        <v>4703</v>
      </c>
      <c r="M45" s="148">
        <v>3357570463</v>
      </c>
      <c r="N45" s="230" t="s">
        <v>284</v>
      </c>
      <c r="O45" s="147">
        <v>4917</v>
      </c>
      <c r="P45" s="148">
        <v>3510349557</v>
      </c>
      <c r="Q45" s="230" t="s">
        <v>284</v>
      </c>
      <c r="R45" s="147">
        <v>4784</v>
      </c>
      <c r="S45" s="148">
        <v>3415398064</v>
      </c>
      <c r="T45" s="230" t="s">
        <v>284</v>
      </c>
      <c r="U45" s="147">
        <v>4917</v>
      </c>
      <c r="V45" s="148">
        <v>3510349557</v>
      </c>
      <c r="W45" s="230" t="s">
        <v>284</v>
      </c>
      <c r="X45" s="147">
        <v>4917</v>
      </c>
      <c r="Y45" s="148">
        <v>3510349557</v>
      </c>
      <c r="Z45" s="230" t="s">
        <v>284</v>
      </c>
      <c r="AA45" s="147">
        <v>4917</v>
      </c>
      <c r="AB45" s="148">
        <v>3510349557</v>
      </c>
      <c r="AC45" s="230" t="s">
        <v>284</v>
      </c>
      <c r="AD45" s="147">
        <v>4714</v>
      </c>
      <c r="AE45" s="148">
        <v>3365423594</v>
      </c>
      <c r="AF45" s="230" t="s">
        <v>284</v>
      </c>
      <c r="AG45" s="147">
        <v>4819</v>
      </c>
      <c r="AH45" s="148">
        <v>3440385299</v>
      </c>
      <c r="AI45" s="230" t="s">
        <v>284</v>
      </c>
      <c r="AJ45" s="147">
        <v>4917</v>
      </c>
      <c r="AK45" s="148">
        <v>3510349557</v>
      </c>
      <c r="AL45" s="230" t="s">
        <v>284</v>
      </c>
      <c r="AM45" s="147">
        <v>4900</v>
      </c>
      <c r="AN45" s="148">
        <v>3498212900</v>
      </c>
      <c r="AO45" s="230" t="s">
        <v>284</v>
      </c>
      <c r="AP45" s="147">
        <v>4917</v>
      </c>
      <c r="AQ45" s="148">
        <v>3510349557</v>
      </c>
      <c r="AR45" s="326" t="s">
        <v>284</v>
      </c>
    </row>
    <row r="46" spans="1:44" ht="30.5" customHeight="1">
      <c r="A46" s="27"/>
      <c r="B46" s="141">
        <v>28</v>
      </c>
      <c r="C46" s="142" t="s">
        <v>129</v>
      </c>
      <c r="D46" s="143" t="s">
        <v>130</v>
      </c>
      <c r="E46" s="142" t="s">
        <v>71</v>
      </c>
      <c r="F46" s="144">
        <v>750</v>
      </c>
      <c r="G46" s="145">
        <v>608230</v>
      </c>
      <c r="H46" s="146">
        <v>456172500</v>
      </c>
      <c r="I46" s="147">
        <v>561882</v>
      </c>
      <c r="J46" s="148">
        <v>421411500</v>
      </c>
      <c r="K46" s="230" t="s">
        <v>284</v>
      </c>
      <c r="L46" s="147">
        <v>581711</v>
      </c>
      <c r="M46" s="148">
        <v>436283250</v>
      </c>
      <c r="N46" s="230" t="s">
        <v>284</v>
      </c>
      <c r="O46" s="147">
        <v>608230</v>
      </c>
      <c r="P46" s="148">
        <v>456172500</v>
      </c>
      <c r="Q46" s="230" t="s">
        <v>284</v>
      </c>
      <c r="R46" s="147">
        <v>591808</v>
      </c>
      <c r="S46" s="148">
        <v>443856000</v>
      </c>
      <c r="T46" s="230" t="s">
        <v>284</v>
      </c>
      <c r="U46" s="147">
        <v>608230</v>
      </c>
      <c r="V46" s="148">
        <v>456172500</v>
      </c>
      <c r="W46" s="230" t="s">
        <v>284</v>
      </c>
      <c r="X46" s="147">
        <v>608230</v>
      </c>
      <c r="Y46" s="148">
        <v>456172500</v>
      </c>
      <c r="Z46" s="230" t="s">
        <v>284</v>
      </c>
      <c r="AA46" s="147">
        <v>608230</v>
      </c>
      <c r="AB46" s="148">
        <v>456172500</v>
      </c>
      <c r="AC46" s="230" t="s">
        <v>284</v>
      </c>
      <c r="AD46" s="147">
        <v>608230</v>
      </c>
      <c r="AE46" s="148">
        <v>456172500</v>
      </c>
      <c r="AF46" s="230" t="s">
        <v>284</v>
      </c>
      <c r="AG46" s="147">
        <v>596065</v>
      </c>
      <c r="AH46" s="148">
        <v>447048750</v>
      </c>
      <c r="AI46" s="230" t="s">
        <v>284</v>
      </c>
      <c r="AJ46" s="147">
        <v>608230</v>
      </c>
      <c r="AK46" s="148">
        <v>456172500</v>
      </c>
      <c r="AL46" s="230" t="s">
        <v>284</v>
      </c>
      <c r="AM46" s="147">
        <v>605000</v>
      </c>
      <c r="AN46" s="148">
        <v>453750000</v>
      </c>
      <c r="AO46" s="230" t="s">
        <v>284</v>
      </c>
      <c r="AP46" s="147">
        <v>584813</v>
      </c>
      <c r="AQ46" s="148">
        <v>438609750</v>
      </c>
      <c r="AR46" s="326" t="s">
        <v>284</v>
      </c>
    </row>
    <row r="47" spans="1:44" ht="30.5" customHeight="1">
      <c r="A47" s="27"/>
      <c r="B47" s="141">
        <v>29</v>
      </c>
      <c r="C47" s="142" t="s">
        <v>131</v>
      </c>
      <c r="D47" s="143" t="s">
        <v>132</v>
      </c>
      <c r="E47" s="142" t="s">
        <v>125</v>
      </c>
      <c r="F47" s="144">
        <v>297</v>
      </c>
      <c r="G47" s="145">
        <v>290852</v>
      </c>
      <c r="H47" s="146">
        <v>86383044</v>
      </c>
      <c r="I47" s="147">
        <v>268688</v>
      </c>
      <c r="J47" s="148">
        <v>79800336</v>
      </c>
      <c r="K47" s="230" t="s">
        <v>284</v>
      </c>
      <c r="L47" s="147">
        <v>278171</v>
      </c>
      <c r="M47" s="148">
        <v>82616787</v>
      </c>
      <c r="N47" s="230" t="s">
        <v>284</v>
      </c>
      <c r="O47" s="147">
        <v>290852</v>
      </c>
      <c r="P47" s="148">
        <v>86383044</v>
      </c>
      <c r="Q47" s="230" t="s">
        <v>284</v>
      </c>
      <c r="R47" s="147">
        <v>282999</v>
      </c>
      <c r="S47" s="148">
        <v>84050703</v>
      </c>
      <c r="T47" s="230" t="s">
        <v>284</v>
      </c>
      <c r="U47" s="147">
        <v>290852</v>
      </c>
      <c r="V47" s="148">
        <v>86383044</v>
      </c>
      <c r="W47" s="230" t="s">
        <v>284</v>
      </c>
      <c r="X47" s="147">
        <v>290852</v>
      </c>
      <c r="Y47" s="148">
        <v>86383044</v>
      </c>
      <c r="Z47" s="230" t="s">
        <v>284</v>
      </c>
      <c r="AA47" s="147">
        <v>290852</v>
      </c>
      <c r="AB47" s="148">
        <v>86383044</v>
      </c>
      <c r="AC47" s="230" t="s">
        <v>284</v>
      </c>
      <c r="AD47" s="147">
        <v>290852</v>
      </c>
      <c r="AE47" s="148">
        <v>86383044</v>
      </c>
      <c r="AF47" s="230" t="s">
        <v>284</v>
      </c>
      <c r="AG47" s="147">
        <v>285035</v>
      </c>
      <c r="AH47" s="148">
        <v>84655395</v>
      </c>
      <c r="AI47" s="230" t="s">
        <v>284</v>
      </c>
      <c r="AJ47" s="147">
        <v>290852</v>
      </c>
      <c r="AK47" s="148">
        <v>86383044</v>
      </c>
      <c r="AL47" s="230" t="s">
        <v>284</v>
      </c>
      <c r="AM47" s="147">
        <v>290500</v>
      </c>
      <c r="AN47" s="148">
        <v>86278500</v>
      </c>
      <c r="AO47" s="230" t="s">
        <v>284</v>
      </c>
      <c r="AP47" s="147">
        <v>279654</v>
      </c>
      <c r="AQ47" s="148">
        <v>83057238</v>
      </c>
      <c r="AR47" s="326" t="s">
        <v>284</v>
      </c>
    </row>
    <row r="48" spans="1:44" ht="30.5" customHeight="1">
      <c r="A48" s="27"/>
      <c r="B48" s="141">
        <v>30</v>
      </c>
      <c r="C48" s="142">
        <v>672.1</v>
      </c>
      <c r="D48" s="143" t="s">
        <v>133</v>
      </c>
      <c r="E48" s="142" t="s">
        <v>99</v>
      </c>
      <c r="F48" s="144">
        <v>4000</v>
      </c>
      <c r="G48" s="145">
        <v>73709</v>
      </c>
      <c r="H48" s="146">
        <v>294836000</v>
      </c>
      <c r="I48" s="147">
        <v>73707</v>
      </c>
      <c r="J48" s="148">
        <v>294828000</v>
      </c>
      <c r="K48" s="230" t="s">
        <v>284</v>
      </c>
      <c r="L48" s="147">
        <v>70495</v>
      </c>
      <c r="M48" s="148">
        <v>281980000</v>
      </c>
      <c r="N48" s="230" t="s">
        <v>284</v>
      </c>
      <c r="O48" s="147">
        <v>73709</v>
      </c>
      <c r="P48" s="148">
        <v>294836000</v>
      </c>
      <c r="Q48" s="230" t="s">
        <v>284</v>
      </c>
      <c r="R48" s="147">
        <v>71719</v>
      </c>
      <c r="S48" s="148">
        <v>286876000</v>
      </c>
      <c r="T48" s="230" t="s">
        <v>284</v>
      </c>
      <c r="U48" s="147">
        <v>73709</v>
      </c>
      <c r="V48" s="148">
        <v>294836000</v>
      </c>
      <c r="W48" s="230" t="s">
        <v>284</v>
      </c>
      <c r="X48" s="147">
        <v>73709</v>
      </c>
      <c r="Y48" s="148">
        <v>294836000</v>
      </c>
      <c r="Z48" s="230" t="s">
        <v>284</v>
      </c>
      <c r="AA48" s="147">
        <v>73709</v>
      </c>
      <c r="AB48" s="148">
        <v>294836000</v>
      </c>
      <c r="AC48" s="230" t="s">
        <v>284</v>
      </c>
      <c r="AD48" s="147">
        <v>73709</v>
      </c>
      <c r="AE48" s="148">
        <v>294836000</v>
      </c>
      <c r="AF48" s="230" t="s">
        <v>284</v>
      </c>
      <c r="AG48" s="147">
        <v>72235</v>
      </c>
      <c r="AH48" s="148">
        <v>288940000</v>
      </c>
      <c r="AI48" s="230" t="s">
        <v>284</v>
      </c>
      <c r="AJ48" s="147">
        <v>73709</v>
      </c>
      <c r="AK48" s="148">
        <v>294836000</v>
      </c>
      <c r="AL48" s="230" t="s">
        <v>284</v>
      </c>
      <c r="AM48" s="147">
        <v>73300</v>
      </c>
      <c r="AN48" s="148">
        <v>293200000</v>
      </c>
      <c r="AO48" s="230" t="s">
        <v>284</v>
      </c>
      <c r="AP48" s="147">
        <v>70871</v>
      </c>
      <c r="AQ48" s="148">
        <v>283484000</v>
      </c>
      <c r="AR48" s="326" t="s">
        <v>284</v>
      </c>
    </row>
    <row r="49" spans="1:44" ht="30.5" customHeight="1">
      <c r="A49" s="27"/>
      <c r="B49" s="141">
        <v>31</v>
      </c>
      <c r="C49" s="142" t="s">
        <v>134</v>
      </c>
      <c r="D49" s="143" t="s">
        <v>135</v>
      </c>
      <c r="E49" s="142" t="s">
        <v>86</v>
      </c>
      <c r="F49" s="144">
        <v>9200</v>
      </c>
      <c r="G49" s="145">
        <v>7689</v>
      </c>
      <c r="H49" s="146">
        <v>70738800</v>
      </c>
      <c r="I49" s="147">
        <v>7135</v>
      </c>
      <c r="J49" s="148">
        <v>65642000</v>
      </c>
      <c r="K49" s="230" t="s">
        <v>284</v>
      </c>
      <c r="L49" s="147">
        <v>7354</v>
      </c>
      <c r="M49" s="148">
        <v>67656800</v>
      </c>
      <c r="N49" s="230" t="s">
        <v>284</v>
      </c>
      <c r="O49" s="147">
        <v>7689</v>
      </c>
      <c r="P49" s="148">
        <v>70738800</v>
      </c>
      <c r="Q49" s="230" t="s">
        <v>284</v>
      </c>
      <c r="R49" s="147">
        <v>7481</v>
      </c>
      <c r="S49" s="148">
        <v>68825200</v>
      </c>
      <c r="T49" s="230" t="s">
        <v>284</v>
      </c>
      <c r="U49" s="147">
        <v>7689</v>
      </c>
      <c r="V49" s="148">
        <v>70738800</v>
      </c>
      <c r="W49" s="230" t="s">
        <v>284</v>
      </c>
      <c r="X49" s="147">
        <v>7689</v>
      </c>
      <c r="Y49" s="148">
        <v>70738800</v>
      </c>
      <c r="Z49" s="230" t="s">
        <v>284</v>
      </c>
      <c r="AA49" s="147">
        <v>7689</v>
      </c>
      <c r="AB49" s="148">
        <v>70738800</v>
      </c>
      <c r="AC49" s="230" t="s">
        <v>284</v>
      </c>
      <c r="AD49" s="147">
        <v>7689</v>
      </c>
      <c r="AE49" s="148">
        <v>70738800</v>
      </c>
      <c r="AF49" s="230" t="s">
        <v>284</v>
      </c>
      <c r="AG49" s="147">
        <v>7535</v>
      </c>
      <c r="AH49" s="148">
        <v>69322000</v>
      </c>
      <c r="AI49" s="230" t="s">
        <v>284</v>
      </c>
      <c r="AJ49" s="147">
        <v>7689</v>
      </c>
      <c r="AK49" s="148">
        <v>70738800</v>
      </c>
      <c r="AL49" s="230" t="s">
        <v>284</v>
      </c>
      <c r="AM49" s="147">
        <v>7600</v>
      </c>
      <c r="AN49" s="148">
        <v>69920000</v>
      </c>
      <c r="AO49" s="230" t="s">
        <v>284</v>
      </c>
      <c r="AP49" s="147">
        <v>7393</v>
      </c>
      <c r="AQ49" s="148">
        <v>68015600</v>
      </c>
      <c r="AR49" s="326" t="s">
        <v>284</v>
      </c>
    </row>
    <row r="50" spans="1:44" ht="30.5" customHeight="1">
      <c r="A50" s="27"/>
      <c r="B50" s="141">
        <v>32</v>
      </c>
      <c r="C50" s="142" t="s">
        <v>136</v>
      </c>
      <c r="D50" s="143" t="s">
        <v>137</v>
      </c>
      <c r="E50" s="142" t="s">
        <v>71</v>
      </c>
      <c r="F50" s="144">
        <v>1920</v>
      </c>
      <c r="G50" s="145">
        <v>138992</v>
      </c>
      <c r="H50" s="146">
        <v>266864640</v>
      </c>
      <c r="I50" s="147">
        <v>138990</v>
      </c>
      <c r="J50" s="148">
        <v>266860800</v>
      </c>
      <c r="K50" s="230" t="s">
        <v>284</v>
      </c>
      <c r="L50" s="147">
        <v>132932</v>
      </c>
      <c r="M50" s="148">
        <v>255229440</v>
      </c>
      <c r="N50" s="230" t="s">
        <v>284</v>
      </c>
      <c r="O50" s="147">
        <v>138992</v>
      </c>
      <c r="P50" s="148">
        <v>266864640</v>
      </c>
      <c r="Q50" s="230" t="s">
        <v>284</v>
      </c>
      <c r="R50" s="147">
        <v>135239</v>
      </c>
      <c r="S50" s="148">
        <v>259658880</v>
      </c>
      <c r="T50" s="230" t="s">
        <v>284</v>
      </c>
      <c r="U50" s="147">
        <v>138992</v>
      </c>
      <c r="V50" s="148">
        <v>266864640</v>
      </c>
      <c r="W50" s="230" t="s">
        <v>284</v>
      </c>
      <c r="X50" s="147">
        <v>138992</v>
      </c>
      <c r="Y50" s="148">
        <v>266864640</v>
      </c>
      <c r="Z50" s="230" t="s">
        <v>284</v>
      </c>
      <c r="AA50" s="147">
        <v>138992</v>
      </c>
      <c r="AB50" s="148">
        <v>266864640</v>
      </c>
      <c r="AC50" s="230" t="s">
        <v>284</v>
      </c>
      <c r="AD50" s="147">
        <v>138992</v>
      </c>
      <c r="AE50" s="148">
        <v>266864640</v>
      </c>
      <c r="AF50" s="230" t="s">
        <v>284</v>
      </c>
      <c r="AG50" s="147">
        <v>136212</v>
      </c>
      <c r="AH50" s="148">
        <v>261527040</v>
      </c>
      <c r="AI50" s="230" t="s">
        <v>284</v>
      </c>
      <c r="AJ50" s="147">
        <v>138992</v>
      </c>
      <c r="AK50" s="148">
        <v>266864640</v>
      </c>
      <c r="AL50" s="230" t="s">
        <v>284</v>
      </c>
      <c r="AM50" s="147">
        <v>138000</v>
      </c>
      <c r="AN50" s="148">
        <v>264960000</v>
      </c>
      <c r="AO50" s="230" t="s">
        <v>284</v>
      </c>
      <c r="AP50" s="147">
        <v>133641</v>
      </c>
      <c r="AQ50" s="148">
        <v>256590720</v>
      </c>
      <c r="AR50" s="326" t="s">
        <v>284</v>
      </c>
    </row>
    <row r="51" spans="1:44" ht="30.5" customHeight="1">
      <c r="A51" s="27"/>
      <c r="B51" s="141">
        <v>33</v>
      </c>
      <c r="C51" s="142" t="s">
        <v>138</v>
      </c>
      <c r="D51" s="143" t="s">
        <v>139</v>
      </c>
      <c r="E51" s="142" t="s">
        <v>71</v>
      </c>
      <c r="F51" s="144">
        <v>480</v>
      </c>
      <c r="G51" s="145">
        <v>195753</v>
      </c>
      <c r="H51" s="146">
        <v>93961440</v>
      </c>
      <c r="I51" s="147">
        <v>180836</v>
      </c>
      <c r="J51" s="148">
        <v>86801280</v>
      </c>
      <c r="K51" s="230" t="s">
        <v>284</v>
      </c>
      <c r="L51" s="147">
        <v>187218</v>
      </c>
      <c r="M51" s="148">
        <v>89864640</v>
      </c>
      <c r="N51" s="230" t="s">
        <v>284</v>
      </c>
      <c r="O51" s="147">
        <v>195753</v>
      </c>
      <c r="P51" s="148">
        <v>93961440</v>
      </c>
      <c r="Q51" s="230" t="s">
        <v>284</v>
      </c>
      <c r="R51" s="147">
        <v>190468</v>
      </c>
      <c r="S51" s="148">
        <v>91424640</v>
      </c>
      <c r="T51" s="230" t="s">
        <v>284</v>
      </c>
      <c r="U51" s="147">
        <v>195753</v>
      </c>
      <c r="V51" s="148">
        <v>93961440</v>
      </c>
      <c r="W51" s="230" t="s">
        <v>284</v>
      </c>
      <c r="X51" s="147">
        <v>195753</v>
      </c>
      <c r="Y51" s="148">
        <v>93961440</v>
      </c>
      <c r="Z51" s="230" t="s">
        <v>284</v>
      </c>
      <c r="AA51" s="147">
        <v>195753</v>
      </c>
      <c r="AB51" s="148">
        <v>93961440</v>
      </c>
      <c r="AC51" s="230" t="s">
        <v>284</v>
      </c>
      <c r="AD51" s="147">
        <v>195753</v>
      </c>
      <c r="AE51" s="148">
        <v>93961440</v>
      </c>
      <c r="AF51" s="230" t="s">
        <v>284</v>
      </c>
      <c r="AG51" s="147">
        <v>191838</v>
      </c>
      <c r="AH51" s="148">
        <v>92082240</v>
      </c>
      <c r="AI51" s="230" t="s">
        <v>284</v>
      </c>
      <c r="AJ51" s="147">
        <v>195753</v>
      </c>
      <c r="AK51" s="148">
        <v>93961440</v>
      </c>
      <c r="AL51" s="230" t="s">
        <v>284</v>
      </c>
      <c r="AM51" s="147">
        <v>195000</v>
      </c>
      <c r="AN51" s="148">
        <v>93600000</v>
      </c>
      <c r="AO51" s="230" t="s">
        <v>284</v>
      </c>
      <c r="AP51" s="147">
        <v>188217</v>
      </c>
      <c r="AQ51" s="148">
        <v>90344160</v>
      </c>
      <c r="AR51" s="326" t="s">
        <v>284</v>
      </c>
    </row>
    <row r="52" spans="1:44" ht="30.5" customHeight="1">
      <c r="A52" s="27"/>
      <c r="B52" s="141">
        <v>34</v>
      </c>
      <c r="C52" s="142" t="s">
        <v>140</v>
      </c>
      <c r="D52" s="143" t="s">
        <v>141</v>
      </c>
      <c r="E52" s="142" t="s">
        <v>99</v>
      </c>
      <c r="F52" s="144">
        <v>2472</v>
      </c>
      <c r="G52" s="145">
        <v>117319</v>
      </c>
      <c r="H52" s="146">
        <v>290012568</v>
      </c>
      <c r="I52" s="147">
        <v>117317</v>
      </c>
      <c r="J52" s="148">
        <v>290007624</v>
      </c>
      <c r="K52" s="230" t="s">
        <v>284</v>
      </c>
      <c r="L52" s="147">
        <v>112204</v>
      </c>
      <c r="M52" s="148">
        <v>277368288</v>
      </c>
      <c r="N52" s="230" t="s">
        <v>284</v>
      </c>
      <c r="O52" s="147">
        <v>117319</v>
      </c>
      <c r="P52" s="148">
        <v>290012568</v>
      </c>
      <c r="Q52" s="230" t="s">
        <v>284</v>
      </c>
      <c r="R52" s="147">
        <v>114151</v>
      </c>
      <c r="S52" s="148">
        <v>282181272</v>
      </c>
      <c r="T52" s="230" t="s">
        <v>284</v>
      </c>
      <c r="U52" s="147">
        <v>117319</v>
      </c>
      <c r="V52" s="148">
        <v>290012568</v>
      </c>
      <c r="W52" s="230" t="s">
        <v>284</v>
      </c>
      <c r="X52" s="147">
        <v>117319</v>
      </c>
      <c r="Y52" s="148">
        <v>290012568</v>
      </c>
      <c r="Z52" s="230" t="s">
        <v>284</v>
      </c>
      <c r="AA52" s="147">
        <v>117319</v>
      </c>
      <c r="AB52" s="148">
        <v>290012568</v>
      </c>
      <c r="AC52" s="230" t="s">
        <v>284</v>
      </c>
      <c r="AD52" s="147">
        <v>117319</v>
      </c>
      <c r="AE52" s="148">
        <v>290012568</v>
      </c>
      <c r="AF52" s="230" t="s">
        <v>284</v>
      </c>
      <c r="AG52" s="147">
        <v>114973</v>
      </c>
      <c r="AH52" s="148">
        <v>284213256</v>
      </c>
      <c r="AI52" s="230" t="s">
        <v>284</v>
      </c>
      <c r="AJ52" s="147">
        <v>117319</v>
      </c>
      <c r="AK52" s="148">
        <v>290012568</v>
      </c>
      <c r="AL52" s="230" t="s">
        <v>284</v>
      </c>
      <c r="AM52" s="147">
        <v>116000</v>
      </c>
      <c r="AN52" s="148">
        <v>286752000</v>
      </c>
      <c r="AO52" s="230" t="s">
        <v>284</v>
      </c>
      <c r="AP52" s="147">
        <v>112802</v>
      </c>
      <c r="AQ52" s="148">
        <v>278846544</v>
      </c>
      <c r="AR52" s="326" t="s">
        <v>284</v>
      </c>
    </row>
    <row r="53" spans="1:44" ht="30.5" customHeight="1">
      <c r="A53" s="27"/>
      <c r="B53" s="141">
        <v>35</v>
      </c>
      <c r="C53" s="142" t="s">
        <v>142</v>
      </c>
      <c r="D53" s="143" t="s">
        <v>143</v>
      </c>
      <c r="E53" s="142" t="s">
        <v>71</v>
      </c>
      <c r="F53" s="144">
        <v>250</v>
      </c>
      <c r="G53" s="145">
        <v>243643</v>
      </c>
      <c r="H53" s="146">
        <v>60910750</v>
      </c>
      <c r="I53" s="147">
        <v>243641</v>
      </c>
      <c r="J53" s="148">
        <v>60910250</v>
      </c>
      <c r="K53" s="230" t="s">
        <v>284</v>
      </c>
      <c r="L53" s="147">
        <v>233020</v>
      </c>
      <c r="M53" s="148">
        <v>58255000</v>
      </c>
      <c r="N53" s="230" t="s">
        <v>284</v>
      </c>
      <c r="O53" s="147">
        <v>243643</v>
      </c>
      <c r="P53" s="148">
        <v>60910750</v>
      </c>
      <c r="Q53" s="230" t="s">
        <v>284</v>
      </c>
      <c r="R53" s="147">
        <v>237065</v>
      </c>
      <c r="S53" s="148">
        <v>59266250</v>
      </c>
      <c r="T53" s="230" t="s">
        <v>284</v>
      </c>
      <c r="U53" s="147">
        <v>243643</v>
      </c>
      <c r="V53" s="148">
        <v>60910750</v>
      </c>
      <c r="W53" s="230" t="s">
        <v>284</v>
      </c>
      <c r="X53" s="147">
        <v>243643</v>
      </c>
      <c r="Y53" s="148">
        <v>60910750</v>
      </c>
      <c r="Z53" s="230" t="s">
        <v>284</v>
      </c>
      <c r="AA53" s="147">
        <v>243643</v>
      </c>
      <c r="AB53" s="148">
        <v>60910750</v>
      </c>
      <c r="AC53" s="230" t="s">
        <v>284</v>
      </c>
      <c r="AD53" s="147">
        <v>243643</v>
      </c>
      <c r="AE53" s="148">
        <v>60910750</v>
      </c>
      <c r="AF53" s="230" t="s">
        <v>284</v>
      </c>
      <c r="AG53" s="147">
        <v>238770</v>
      </c>
      <c r="AH53" s="148">
        <v>59692500</v>
      </c>
      <c r="AI53" s="230" t="s">
        <v>284</v>
      </c>
      <c r="AJ53" s="147">
        <v>243643</v>
      </c>
      <c r="AK53" s="148">
        <v>60910750</v>
      </c>
      <c r="AL53" s="230" t="s">
        <v>284</v>
      </c>
      <c r="AM53" s="147">
        <v>243000</v>
      </c>
      <c r="AN53" s="148">
        <v>60750000</v>
      </c>
      <c r="AO53" s="230" t="s">
        <v>284</v>
      </c>
      <c r="AP53" s="147">
        <v>234263</v>
      </c>
      <c r="AQ53" s="148">
        <v>58565750</v>
      </c>
      <c r="AR53" s="326" t="s">
        <v>284</v>
      </c>
    </row>
    <row r="54" spans="1:44" ht="30.5" customHeight="1" thickBot="1">
      <c r="A54" s="27"/>
      <c r="B54" s="141">
        <v>36</v>
      </c>
      <c r="C54" s="142" t="s">
        <v>144</v>
      </c>
      <c r="D54" s="143" t="s">
        <v>145</v>
      </c>
      <c r="E54" s="142" t="s">
        <v>86</v>
      </c>
      <c r="F54" s="144">
        <v>198</v>
      </c>
      <c r="G54" s="145">
        <v>37647</v>
      </c>
      <c r="H54" s="146">
        <v>7454106</v>
      </c>
      <c r="I54" s="147">
        <v>34777</v>
      </c>
      <c r="J54" s="148">
        <v>6885846</v>
      </c>
      <c r="K54" s="230" t="s">
        <v>284</v>
      </c>
      <c r="L54" s="147">
        <v>36006</v>
      </c>
      <c r="M54" s="148">
        <v>7129188</v>
      </c>
      <c r="N54" s="230" t="s">
        <v>284</v>
      </c>
      <c r="O54" s="147">
        <v>37647</v>
      </c>
      <c r="P54" s="148">
        <v>7454106</v>
      </c>
      <c r="Q54" s="230" t="s">
        <v>284</v>
      </c>
      <c r="R54" s="147">
        <v>36631</v>
      </c>
      <c r="S54" s="148">
        <v>7252938</v>
      </c>
      <c r="T54" s="230" t="s">
        <v>284</v>
      </c>
      <c r="U54" s="147">
        <v>37647</v>
      </c>
      <c r="V54" s="148">
        <v>7454106</v>
      </c>
      <c r="W54" s="230" t="s">
        <v>284</v>
      </c>
      <c r="X54" s="147">
        <v>37647</v>
      </c>
      <c r="Y54" s="148">
        <v>7454106</v>
      </c>
      <c r="Z54" s="230" t="s">
        <v>284</v>
      </c>
      <c r="AA54" s="147">
        <v>37647</v>
      </c>
      <c r="AB54" s="148">
        <v>7454106</v>
      </c>
      <c r="AC54" s="230" t="s">
        <v>284</v>
      </c>
      <c r="AD54" s="147">
        <v>37647</v>
      </c>
      <c r="AE54" s="148">
        <v>7454106</v>
      </c>
      <c r="AF54" s="230" t="s">
        <v>284</v>
      </c>
      <c r="AG54" s="147">
        <v>36894</v>
      </c>
      <c r="AH54" s="148">
        <v>7305012</v>
      </c>
      <c r="AI54" s="230" t="s">
        <v>284</v>
      </c>
      <c r="AJ54" s="147">
        <v>37647</v>
      </c>
      <c r="AK54" s="148">
        <v>7454106</v>
      </c>
      <c r="AL54" s="230" t="s">
        <v>284</v>
      </c>
      <c r="AM54" s="147">
        <v>37400</v>
      </c>
      <c r="AN54" s="148">
        <v>7405200</v>
      </c>
      <c r="AO54" s="230" t="s">
        <v>284</v>
      </c>
      <c r="AP54" s="147">
        <v>36198</v>
      </c>
      <c r="AQ54" s="148">
        <v>7167204</v>
      </c>
      <c r="AR54" s="326" t="s">
        <v>284</v>
      </c>
    </row>
    <row r="55" spans="1:44" ht="22.5" customHeight="1">
      <c r="A55" s="27"/>
      <c r="B55" s="220" t="s">
        <v>146</v>
      </c>
      <c r="C55" s="221"/>
      <c r="D55" s="221"/>
      <c r="E55" s="221"/>
      <c r="F55" s="222"/>
      <c r="G55" s="221"/>
      <c r="H55" s="223">
        <v>472094578</v>
      </c>
      <c r="I55" s="224"/>
      <c r="J55" s="225">
        <v>445747003</v>
      </c>
      <c r="K55" s="229"/>
      <c r="L55" s="224"/>
      <c r="M55" s="225">
        <v>451510941</v>
      </c>
      <c r="N55" s="229"/>
      <c r="O55" s="224"/>
      <c r="P55" s="225">
        <v>472094578</v>
      </c>
      <c r="Q55" s="229"/>
      <c r="R55" s="224"/>
      <c r="S55" s="225">
        <v>459348359</v>
      </c>
      <c r="T55" s="229"/>
      <c r="U55" s="224"/>
      <c r="V55" s="225">
        <v>472094578</v>
      </c>
      <c r="W55" s="229"/>
      <c r="X55" s="224"/>
      <c r="Y55" s="225">
        <v>472094578</v>
      </c>
      <c r="Z55" s="229"/>
      <c r="AA55" s="224"/>
      <c r="AB55" s="225">
        <v>472094578</v>
      </c>
      <c r="AC55" s="229"/>
      <c r="AD55" s="224"/>
      <c r="AE55" s="225">
        <v>472094578</v>
      </c>
      <c r="AF55" s="229"/>
      <c r="AG55" s="224"/>
      <c r="AH55" s="225">
        <v>462652854</v>
      </c>
      <c r="AI55" s="229"/>
      <c r="AJ55" s="224"/>
      <c r="AK55" s="225">
        <v>472094578</v>
      </c>
      <c r="AL55" s="229"/>
      <c r="AM55" s="224"/>
      <c r="AN55" s="225">
        <v>469270200</v>
      </c>
      <c r="AO55" s="229"/>
      <c r="AP55" s="224"/>
      <c r="AQ55" s="225">
        <v>453917804</v>
      </c>
      <c r="AR55" s="325"/>
    </row>
    <row r="56" spans="1:44" ht="40.5" customHeight="1">
      <c r="A56" s="27"/>
      <c r="B56" s="141">
        <v>37</v>
      </c>
      <c r="C56" s="142" t="s">
        <v>147</v>
      </c>
      <c r="D56" s="143" t="s">
        <v>148</v>
      </c>
      <c r="E56" s="142" t="s">
        <v>99</v>
      </c>
      <c r="F56" s="144">
        <v>220</v>
      </c>
      <c r="G56" s="145">
        <v>1982</v>
      </c>
      <c r="H56" s="146">
        <v>436040</v>
      </c>
      <c r="I56" s="147">
        <v>1830</v>
      </c>
      <c r="J56" s="148">
        <v>402600</v>
      </c>
      <c r="K56" s="230" t="s">
        <v>284</v>
      </c>
      <c r="L56" s="147">
        <v>1896</v>
      </c>
      <c r="M56" s="148">
        <v>417120</v>
      </c>
      <c r="N56" s="230" t="s">
        <v>284</v>
      </c>
      <c r="O56" s="147">
        <v>1982</v>
      </c>
      <c r="P56" s="148">
        <v>436040</v>
      </c>
      <c r="Q56" s="230" t="s">
        <v>284</v>
      </c>
      <c r="R56" s="147">
        <v>1928</v>
      </c>
      <c r="S56" s="148">
        <v>424160</v>
      </c>
      <c r="T56" s="230" t="s">
        <v>284</v>
      </c>
      <c r="U56" s="147">
        <v>1982</v>
      </c>
      <c r="V56" s="148">
        <v>436040</v>
      </c>
      <c r="W56" s="230" t="s">
        <v>284</v>
      </c>
      <c r="X56" s="147">
        <v>1982</v>
      </c>
      <c r="Y56" s="148">
        <v>436040</v>
      </c>
      <c r="Z56" s="230" t="s">
        <v>284</v>
      </c>
      <c r="AA56" s="147">
        <v>1982</v>
      </c>
      <c r="AB56" s="148">
        <v>436040</v>
      </c>
      <c r="AC56" s="230" t="s">
        <v>284</v>
      </c>
      <c r="AD56" s="147">
        <v>1982</v>
      </c>
      <c r="AE56" s="148">
        <v>436040</v>
      </c>
      <c r="AF56" s="230" t="s">
        <v>284</v>
      </c>
      <c r="AG56" s="147">
        <v>1942</v>
      </c>
      <c r="AH56" s="148">
        <v>427240</v>
      </c>
      <c r="AI56" s="230" t="s">
        <v>284</v>
      </c>
      <c r="AJ56" s="147">
        <v>1982</v>
      </c>
      <c r="AK56" s="148">
        <v>436040</v>
      </c>
      <c r="AL56" s="230" t="s">
        <v>284</v>
      </c>
      <c r="AM56" s="147">
        <v>1950</v>
      </c>
      <c r="AN56" s="148">
        <v>429000</v>
      </c>
      <c r="AO56" s="230" t="s">
        <v>284</v>
      </c>
      <c r="AP56" s="147">
        <v>1906</v>
      </c>
      <c r="AQ56" s="148">
        <v>419320</v>
      </c>
      <c r="AR56" s="326" t="s">
        <v>284</v>
      </c>
    </row>
    <row r="57" spans="1:44" ht="40.5" customHeight="1">
      <c r="A57" s="27"/>
      <c r="B57" s="141">
        <v>38</v>
      </c>
      <c r="C57" s="142" t="s">
        <v>149</v>
      </c>
      <c r="D57" s="143" t="s">
        <v>150</v>
      </c>
      <c r="E57" s="142" t="s">
        <v>86</v>
      </c>
      <c r="F57" s="144">
        <v>297</v>
      </c>
      <c r="G57" s="145">
        <v>23469</v>
      </c>
      <c r="H57" s="146">
        <v>6970293</v>
      </c>
      <c r="I57" s="147">
        <v>22902</v>
      </c>
      <c r="J57" s="148">
        <v>6801894</v>
      </c>
      <c r="K57" s="230" t="s">
        <v>284</v>
      </c>
      <c r="L57" s="147">
        <v>22446</v>
      </c>
      <c r="M57" s="148">
        <v>6666462</v>
      </c>
      <c r="N57" s="230" t="s">
        <v>284</v>
      </c>
      <c r="O57" s="147">
        <v>23469</v>
      </c>
      <c r="P57" s="148">
        <v>6970293</v>
      </c>
      <c r="Q57" s="230" t="s">
        <v>284</v>
      </c>
      <c r="R57" s="147">
        <v>22835</v>
      </c>
      <c r="S57" s="148">
        <v>6781995</v>
      </c>
      <c r="T57" s="230" t="s">
        <v>284</v>
      </c>
      <c r="U57" s="147">
        <v>23469</v>
      </c>
      <c r="V57" s="148">
        <v>6970293</v>
      </c>
      <c r="W57" s="230" t="s">
        <v>284</v>
      </c>
      <c r="X57" s="147">
        <v>23469</v>
      </c>
      <c r="Y57" s="148">
        <v>6970293</v>
      </c>
      <c r="Z57" s="230" t="s">
        <v>284</v>
      </c>
      <c r="AA57" s="147">
        <v>23469</v>
      </c>
      <c r="AB57" s="148">
        <v>6970293</v>
      </c>
      <c r="AC57" s="230" t="s">
        <v>284</v>
      </c>
      <c r="AD57" s="147">
        <v>23469</v>
      </c>
      <c r="AE57" s="148">
        <v>6970293</v>
      </c>
      <c r="AF57" s="230" t="s">
        <v>284</v>
      </c>
      <c r="AG57" s="147">
        <v>23000</v>
      </c>
      <c r="AH57" s="148">
        <v>6831000</v>
      </c>
      <c r="AI57" s="230" t="s">
        <v>284</v>
      </c>
      <c r="AJ57" s="147">
        <v>23469</v>
      </c>
      <c r="AK57" s="148">
        <v>6970293</v>
      </c>
      <c r="AL57" s="230" t="s">
        <v>284</v>
      </c>
      <c r="AM57" s="147">
        <v>23400</v>
      </c>
      <c r="AN57" s="148">
        <v>6949800</v>
      </c>
      <c r="AO57" s="230" t="s">
        <v>284</v>
      </c>
      <c r="AP57" s="147">
        <v>22565</v>
      </c>
      <c r="AQ57" s="148">
        <v>6701805</v>
      </c>
      <c r="AR57" s="326" t="s">
        <v>284</v>
      </c>
    </row>
    <row r="58" spans="1:44" ht="40.5" customHeight="1">
      <c r="A58" s="27"/>
      <c r="B58" s="141">
        <v>39</v>
      </c>
      <c r="C58" s="142" t="s">
        <v>151</v>
      </c>
      <c r="D58" s="143" t="s">
        <v>152</v>
      </c>
      <c r="E58" s="142" t="s">
        <v>125</v>
      </c>
      <c r="F58" s="144">
        <v>198</v>
      </c>
      <c r="G58" s="145">
        <v>8328</v>
      </c>
      <c r="H58" s="146">
        <v>1648944</v>
      </c>
      <c r="I58" s="147">
        <v>8326</v>
      </c>
      <c r="J58" s="148">
        <v>1648548</v>
      </c>
      <c r="K58" s="230" t="s">
        <v>284</v>
      </c>
      <c r="L58" s="147">
        <v>7965</v>
      </c>
      <c r="M58" s="148">
        <v>1577070</v>
      </c>
      <c r="N58" s="230" t="s">
        <v>284</v>
      </c>
      <c r="O58" s="147">
        <v>8328</v>
      </c>
      <c r="P58" s="148">
        <v>1648944</v>
      </c>
      <c r="Q58" s="230" t="s">
        <v>284</v>
      </c>
      <c r="R58" s="147">
        <v>8103</v>
      </c>
      <c r="S58" s="148">
        <v>1604394</v>
      </c>
      <c r="T58" s="230" t="s">
        <v>284</v>
      </c>
      <c r="U58" s="147">
        <v>8328</v>
      </c>
      <c r="V58" s="148">
        <v>1648944</v>
      </c>
      <c r="W58" s="230" t="s">
        <v>284</v>
      </c>
      <c r="X58" s="147">
        <v>8328</v>
      </c>
      <c r="Y58" s="148">
        <v>1648944</v>
      </c>
      <c r="Z58" s="230" t="s">
        <v>284</v>
      </c>
      <c r="AA58" s="147">
        <v>8328</v>
      </c>
      <c r="AB58" s="148">
        <v>1648944</v>
      </c>
      <c r="AC58" s="230" t="s">
        <v>284</v>
      </c>
      <c r="AD58" s="147">
        <v>8328</v>
      </c>
      <c r="AE58" s="148">
        <v>1648944</v>
      </c>
      <c r="AF58" s="230" t="s">
        <v>284</v>
      </c>
      <c r="AG58" s="147">
        <v>8161</v>
      </c>
      <c r="AH58" s="148">
        <v>1615878</v>
      </c>
      <c r="AI58" s="230" t="s">
        <v>284</v>
      </c>
      <c r="AJ58" s="147">
        <v>8328</v>
      </c>
      <c r="AK58" s="148">
        <v>1648944</v>
      </c>
      <c r="AL58" s="230" t="s">
        <v>284</v>
      </c>
      <c r="AM58" s="147">
        <v>8300</v>
      </c>
      <c r="AN58" s="148">
        <v>1643400</v>
      </c>
      <c r="AO58" s="230" t="s">
        <v>284</v>
      </c>
      <c r="AP58" s="147">
        <v>8007</v>
      </c>
      <c r="AQ58" s="148">
        <v>1585386</v>
      </c>
      <c r="AR58" s="326" t="s">
        <v>284</v>
      </c>
    </row>
    <row r="59" spans="1:44" ht="40.5" customHeight="1">
      <c r="A59" s="27"/>
      <c r="B59" s="141">
        <v>40</v>
      </c>
      <c r="C59" s="142" t="s">
        <v>153</v>
      </c>
      <c r="D59" s="143" t="s">
        <v>154</v>
      </c>
      <c r="E59" s="142" t="s">
        <v>125</v>
      </c>
      <c r="F59" s="144">
        <v>93</v>
      </c>
      <c r="G59" s="145">
        <v>393268</v>
      </c>
      <c r="H59" s="146">
        <v>36573924</v>
      </c>
      <c r="I59" s="147">
        <v>393266</v>
      </c>
      <c r="J59" s="148">
        <v>36573738</v>
      </c>
      <c r="K59" s="230" t="s">
        <v>284</v>
      </c>
      <c r="L59" s="147">
        <v>376122</v>
      </c>
      <c r="M59" s="148">
        <v>34979346</v>
      </c>
      <c r="N59" s="230" t="s">
        <v>284</v>
      </c>
      <c r="O59" s="147">
        <v>393268</v>
      </c>
      <c r="P59" s="148">
        <v>36573924</v>
      </c>
      <c r="Q59" s="230" t="s">
        <v>284</v>
      </c>
      <c r="R59" s="147">
        <v>382650</v>
      </c>
      <c r="S59" s="148">
        <v>35586450</v>
      </c>
      <c r="T59" s="230" t="s">
        <v>284</v>
      </c>
      <c r="U59" s="147">
        <v>393268</v>
      </c>
      <c r="V59" s="148">
        <v>36573924</v>
      </c>
      <c r="W59" s="230" t="s">
        <v>284</v>
      </c>
      <c r="X59" s="147">
        <v>393268</v>
      </c>
      <c r="Y59" s="148">
        <v>36573924</v>
      </c>
      <c r="Z59" s="230" t="s">
        <v>284</v>
      </c>
      <c r="AA59" s="147">
        <v>393268</v>
      </c>
      <c r="AB59" s="148">
        <v>36573924</v>
      </c>
      <c r="AC59" s="230" t="s">
        <v>284</v>
      </c>
      <c r="AD59" s="147">
        <v>393268</v>
      </c>
      <c r="AE59" s="148">
        <v>36573924</v>
      </c>
      <c r="AF59" s="230" t="s">
        <v>284</v>
      </c>
      <c r="AG59" s="147">
        <v>385403</v>
      </c>
      <c r="AH59" s="148">
        <v>35842479</v>
      </c>
      <c r="AI59" s="230" t="s">
        <v>284</v>
      </c>
      <c r="AJ59" s="147">
        <v>393268</v>
      </c>
      <c r="AK59" s="148">
        <v>36573924</v>
      </c>
      <c r="AL59" s="230" t="s">
        <v>284</v>
      </c>
      <c r="AM59" s="147">
        <v>393000</v>
      </c>
      <c r="AN59" s="148">
        <v>36549000</v>
      </c>
      <c r="AO59" s="230" t="s">
        <v>284</v>
      </c>
      <c r="AP59" s="147">
        <v>378127</v>
      </c>
      <c r="AQ59" s="148">
        <v>35165811</v>
      </c>
      <c r="AR59" s="326" t="s">
        <v>284</v>
      </c>
    </row>
    <row r="60" spans="1:44" ht="40.5" customHeight="1">
      <c r="A60" s="27"/>
      <c r="B60" s="141">
        <v>41</v>
      </c>
      <c r="C60" s="142" t="s">
        <v>155</v>
      </c>
      <c r="D60" s="143" t="s">
        <v>156</v>
      </c>
      <c r="E60" s="142" t="s">
        <v>125</v>
      </c>
      <c r="F60" s="144">
        <v>37</v>
      </c>
      <c r="G60" s="145">
        <v>322991</v>
      </c>
      <c r="H60" s="146">
        <v>11950667</v>
      </c>
      <c r="I60" s="147">
        <v>322989</v>
      </c>
      <c r="J60" s="148">
        <v>11950593</v>
      </c>
      <c r="K60" s="230" t="s">
        <v>284</v>
      </c>
      <c r="L60" s="147">
        <v>308909</v>
      </c>
      <c r="M60" s="148">
        <v>11429633</v>
      </c>
      <c r="N60" s="230" t="s">
        <v>284</v>
      </c>
      <c r="O60" s="147">
        <v>322991</v>
      </c>
      <c r="P60" s="148">
        <v>11950667</v>
      </c>
      <c r="Q60" s="230" t="s">
        <v>284</v>
      </c>
      <c r="R60" s="147">
        <v>314270</v>
      </c>
      <c r="S60" s="148">
        <v>11627990</v>
      </c>
      <c r="T60" s="230" t="s">
        <v>284</v>
      </c>
      <c r="U60" s="147">
        <v>322991</v>
      </c>
      <c r="V60" s="148">
        <v>11950667</v>
      </c>
      <c r="W60" s="230" t="s">
        <v>284</v>
      </c>
      <c r="X60" s="147">
        <v>322991</v>
      </c>
      <c r="Y60" s="148">
        <v>11950667</v>
      </c>
      <c r="Z60" s="230" t="s">
        <v>284</v>
      </c>
      <c r="AA60" s="147">
        <v>322991</v>
      </c>
      <c r="AB60" s="148">
        <v>11950667</v>
      </c>
      <c r="AC60" s="230" t="s">
        <v>284</v>
      </c>
      <c r="AD60" s="147">
        <v>322991</v>
      </c>
      <c r="AE60" s="148">
        <v>11950667</v>
      </c>
      <c r="AF60" s="230" t="s">
        <v>284</v>
      </c>
      <c r="AG60" s="147">
        <v>316531</v>
      </c>
      <c r="AH60" s="148">
        <v>11711647</v>
      </c>
      <c r="AI60" s="230" t="s">
        <v>284</v>
      </c>
      <c r="AJ60" s="147">
        <v>322991</v>
      </c>
      <c r="AK60" s="148">
        <v>11950667</v>
      </c>
      <c r="AL60" s="230" t="s">
        <v>284</v>
      </c>
      <c r="AM60" s="147">
        <v>322000</v>
      </c>
      <c r="AN60" s="148">
        <v>11914000</v>
      </c>
      <c r="AO60" s="230" t="s">
        <v>284</v>
      </c>
      <c r="AP60" s="147">
        <v>310556</v>
      </c>
      <c r="AQ60" s="148">
        <v>11490572</v>
      </c>
      <c r="AR60" s="326" t="s">
        <v>284</v>
      </c>
    </row>
    <row r="61" spans="1:44" ht="40.5" customHeight="1">
      <c r="A61" s="27"/>
      <c r="B61" s="141">
        <v>42</v>
      </c>
      <c r="C61" s="142" t="s">
        <v>157</v>
      </c>
      <c r="D61" s="143" t="s">
        <v>158</v>
      </c>
      <c r="E61" s="142" t="s">
        <v>125</v>
      </c>
      <c r="F61" s="144">
        <v>10</v>
      </c>
      <c r="G61" s="145">
        <v>251961</v>
      </c>
      <c r="H61" s="146">
        <v>2519610</v>
      </c>
      <c r="I61" s="147">
        <v>251959</v>
      </c>
      <c r="J61" s="148">
        <v>2519590</v>
      </c>
      <c r="K61" s="230" t="s">
        <v>284</v>
      </c>
      <c r="L61" s="147">
        <v>240976</v>
      </c>
      <c r="M61" s="148">
        <v>2409760</v>
      </c>
      <c r="N61" s="230" t="s">
        <v>284</v>
      </c>
      <c r="O61" s="147">
        <v>251961</v>
      </c>
      <c r="P61" s="148">
        <v>2519610</v>
      </c>
      <c r="Q61" s="230" t="s">
        <v>284</v>
      </c>
      <c r="R61" s="147">
        <v>245158</v>
      </c>
      <c r="S61" s="148">
        <v>2451580</v>
      </c>
      <c r="T61" s="230" t="s">
        <v>284</v>
      </c>
      <c r="U61" s="147">
        <v>251961</v>
      </c>
      <c r="V61" s="148">
        <v>2519610</v>
      </c>
      <c r="W61" s="230" t="s">
        <v>284</v>
      </c>
      <c r="X61" s="147">
        <v>251961</v>
      </c>
      <c r="Y61" s="148">
        <v>2519610</v>
      </c>
      <c r="Z61" s="230" t="s">
        <v>284</v>
      </c>
      <c r="AA61" s="147">
        <v>251961</v>
      </c>
      <c r="AB61" s="148">
        <v>2519610</v>
      </c>
      <c r="AC61" s="230" t="s">
        <v>284</v>
      </c>
      <c r="AD61" s="147">
        <v>251961</v>
      </c>
      <c r="AE61" s="148">
        <v>2519610</v>
      </c>
      <c r="AF61" s="230" t="s">
        <v>284</v>
      </c>
      <c r="AG61" s="147">
        <v>246922</v>
      </c>
      <c r="AH61" s="148">
        <v>2469220</v>
      </c>
      <c r="AI61" s="230" t="s">
        <v>284</v>
      </c>
      <c r="AJ61" s="147">
        <v>251961</v>
      </c>
      <c r="AK61" s="148">
        <v>2519610</v>
      </c>
      <c r="AL61" s="230" t="s">
        <v>284</v>
      </c>
      <c r="AM61" s="147">
        <v>251000</v>
      </c>
      <c r="AN61" s="148">
        <v>2510000</v>
      </c>
      <c r="AO61" s="230" t="s">
        <v>284</v>
      </c>
      <c r="AP61" s="147">
        <v>242261</v>
      </c>
      <c r="AQ61" s="148">
        <v>2422610</v>
      </c>
      <c r="AR61" s="326" t="s">
        <v>284</v>
      </c>
    </row>
    <row r="62" spans="1:44" ht="40.5" customHeight="1">
      <c r="A62" s="27"/>
      <c r="B62" s="141">
        <v>43</v>
      </c>
      <c r="C62" s="142" t="s">
        <v>159</v>
      </c>
      <c r="D62" s="143" t="s">
        <v>160</v>
      </c>
      <c r="E62" s="142" t="s">
        <v>99</v>
      </c>
      <c r="F62" s="144">
        <v>1500</v>
      </c>
      <c r="G62" s="145">
        <v>228676</v>
      </c>
      <c r="H62" s="146">
        <v>343014000</v>
      </c>
      <c r="I62" s="147">
        <v>211250</v>
      </c>
      <c r="J62" s="148">
        <v>316875000</v>
      </c>
      <c r="K62" s="230" t="s">
        <v>284</v>
      </c>
      <c r="L62" s="147">
        <v>218706</v>
      </c>
      <c r="M62" s="148">
        <v>328059000</v>
      </c>
      <c r="N62" s="230" t="s">
        <v>284</v>
      </c>
      <c r="O62" s="147">
        <v>228676</v>
      </c>
      <c r="P62" s="148">
        <v>343014000</v>
      </c>
      <c r="Q62" s="230" t="s">
        <v>284</v>
      </c>
      <c r="R62" s="147">
        <v>222502</v>
      </c>
      <c r="S62" s="148">
        <v>333753000</v>
      </c>
      <c r="T62" s="230" t="s">
        <v>284</v>
      </c>
      <c r="U62" s="147">
        <v>228676</v>
      </c>
      <c r="V62" s="148">
        <v>343014000</v>
      </c>
      <c r="W62" s="230" t="s">
        <v>284</v>
      </c>
      <c r="X62" s="147">
        <v>228676</v>
      </c>
      <c r="Y62" s="148">
        <v>343014000</v>
      </c>
      <c r="Z62" s="230" t="s">
        <v>284</v>
      </c>
      <c r="AA62" s="147">
        <v>228676</v>
      </c>
      <c r="AB62" s="148">
        <v>343014000</v>
      </c>
      <c r="AC62" s="230" t="s">
        <v>284</v>
      </c>
      <c r="AD62" s="147">
        <v>228676</v>
      </c>
      <c r="AE62" s="148">
        <v>343014000</v>
      </c>
      <c r="AF62" s="230" t="s">
        <v>284</v>
      </c>
      <c r="AG62" s="147">
        <v>224102</v>
      </c>
      <c r="AH62" s="148">
        <v>336153000</v>
      </c>
      <c r="AI62" s="230" t="s">
        <v>284</v>
      </c>
      <c r="AJ62" s="147">
        <v>228676</v>
      </c>
      <c r="AK62" s="148">
        <v>343014000</v>
      </c>
      <c r="AL62" s="230" t="s">
        <v>284</v>
      </c>
      <c r="AM62" s="147">
        <v>228000</v>
      </c>
      <c r="AN62" s="148">
        <v>342000000</v>
      </c>
      <c r="AO62" s="230" t="s">
        <v>284</v>
      </c>
      <c r="AP62" s="147">
        <v>219872</v>
      </c>
      <c r="AQ62" s="148">
        <v>329808000</v>
      </c>
      <c r="AR62" s="326" t="s">
        <v>284</v>
      </c>
    </row>
    <row r="63" spans="1:44" ht="40.5" customHeight="1">
      <c r="A63" s="27"/>
      <c r="B63" s="141">
        <v>44</v>
      </c>
      <c r="C63" s="142" t="s">
        <v>161</v>
      </c>
      <c r="D63" s="143" t="s">
        <v>162</v>
      </c>
      <c r="E63" s="142" t="s">
        <v>125</v>
      </c>
      <c r="F63" s="144">
        <v>30</v>
      </c>
      <c r="G63" s="145">
        <v>102870</v>
      </c>
      <c r="H63" s="146">
        <v>3086100</v>
      </c>
      <c r="I63" s="147">
        <v>102868</v>
      </c>
      <c r="J63" s="148">
        <v>3086040</v>
      </c>
      <c r="K63" s="230" t="s">
        <v>284</v>
      </c>
      <c r="L63" s="147">
        <v>98385</v>
      </c>
      <c r="M63" s="148">
        <v>2951550</v>
      </c>
      <c r="N63" s="230" t="s">
        <v>284</v>
      </c>
      <c r="O63" s="147">
        <v>102870</v>
      </c>
      <c r="P63" s="148">
        <v>3086100</v>
      </c>
      <c r="Q63" s="230" t="s">
        <v>284</v>
      </c>
      <c r="R63" s="147">
        <v>100093</v>
      </c>
      <c r="S63" s="148">
        <v>3002790</v>
      </c>
      <c r="T63" s="230" t="s">
        <v>284</v>
      </c>
      <c r="U63" s="147">
        <v>102870</v>
      </c>
      <c r="V63" s="148">
        <v>3086100</v>
      </c>
      <c r="W63" s="230" t="s">
        <v>284</v>
      </c>
      <c r="X63" s="147">
        <v>102870</v>
      </c>
      <c r="Y63" s="148">
        <v>3086100</v>
      </c>
      <c r="Z63" s="230" t="s">
        <v>284</v>
      </c>
      <c r="AA63" s="147">
        <v>102870</v>
      </c>
      <c r="AB63" s="148">
        <v>3086100</v>
      </c>
      <c r="AC63" s="230" t="s">
        <v>284</v>
      </c>
      <c r="AD63" s="147">
        <v>102870</v>
      </c>
      <c r="AE63" s="148">
        <v>3086100</v>
      </c>
      <c r="AF63" s="230" t="s">
        <v>284</v>
      </c>
      <c r="AG63" s="147">
        <v>100813</v>
      </c>
      <c r="AH63" s="148">
        <v>3024390</v>
      </c>
      <c r="AI63" s="230" t="s">
        <v>284</v>
      </c>
      <c r="AJ63" s="147">
        <v>102870</v>
      </c>
      <c r="AK63" s="148">
        <v>3086100</v>
      </c>
      <c r="AL63" s="230" t="s">
        <v>284</v>
      </c>
      <c r="AM63" s="147">
        <v>102500</v>
      </c>
      <c r="AN63" s="148">
        <v>3075000</v>
      </c>
      <c r="AO63" s="230" t="s">
        <v>284</v>
      </c>
      <c r="AP63" s="147">
        <v>98910</v>
      </c>
      <c r="AQ63" s="148">
        <v>2967300</v>
      </c>
      <c r="AR63" s="326" t="s">
        <v>284</v>
      </c>
    </row>
    <row r="64" spans="1:44" ht="40.5" customHeight="1" thickBot="1">
      <c r="A64" s="27"/>
      <c r="B64" s="141">
        <v>45</v>
      </c>
      <c r="C64" s="142" t="s">
        <v>163</v>
      </c>
      <c r="D64" s="143" t="s">
        <v>164</v>
      </c>
      <c r="E64" s="142" t="s">
        <v>125</v>
      </c>
      <c r="F64" s="144">
        <v>3000</v>
      </c>
      <c r="G64" s="145">
        <v>21965</v>
      </c>
      <c r="H64" s="146">
        <v>65895000</v>
      </c>
      <c r="I64" s="147">
        <v>21963</v>
      </c>
      <c r="J64" s="148">
        <v>65889000</v>
      </c>
      <c r="K64" s="230" t="s">
        <v>284</v>
      </c>
      <c r="L64" s="147">
        <v>21007</v>
      </c>
      <c r="M64" s="148">
        <v>63021000</v>
      </c>
      <c r="N64" s="230" t="s">
        <v>284</v>
      </c>
      <c r="O64" s="147">
        <v>21965</v>
      </c>
      <c r="P64" s="148">
        <v>65895000</v>
      </c>
      <c r="Q64" s="230" t="s">
        <v>284</v>
      </c>
      <c r="R64" s="147">
        <v>21372</v>
      </c>
      <c r="S64" s="148">
        <v>64116000</v>
      </c>
      <c r="T64" s="230" t="s">
        <v>284</v>
      </c>
      <c r="U64" s="147">
        <v>21965</v>
      </c>
      <c r="V64" s="148">
        <v>65895000</v>
      </c>
      <c r="W64" s="230" t="s">
        <v>284</v>
      </c>
      <c r="X64" s="147">
        <v>21965</v>
      </c>
      <c r="Y64" s="148">
        <v>65895000</v>
      </c>
      <c r="Z64" s="230" t="s">
        <v>284</v>
      </c>
      <c r="AA64" s="147">
        <v>21965</v>
      </c>
      <c r="AB64" s="148">
        <v>65895000</v>
      </c>
      <c r="AC64" s="230" t="s">
        <v>284</v>
      </c>
      <c r="AD64" s="147">
        <v>21965</v>
      </c>
      <c r="AE64" s="148">
        <v>65895000</v>
      </c>
      <c r="AF64" s="230" t="s">
        <v>284</v>
      </c>
      <c r="AG64" s="147">
        <v>21526</v>
      </c>
      <c r="AH64" s="148">
        <v>64578000</v>
      </c>
      <c r="AI64" s="230" t="s">
        <v>284</v>
      </c>
      <c r="AJ64" s="147">
        <v>21965</v>
      </c>
      <c r="AK64" s="148">
        <v>65895000</v>
      </c>
      <c r="AL64" s="230" t="s">
        <v>284</v>
      </c>
      <c r="AM64" s="147">
        <v>21400</v>
      </c>
      <c r="AN64" s="148">
        <v>64200000</v>
      </c>
      <c r="AO64" s="230" t="s">
        <v>284</v>
      </c>
      <c r="AP64" s="147">
        <v>21119</v>
      </c>
      <c r="AQ64" s="148">
        <v>63357000</v>
      </c>
      <c r="AR64" s="326" t="s">
        <v>284</v>
      </c>
    </row>
    <row r="65" spans="1:44" ht="22.5" customHeight="1">
      <c r="A65" s="27"/>
      <c r="B65" s="220" t="s">
        <v>165</v>
      </c>
      <c r="C65" s="221"/>
      <c r="D65" s="221"/>
      <c r="E65" s="221"/>
      <c r="F65" s="222"/>
      <c r="G65" s="221"/>
      <c r="H65" s="223">
        <v>374262404</v>
      </c>
      <c r="I65" s="224"/>
      <c r="J65" s="225">
        <v>374221990</v>
      </c>
      <c r="K65" s="229"/>
      <c r="L65" s="224"/>
      <c r="M65" s="225">
        <v>357944997</v>
      </c>
      <c r="N65" s="229"/>
      <c r="O65" s="224"/>
      <c r="P65" s="225">
        <v>344812100</v>
      </c>
      <c r="Q65" s="229"/>
      <c r="R65" s="224"/>
      <c r="S65" s="225">
        <v>364158132</v>
      </c>
      <c r="T65" s="229"/>
      <c r="U65" s="224"/>
      <c r="V65" s="225">
        <v>374262404</v>
      </c>
      <c r="W65" s="229"/>
      <c r="X65" s="224"/>
      <c r="Y65" s="225">
        <v>374262404</v>
      </c>
      <c r="Z65" s="229"/>
      <c r="AA65" s="224"/>
      <c r="AB65" s="225">
        <v>374262404</v>
      </c>
      <c r="AC65" s="229"/>
      <c r="AD65" s="224"/>
      <c r="AE65" s="225">
        <v>374262404</v>
      </c>
      <c r="AF65" s="229"/>
      <c r="AG65" s="224"/>
      <c r="AH65" s="225">
        <v>366786035</v>
      </c>
      <c r="AI65" s="229"/>
      <c r="AJ65" s="224"/>
      <c r="AK65" s="225">
        <v>214766600</v>
      </c>
      <c r="AL65" s="229"/>
      <c r="AM65" s="224"/>
      <c r="AN65" s="225">
        <v>366126000</v>
      </c>
      <c r="AO65" s="229"/>
      <c r="AP65" s="224"/>
      <c r="AQ65" s="225">
        <v>359859655</v>
      </c>
      <c r="AR65" s="325"/>
    </row>
    <row r="66" spans="1:44" ht="50.5" customHeight="1">
      <c r="A66" s="27"/>
      <c r="B66" s="141">
        <v>46</v>
      </c>
      <c r="C66" s="142" t="s">
        <v>166</v>
      </c>
      <c r="D66" s="143" t="s">
        <v>167</v>
      </c>
      <c r="E66" s="142" t="s">
        <v>99</v>
      </c>
      <c r="F66" s="144">
        <v>200</v>
      </c>
      <c r="G66" s="145">
        <v>33469</v>
      </c>
      <c r="H66" s="146">
        <v>6693800</v>
      </c>
      <c r="I66" s="147">
        <v>33467</v>
      </c>
      <c r="J66" s="148">
        <v>6693400</v>
      </c>
      <c r="K66" s="230" t="s">
        <v>284</v>
      </c>
      <c r="L66" s="147">
        <v>32010</v>
      </c>
      <c r="M66" s="148">
        <v>6402000</v>
      </c>
      <c r="N66" s="230" t="s">
        <v>284</v>
      </c>
      <c r="O66" s="147">
        <v>33469</v>
      </c>
      <c r="P66" s="148">
        <v>6693800</v>
      </c>
      <c r="Q66" s="230" t="s">
        <v>284</v>
      </c>
      <c r="R66" s="147">
        <v>32565</v>
      </c>
      <c r="S66" s="148">
        <v>6513000</v>
      </c>
      <c r="T66" s="230" t="s">
        <v>284</v>
      </c>
      <c r="U66" s="147">
        <v>33469</v>
      </c>
      <c r="V66" s="148">
        <v>6693800</v>
      </c>
      <c r="W66" s="230" t="s">
        <v>284</v>
      </c>
      <c r="X66" s="147">
        <v>33469</v>
      </c>
      <c r="Y66" s="148">
        <v>6693800</v>
      </c>
      <c r="Z66" s="230" t="s">
        <v>284</v>
      </c>
      <c r="AA66" s="147">
        <v>33469</v>
      </c>
      <c r="AB66" s="148">
        <v>6693800</v>
      </c>
      <c r="AC66" s="230" t="s">
        <v>284</v>
      </c>
      <c r="AD66" s="147">
        <v>33469</v>
      </c>
      <c r="AE66" s="148">
        <v>6693800</v>
      </c>
      <c r="AF66" s="230" t="s">
        <v>284</v>
      </c>
      <c r="AG66" s="147">
        <v>32800</v>
      </c>
      <c r="AH66" s="148">
        <v>6560000</v>
      </c>
      <c r="AI66" s="230" t="s">
        <v>284</v>
      </c>
      <c r="AJ66" s="147">
        <v>33469</v>
      </c>
      <c r="AK66" s="148">
        <v>6693800</v>
      </c>
      <c r="AL66" s="230" t="s">
        <v>284</v>
      </c>
      <c r="AM66" s="147">
        <v>30000</v>
      </c>
      <c r="AN66" s="148">
        <v>6000000</v>
      </c>
      <c r="AO66" s="230" t="s">
        <v>284</v>
      </c>
      <c r="AP66" s="147">
        <v>32180</v>
      </c>
      <c r="AQ66" s="148">
        <v>6436000</v>
      </c>
      <c r="AR66" s="326" t="s">
        <v>284</v>
      </c>
    </row>
    <row r="67" spans="1:44" ht="50.5" customHeight="1" thickBot="1">
      <c r="A67" s="27"/>
      <c r="B67" s="141">
        <v>47</v>
      </c>
      <c r="C67" s="142" t="s">
        <v>168</v>
      </c>
      <c r="D67" s="143" t="s">
        <v>169</v>
      </c>
      <c r="E67" s="142" t="s">
        <v>86</v>
      </c>
      <c r="F67" s="144">
        <v>20007</v>
      </c>
      <c r="G67" s="145">
        <v>18372</v>
      </c>
      <c r="H67" s="146">
        <v>367568604</v>
      </c>
      <c r="I67" s="147">
        <v>18370</v>
      </c>
      <c r="J67" s="148">
        <v>367528590</v>
      </c>
      <c r="K67" s="230" t="s">
        <v>284</v>
      </c>
      <c r="L67" s="147">
        <v>17571</v>
      </c>
      <c r="M67" s="148">
        <v>351542997</v>
      </c>
      <c r="N67" s="230" t="s">
        <v>284</v>
      </c>
      <c r="O67" s="147">
        <v>16900</v>
      </c>
      <c r="P67" s="148">
        <v>338118300</v>
      </c>
      <c r="Q67" s="230" t="s">
        <v>284</v>
      </c>
      <c r="R67" s="147">
        <v>17876</v>
      </c>
      <c r="S67" s="148">
        <v>357645132</v>
      </c>
      <c r="T67" s="230" t="s">
        <v>284</v>
      </c>
      <c r="U67" s="147">
        <v>18372</v>
      </c>
      <c r="V67" s="148">
        <v>367568604</v>
      </c>
      <c r="W67" s="230" t="s">
        <v>284</v>
      </c>
      <c r="X67" s="147">
        <v>18372</v>
      </c>
      <c r="Y67" s="148">
        <v>367568604</v>
      </c>
      <c r="Z67" s="230" t="s">
        <v>284</v>
      </c>
      <c r="AA67" s="147">
        <v>18372</v>
      </c>
      <c r="AB67" s="148">
        <v>367568604</v>
      </c>
      <c r="AC67" s="230" t="s">
        <v>284</v>
      </c>
      <c r="AD67" s="147">
        <v>18372</v>
      </c>
      <c r="AE67" s="148">
        <v>367568604</v>
      </c>
      <c r="AF67" s="230" t="s">
        <v>284</v>
      </c>
      <c r="AG67" s="147">
        <v>18005</v>
      </c>
      <c r="AH67" s="148">
        <v>360226035</v>
      </c>
      <c r="AI67" s="230" t="s">
        <v>284</v>
      </c>
      <c r="AJ67" s="147">
        <v>10400</v>
      </c>
      <c r="AK67" s="148">
        <v>208072800</v>
      </c>
      <c r="AL67" s="230" t="s">
        <v>284</v>
      </c>
      <c r="AM67" s="147">
        <v>18000</v>
      </c>
      <c r="AN67" s="148">
        <v>360126000</v>
      </c>
      <c r="AO67" s="230" t="s">
        <v>284</v>
      </c>
      <c r="AP67" s="147">
        <v>17665</v>
      </c>
      <c r="AQ67" s="148">
        <v>353423655</v>
      </c>
      <c r="AR67" s="326" t="s">
        <v>284</v>
      </c>
    </row>
    <row r="68" spans="1:44" ht="22.5" customHeight="1">
      <c r="A68" s="27"/>
      <c r="B68" s="220" t="s">
        <v>170</v>
      </c>
      <c r="C68" s="221"/>
      <c r="D68" s="221"/>
      <c r="E68" s="221"/>
      <c r="F68" s="222"/>
      <c r="G68" s="221"/>
      <c r="H68" s="223">
        <v>2381372500</v>
      </c>
      <c r="I68" s="224"/>
      <c r="J68" s="225">
        <v>2377319100</v>
      </c>
      <c r="K68" s="229"/>
      <c r="L68" s="224"/>
      <c r="M68" s="225">
        <v>2381372500</v>
      </c>
      <c r="N68" s="229"/>
      <c r="O68" s="224"/>
      <c r="P68" s="225">
        <v>2381372500</v>
      </c>
      <c r="Q68" s="229"/>
      <c r="R68" s="224"/>
      <c r="S68" s="225">
        <v>2350972000</v>
      </c>
      <c r="T68" s="229"/>
      <c r="U68" s="224"/>
      <c r="V68" s="225">
        <v>2381372500</v>
      </c>
      <c r="W68" s="229"/>
      <c r="X68" s="224"/>
      <c r="Y68" s="225">
        <v>2381372500</v>
      </c>
      <c r="Z68" s="229"/>
      <c r="AA68" s="224"/>
      <c r="AB68" s="225">
        <v>2381372500</v>
      </c>
      <c r="AC68" s="229"/>
      <c r="AD68" s="224"/>
      <c r="AE68" s="225">
        <v>2332622500</v>
      </c>
      <c r="AF68" s="229"/>
      <c r="AG68" s="224"/>
      <c r="AH68" s="225">
        <v>2334758400</v>
      </c>
      <c r="AI68" s="229"/>
      <c r="AJ68" s="224"/>
      <c r="AK68" s="225">
        <v>2381372500</v>
      </c>
      <c r="AL68" s="229"/>
      <c r="AM68" s="224"/>
      <c r="AN68" s="225">
        <v>2229370000</v>
      </c>
      <c r="AO68" s="229"/>
      <c r="AP68" s="224"/>
      <c r="AQ68" s="225">
        <v>2290171000</v>
      </c>
      <c r="AR68" s="325"/>
    </row>
    <row r="69" spans="1:44" ht="30.5" customHeight="1">
      <c r="A69" s="27"/>
      <c r="B69" s="141">
        <v>48</v>
      </c>
      <c r="C69" s="142" t="s">
        <v>171</v>
      </c>
      <c r="D69" s="143" t="s">
        <v>172</v>
      </c>
      <c r="E69" s="142" t="s">
        <v>173</v>
      </c>
      <c r="F69" s="144">
        <v>487500</v>
      </c>
      <c r="G69" s="145">
        <v>1175</v>
      </c>
      <c r="H69" s="146">
        <v>572812500</v>
      </c>
      <c r="I69" s="147">
        <v>1173</v>
      </c>
      <c r="J69" s="148">
        <v>571837500</v>
      </c>
      <c r="K69" s="230" t="s">
        <v>284</v>
      </c>
      <c r="L69" s="147">
        <v>1175</v>
      </c>
      <c r="M69" s="148">
        <v>572812500</v>
      </c>
      <c r="N69" s="230" t="s">
        <v>284</v>
      </c>
      <c r="O69" s="147">
        <v>1175</v>
      </c>
      <c r="P69" s="148">
        <v>572812500</v>
      </c>
      <c r="Q69" s="230" t="s">
        <v>284</v>
      </c>
      <c r="R69" s="147">
        <v>1160</v>
      </c>
      <c r="S69" s="148">
        <v>565500000</v>
      </c>
      <c r="T69" s="230" t="s">
        <v>284</v>
      </c>
      <c r="U69" s="147">
        <v>1175</v>
      </c>
      <c r="V69" s="148">
        <v>572812500</v>
      </c>
      <c r="W69" s="230" t="s">
        <v>284</v>
      </c>
      <c r="X69" s="147">
        <v>1175</v>
      </c>
      <c r="Y69" s="148">
        <v>572812500</v>
      </c>
      <c r="Z69" s="230" t="s">
        <v>284</v>
      </c>
      <c r="AA69" s="147">
        <v>1175</v>
      </c>
      <c r="AB69" s="148">
        <v>572812500</v>
      </c>
      <c r="AC69" s="230" t="s">
        <v>284</v>
      </c>
      <c r="AD69" s="147">
        <v>1075</v>
      </c>
      <c r="AE69" s="148">
        <v>524062500</v>
      </c>
      <c r="AF69" s="230" t="s">
        <v>284</v>
      </c>
      <c r="AG69" s="147">
        <v>1152</v>
      </c>
      <c r="AH69" s="148">
        <v>561600000</v>
      </c>
      <c r="AI69" s="230" t="s">
        <v>284</v>
      </c>
      <c r="AJ69" s="147">
        <v>1175.01</v>
      </c>
      <c r="AK69" s="148">
        <v>572812500</v>
      </c>
      <c r="AL69" s="230" t="s">
        <v>285</v>
      </c>
      <c r="AM69" s="147">
        <v>1100</v>
      </c>
      <c r="AN69" s="148">
        <v>536250000</v>
      </c>
      <c r="AO69" s="230" t="s">
        <v>284</v>
      </c>
      <c r="AP69" s="147">
        <v>1130</v>
      </c>
      <c r="AQ69" s="148">
        <v>550875000</v>
      </c>
      <c r="AR69" s="326" t="s">
        <v>284</v>
      </c>
    </row>
    <row r="70" spans="1:44" ht="30.5" customHeight="1" thickBot="1">
      <c r="A70" s="27"/>
      <c r="B70" s="141">
        <v>49</v>
      </c>
      <c r="C70" s="142" t="s">
        <v>174</v>
      </c>
      <c r="D70" s="143" t="s">
        <v>175</v>
      </c>
      <c r="E70" s="142" t="s">
        <v>173</v>
      </c>
      <c r="F70" s="144">
        <v>1539200</v>
      </c>
      <c r="G70" s="145">
        <v>1175</v>
      </c>
      <c r="H70" s="146">
        <v>1808560000</v>
      </c>
      <c r="I70" s="147">
        <v>1173</v>
      </c>
      <c r="J70" s="148">
        <v>1805481600</v>
      </c>
      <c r="K70" s="230" t="s">
        <v>284</v>
      </c>
      <c r="L70" s="147">
        <v>1175</v>
      </c>
      <c r="M70" s="148">
        <v>1808560000</v>
      </c>
      <c r="N70" s="230" t="s">
        <v>284</v>
      </c>
      <c r="O70" s="147">
        <v>1175</v>
      </c>
      <c r="P70" s="148">
        <v>1808560000</v>
      </c>
      <c r="Q70" s="230" t="s">
        <v>284</v>
      </c>
      <c r="R70" s="147">
        <v>1160</v>
      </c>
      <c r="S70" s="148">
        <v>1785472000</v>
      </c>
      <c r="T70" s="230" t="s">
        <v>284</v>
      </c>
      <c r="U70" s="147">
        <v>1175</v>
      </c>
      <c r="V70" s="148">
        <v>1808560000</v>
      </c>
      <c r="W70" s="230" t="s">
        <v>284</v>
      </c>
      <c r="X70" s="147">
        <v>1175</v>
      </c>
      <c r="Y70" s="148">
        <v>1808560000</v>
      </c>
      <c r="Z70" s="230" t="s">
        <v>284</v>
      </c>
      <c r="AA70" s="147">
        <v>1175</v>
      </c>
      <c r="AB70" s="148">
        <v>1808560000</v>
      </c>
      <c r="AC70" s="230" t="s">
        <v>284</v>
      </c>
      <c r="AD70" s="147">
        <v>1175</v>
      </c>
      <c r="AE70" s="148">
        <v>1808560000</v>
      </c>
      <c r="AF70" s="230" t="s">
        <v>284</v>
      </c>
      <c r="AG70" s="147">
        <v>1152</v>
      </c>
      <c r="AH70" s="148">
        <v>1773158400</v>
      </c>
      <c r="AI70" s="230" t="s">
        <v>284</v>
      </c>
      <c r="AJ70" s="147">
        <v>1175</v>
      </c>
      <c r="AK70" s="148">
        <v>1808560000</v>
      </c>
      <c r="AL70" s="230" t="s">
        <v>284</v>
      </c>
      <c r="AM70" s="147">
        <v>1100</v>
      </c>
      <c r="AN70" s="148">
        <v>1693120000</v>
      </c>
      <c r="AO70" s="230" t="s">
        <v>284</v>
      </c>
      <c r="AP70" s="147">
        <v>1130</v>
      </c>
      <c r="AQ70" s="148">
        <v>1739296000</v>
      </c>
      <c r="AR70" s="326" t="s">
        <v>284</v>
      </c>
    </row>
    <row r="71" spans="1:44" ht="30.5" customHeight="1">
      <c r="A71" s="27"/>
      <c r="B71" s="176"/>
      <c r="C71" s="177"/>
      <c r="D71" s="178"/>
      <c r="E71" s="177"/>
      <c r="F71" s="179"/>
      <c r="G71" s="180" t="s">
        <v>176</v>
      </c>
      <c r="H71" s="181">
        <v>41467270706</v>
      </c>
      <c r="I71" s="149"/>
      <c r="J71" s="300">
        <v>39938022474</v>
      </c>
      <c r="K71" s="231"/>
      <c r="L71" s="149"/>
      <c r="M71" s="300">
        <v>39763428414</v>
      </c>
      <c r="N71" s="231"/>
      <c r="O71" s="149"/>
      <c r="P71" s="300">
        <v>40427289624</v>
      </c>
      <c r="Q71" s="231"/>
      <c r="R71" s="149"/>
      <c r="S71" s="300">
        <v>40381359261</v>
      </c>
      <c r="T71" s="231"/>
      <c r="U71" s="149"/>
      <c r="V71" s="300">
        <v>40055191152</v>
      </c>
      <c r="W71" s="231"/>
      <c r="X71" s="149"/>
      <c r="Y71" s="300">
        <v>40017164546</v>
      </c>
      <c r="Z71" s="231"/>
      <c r="AA71" s="149"/>
      <c r="AB71" s="300">
        <v>40064391878</v>
      </c>
      <c r="AC71" s="231"/>
      <c r="AD71" s="149"/>
      <c r="AE71" s="300">
        <v>39352555289</v>
      </c>
      <c r="AF71" s="231"/>
      <c r="AG71" s="149"/>
      <c r="AH71" s="300">
        <v>39830598721</v>
      </c>
      <c r="AI71" s="231"/>
      <c r="AJ71" s="149"/>
      <c r="AK71" s="300">
        <v>34479361878</v>
      </c>
      <c r="AL71" s="231"/>
      <c r="AM71" s="149"/>
      <c r="AN71" s="300">
        <v>40915616800</v>
      </c>
      <c r="AO71" s="231"/>
      <c r="AP71" s="149"/>
      <c r="AQ71" s="300">
        <v>40006376283</v>
      </c>
      <c r="AR71" s="327"/>
    </row>
    <row r="72" spans="1:44" ht="30.5" customHeight="1">
      <c r="A72" s="27"/>
      <c r="B72" s="141">
        <v>48</v>
      </c>
      <c r="C72" s="436" t="s">
        <v>177</v>
      </c>
      <c r="D72" s="436"/>
      <c r="E72" s="436"/>
      <c r="F72" s="436"/>
      <c r="G72" s="437"/>
      <c r="H72" s="227">
        <v>2804457005.9999986</v>
      </c>
      <c r="I72" s="297" t="s">
        <v>178</v>
      </c>
      <c r="J72" s="301">
        <v>2804457006</v>
      </c>
      <c r="K72" s="299" t="s">
        <v>284</v>
      </c>
      <c r="L72" s="297" t="s">
        <v>178</v>
      </c>
      <c r="M72" s="301">
        <v>2804457006</v>
      </c>
      <c r="N72" s="299" t="s">
        <v>284</v>
      </c>
      <c r="O72" s="297" t="s">
        <v>178</v>
      </c>
      <c r="P72" s="301">
        <v>2804457006</v>
      </c>
      <c r="Q72" s="299" t="s">
        <v>284</v>
      </c>
      <c r="R72" s="297" t="s">
        <v>178</v>
      </c>
      <c r="S72" s="301">
        <v>2804457006</v>
      </c>
      <c r="T72" s="299" t="s">
        <v>284</v>
      </c>
      <c r="U72" s="297" t="s">
        <v>178</v>
      </c>
      <c r="V72" s="301">
        <v>2804457006</v>
      </c>
      <c r="W72" s="299" t="s">
        <v>284</v>
      </c>
      <c r="X72" s="297" t="s">
        <v>178</v>
      </c>
      <c r="Y72" s="301">
        <v>2804457006</v>
      </c>
      <c r="Z72" s="299" t="s">
        <v>284</v>
      </c>
      <c r="AA72" s="297" t="s">
        <v>178</v>
      </c>
      <c r="AB72" s="301">
        <v>2804457006</v>
      </c>
      <c r="AC72" s="299" t="s">
        <v>284</v>
      </c>
      <c r="AD72" s="297" t="s">
        <v>178</v>
      </c>
      <c r="AE72" s="301">
        <v>2804457006</v>
      </c>
      <c r="AF72" s="299" t="s">
        <v>284</v>
      </c>
      <c r="AG72" s="297" t="s">
        <v>178</v>
      </c>
      <c r="AH72" s="301">
        <v>2804457006</v>
      </c>
      <c r="AI72" s="299" t="s">
        <v>284</v>
      </c>
      <c r="AJ72" s="297" t="s">
        <v>178</v>
      </c>
      <c r="AK72" s="301">
        <v>2804457006</v>
      </c>
      <c r="AL72" s="299" t="s">
        <v>284</v>
      </c>
      <c r="AM72" s="297" t="s">
        <v>178</v>
      </c>
      <c r="AN72" s="301">
        <v>2804457006</v>
      </c>
      <c r="AO72" s="299" t="s">
        <v>284</v>
      </c>
      <c r="AP72" s="297" t="s">
        <v>178</v>
      </c>
      <c r="AQ72" s="301">
        <v>2804457006</v>
      </c>
      <c r="AR72" s="328" t="s">
        <v>284</v>
      </c>
    </row>
    <row r="73" spans="1:44" ht="30.5" customHeight="1" thickBot="1">
      <c r="A73" s="27"/>
      <c r="B73" s="141">
        <v>49</v>
      </c>
      <c r="C73" s="438" t="s">
        <v>179</v>
      </c>
      <c r="D73" s="438"/>
      <c r="E73" s="438"/>
      <c r="F73" s="438"/>
      <c r="G73" s="439"/>
      <c r="H73" s="227">
        <v>250000000</v>
      </c>
      <c r="I73" s="297" t="s">
        <v>178</v>
      </c>
      <c r="J73" s="301">
        <v>250000000</v>
      </c>
      <c r="K73" s="299" t="s">
        <v>284</v>
      </c>
      <c r="L73" s="297" t="s">
        <v>178</v>
      </c>
      <c r="M73" s="301">
        <v>250000000</v>
      </c>
      <c r="N73" s="299" t="s">
        <v>284</v>
      </c>
      <c r="O73" s="297" t="s">
        <v>178</v>
      </c>
      <c r="P73" s="301">
        <v>250000000</v>
      </c>
      <c r="Q73" s="299" t="s">
        <v>284</v>
      </c>
      <c r="R73" s="297" t="s">
        <v>178</v>
      </c>
      <c r="S73" s="301">
        <v>250000000</v>
      </c>
      <c r="T73" s="299" t="s">
        <v>284</v>
      </c>
      <c r="U73" s="297" t="s">
        <v>178</v>
      </c>
      <c r="V73" s="301">
        <v>250000000</v>
      </c>
      <c r="W73" s="299" t="s">
        <v>284</v>
      </c>
      <c r="X73" s="297" t="s">
        <v>178</v>
      </c>
      <c r="Y73" s="301">
        <v>250000000</v>
      </c>
      <c r="Z73" s="299" t="s">
        <v>284</v>
      </c>
      <c r="AA73" s="297" t="s">
        <v>178</v>
      </c>
      <c r="AB73" s="301">
        <v>250000000</v>
      </c>
      <c r="AC73" s="299" t="s">
        <v>284</v>
      </c>
      <c r="AD73" s="297" t="s">
        <v>178</v>
      </c>
      <c r="AE73" s="301">
        <v>250000000</v>
      </c>
      <c r="AF73" s="299" t="s">
        <v>284</v>
      </c>
      <c r="AG73" s="297" t="s">
        <v>178</v>
      </c>
      <c r="AH73" s="301">
        <v>250000000</v>
      </c>
      <c r="AI73" s="299" t="s">
        <v>284</v>
      </c>
      <c r="AJ73" s="297" t="s">
        <v>178</v>
      </c>
      <c r="AK73" s="301">
        <v>250000000</v>
      </c>
      <c r="AL73" s="299" t="s">
        <v>284</v>
      </c>
      <c r="AM73" s="297" t="s">
        <v>178</v>
      </c>
      <c r="AN73" s="301">
        <v>250000000</v>
      </c>
      <c r="AO73" s="299" t="s">
        <v>284</v>
      </c>
      <c r="AP73" s="297" t="s">
        <v>178</v>
      </c>
      <c r="AQ73" s="301">
        <v>250000000</v>
      </c>
      <c r="AR73" s="328" t="s">
        <v>284</v>
      </c>
    </row>
    <row r="74" spans="1:44" ht="30.5" customHeight="1">
      <c r="A74" s="27"/>
      <c r="B74" s="176"/>
      <c r="C74" s="177"/>
      <c r="D74" s="178"/>
      <c r="E74" s="177"/>
      <c r="F74" s="179"/>
      <c r="G74" s="180" t="s">
        <v>180</v>
      </c>
      <c r="H74" s="181">
        <v>44521727712</v>
      </c>
      <c r="I74" s="149"/>
      <c r="J74" s="300">
        <v>42992479480</v>
      </c>
      <c r="K74" s="231"/>
      <c r="L74" s="149"/>
      <c r="M74" s="300">
        <v>42817885420</v>
      </c>
      <c r="N74" s="231"/>
      <c r="O74" s="149"/>
      <c r="P74" s="300">
        <v>43481746630</v>
      </c>
      <c r="Q74" s="231"/>
      <c r="R74" s="149"/>
      <c r="S74" s="300">
        <v>43435816267</v>
      </c>
      <c r="T74" s="231"/>
      <c r="U74" s="149"/>
      <c r="V74" s="300">
        <v>43109648158</v>
      </c>
      <c r="W74" s="231"/>
      <c r="X74" s="149"/>
      <c r="Y74" s="300">
        <v>43071621552</v>
      </c>
      <c r="Z74" s="231"/>
      <c r="AA74" s="149"/>
      <c r="AB74" s="300">
        <v>43118848884</v>
      </c>
      <c r="AC74" s="231"/>
      <c r="AD74" s="149"/>
      <c r="AE74" s="300">
        <v>42407012295</v>
      </c>
      <c r="AF74" s="231"/>
      <c r="AG74" s="149"/>
      <c r="AH74" s="300">
        <v>42885055727</v>
      </c>
      <c r="AI74" s="231"/>
      <c r="AJ74" s="149"/>
      <c r="AK74" s="300">
        <v>37533818884</v>
      </c>
      <c r="AL74" s="231"/>
      <c r="AM74" s="149"/>
      <c r="AN74" s="300">
        <v>43970073806</v>
      </c>
      <c r="AO74" s="231"/>
      <c r="AP74" s="149"/>
      <c r="AQ74" s="300">
        <v>43060833289</v>
      </c>
      <c r="AR74" s="327"/>
    </row>
    <row r="75" spans="1:44" s="28" customFormat="1" ht="32.25" customHeight="1">
      <c r="A75" s="27"/>
      <c r="B75" s="183"/>
      <c r="C75" s="184"/>
      <c r="D75" s="185"/>
      <c r="E75" s="184"/>
      <c r="F75" s="186"/>
      <c r="G75" s="186" t="s">
        <v>181</v>
      </c>
      <c r="H75" s="187">
        <v>0.2</v>
      </c>
      <c r="I75" s="152"/>
      <c r="J75" s="302">
        <v>0.2</v>
      </c>
      <c r="K75" s="232"/>
      <c r="L75" s="152"/>
      <c r="M75" s="302">
        <v>0.24</v>
      </c>
      <c r="N75" s="232"/>
      <c r="O75" s="152"/>
      <c r="P75" s="302">
        <v>0.2</v>
      </c>
      <c r="Q75" s="232"/>
      <c r="R75" s="152"/>
      <c r="S75" s="302">
        <v>0.2</v>
      </c>
      <c r="T75" s="232"/>
      <c r="U75" s="152"/>
      <c r="V75" s="302">
        <v>0.22</v>
      </c>
      <c r="W75" s="232"/>
      <c r="X75" s="152"/>
      <c r="Y75" s="302">
        <v>0.2</v>
      </c>
      <c r="Z75" s="232"/>
      <c r="AA75" s="152"/>
      <c r="AB75" s="302">
        <v>0.25</v>
      </c>
      <c r="AC75" s="232"/>
      <c r="AD75" s="152"/>
      <c r="AE75" s="302">
        <v>0.2</v>
      </c>
      <c r="AF75" s="232"/>
      <c r="AG75" s="152"/>
      <c r="AH75" s="302">
        <v>0.2</v>
      </c>
      <c r="AI75" s="232"/>
      <c r="AJ75" s="152"/>
      <c r="AK75" s="302">
        <v>0.2</v>
      </c>
      <c r="AL75" s="232"/>
      <c r="AM75" s="152"/>
      <c r="AN75" s="302">
        <v>0.24</v>
      </c>
      <c r="AO75" s="232"/>
      <c r="AP75" s="152"/>
      <c r="AQ75" s="302">
        <v>0.2</v>
      </c>
      <c r="AR75" s="329"/>
    </row>
    <row r="76" spans="1:44" s="28" customFormat="1" ht="32.25" customHeight="1">
      <c r="A76" s="27"/>
      <c r="B76" s="183"/>
      <c r="C76" s="184"/>
      <c r="D76" s="185"/>
      <c r="E76" s="184"/>
      <c r="F76" s="186"/>
      <c r="G76" s="186" t="s">
        <v>182</v>
      </c>
      <c r="H76" s="187">
        <v>0.05</v>
      </c>
      <c r="I76" s="298"/>
      <c r="J76" s="303">
        <v>0.05</v>
      </c>
      <c r="K76" s="299"/>
      <c r="L76" s="298"/>
      <c r="M76" s="303">
        <v>0.01</v>
      </c>
      <c r="N76" s="299"/>
      <c r="O76" s="298"/>
      <c r="P76" s="303">
        <v>0.05</v>
      </c>
      <c r="Q76" s="299"/>
      <c r="R76" s="298"/>
      <c r="S76" s="303">
        <v>0.05</v>
      </c>
      <c r="T76" s="299"/>
      <c r="U76" s="298"/>
      <c r="V76" s="303">
        <v>0.04</v>
      </c>
      <c r="W76" s="299"/>
      <c r="X76" s="298"/>
      <c r="Y76" s="303">
        <v>0.05</v>
      </c>
      <c r="Z76" s="299"/>
      <c r="AA76" s="298"/>
      <c r="AB76" s="303">
        <v>0.02</v>
      </c>
      <c r="AC76" s="299"/>
      <c r="AD76" s="298"/>
      <c r="AE76" s="303">
        <v>0.05</v>
      </c>
      <c r="AF76" s="299"/>
      <c r="AG76" s="298"/>
      <c r="AH76" s="303">
        <v>0.05</v>
      </c>
      <c r="AI76" s="299"/>
      <c r="AJ76" s="298"/>
      <c r="AK76" s="303">
        <v>0.05</v>
      </c>
      <c r="AL76" s="299"/>
      <c r="AM76" s="298"/>
      <c r="AN76" s="303">
        <v>0.01</v>
      </c>
      <c r="AO76" s="299"/>
      <c r="AP76" s="298"/>
      <c r="AQ76" s="303">
        <v>0.05</v>
      </c>
      <c r="AR76" s="328"/>
    </row>
    <row r="77" spans="1:44" s="28" customFormat="1" ht="32.25" customHeight="1">
      <c r="A77" s="27"/>
      <c r="B77" s="183"/>
      <c r="C77" s="184"/>
      <c r="D77" s="185"/>
      <c r="E77" s="184"/>
      <c r="F77" s="186"/>
      <c r="G77" s="186" t="s">
        <v>183</v>
      </c>
      <c r="H77" s="187">
        <v>0.05</v>
      </c>
      <c r="I77" s="153"/>
      <c r="J77" s="303">
        <v>0.05</v>
      </c>
      <c r="K77" s="233"/>
      <c r="L77" s="153"/>
      <c r="M77" s="303">
        <v>0.05</v>
      </c>
      <c r="N77" s="233"/>
      <c r="O77" s="153"/>
      <c r="P77" s="303">
        <v>0.05</v>
      </c>
      <c r="Q77" s="233"/>
      <c r="R77" s="153"/>
      <c r="S77" s="303">
        <v>0.05</v>
      </c>
      <c r="T77" s="233"/>
      <c r="U77" s="153"/>
      <c r="V77" s="303">
        <v>0.04</v>
      </c>
      <c r="W77" s="233"/>
      <c r="X77" s="153"/>
      <c r="Y77" s="303">
        <v>0.05</v>
      </c>
      <c r="Z77" s="233"/>
      <c r="AA77" s="153"/>
      <c r="AB77" s="303">
        <v>0.03</v>
      </c>
      <c r="AC77" s="233"/>
      <c r="AD77" s="153"/>
      <c r="AE77" s="303">
        <v>0.05</v>
      </c>
      <c r="AF77" s="233"/>
      <c r="AG77" s="153"/>
      <c r="AH77" s="303">
        <v>0.05</v>
      </c>
      <c r="AI77" s="233"/>
      <c r="AJ77" s="153"/>
      <c r="AK77" s="303">
        <v>0.05</v>
      </c>
      <c r="AL77" s="233"/>
      <c r="AM77" s="153"/>
      <c r="AN77" s="303">
        <v>0.05</v>
      </c>
      <c r="AO77" s="233"/>
      <c r="AP77" s="153"/>
      <c r="AQ77" s="303">
        <v>0.05</v>
      </c>
      <c r="AR77" s="330"/>
    </row>
    <row r="78" spans="1:44" s="28" customFormat="1" ht="32.25" customHeight="1">
      <c r="A78" s="27"/>
      <c r="B78" s="183"/>
      <c r="C78" s="184"/>
      <c r="D78" s="185"/>
      <c r="E78" s="184"/>
      <c r="F78" s="186"/>
      <c r="G78" s="186" t="s">
        <v>184</v>
      </c>
      <c r="H78" s="187">
        <v>0.3</v>
      </c>
      <c r="I78" s="154"/>
      <c r="J78" s="304">
        <v>0.3</v>
      </c>
      <c r="K78" s="299" t="s">
        <v>284</v>
      </c>
      <c r="L78" s="154"/>
      <c r="M78" s="304">
        <v>0.3</v>
      </c>
      <c r="N78" s="299" t="s">
        <v>284</v>
      </c>
      <c r="O78" s="154"/>
      <c r="P78" s="304">
        <v>0.3</v>
      </c>
      <c r="Q78" s="299" t="s">
        <v>284</v>
      </c>
      <c r="R78" s="154"/>
      <c r="S78" s="304">
        <v>0.3</v>
      </c>
      <c r="T78" s="299" t="s">
        <v>284</v>
      </c>
      <c r="U78" s="154"/>
      <c r="V78" s="304">
        <v>0.3</v>
      </c>
      <c r="W78" s="299" t="s">
        <v>284</v>
      </c>
      <c r="X78" s="154"/>
      <c r="Y78" s="304">
        <v>0.3</v>
      </c>
      <c r="Z78" s="299" t="s">
        <v>284</v>
      </c>
      <c r="AA78" s="154"/>
      <c r="AB78" s="304">
        <v>0.30000000000000004</v>
      </c>
      <c r="AC78" s="299" t="s">
        <v>284</v>
      </c>
      <c r="AD78" s="154"/>
      <c r="AE78" s="304">
        <v>0.3</v>
      </c>
      <c r="AF78" s="299" t="s">
        <v>284</v>
      </c>
      <c r="AG78" s="154"/>
      <c r="AH78" s="304">
        <v>0.3</v>
      </c>
      <c r="AI78" s="299" t="s">
        <v>284</v>
      </c>
      <c r="AJ78" s="154"/>
      <c r="AK78" s="304">
        <v>0.3</v>
      </c>
      <c r="AL78" s="299" t="s">
        <v>284</v>
      </c>
      <c r="AM78" s="154"/>
      <c r="AN78" s="304">
        <v>0.3</v>
      </c>
      <c r="AO78" s="299" t="s">
        <v>284</v>
      </c>
      <c r="AP78" s="154"/>
      <c r="AQ78" s="304">
        <v>0.3</v>
      </c>
      <c r="AR78" s="328" t="s">
        <v>284</v>
      </c>
    </row>
    <row r="79" spans="1:44" s="28" customFormat="1" ht="32.25" customHeight="1">
      <c r="A79" s="27"/>
      <c r="B79" s="183"/>
      <c r="C79" s="184"/>
      <c r="D79" s="185"/>
      <c r="E79" s="184"/>
      <c r="F79" s="186"/>
      <c r="G79" s="186" t="s">
        <v>185</v>
      </c>
      <c r="H79" s="182">
        <v>325351087</v>
      </c>
      <c r="I79" s="152"/>
      <c r="J79" s="305">
        <v>314175812</v>
      </c>
      <c r="K79" s="234"/>
      <c r="L79" s="152"/>
      <c r="M79" s="305">
        <v>312899932</v>
      </c>
      <c r="N79" s="234"/>
      <c r="O79" s="152"/>
      <c r="P79" s="305">
        <v>317751225</v>
      </c>
      <c r="Q79" s="234"/>
      <c r="R79" s="152"/>
      <c r="S79" s="305">
        <v>317415580</v>
      </c>
      <c r="T79" s="234"/>
      <c r="U79" s="152"/>
      <c r="V79" s="305">
        <v>252025635</v>
      </c>
      <c r="W79" s="234"/>
      <c r="X79" s="152"/>
      <c r="Y79" s="305">
        <v>314754157</v>
      </c>
      <c r="Z79" s="234"/>
      <c r="AA79" s="152"/>
      <c r="AB79" s="305">
        <v>189059568</v>
      </c>
      <c r="AC79" s="234"/>
      <c r="AD79" s="152"/>
      <c r="AE79" s="305">
        <v>309897398</v>
      </c>
      <c r="AF79" s="234"/>
      <c r="AG79" s="152"/>
      <c r="AH79" s="305">
        <v>313390792</v>
      </c>
      <c r="AI79" s="234"/>
      <c r="AJ79" s="152"/>
      <c r="AK79" s="305">
        <v>274285600</v>
      </c>
      <c r="AL79" s="234"/>
      <c r="AM79" s="152"/>
      <c r="AN79" s="305">
        <v>321319770</v>
      </c>
      <c r="AO79" s="234"/>
      <c r="AP79" s="152"/>
      <c r="AQ79" s="305">
        <v>314675320</v>
      </c>
      <c r="AR79" s="331"/>
    </row>
    <row r="80" spans="1:44" s="28" customFormat="1" ht="32.25" customHeight="1">
      <c r="A80" s="27"/>
      <c r="B80" s="183"/>
      <c r="C80" s="184"/>
      <c r="D80" s="185"/>
      <c r="E80" s="184"/>
      <c r="F80" s="186"/>
      <c r="G80" s="186" t="s">
        <v>186</v>
      </c>
      <c r="H80" s="182">
        <v>44847078799</v>
      </c>
      <c r="I80" s="152"/>
      <c r="J80" s="305">
        <v>43306655292</v>
      </c>
      <c r="K80" s="234"/>
      <c r="L80" s="152"/>
      <c r="M80" s="305">
        <v>43130785352</v>
      </c>
      <c r="N80" s="234"/>
      <c r="O80" s="152"/>
      <c r="P80" s="305">
        <v>43799497855</v>
      </c>
      <c r="Q80" s="234"/>
      <c r="R80" s="152"/>
      <c r="S80" s="305">
        <v>43753231847</v>
      </c>
      <c r="T80" s="234"/>
      <c r="U80" s="152"/>
      <c r="V80" s="305">
        <v>43361673793</v>
      </c>
      <c r="W80" s="234"/>
      <c r="X80" s="152"/>
      <c r="Y80" s="305">
        <v>43386375709</v>
      </c>
      <c r="Z80" s="234"/>
      <c r="AA80" s="152"/>
      <c r="AB80" s="305">
        <v>43307908452</v>
      </c>
      <c r="AC80" s="234"/>
      <c r="AD80" s="152"/>
      <c r="AE80" s="305">
        <v>42716909693</v>
      </c>
      <c r="AF80" s="234"/>
      <c r="AG80" s="152"/>
      <c r="AH80" s="305">
        <v>43198446519</v>
      </c>
      <c r="AI80" s="234"/>
      <c r="AJ80" s="152"/>
      <c r="AK80" s="305">
        <v>37808104484</v>
      </c>
      <c r="AL80" s="234"/>
      <c r="AM80" s="152"/>
      <c r="AN80" s="305">
        <v>44291393576</v>
      </c>
      <c r="AO80" s="234"/>
      <c r="AP80" s="152"/>
      <c r="AQ80" s="305">
        <v>43375508609</v>
      </c>
      <c r="AR80" s="331"/>
    </row>
    <row r="81" spans="1:44" s="28" customFormat="1" ht="48" customHeight="1">
      <c r="A81" s="27"/>
      <c r="B81" s="150">
        <v>50</v>
      </c>
      <c r="C81" s="432" t="s">
        <v>187</v>
      </c>
      <c r="D81" s="433"/>
      <c r="E81" s="433"/>
      <c r="F81" s="433"/>
      <c r="G81" s="433"/>
      <c r="H81" s="151">
        <v>347070000</v>
      </c>
      <c r="I81" s="297" t="s">
        <v>178</v>
      </c>
      <c r="J81" s="301">
        <v>347070000</v>
      </c>
      <c r="K81" s="299" t="s">
        <v>284</v>
      </c>
      <c r="L81" s="297" t="s">
        <v>178</v>
      </c>
      <c r="M81" s="301">
        <v>347070000</v>
      </c>
      <c r="N81" s="299" t="s">
        <v>284</v>
      </c>
      <c r="O81" s="297" t="s">
        <v>178</v>
      </c>
      <c r="P81" s="301">
        <v>347070000</v>
      </c>
      <c r="Q81" s="299" t="s">
        <v>284</v>
      </c>
      <c r="R81" s="297" t="s">
        <v>178</v>
      </c>
      <c r="S81" s="301">
        <v>347070000</v>
      </c>
      <c r="T81" s="299" t="s">
        <v>284</v>
      </c>
      <c r="U81" s="297" t="s">
        <v>178</v>
      </c>
      <c r="V81" s="301">
        <v>347070000</v>
      </c>
      <c r="W81" s="299" t="s">
        <v>284</v>
      </c>
      <c r="X81" s="297" t="s">
        <v>178</v>
      </c>
      <c r="Y81" s="301">
        <v>347070000</v>
      </c>
      <c r="Z81" s="299" t="s">
        <v>284</v>
      </c>
      <c r="AA81" s="297" t="s">
        <v>178</v>
      </c>
      <c r="AB81" s="301">
        <v>347070000</v>
      </c>
      <c r="AC81" s="299" t="s">
        <v>284</v>
      </c>
      <c r="AD81" s="297" t="s">
        <v>178</v>
      </c>
      <c r="AE81" s="301">
        <v>347070000</v>
      </c>
      <c r="AF81" s="299" t="s">
        <v>284</v>
      </c>
      <c r="AG81" s="297" t="s">
        <v>178</v>
      </c>
      <c r="AH81" s="301">
        <v>347070000</v>
      </c>
      <c r="AI81" s="299" t="s">
        <v>284</v>
      </c>
      <c r="AJ81" s="297" t="s">
        <v>178</v>
      </c>
      <c r="AK81" s="301">
        <v>347070000</v>
      </c>
      <c r="AL81" s="299" t="s">
        <v>284</v>
      </c>
      <c r="AM81" s="297" t="s">
        <v>178</v>
      </c>
      <c r="AN81" s="301">
        <v>347070000</v>
      </c>
      <c r="AO81" s="299" t="s">
        <v>284</v>
      </c>
      <c r="AP81" s="297" t="s">
        <v>178</v>
      </c>
      <c r="AQ81" s="301">
        <v>347070000</v>
      </c>
      <c r="AR81" s="328" t="s">
        <v>284</v>
      </c>
    </row>
    <row r="82" spans="1:44" s="28" customFormat="1" ht="46.5" customHeight="1">
      <c r="A82" s="27"/>
      <c r="B82" s="316"/>
      <c r="C82" s="431" t="s">
        <v>188</v>
      </c>
      <c r="D82" s="431"/>
      <c r="E82" s="431"/>
      <c r="F82" s="431"/>
      <c r="G82" s="431"/>
      <c r="H82" s="182">
        <v>65943300</v>
      </c>
      <c r="I82" s="297" t="s">
        <v>178</v>
      </c>
      <c r="J82" s="301">
        <v>65943300</v>
      </c>
      <c r="K82" s="299" t="s">
        <v>284</v>
      </c>
      <c r="L82" s="297" t="s">
        <v>178</v>
      </c>
      <c r="M82" s="301">
        <v>65943300</v>
      </c>
      <c r="N82" s="299" t="s">
        <v>284</v>
      </c>
      <c r="O82" s="297" t="s">
        <v>178</v>
      </c>
      <c r="P82" s="301">
        <v>65943300</v>
      </c>
      <c r="Q82" s="299" t="s">
        <v>284</v>
      </c>
      <c r="R82" s="297" t="s">
        <v>178</v>
      </c>
      <c r="S82" s="301">
        <v>65943300</v>
      </c>
      <c r="T82" s="299" t="s">
        <v>284</v>
      </c>
      <c r="U82" s="297" t="s">
        <v>178</v>
      </c>
      <c r="V82" s="301">
        <v>65943300</v>
      </c>
      <c r="W82" s="299" t="s">
        <v>284</v>
      </c>
      <c r="X82" s="297" t="s">
        <v>178</v>
      </c>
      <c r="Y82" s="301">
        <v>65943300</v>
      </c>
      <c r="Z82" s="299" t="s">
        <v>284</v>
      </c>
      <c r="AA82" s="297" t="s">
        <v>178</v>
      </c>
      <c r="AB82" s="301">
        <v>65943300</v>
      </c>
      <c r="AC82" s="299" t="s">
        <v>284</v>
      </c>
      <c r="AD82" s="297" t="s">
        <v>178</v>
      </c>
      <c r="AE82" s="301">
        <v>65943300</v>
      </c>
      <c r="AF82" s="299" t="s">
        <v>284</v>
      </c>
      <c r="AG82" s="297" t="s">
        <v>178</v>
      </c>
      <c r="AH82" s="301">
        <v>65943300</v>
      </c>
      <c r="AI82" s="299" t="s">
        <v>284</v>
      </c>
      <c r="AJ82" s="297" t="s">
        <v>178</v>
      </c>
      <c r="AK82" s="301">
        <v>65943300</v>
      </c>
      <c r="AL82" s="299" t="s">
        <v>284</v>
      </c>
      <c r="AM82" s="297" t="s">
        <v>178</v>
      </c>
      <c r="AN82" s="301">
        <v>65943300</v>
      </c>
      <c r="AO82" s="299" t="s">
        <v>284</v>
      </c>
      <c r="AP82" s="297" t="s">
        <v>178</v>
      </c>
      <c r="AQ82" s="301">
        <v>65943300</v>
      </c>
      <c r="AR82" s="328" t="s">
        <v>284</v>
      </c>
    </row>
    <row r="83" spans="1:44" s="28" customFormat="1" ht="47.25" customHeight="1">
      <c r="A83" s="27"/>
      <c r="B83" s="316">
        <v>51</v>
      </c>
      <c r="C83" s="434" t="s">
        <v>189</v>
      </c>
      <c r="D83" s="434"/>
      <c r="E83" s="434"/>
      <c r="F83" s="434"/>
      <c r="G83" s="435"/>
      <c r="H83" s="182">
        <v>413013300</v>
      </c>
      <c r="I83" s="297" t="s">
        <v>178</v>
      </c>
      <c r="J83" s="301">
        <v>413013300</v>
      </c>
      <c r="K83" s="299" t="s">
        <v>284</v>
      </c>
      <c r="L83" s="297" t="s">
        <v>178</v>
      </c>
      <c r="M83" s="301">
        <v>413013300</v>
      </c>
      <c r="N83" s="299" t="s">
        <v>284</v>
      </c>
      <c r="O83" s="297" t="s">
        <v>178</v>
      </c>
      <c r="P83" s="301">
        <v>413013300</v>
      </c>
      <c r="Q83" s="299" t="s">
        <v>284</v>
      </c>
      <c r="R83" s="297" t="s">
        <v>178</v>
      </c>
      <c r="S83" s="301">
        <v>413013300</v>
      </c>
      <c r="T83" s="299" t="s">
        <v>284</v>
      </c>
      <c r="U83" s="297" t="s">
        <v>178</v>
      </c>
      <c r="V83" s="301">
        <v>413013300</v>
      </c>
      <c r="W83" s="299" t="s">
        <v>284</v>
      </c>
      <c r="X83" s="297" t="s">
        <v>178</v>
      </c>
      <c r="Y83" s="301">
        <v>413013300</v>
      </c>
      <c r="Z83" s="299" t="s">
        <v>284</v>
      </c>
      <c r="AA83" s="297" t="s">
        <v>178</v>
      </c>
      <c r="AB83" s="301">
        <v>413013300</v>
      </c>
      <c r="AC83" s="299" t="s">
        <v>284</v>
      </c>
      <c r="AD83" s="297" t="s">
        <v>178</v>
      </c>
      <c r="AE83" s="301">
        <v>413013300</v>
      </c>
      <c r="AF83" s="299" t="s">
        <v>284</v>
      </c>
      <c r="AG83" s="297" t="s">
        <v>178</v>
      </c>
      <c r="AH83" s="301">
        <v>413013300</v>
      </c>
      <c r="AI83" s="299" t="s">
        <v>284</v>
      </c>
      <c r="AJ83" s="297" t="s">
        <v>178</v>
      </c>
      <c r="AK83" s="301">
        <v>413013300</v>
      </c>
      <c r="AL83" s="299" t="s">
        <v>284</v>
      </c>
      <c r="AM83" s="297" t="s">
        <v>178</v>
      </c>
      <c r="AN83" s="301">
        <v>413013300</v>
      </c>
      <c r="AO83" s="299" t="s">
        <v>284</v>
      </c>
      <c r="AP83" s="297" t="s">
        <v>178</v>
      </c>
      <c r="AQ83" s="301">
        <v>413013300</v>
      </c>
      <c r="AR83" s="328" t="s">
        <v>284</v>
      </c>
    </row>
    <row r="84" spans="1:44" s="28" customFormat="1" ht="46.5" customHeight="1">
      <c r="A84" s="27"/>
      <c r="B84" s="150">
        <v>52</v>
      </c>
      <c r="C84" s="432" t="s">
        <v>190</v>
      </c>
      <c r="D84" s="433"/>
      <c r="E84" s="433"/>
      <c r="F84" s="433"/>
      <c r="G84" s="433"/>
      <c r="H84" s="151">
        <v>737907901</v>
      </c>
      <c r="I84" s="297" t="s">
        <v>178</v>
      </c>
      <c r="J84" s="301">
        <v>737907901</v>
      </c>
      <c r="K84" s="299" t="s">
        <v>284</v>
      </c>
      <c r="L84" s="297" t="s">
        <v>178</v>
      </c>
      <c r="M84" s="301">
        <v>737907901</v>
      </c>
      <c r="N84" s="299" t="s">
        <v>284</v>
      </c>
      <c r="O84" s="297" t="s">
        <v>178</v>
      </c>
      <c r="P84" s="301">
        <v>737907901</v>
      </c>
      <c r="Q84" s="299" t="s">
        <v>284</v>
      </c>
      <c r="R84" s="297" t="s">
        <v>178</v>
      </c>
      <c r="S84" s="301">
        <v>737907901</v>
      </c>
      <c r="T84" s="299" t="s">
        <v>284</v>
      </c>
      <c r="U84" s="297" t="s">
        <v>178</v>
      </c>
      <c r="V84" s="301">
        <v>737907901</v>
      </c>
      <c r="W84" s="299" t="s">
        <v>284</v>
      </c>
      <c r="X84" s="297" t="s">
        <v>178</v>
      </c>
      <c r="Y84" s="301">
        <v>737907901</v>
      </c>
      <c r="Z84" s="299" t="s">
        <v>284</v>
      </c>
      <c r="AA84" s="297" t="s">
        <v>178</v>
      </c>
      <c r="AB84" s="301">
        <v>737907901</v>
      </c>
      <c r="AC84" s="299" t="s">
        <v>284</v>
      </c>
      <c r="AD84" s="297" t="s">
        <v>178</v>
      </c>
      <c r="AE84" s="301">
        <v>737907901</v>
      </c>
      <c r="AF84" s="299" t="s">
        <v>284</v>
      </c>
      <c r="AG84" s="297" t="s">
        <v>178</v>
      </c>
      <c r="AH84" s="301">
        <v>737907901</v>
      </c>
      <c r="AI84" s="299" t="s">
        <v>284</v>
      </c>
      <c r="AJ84" s="297" t="s">
        <v>178</v>
      </c>
      <c r="AK84" s="301">
        <v>737907901</v>
      </c>
      <c r="AL84" s="299" t="s">
        <v>284</v>
      </c>
      <c r="AM84" s="297" t="s">
        <v>178</v>
      </c>
      <c r="AN84" s="301">
        <v>737907901</v>
      </c>
      <c r="AO84" s="299" t="s">
        <v>284</v>
      </c>
      <c r="AP84" s="297" t="s">
        <v>178</v>
      </c>
      <c r="AQ84" s="301">
        <v>737907901</v>
      </c>
      <c r="AR84" s="328" t="s">
        <v>284</v>
      </c>
    </row>
    <row r="85" spans="1:44" s="28" customFormat="1" ht="32.25" customHeight="1">
      <c r="A85" s="27"/>
      <c r="B85" s="317"/>
      <c r="C85" s="318"/>
      <c r="D85" s="319"/>
      <c r="E85" s="318"/>
      <c r="F85" s="320"/>
      <c r="G85" s="320" t="s">
        <v>191</v>
      </c>
      <c r="H85" s="227">
        <v>252000000</v>
      </c>
      <c r="I85" s="297" t="s">
        <v>178</v>
      </c>
      <c r="J85" s="301">
        <v>252000000</v>
      </c>
      <c r="K85" s="299" t="s">
        <v>284</v>
      </c>
      <c r="L85" s="297" t="s">
        <v>178</v>
      </c>
      <c r="M85" s="301">
        <v>252000000</v>
      </c>
      <c r="N85" s="299" t="s">
        <v>284</v>
      </c>
      <c r="O85" s="297" t="s">
        <v>178</v>
      </c>
      <c r="P85" s="301">
        <v>252000000</v>
      </c>
      <c r="Q85" s="299" t="s">
        <v>284</v>
      </c>
      <c r="R85" s="297" t="s">
        <v>178</v>
      </c>
      <c r="S85" s="301">
        <v>252000000</v>
      </c>
      <c r="T85" s="299" t="s">
        <v>284</v>
      </c>
      <c r="U85" s="297" t="s">
        <v>178</v>
      </c>
      <c r="V85" s="301">
        <v>252000000</v>
      </c>
      <c r="W85" s="299" t="s">
        <v>284</v>
      </c>
      <c r="X85" s="297" t="s">
        <v>178</v>
      </c>
      <c r="Y85" s="301">
        <v>252000000</v>
      </c>
      <c r="Z85" s="299" t="s">
        <v>284</v>
      </c>
      <c r="AA85" s="297" t="s">
        <v>178</v>
      </c>
      <c r="AB85" s="301">
        <v>252000000</v>
      </c>
      <c r="AC85" s="299" t="s">
        <v>284</v>
      </c>
      <c r="AD85" s="297" t="s">
        <v>178</v>
      </c>
      <c r="AE85" s="301">
        <v>252000000</v>
      </c>
      <c r="AF85" s="299" t="s">
        <v>284</v>
      </c>
      <c r="AG85" s="297" t="s">
        <v>178</v>
      </c>
      <c r="AH85" s="301">
        <v>252000000</v>
      </c>
      <c r="AI85" s="299" t="s">
        <v>284</v>
      </c>
      <c r="AJ85" s="297" t="s">
        <v>178</v>
      </c>
      <c r="AK85" s="301">
        <v>252000000</v>
      </c>
      <c r="AL85" s="299" t="s">
        <v>284</v>
      </c>
      <c r="AM85" s="297" t="s">
        <v>178</v>
      </c>
      <c r="AN85" s="301">
        <v>252000000</v>
      </c>
      <c r="AO85" s="299" t="s">
        <v>284</v>
      </c>
      <c r="AP85" s="297" t="s">
        <v>178</v>
      </c>
      <c r="AQ85" s="301">
        <v>252000000</v>
      </c>
      <c r="AR85" s="328" t="s">
        <v>284</v>
      </c>
    </row>
    <row r="86" spans="1:44" s="119" customFormat="1" ht="32.25" customHeight="1" thickBot="1">
      <c r="A86" s="118"/>
      <c r="B86" s="188"/>
      <c r="C86" s="189"/>
      <c r="D86" s="190"/>
      <c r="E86" s="189"/>
      <c r="F86" s="191"/>
      <c r="G86" s="191" t="s">
        <v>192</v>
      </c>
      <c r="H86" s="192">
        <v>46250000000</v>
      </c>
      <c r="I86" s="155"/>
      <c r="J86" s="306">
        <v>44709576493</v>
      </c>
      <c r="K86" s="235"/>
      <c r="L86" s="155"/>
      <c r="M86" s="306">
        <v>44533706553</v>
      </c>
      <c r="N86" s="235"/>
      <c r="O86" s="155"/>
      <c r="P86" s="306">
        <v>45202419056</v>
      </c>
      <c r="Q86" s="235"/>
      <c r="R86" s="155"/>
      <c r="S86" s="306">
        <v>45156153048</v>
      </c>
      <c r="T86" s="235"/>
      <c r="U86" s="155"/>
      <c r="V86" s="306">
        <v>44764594994</v>
      </c>
      <c r="W86" s="235"/>
      <c r="X86" s="155"/>
      <c r="Y86" s="306">
        <v>44789296910</v>
      </c>
      <c r="Z86" s="235"/>
      <c r="AA86" s="155"/>
      <c r="AB86" s="306">
        <v>44710829653</v>
      </c>
      <c r="AC86" s="235"/>
      <c r="AD86" s="155"/>
      <c r="AE86" s="306">
        <v>44119830894</v>
      </c>
      <c r="AF86" s="235"/>
      <c r="AG86" s="155"/>
      <c r="AH86" s="306">
        <v>44601367720</v>
      </c>
      <c r="AI86" s="235"/>
      <c r="AJ86" s="155"/>
      <c r="AK86" s="306">
        <v>39211025685</v>
      </c>
      <c r="AL86" s="235"/>
      <c r="AM86" s="155"/>
      <c r="AN86" s="306">
        <v>45694314777</v>
      </c>
      <c r="AO86" s="235"/>
      <c r="AP86" s="155"/>
      <c r="AQ86" s="306">
        <v>44778429810</v>
      </c>
      <c r="AR86" s="332"/>
    </row>
    <row r="87" spans="1:44" s="28" customFormat="1" ht="32.25" customHeight="1" thickBot="1">
      <c r="A87" s="27"/>
      <c r="B87" s="422" t="s">
        <v>193</v>
      </c>
      <c r="C87" s="423"/>
      <c r="D87" s="423"/>
      <c r="E87" s="423"/>
      <c r="F87" s="423"/>
      <c r="G87" s="423"/>
      <c r="H87" s="424"/>
      <c r="I87" s="152"/>
      <c r="J87" s="307">
        <v>44709576493</v>
      </c>
      <c r="K87" s="234"/>
      <c r="L87" s="152"/>
      <c r="M87" s="307">
        <v>44533706553</v>
      </c>
      <c r="N87" s="234"/>
      <c r="O87" s="152"/>
      <c r="P87" s="307">
        <v>45202419056</v>
      </c>
      <c r="Q87" s="234"/>
      <c r="R87" s="152"/>
      <c r="S87" s="307">
        <v>45156153048</v>
      </c>
      <c r="T87" s="234"/>
      <c r="U87" s="152"/>
      <c r="V87" s="307">
        <v>44827601403</v>
      </c>
      <c r="W87" s="234"/>
      <c r="X87" s="152"/>
      <c r="Y87" s="307">
        <v>44789296910</v>
      </c>
      <c r="Z87" s="234"/>
      <c r="AA87" s="152"/>
      <c r="AB87" s="307">
        <v>44710829653</v>
      </c>
      <c r="AC87" s="234"/>
      <c r="AD87" s="152"/>
      <c r="AE87" s="307">
        <v>44168937144</v>
      </c>
      <c r="AF87" s="234"/>
      <c r="AG87" s="152"/>
      <c r="AH87" s="307">
        <v>44601367720</v>
      </c>
      <c r="AI87" s="234"/>
      <c r="AJ87" s="152"/>
      <c r="AK87" s="307">
        <v>39211028140</v>
      </c>
      <c r="AL87" s="234"/>
      <c r="AM87" s="152"/>
      <c r="AN87" s="307">
        <v>45694314777</v>
      </c>
      <c r="AO87" s="234"/>
      <c r="AP87" s="152"/>
      <c r="AQ87" s="307">
        <v>44778429810</v>
      </c>
      <c r="AR87" s="331"/>
    </row>
    <row r="88" spans="1:44" s="28" customFormat="1" ht="32.25" customHeight="1" thickBot="1">
      <c r="A88" s="27"/>
      <c r="B88" s="425" t="s">
        <v>194</v>
      </c>
      <c r="C88" s="426"/>
      <c r="D88" s="426"/>
      <c r="E88" s="426"/>
      <c r="F88" s="426"/>
      <c r="G88" s="426"/>
      <c r="H88" s="427"/>
      <c r="I88" s="152"/>
      <c r="J88" s="308">
        <v>0</v>
      </c>
      <c r="K88" s="234"/>
      <c r="L88" s="152"/>
      <c r="M88" s="308">
        <v>0</v>
      </c>
      <c r="N88" s="234"/>
      <c r="O88" s="152"/>
      <c r="P88" s="308">
        <v>0</v>
      </c>
      <c r="Q88" s="234"/>
      <c r="R88" s="152"/>
      <c r="S88" s="308">
        <v>0</v>
      </c>
      <c r="T88" s="234"/>
      <c r="U88" s="152"/>
      <c r="V88" s="308">
        <v>1.4055271089249421E-3</v>
      </c>
      <c r="W88" s="234"/>
      <c r="X88" s="152"/>
      <c r="Y88" s="308">
        <v>0</v>
      </c>
      <c r="Z88" s="234"/>
      <c r="AA88" s="152"/>
      <c r="AB88" s="308">
        <v>0</v>
      </c>
      <c r="AC88" s="234"/>
      <c r="AD88" s="152"/>
      <c r="AE88" s="308">
        <v>1.1117824692024048E-3</v>
      </c>
      <c r="AF88" s="234"/>
      <c r="AG88" s="152"/>
      <c r="AH88" s="308">
        <v>0</v>
      </c>
      <c r="AI88" s="234"/>
      <c r="AJ88" s="152"/>
      <c r="AK88" s="308">
        <v>6.2609937012680916E-8</v>
      </c>
      <c r="AL88" s="234"/>
      <c r="AM88" s="152"/>
      <c r="AN88" s="308">
        <v>0</v>
      </c>
      <c r="AO88" s="234"/>
      <c r="AP88" s="152"/>
      <c r="AQ88" s="308">
        <v>0</v>
      </c>
      <c r="AR88" s="331"/>
    </row>
    <row r="89" spans="1:44" s="28" customFormat="1" ht="32.25" customHeight="1" thickBot="1">
      <c r="A89" s="27"/>
      <c r="B89" s="156" t="s">
        <v>2</v>
      </c>
      <c r="C89" s="157"/>
      <c r="D89" s="158"/>
      <c r="E89" s="98"/>
      <c r="F89" s="159"/>
      <c r="G89" s="159"/>
      <c r="H89" s="226">
        <v>46250000000</v>
      </c>
      <c r="I89" s="236"/>
      <c r="J89" s="237">
        <v>44709576493</v>
      </c>
      <c r="K89" s="238" t="s">
        <v>284</v>
      </c>
      <c r="L89" s="236"/>
      <c r="M89" s="237">
        <v>44533706553</v>
      </c>
      <c r="N89" s="238" t="s">
        <v>284</v>
      </c>
      <c r="O89" s="236"/>
      <c r="P89" s="237" t="s">
        <v>282</v>
      </c>
      <c r="Q89" s="238" t="s">
        <v>285</v>
      </c>
      <c r="R89" s="236"/>
      <c r="S89" s="237">
        <v>45156153048</v>
      </c>
      <c r="T89" s="238" t="s">
        <v>284</v>
      </c>
      <c r="U89" s="236"/>
      <c r="V89" s="237">
        <v>44764594994</v>
      </c>
      <c r="W89" s="238" t="s">
        <v>284</v>
      </c>
      <c r="X89" s="236"/>
      <c r="Y89" s="237">
        <v>44789296910</v>
      </c>
      <c r="Z89" s="238" t="s">
        <v>284</v>
      </c>
      <c r="AA89" s="236"/>
      <c r="AB89" s="237">
        <v>44710829653</v>
      </c>
      <c r="AC89" s="238" t="s">
        <v>284</v>
      </c>
      <c r="AD89" s="236"/>
      <c r="AE89" s="237">
        <v>44119830894</v>
      </c>
      <c r="AF89" s="238" t="s">
        <v>284</v>
      </c>
      <c r="AG89" s="236"/>
      <c r="AH89" s="237">
        <v>44601367720</v>
      </c>
      <c r="AI89" s="238" t="s">
        <v>284</v>
      </c>
      <c r="AJ89" s="236"/>
      <c r="AK89" s="237" t="s">
        <v>282</v>
      </c>
      <c r="AL89" s="238" t="s">
        <v>285</v>
      </c>
      <c r="AM89" s="236"/>
      <c r="AN89" s="237">
        <v>45694314777</v>
      </c>
      <c r="AO89" s="238" t="s">
        <v>284</v>
      </c>
      <c r="AP89" s="236"/>
      <c r="AQ89" s="237">
        <v>44778429810</v>
      </c>
      <c r="AR89" s="333" t="s">
        <v>284</v>
      </c>
    </row>
    <row r="90" spans="1:44" s="3" customFormat="1" ht="25" customHeight="1" thickTop="1" thickBot="1">
      <c r="A90" s="13"/>
      <c r="B90" s="7"/>
      <c r="C90" s="7"/>
      <c r="D90" s="14"/>
      <c r="E90" s="14"/>
      <c r="F90" s="14"/>
      <c r="G90" s="17"/>
      <c r="H90" s="17"/>
      <c r="I90" s="394">
        <v>2</v>
      </c>
      <c r="J90" s="395"/>
      <c r="K90" s="395"/>
      <c r="L90" s="394">
        <v>3</v>
      </c>
      <c r="M90" s="395"/>
      <c r="N90" s="395"/>
      <c r="O90" s="394">
        <v>6</v>
      </c>
      <c r="P90" s="395"/>
      <c r="Q90" s="395"/>
      <c r="R90" s="394">
        <v>8</v>
      </c>
      <c r="S90" s="395"/>
      <c r="T90" s="395"/>
      <c r="U90" s="394">
        <v>13</v>
      </c>
      <c r="V90" s="395"/>
      <c r="W90" s="395"/>
      <c r="X90" s="394">
        <v>15</v>
      </c>
      <c r="Y90" s="395"/>
      <c r="Z90" s="395"/>
      <c r="AA90" s="394">
        <v>19</v>
      </c>
      <c r="AB90" s="395"/>
      <c r="AC90" s="395"/>
      <c r="AD90" s="394">
        <v>24</v>
      </c>
      <c r="AE90" s="395"/>
      <c r="AF90" s="395"/>
      <c r="AG90" s="394">
        <v>32</v>
      </c>
      <c r="AH90" s="395"/>
      <c r="AI90" s="395"/>
      <c r="AJ90" s="394">
        <v>34</v>
      </c>
      <c r="AK90" s="395"/>
      <c r="AL90" s="395"/>
      <c r="AM90" s="394">
        <v>36</v>
      </c>
      <c r="AN90" s="395"/>
      <c r="AO90" s="395"/>
      <c r="AP90" s="394">
        <v>38</v>
      </c>
      <c r="AQ90" s="395"/>
      <c r="AR90" s="409"/>
    </row>
    <row r="91" spans="1:44" ht="18.75" customHeight="1" thickTop="1">
      <c r="A91" s="27"/>
      <c r="D91" s="27"/>
      <c r="E91" s="27"/>
      <c r="F91" s="27"/>
      <c r="G91" s="18"/>
      <c r="H91" s="416" t="s">
        <v>195</v>
      </c>
      <c r="I91" s="402"/>
      <c r="J91" s="403"/>
      <c r="K91" s="403"/>
      <c r="L91" s="402"/>
      <c r="M91" s="403"/>
      <c r="N91" s="403"/>
      <c r="O91" s="402" t="s">
        <v>277</v>
      </c>
      <c r="P91" s="403"/>
      <c r="Q91" s="403"/>
      <c r="R91" s="402"/>
      <c r="S91" s="403"/>
      <c r="T91" s="403"/>
      <c r="U91" s="402"/>
      <c r="V91" s="403"/>
      <c r="W91" s="403"/>
      <c r="X91" s="402"/>
      <c r="Y91" s="403"/>
      <c r="Z91" s="403"/>
      <c r="AA91" s="402"/>
      <c r="AB91" s="403"/>
      <c r="AC91" s="403"/>
      <c r="AD91" s="402"/>
      <c r="AE91" s="403"/>
      <c r="AF91" s="403"/>
      <c r="AG91" s="402"/>
      <c r="AH91" s="403"/>
      <c r="AI91" s="403"/>
      <c r="AJ91" s="402" t="s">
        <v>278</v>
      </c>
      <c r="AK91" s="403"/>
      <c r="AL91" s="403"/>
      <c r="AM91" s="396"/>
      <c r="AN91" s="397"/>
      <c r="AO91" s="397"/>
      <c r="AP91" s="402"/>
      <c r="AQ91" s="403"/>
      <c r="AR91" s="410"/>
    </row>
    <row r="92" spans="1:44" ht="18.75" customHeight="1">
      <c r="A92" s="28"/>
      <c r="D92" s="28"/>
      <c r="E92" s="28"/>
      <c r="F92" s="28"/>
      <c r="H92" s="417"/>
      <c r="I92" s="404"/>
      <c r="J92" s="405"/>
      <c r="K92" s="405"/>
      <c r="L92" s="404"/>
      <c r="M92" s="405"/>
      <c r="N92" s="405"/>
      <c r="O92" s="404"/>
      <c r="P92" s="405"/>
      <c r="Q92" s="405"/>
      <c r="R92" s="404"/>
      <c r="S92" s="405"/>
      <c r="T92" s="405"/>
      <c r="U92" s="404"/>
      <c r="V92" s="405"/>
      <c r="W92" s="405"/>
      <c r="X92" s="404"/>
      <c r="Y92" s="405"/>
      <c r="Z92" s="405"/>
      <c r="AA92" s="404"/>
      <c r="AB92" s="405"/>
      <c r="AC92" s="405"/>
      <c r="AD92" s="404"/>
      <c r="AE92" s="405"/>
      <c r="AF92" s="405"/>
      <c r="AG92" s="404"/>
      <c r="AH92" s="405"/>
      <c r="AI92" s="405"/>
      <c r="AJ92" s="404"/>
      <c r="AK92" s="405"/>
      <c r="AL92" s="405"/>
      <c r="AM92" s="398"/>
      <c r="AN92" s="399"/>
      <c r="AO92" s="399"/>
      <c r="AP92" s="404"/>
      <c r="AQ92" s="405"/>
      <c r="AR92" s="411"/>
    </row>
    <row r="93" spans="1:44" ht="18.75" customHeight="1">
      <c r="A93" s="28"/>
      <c r="D93" s="28"/>
      <c r="E93" s="28"/>
      <c r="F93" s="28"/>
      <c r="H93" s="417"/>
      <c r="I93" s="404"/>
      <c r="J93" s="405"/>
      <c r="K93" s="405"/>
      <c r="L93" s="404"/>
      <c r="M93" s="405"/>
      <c r="N93" s="405"/>
      <c r="O93" s="404"/>
      <c r="P93" s="405"/>
      <c r="Q93" s="405"/>
      <c r="R93" s="404"/>
      <c r="S93" s="405"/>
      <c r="T93" s="405"/>
      <c r="U93" s="404"/>
      <c r="V93" s="405"/>
      <c r="W93" s="405"/>
      <c r="X93" s="404"/>
      <c r="Y93" s="405"/>
      <c r="Z93" s="405"/>
      <c r="AA93" s="404"/>
      <c r="AB93" s="405"/>
      <c r="AC93" s="405"/>
      <c r="AD93" s="404"/>
      <c r="AE93" s="405"/>
      <c r="AF93" s="405"/>
      <c r="AG93" s="404"/>
      <c r="AH93" s="405"/>
      <c r="AI93" s="405"/>
      <c r="AJ93" s="404"/>
      <c r="AK93" s="405"/>
      <c r="AL93" s="405"/>
      <c r="AM93" s="398"/>
      <c r="AN93" s="399"/>
      <c r="AO93" s="399"/>
      <c r="AP93" s="404"/>
      <c r="AQ93" s="405"/>
      <c r="AR93" s="411"/>
    </row>
    <row r="94" spans="1:44" ht="32.25" customHeight="1" thickBot="1">
      <c r="A94" s="28"/>
      <c r="D94" s="28"/>
      <c r="E94" s="28"/>
      <c r="F94" s="28"/>
      <c r="H94" s="418"/>
      <c r="I94" s="406"/>
      <c r="J94" s="407"/>
      <c r="K94" s="407"/>
      <c r="L94" s="406"/>
      <c r="M94" s="407"/>
      <c r="N94" s="407"/>
      <c r="O94" s="406"/>
      <c r="P94" s="407"/>
      <c r="Q94" s="407"/>
      <c r="R94" s="406"/>
      <c r="S94" s="407"/>
      <c r="T94" s="407"/>
      <c r="U94" s="406"/>
      <c r="V94" s="407"/>
      <c r="W94" s="407"/>
      <c r="X94" s="406"/>
      <c r="Y94" s="407"/>
      <c r="Z94" s="407"/>
      <c r="AA94" s="406"/>
      <c r="AB94" s="407"/>
      <c r="AC94" s="407"/>
      <c r="AD94" s="406"/>
      <c r="AE94" s="407"/>
      <c r="AF94" s="407"/>
      <c r="AG94" s="406"/>
      <c r="AH94" s="407"/>
      <c r="AI94" s="407"/>
      <c r="AJ94" s="406"/>
      <c r="AK94" s="407"/>
      <c r="AL94" s="407"/>
      <c r="AM94" s="400"/>
      <c r="AN94" s="401"/>
      <c r="AO94" s="401"/>
      <c r="AP94" s="406"/>
      <c r="AQ94" s="407"/>
      <c r="AR94" s="412"/>
    </row>
    <row r="95" spans="1:44" ht="18.75" customHeight="1" thickTop="1">
      <c r="A95" s="28"/>
      <c r="B95" s="28"/>
      <c r="C95" s="28"/>
      <c r="D95" s="28"/>
      <c r="E95" s="28"/>
      <c r="F95" s="28"/>
      <c r="G95" s="28"/>
      <c r="H95" s="416" t="s">
        <v>196</v>
      </c>
      <c r="I95" s="402"/>
      <c r="J95" s="403"/>
      <c r="K95" s="403"/>
      <c r="L95" s="402"/>
      <c r="M95" s="403"/>
      <c r="N95" s="403"/>
      <c r="O95" s="402"/>
      <c r="P95" s="403"/>
      <c r="Q95" s="403"/>
      <c r="R95" s="402"/>
      <c r="S95" s="403"/>
      <c r="T95" s="403"/>
      <c r="U95" s="402" t="s">
        <v>197</v>
      </c>
      <c r="V95" s="403"/>
      <c r="W95" s="403"/>
      <c r="X95" s="402"/>
      <c r="Y95" s="403"/>
      <c r="Z95" s="403"/>
      <c r="AA95" s="402"/>
      <c r="AB95" s="403"/>
      <c r="AC95" s="403"/>
      <c r="AD95" s="402" t="s">
        <v>198</v>
      </c>
      <c r="AE95" s="403"/>
      <c r="AF95" s="403"/>
      <c r="AG95" s="402"/>
      <c r="AH95" s="403"/>
      <c r="AI95" s="403"/>
      <c r="AJ95" s="402"/>
      <c r="AK95" s="403"/>
      <c r="AL95" s="403"/>
      <c r="AM95" s="402"/>
      <c r="AN95" s="403"/>
      <c r="AO95" s="403"/>
      <c r="AP95" s="402"/>
      <c r="AQ95" s="403"/>
      <c r="AR95" s="410"/>
    </row>
    <row r="96" spans="1:44" ht="18.75" customHeight="1">
      <c r="A96" s="28"/>
      <c r="D96" s="28"/>
      <c r="E96" s="28"/>
      <c r="F96" s="28"/>
      <c r="H96" s="417"/>
      <c r="I96" s="404"/>
      <c r="J96" s="405"/>
      <c r="K96" s="405"/>
      <c r="L96" s="404"/>
      <c r="M96" s="405"/>
      <c r="N96" s="405"/>
      <c r="O96" s="404"/>
      <c r="P96" s="405"/>
      <c r="Q96" s="405"/>
      <c r="R96" s="404"/>
      <c r="S96" s="405"/>
      <c r="T96" s="405"/>
      <c r="U96" s="404"/>
      <c r="V96" s="405"/>
      <c r="W96" s="405"/>
      <c r="X96" s="404"/>
      <c r="Y96" s="405"/>
      <c r="Z96" s="405"/>
      <c r="AA96" s="404"/>
      <c r="AB96" s="405"/>
      <c r="AC96" s="405"/>
      <c r="AD96" s="404"/>
      <c r="AE96" s="405"/>
      <c r="AF96" s="405"/>
      <c r="AG96" s="404"/>
      <c r="AH96" s="405"/>
      <c r="AI96" s="405"/>
      <c r="AJ96" s="404"/>
      <c r="AK96" s="405"/>
      <c r="AL96" s="405"/>
      <c r="AM96" s="404"/>
      <c r="AN96" s="405"/>
      <c r="AO96" s="405"/>
      <c r="AP96" s="404"/>
      <c r="AQ96" s="405"/>
      <c r="AR96" s="411"/>
    </row>
    <row r="97" spans="1:44" ht="18.75" customHeight="1">
      <c r="A97" s="28"/>
      <c r="D97" s="28"/>
      <c r="E97" s="28"/>
      <c r="F97" s="28"/>
      <c r="H97" s="417"/>
      <c r="I97" s="404"/>
      <c r="J97" s="405"/>
      <c r="K97" s="405"/>
      <c r="L97" s="404"/>
      <c r="M97" s="405"/>
      <c r="N97" s="405"/>
      <c r="O97" s="404"/>
      <c r="P97" s="405"/>
      <c r="Q97" s="405"/>
      <c r="R97" s="404"/>
      <c r="S97" s="405"/>
      <c r="T97" s="405"/>
      <c r="U97" s="404"/>
      <c r="V97" s="405"/>
      <c r="W97" s="405"/>
      <c r="X97" s="404"/>
      <c r="Y97" s="405"/>
      <c r="Z97" s="405"/>
      <c r="AA97" s="404"/>
      <c r="AB97" s="405"/>
      <c r="AC97" s="405"/>
      <c r="AD97" s="404"/>
      <c r="AE97" s="405"/>
      <c r="AF97" s="405"/>
      <c r="AG97" s="404"/>
      <c r="AH97" s="405"/>
      <c r="AI97" s="405"/>
      <c r="AJ97" s="404"/>
      <c r="AK97" s="405"/>
      <c r="AL97" s="405"/>
      <c r="AM97" s="404"/>
      <c r="AN97" s="405"/>
      <c r="AO97" s="405"/>
      <c r="AP97" s="404"/>
      <c r="AQ97" s="405"/>
      <c r="AR97" s="411"/>
    </row>
    <row r="98" spans="1:44" ht="18.75" customHeight="1" thickBot="1">
      <c r="A98" s="28"/>
      <c r="B98" s="28"/>
      <c r="C98" s="28"/>
      <c r="D98" s="28"/>
      <c r="E98" s="28"/>
      <c r="F98" s="28"/>
      <c r="G98" s="28"/>
      <c r="H98" s="418"/>
      <c r="I98" s="406"/>
      <c r="J98" s="407"/>
      <c r="K98" s="407"/>
      <c r="L98" s="406"/>
      <c r="M98" s="407"/>
      <c r="N98" s="407"/>
      <c r="O98" s="406"/>
      <c r="P98" s="407"/>
      <c r="Q98" s="407"/>
      <c r="R98" s="406"/>
      <c r="S98" s="407"/>
      <c r="T98" s="407"/>
      <c r="U98" s="406"/>
      <c r="V98" s="407"/>
      <c r="W98" s="407"/>
      <c r="X98" s="406"/>
      <c r="Y98" s="407"/>
      <c r="Z98" s="407"/>
      <c r="AA98" s="406"/>
      <c r="AB98" s="407"/>
      <c r="AC98" s="407"/>
      <c r="AD98" s="406"/>
      <c r="AE98" s="407"/>
      <c r="AF98" s="407"/>
      <c r="AG98" s="406"/>
      <c r="AH98" s="407"/>
      <c r="AI98" s="407"/>
      <c r="AJ98" s="406"/>
      <c r="AK98" s="407"/>
      <c r="AL98" s="407"/>
      <c r="AM98" s="406"/>
      <c r="AN98" s="407"/>
      <c r="AO98" s="407"/>
      <c r="AP98" s="406"/>
      <c r="AQ98" s="407"/>
      <c r="AR98" s="412"/>
    </row>
    <row r="99" spans="1:44" s="104" customFormat="1" ht="14" hidden="1" thickTop="1">
      <c r="A99" s="161"/>
      <c r="B99" s="161"/>
      <c r="C99" s="161"/>
      <c r="D99" s="161"/>
      <c r="E99" s="161"/>
      <c r="F99" s="161"/>
      <c r="G99" s="161"/>
      <c r="H99" s="161"/>
      <c r="I99" s="161"/>
      <c r="J99" s="161"/>
      <c r="K99" s="161"/>
      <c r="L99" s="5"/>
      <c r="M99" s="5"/>
      <c r="N99" s="9"/>
      <c r="O99" s="5"/>
      <c r="P99" s="5"/>
      <c r="Q99" s="9"/>
      <c r="R99" s="5"/>
      <c r="S99" s="5"/>
      <c r="T99" s="9"/>
      <c r="U99" s="5"/>
      <c r="V99" s="5"/>
      <c r="W99" s="9"/>
      <c r="X99" s="5"/>
      <c r="Y99" s="5"/>
      <c r="Z99" s="9"/>
      <c r="AA99" s="5"/>
      <c r="AB99" s="5"/>
      <c r="AC99" s="9"/>
      <c r="AD99" s="5"/>
      <c r="AE99" s="5"/>
      <c r="AF99" s="9"/>
      <c r="AG99" s="5"/>
      <c r="AH99" s="5"/>
      <c r="AI99" s="9"/>
      <c r="AJ99" s="5"/>
      <c r="AK99" s="5"/>
      <c r="AL99" s="9"/>
      <c r="AM99" s="5"/>
      <c r="AN99" s="5"/>
      <c r="AO99" s="9"/>
      <c r="AP99" s="5"/>
      <c r="AQ99" s="5"/>
      <c r="AR99" s="9"/>
    </row>
    <row r="100" spans="1:44" ht="14" hidden="1" thickTop="1">
      <c r="A100" s="28"/>
      <c r="D100" s="28"/>
      <c r="E100" s="28"/>
      <c r="F100" s="28"/>
      <c r="H100" s="28"/>
    </row>
    <row r="101" spans="1:44" ht="14" hidden="1" thickTop="1">
      <c r="A101" s="28"/>
      <c r="D101" s="28"/>
      <c r="E101" s="28"/>
      <c r="F101" s="28"/>
      <c r="H101" s="28"/>
    </row>
    <row r="102" spans="1:44" ht="14" hidden="1" thickTop="1">
      <c r="A102" s="28"/>
      <c r="D102" s="28"/>
      <c r="E102" s="28"/>
      <c r="F102" s="28"/>
      <c r="H102" s="28"/>
    </row>
    <row r="103" spans="1:44" ht="14" hidden="1" thickTop="1">
      <c r="A103" s="28"/>
      <c r="D103" s="28"/>
      <c r="E103" s="28"/>
      <c r="F103" s="28"/>
      <c r="H103" s="28"/>
    </row>
    <row r="104" spans="1:44" ht="14" hidden="1" thickTop="1">
      <c r="A104" s="28"/>
      <c r="D104" s="28"/>
      <c r="E104" s="28"/>
      <c r="F104" s="28"/>
      <c r="H104" s="28"/>
    </row>
    <row r="105" spans="1:44" ht="14" hidden="1" thickTop="1">
      <c r="A105" s="28"/>
      <c r="D105" s="28"/>
      <c r="E105" s="28"/>
      <c r="F105" s="28"/>
      <c r="H105" s="28"/>
    </row>
    <row r="106" spans="1:44" ht="14" hidden="1" thickTop="1">
      <c r="A106" s="28"/>
      <c r="D106" s="28"/>
      <c r="E106" s="28"/>
      <c r="F106" s="28"/>
      <c r="H106" s="28"/>
    </row>
    <row r="107" spans="1:44" ht="14" hidden="1" thickTop="1">
      <c r="A107" s="28"/>
      <c r="D107" s="28"/>
      <c r="E107" s="28"/>
      <c r="F107" s="28"/>
      <c r="H107" s="28"/>
    </row>
    <row r="108" spans="1:44" ht="14" hidden="1" thickTop="1">
      <c r="A108" s="28"/>
      <c r="D108" s="28"/>
      <c r="E108" s="28"/>
      <c r="F108" s="28"/>
      <c r="H108" s="28"/>
    </row>
    <row r="109" spans="1:44" ht="14" hidden="1" thickTop="1">
      <c r="A109" s="28"/>
      <c r="D109" s="28"/>
      <c r="E109" s="28"/>
      <c r="F109" s="28"/>
      <c r="H109" s="28"/>
    </row>
    <row r="110" spans="1:44" ht="14" hidden="1" thickTop="1">
      <c r="A110" s="28"/>
      <c r="D110" s="28"/>
      <c r="E110" s="28"/>
      <c r="F110" s="28"/>
      <c r="H110" s="28"/>
    </row>
    <row r="111" spans="1:44" ht="14" hidden="1" thickTop="1">
      <c r="A111" s="28"/>
      <c r="D111" s="28"/>
      <c r="E111" s="28"/>
      <c r="F111" s="28"/>
      <c r="H111" s="28"/>
    </row>
    <row r="112" spans="1:44" ht="14" hidden="1" thickTop="1">
      <c r="A112" s="28"/>
      <c r="D112" s="28"/>
      <c r="E112" s="28"/>
      <c r="F112" s="28"/>
      <c r="H112" s="28"/>
    </row>
    <row r="113" ht="14" hidden="1" thickTop="1"/>
    <row r="114" ht="14" hidden="1" thickTop="1"/>
    <row r="115" ht="14" hidden="1" thickTop="1"/>
    <row r="116" ht="14" hidden="1" thickTop="1"/>
    <row r="117" ht="14" hidden="1" thickTop="1"/>
    <row r="118" ht="14" hidden="1" thickTop="1"/>
    <row r="119" ht="14" hidden="1" thickTop="1"/>
    <row r="120" ht="14" hidden="1" thickTop="1"/>
    <row r="121" ht="14" hidden="1" thickTop="1"/>
    <row r="122" ht="14" hidden="1" thickTop="1"/>
    <row r="123" ht="14" hidden="1" thickTop="1"/>
    <row r="124" ht="14" hidden="1" thickTop="1"/>
    <row r="125" ht="14" hidden="1" thickTop="1"/>
    <row r="126" ht="14" hidden="1" thickTop="1"/>
    <row r="127" ht="14" hidden="1" thickTop="1"/>
    <row r="128" ht="14" hidden="1" thickTop="1"/>
    <row r="129" ht="14" hidden="1" thickTop="1"/>
    <row r="130" ht="14" hidden="1" thickTop="1"/>
    <row r="131" ht="14" hidden="1" thickTop="1"/>
    <row r="132" ht="14" hidden="1" thickTop="1"/>
    <row r="133" ht="14" hidden="1" thickTop="1"/>
    <row r="134" ht="14" hidden="1" thickTop="1"/>
    <row r="135" ht="14" hidden="1" thickTop="1"/>
    <row r="136" ht="14" hidden="1" thickTop="1"/>
    <row r="137" ht="14" hidden="1" thickTop="1"/>
    <row r="138" ht="14" hidden="1" thickTop="1"/>
    <row r="139" ht="14" hidden="1" thickTop="1"/>
    <row r="140" ht="14" hidden="1" thickTop="1"/>
    <row r="141" ht="14" hidden="1" thickTop="1"/>
    <row r="142" ht="14" hidden="1" thickTop="1"/>
    <row r="143" ht="14" hidden="1" thickTop="1"/>
    <row r="144" ht="14" hidden="1" thickTop="1"/>
    <row r="145" ht="14" thickTop="1"/>
    <row r="146"/>
    <row r="147"/>
    <row r="148"/>
  </sheetData>
  <sheetProtection formatRows="0" insertRows="0" selectLockedCells="1"/>
  <protectedRanges>
    <protectedRange password="F692" sqref="B55:C55 B15:C15 E15:H15 B20:C20 E20:H20 C86:H87 E55:H55 B72:H73 E32:H32 B32:C32 B75:H79 B65:C65 E65:H65 J86 B24:C24 B25:H31 B16:H19 B56:H64 E68:H68 B68:C68 B33:H54 B69:H70 AQ86 B21:H23 E24:H24 M86 P86 S86 V86 Y86 AB86 AE86 AH86 AK86 AN86 B66:H67" name="Rango1_1_1_2"/>
    <protectedRange password="F692" sqref="J79 J87 J72:J73 M79 M87 M72:M73 P79 P87 P72:P73 S79 S87 S72:S73 V79 V87 V72:V73 Y79 Y87 Y72:Y73 AB79 AB87 AB72:AB73 AE79 AE87 AE72:AE73 AH79 AH87 AH72:AH73 AK79 AK87 AK72:AK73 AN79 AN87 AN72:AN73 AQ79 AQ87 AQ72:AQ73" name="Rango1_1_1_3"/>
    <protectedRange password="F692" sqref="C88:H88" name="Rango1_1_1_2_1"/>
    <protectedRange password="F692" sqref="J88 M88 P88 S88 V88 Y88 AB88 AE88 AH88 AK88 AN88 AQ88" name="Rango1_1_1_3_1"/>
    <protectedRange password="F692" sqref="B80:H80 B85:H85" name="Rango1_1_1_2_2"/>
    <protectedRange password="F692" sqref="J80 M80 P80 S80 V80 Y80 AB80 AE80 AH80 AK80 AN80 AQ80" name="Rango1_1_1_3_2"/>
    <protectedRange password="F692" sqref="C83:H83" name="Rango1_1_1_2_3_1"/>
    <protectedRange password="F692" sqref="B74:H74 B71:H71" name="Rango1_1_1_2_6"/>
    <protectedRange password="F692" sqref="J74 J71 M74 M71 P74 P71 S74 S71 V74 V71 Y74 Y71 AB74 AB71 AE74 AE71 AH74 AH71 AK74 AK71 AN74 AN71 AQ74 AQ71" name="Rango1_1_1_3_4_1"/>
    <protectedRange password="F692" sqref="AQ81:AQ85 AN81:AN85 AK81:AK85 AH81:AH85 AE81:AE85 AB81:AB85 Y81:Y85 S81:S85 P81:P85 M81:M85 J81:J85 V81:V85" name="Rango1_1_1_3_6"/>
    <protectedRange password="F692" sqref="H81:H82 H84" name="Rango1_1_1_2_2_1"/>
    <protectedRange password="F692" sqref="E81:G82 E84:G84" name="Rango1_1_1_1_1_1_1"/>
  </protectedRanges>
  <mergeCells count="104">
    <mergeCell ref="L12:N12"/>
    <mergeCell ref="U12:W12"/>
    <mergeCell ref="AM10:AO10"/>
    <mergeCell ref="AM11:AO11"/>
    <mergeCell ref="AM12:AO12"/>
    <mergeCell ref="AP10:AR10"/>
    <mergeCell ref="AP11:AR11"/>
    <mergeCell ref="AP12:AR12"/>
    <mergeCell ref="B1:H1"/>
    <mergeCell ref="B2:H2"/>
    <mergeCell ref="B3:H3"/>
    <mergeCell ref="B4:H4"/>
    <mergeCell ref="B5:H5"/>
    <mergeCell ref="B7:H7"/>
    <mergeCell ref="B9:H9"/>
    <mergeCell ref="U10:W10"/>
    <mergeCell ref="U11:W11"/>
    <mergeCell ref="L10:N10"/>
    <mergeCell ref="L11:N11"/>
    <mergeCell ref="X10:Z10"/>
    <mergeCell ref="AA10:AC10"/>
    <mergeCell ref="AD10:AF10"/>
    <mergeCell ref="X11:Z11"/>
    <mergeCell ref="AA11:AC11"/>
    <mergeCell ref="I95:K98"/>
    <mergeCell ref="H95:H98"/>
    <mergeCell ref="I10:K10"/>
    <mergeCell ref="H91:H94"/>
    <mergeCell ref="B11:H11"/>
    <mergeCell ref="B12:H12"/>
    <mergeCell ref="I91:K94"/>
    <mergeCell ref="I90:K90"/>
    <mergeCell ref="I11:K11"/>
    <mergeCell ref="I12:K12"/>
    <mergeCell ref="B87:H87"/>
    <mergeCell ref="B88:H88"/>
    <mergeCell ref="B13:H13"/>
    <mergeCell ref="I13:K13"/>
    <mergeCell ref="C82:G82"/>
    <mergeCell ref="C81:G81"/>
    <mergeCell ref="C84:G84"/>
    <mergeCell ref="C83:G83"/>
    <mergeCell ref="C72:G72"/>
    <mergeCell ref="C73:G73"/>
    <mergeCell ref="O10:Q10"/>
    <mergeCell ref="R10:T10"/>
    <mergeCell ref="O11:Q11"/>
    <mergeCell ref="R11:T11"/>
    <mergeCell ref="O12:Q12"/>
    <mergeCell ref="R12:T12"/>
    <mergeCell ref="AJ10:AL10"/>
    <mergeCell ref="AJ11:AL11"/>
    <mergeCell ref="AJ12:AL12"/>
    <mergeCell ref="AG10:AI10"/>
    <mergeCell ref="AG11:AI11"/>
    <mergeCell ref="AG12:AI12"/>
    <mergeCell ref="X12:Z12"/>
    <mergeCell ref="AA12:AC12"/>
    <mergeCell ref="AD12:AF12"/>
    <mergeCell ref="AD11:AF11"/>
    <mergeCell ref="L13:N13"/>
    <mergeCell ref="L90:N90"/>
    <mergeCell ref="L91:N94"/>
    <mergeCell ref="L95:N98"/>
    <mergeCell ref="O13:Q13"/>
    <mergeCell ref="O90:Q90"/>
    <mergeCell ref="O91:Q94"/>
    <mergeCell ref="O95:Q98"/>
    <mergeCell ref="R13:T13"/>
    <mergeCell ref="R90:T90"/>
    <mergeCell ref="R91:T94"/>
    <mergeCell ref="R95:T98"/>
    <mergeCell ref="U13:W13"/>
    <mergeCell ref="U90:W90"/>
    <mergeCell ref="U91:W94"/>
    <mergeCell ref="U95:W98"/>
    <mergeCell ref="X13:Z13"/>
    <mergeCell ref="X90:Z90"/>
    <mergeCell ref="X91:Z94"/>
    <mergeCell ref="X95:Z98"/>
    <mergeCell ref="AA13:AC13"/>
    <mergeCell ref="AA90:AC90"/>
    <mergeCell ref="AA91:AC94"/>
    <mergeCell ref="AA95:AC98"/>
    <mergeCell ref="AM13:AO13"/>
    <mergeCell ref="AM90:AO90"/>
    <mergeCell ref="AM91:AO94"/>
    <mergeCell ref="AM95:AO98"/>
    <mergeCell ref="AP13:AR13"/>
    <mergeCell ref="AP90:AR90"/>
    <mergeCell ref="AP91:AR94"/>
    <mergeCell ref="AP95:AR98"/>
    <mergeCell ref="AD13:AF13"/>
    <mergeCell ref="AD90:AF90"/>
    <mergeCell ref="AD91:AF94"/>
    <mergeCell ref="AD95:AF98"/>
    <mergeCell ref="AG13:AI13"/>
    <mergeCell ref="AG90:AI90"/>
    <mergeCell ref="AG91:AI94"/>
    <mergeCell ref="AG95:AI98"/>
    <mergeCell ref="AJ13:AL13"/>
    <mergeCell ref="AJ90:AL90"/>
    <mergeCell ref="AJ91:AL94"/>
    <mergeCell ref="AJ95:AL98"/>
  </mergeCells>
  <phoneticPr fontId="3" type="noConversion"/>
  <conditionalFormatting sqref="H89">
    <cfRule type="cellIs" dxfId="536" priority="117171" operator="notEqual">
      <formula>""</formula>
    </cfRule>
  </conditionalFormatting>
  <conditionalFormatting sqref="K77 K79:K80 K86:K88 K75">
    <cfRule type="cellIs" dxfId="535" priority="117169" operator="equal">
      <formula>"PARA REVISIÓN"</formula>
    </cfRule>
    <cfRule type="cellIs" dxfId="534" priority="117170" operator="equal">
      <formula>"CUMPLE"</formula>
    </cfRule>
  </conditionalFormatting>
  <conditionalFormatting sqref="K14:K16 K32:K34 K20:K23 K37:K38 K61:K66 K45:K56 N45:N56 Q45:Q56 T45:T56 W45:W56 Z45:Z56 AC45:AC56 AF45:AF56 AI45:AI56 AL45:AL56 AO45:AO56 AR45:AR56 K68:K98 N68:N85 Q68:Q85 T68:T85 W68:W85 Z68:Z85 AC68:AC85 AF68:AF85 AI68:AI85 AL68:AL85 AO68:AO85 AR68:AR85">
    <cfRule type="cellIs" dxfId="533" priority="117052" operator="equal">
      <formula>"NO VÁLIDA"</formula>
    </cfRule>
    <cfRule type="cellIs" dxfId="532" priority="117053" operator="equal">
      <formula>"VÁLIDA"</formula>
    </cfRule>
  </conditionalFormatting>
  <conditionalFormatting sqref="J89">
    <cfRule type="cellIs" dxfId="531" priority="116988" operator="notBetween">
      <formula>"RECHAZO"</formula>
      <formula>"NO ADMISIBLE"</formula>
    </cfRule>
  </conditionalFormatting>
  <conditionalFormatting sqref="B32:K34 C61:K61 C63:K64 B61:B64 B65:K65 B45:K45 B37:K38 B47:AR56">
    <cfRule type="expression" dxfId="530" priority="95669">
      <formula>YS="T"</formula>
    </cfRule>
  </conditionalFormatting>
  <conditionalFormatting sqref="B11:AR12 B13:K14">
    <cfRule type="expression" dxfId="529" priority="95667" stopIfTrue="1">
      <formula>ROW()=CELL("ROW")</formula>
    </cfRule>
  </conditionalFormatting>
  <conditionalFormatting sqref="I16:K16 I32:K32 I20:K20 I86:K98 I71:K84 I65:K65 I55:AR55 I85:AR85">
    <cfRule type="expression" dxfId="528" priority="95666" stopIfTrue="1">
      <formula>AND(ROW()=CELL("ROW"),COLUMN()=CELL("COL"))</formula>
    </cfRule>
  </conditionalFormatting>
  <conditionalFormatting sqref="J15 J20 J32 J55 J65 J68 J71 J74 J78:J80 J86">
    <cfRule type="cellIs" dxfId="527" priority="47549" operator="greaterThan">
      <formula>0</formula>
    </cfRule>
  </conditionalFormatting>
  <conditionalFormatting sqref="I16 I21:I23 I33:I34 I56 I66 I69:I70 J75:J77 I45:I54 I61:I64 I37:I38 J81:J85 M85 P85 S85 V85 Y85 AB85 AE85 AH85 AK85 AN85 AQ85">
    <cfRule type="cellIs" dxfId="526" priority="586" operator="equal">
      <formula>0</formula>
    </cfRule>
  </conditionalFormatting>
  <conditionalFormatting sqref="I10:AR10">
    <cfRule type="cellIs" dxfId="525" priority="65600" operator="equal">
      <formula>"ADMISIBLE"</formula>
    </cfRule>
    <cfRule type="cellIs" dxfId="524" priority="129497" operator="equal">
      <formula>"NO ADMISIBLE"</formula>
    </cfRule>
    <cfRule type="cellIs" dxfId="523" priority="129498" operator="equal">
      <formula>"RECHAZO"</formula>
    </cfRule>
  </conditionalFormatting>
  <conditionalFormatting sqref="K17:K19">
    <cfRule type="cellIs" dxfId="522" priority="579" operator="equal">
      <formula>"NO VÁLIDA"</formula>
    </cfRule>
    <cfRule type="cellIs" dxfId="521" priority="580" operator="equal">
      <formula>"VÁLIDA"</formula>
    </cfRule>
  </conditionalFormatting>
  <conditionalFormatting sqref="I19:K19">
    <cfRule type="expression" dxfId="520" priority="578" stopIfTrue="1">
      <formula>AND(ROW()=CELL("ROW"),COLUMN()=CELL("COL"))</formula>
    </cfRule>
  </conditionalFormatting>
  <conditionalFormatting sqref="I17:I19">
    <cfRule type="cellIs" dxfId="519" priority="576" operator="equal">
      <formula>0</formula>
    </cfRule>
  </conditionalFormatting>
  <conditionalFormatting sqref="K39:K42">
    <cfRule type="cellIs" dxfId="518" priority="566" operator="equal">
      <formula>"NO VÁLIDA"</formula>
    </cfRule>
    <cfRule type="cellIs" dxfId="517" priority="567" operator="equal">
      <formula>"VÁLIDA"</formula>
    </cfRule>
  </conditionalFormatting>
  <conditionalFormatting sqref="B41:K42 B39:K39">
    <cfRule type="expression" dxfId="516" priority="565">
      <formula>YS="T"</formula>
    </cfRule>
  </conditionalFormatting>
  <conditionalFormatting sqref="I39:I42">
    <cfRule type="cellIs" dxfId="515" priority="564" operator="equal">
      <formula>0</formula>
    </cfRule>
  </conditionalFormatting>
  <conditionalFormatting sqref="K57:K60">
    <cfRule type="cellIs" dxfId="514" priority="562" operator="equal">
      <formula>"NO VÁLIDA"</formula>
    </cfRule>
    <cfRule type="cellIs" dxfId="513" priority="563" operator="equal">
      <formula>"VÁLIDA"</formula>
    </cfRule>
  </conditionalFormatting>
  <conditionalFormatting sqref="C57:K57 C59:K60 B57:B60">
    <cfRule type="expression" dxfId="512" priority="561">
      <formula>YS="T"</formula>
    </cfRule>
  </conditionalFormatting>
  <conditionalFormatting sqref="I57:I60">
    <cfRule type="cellIs" dxfId="511" priority="560" operator="equal">
      <formula>0</formula>
    </cfRule>
  </conditionalFormatting>
  <conditionalFormatting sqref="K43:K44">
    <cfRule type="cellIs" dxfId="510" priority="548" operator="equal">
      <formula>"NO VÁLIDA"</formula>
    </cfRule>
    <cfRule type="cellIs" dxfId="509" priority="549" operator="equal">
      <formula>"VÁLIDA"</formula>
    </cfRule>
  </conditionalFormatting>
  <conditionalFormatting sqref="B43:K43">
    <cfRule type="expression" dxfId="508" priority="547">
      <formula>YS="T"</formula>
    </cfRule>
  </conditionalFormatting>
  <conditionalFormatting sqref="I43:I44">
    <cfRule type="cellIs" dxfId="507" priority="546" operator="equal">
      <formula>0</formula>
    </cfRule>
  </conditionalFormatting>
  <conditionalFormatting sqref="K67">
    <cfRule type="cellIs" dxfId="506" priority="544" operator="equal">
      <formula>"NO VÁLIDA"</formula>
    </cfRule>
    <cfRule type="cellIs" dxfId="505" priority="545" operator="equal">
      <formula>"VÁLIDA"</formula>
    </cfRule>
  </conditionalFormatting>
  <conditionalFormatting sqref="I67">
    <cfRule type="cellIs" dxfId="504" priority="543" operator="equal">
      <formula>0</formula>
    </cfRule>
  </conditionalFormatting>
  <conditionalFormatting sqref="C19:H19">
    <cfRule type="expression" dxfId="503" priority="129501">
      <formula>IF(#REF!=3,TRUE,FALSE)</formula>
    </cfRule>
  </conditionalFormatting>
  <conditionalFormatting sqref="K24:K28">
    <cfRule type="cellIs" dxfId="502" priority="541" operator="equal">
      <formula>"NO VÁLIDA"</formula>
    </cfRule>
    <cfRule type="cellIs" dxfId="501" priority="542" operator="equal">
      <formula>"VÁLIDA"</formula>
    </cfRule>
  </conditionalFormatting>
  <conditionalFormatting sqref="B24:K28">
    <cfRule type="expression" dxfId="500" priority="540">
      <formula>YS="T"</formula>
    </cfRule>
  </conditionalFormatting>
  <conditionalFormatting sqref="I24:K24">
    <cfRule type="expression" dxfId="499" priority="539" stopIfTrue="1">
      <formula>AND(ROW()=CELL("ROW"),COLUMN()=CELL("COL"))</formula>
    </cfRule>
  </conditionalFormatting>
  <conditionalFormatting sqref="J24">
    <cfRule type="cellIs" dxfId="498" priority="538" operator="greaterThan">
      <formula>0</formula>
    </cfRule>
  </conditionalFormatting>
  <conditionalFormatting sqref="I25:I28">
    <cfRule type="cellIs" dxfId="497" priority="537" operator="equal">
      <formula>0</formula>
    </cfRule>
  </conditionalFormatting>
  <conditionalFormatting sqref="K29:K31">
    <cfRule type="cellIs" dxfId="496" priority="535" operator="equal">
      <formula>"NO VÁLIDA"</formula>
    </cfRule>
    <cfRule type="cellIs" dxfId="495" priority="536" operator="equal">
      <formula>"VÁLIDA"</formula>
    </cfRule>
  </conditionalFormatting>
  <conditionalFormatting sqref="B31:K31 B29:K29">
    <cfRule type="expression" dxfId="494" priority="534">
      <formula>YS="T"</formula>
    </cfRule>
  </conditionalFormatting>
  <conditionalFormatting sqref="I29:I31">
    <cfRule type="cellIs" dxfId="493" priority="533" operator="equal">
      <formula>0</formula>
    </cfRule>
  </conditionalFormatting>
  <conditionalFormatting sqref="K35:K36">
    <cfRule type="cellIs" dxfId="492" priority="531" operator="equal">
      <formula>"NO VÁLIDA"</formula>
    </cfRule>
    <cfRule type="cellIs" dxfId="491" priority="532" operator="equal">
      <formula>"VÁLIDA"</formula>
    </cfRule>
  </conditionalFormatting>
  <conditionalFormatting sqref="B35:K36">
    <cfRule type="expression" dxfId="490" priority="530">
      <formula>YS="T"</formula>
    </cfRule>
  </conditionalFormatting>
  <conditionalFormatting sqref="I35:I36">
    <cfRule type="cellIs" dxfId="489" priority="529" operator="equal">
      <formula>0</formula>
    </cfRule>
  </conditionalFormatting>
  <conditionalFormatting sqref="N77 N79:N80 N86:N88 N75">
    <cfRule type="cellIs" dxfId="488" priority="527" operator="equal">
      <formula>"PARA REVISIÓN"</formula>
    </cfRule>
    <cfRule type="cellIs" dxfId="487" priority="528" operator="equal">
      <formula>"CUMPLE"</formula>
    </cfRule>
  </conditionalFormatting>
  <conditionalFormatting sqref="N14:N16 N32:N34 N86:N98 N20:N23 N37:N38 N61:N66">
    <cfRule type="cellIs" dxfId="486" priority="525" operator="equal">
      <formula>"NO VÁLIDA"</formula>
    </cfRule>
    <cfRule type="cellIs" dxfId="485" priority="526" operator="equal">
      <formula>"VÁLIDA"</formula>
    </cfRule>
  </conditionalFormatting>
  <conditionalFormatting sqref="M89">
    <cfRule type="cellIs" dxfId="484" priority="524" operator="notBetween">
      <formula>"RECHAZO"</formula>
      <formula>"NO ADMISIBLE"</formula>
    </cfRule>
  </conditionalFormatting>
  <conditionalFormatting sqref="L32:N34 L61:N61 L63:N65 L45:N45 L37:N38">
    <cfRule type="expression" dxfId="483" priority="523">
      <formula>YS="T"</formula>
    </cfRule>
  </conditionalFormatting>
  <conditionalFormatting sqref="L13:N14">
    <cfRule type="expression" dxfId="482" priority="522" stopIfTrue="1">
      <formula>ROW()=CELL("ROW")</formula>
    </cfRule>
  </conditionalFormatting>
  <conditionalFormatting sqref="L16:N16 L32:N32 L20:N20 L86:N98 L71:N84 L65:N65">
    <cfRule type="expression" dxfId="481" priority="521" stopIfTrue="1">
      <formula>AND(ROW()=CELL("ROW"),COLUMN()=CELL("COL"))</formula>
    </cfRule>
  </conditionalFormatting>
  <conditionalFormatting sqref="M15 M20 M32 M55 M65 M68 M71 M74 M78:M80 M86">
    <cfRule type="cellIs" dxfId="480" priority="520" operator="greaterThan">
      <formula>0</formula>
    </cfRule>
  </conditionalFormatting>
  <conditionalFormatting sqref="L16 L21:L23 L33:L34 L56 L66 L69:L70 M75:M77 M81:M84 L45:L54 L61:L64 L37:L38">
    <cfRule type="cellIs" dxfId="479" priority="519" operator="equal">
      <formula>0</formula>
    </cfRule>
  </conditionalFormatting>
  <conditionalFormatting sqref="N17:N19">
    <cfRule type="cellIs" dxfId="478" priority="517" operator="equal">
      <formula>"NO VÁLIDA"</formula>
    </cfRule>
    <cfRule type="cellIs" dxfId="477" priority="518" operator="equal">
      <formula>"VÁLIDA"</formula>
    </cfRule>
  </conditionalFormatting>
  <conditionalFormatting sqref="L19:N19">
    <cfRule type="expression" dxfId="476" priority="516" stopIfTrue="1">
      <formula>AND(ROW()=CELL("ROW"),COLUMN()=CELL("COL"))</formula>
    </cfRule>
  </conditionalFormatting>
  <conditionalFormatting sqref="L17:L19">
    <cfRule type="cellIs" dxfId="475" priority="515" operator="equal">
      <formula>0</formula>
    </cfRule>
  </conditionalFormatting>
  <conditionalFormatting sqref="N39:N42">
    <cfRule type="cellIs" dxfId="474" priority="513" operator="equal">
      <formula>"NO VÁLIDA"</formula>
    </cfRule>
    <cfRule type="cellIs" dxfId="473" priority="514" operator="equal">
      <formula>"VÁLIDA"</formula>
    </cfRule>
  </conditionalFormatting>
  <conditionalFormatting sqref="L41:N42 L39:N39">
    <cfRule type="expression" dxfId="472" priority="512">
      <formula>YS="T"</formula>
    </cfRule>
  </conditionalFormatting>
  <conditionalFormatting sqref="L39:L42">
    <cfRule type="cellIs" dxfId="471" priority="511" operator="equal">
      <formula>0</formula>
    </cfRule>
  </conditionalFormatting>
  <conditionalFormatting sqref="N57:N60">
    <cfRule type="cellIs" dxfId="470" priority="509" operator="equal">
      <formula>"NO VÁLIDA"</formula>
    </cfRule>
    <cfRule type="cellIs" dxfId="469" priority="510" operator="equal">
      <formula>"VÁLIDA"</formula>
    </cfRule>
  </conditionalFormatting>
  <conditionalFormatting sqref="L57:N57 L59:N60">
    <cfRule type="expression" dxfId="468" priority="508">
      <formula>YS="T"</formula>
    </cfRule>
  </conditionalFormatting>
  <conditionalFormatting sqref="L57:L60">
    <cfRule type="cellIs" dxfId="467" priority="507" operator="equal">
      <formula>0</formula>
    </cfRule>
  </conditionalFormatting>
  <conditionalFormatting sqref="N43:N44">
    <cfRule type="cellIs" dxfId="466" priority="501" operator="equal">
      <formula>"NO VÁLIDA"</formula>
    </cfRule>
    <cfRule type="cellIs" dxfId="465" priority="502" operator="equal">
      <formula>"VÁLIDA"</formula>
    </cfRule>
  </conditionalFormatting>
  <conditionalFormatting sqref="L43:N43">
    <cfRule type="expression" dxfId="464" priority="500">
      <formula>YS="T"</formula>
    </cfRule>
  </conditionalFormatting>
  <conditionalFormatting sqref="L43:L44">
    <cfRule type="cellIs" dxfId="463" priority="499" operator="equal">
      <formula>0</formula>
    </cfRule>
  </conditionalFormatting>
  <conditionalFormatting sqref="N67">
    <cfRule type="cellIs" dxfId="462" priority="497" operator="equal">
      <formula>"NO VÁLIDA"</formula>
    </cfRule>
    <cfRule type="cellIs" dxfId="461" priority="498" operator="equal">
      <formula>"VÁLIDA"</formula>
    </cfRule>
  </conditionalFormatting>
  <conditionalFormatting sqref="L67">
    <cfRule type="cellIs" dxfId="460" priority="496" operator="equal">
      <formula>0</formula>
    </cfRule>
  </conditionalFormatting>
  <conditionalFormatting sqref="N24:N28">
    <cfRule type="cellIs" dxfId="459" priority="494" operator="equal">
      <formula>"NO VÁLIDA"</formula>
    </cfRule>
    <cfRule type="cellIs" dxfId="458" priority="495" operator="equal">
      <formula>"VÁLIDA"</formula>
    </cfRule>
  </conditionalFormatting>
  <conditionalFormatting sqref="L24:N28">
    <cfRule type="expression" dxfId="457" priority="493">
      <formula>YS="T"</formula>
    </cfRule>
  </conditionalFormatting>
  <conditionalFormatting sqref="L24:N24">
    <cfRule type="expression" dxfId="456" priority="492" stopIfTrue="1">
      <formula>AND(ROW()=CELL("ROW"),COLUMN()=CELL("COL"))</formula>
    </cfRule>
  </conditionalFormatting>
  <conditionalFormatting sqref="M24">
    <cfRule type="cellIs" dxfId="455" priority="491" operator="greaterThan">
      <formula>0</formula>
    </cfRule>
  </conditionalFormatting>
  <conditionalFormatting sqref="L25:L28">
    <cfRule type="cellIs" dxfId="454" priority="490" operator="equal">
      <formula>0</formula>
    </cfRule>
  </conditionalFormatting>
  <conditionalFormatting sqref="N29:N31">
    <cfRule type="cellIs" dxfId="453" priority="488" operator="equal">
      <formula>"NO VÁLIDA"</formula>
    </cfRule>
    <cfRule type="cellIs" dxfId="452" priority="489" operator="equal">
      <formula>"VÁLIDA"</formula>
    </cfRule>
  </conditionalFormatting>
  <conditionalFormatting sqref="L31:N31 L29:N29">
    <cfRule type="expression" dxfId="451" priority="487">
      <formula>YS="T"</formula>
    </cfRule>
  </conditionalFormatting>
  <conditionalFormatting sqref="L29:L31">
    <cfRule type="cellIs" dxfId="450" priority="486" operator="equal">
      <formula>0</formula>
    </cfRule>
  </conditionalFormatting>
  <conditionalFormatting sqref="N35:N36">
    <cfRule type="cellIs" dxfId="449" priority="484" operator="equal">
      <formula>"NO VÁLIDA"</formula>
    </cfRule>
    <cfRule type="cellIs" dxfId="448" priority="485" operator="equal">
      <formula>"VÁLIDA"</formula>
    </cfRule>
  </conditionalFormatting>
  <conditionalFormatting sqref="L35:N36">
    <cfRule type="expression" dxfId="447" priority="483">
      <formula>YS="T"</formula>
    </cfRule>
  </conditionalFormatting>
  <conditionalFormatting sqref="L35:L36">
    <cfRule type="cellIs" dxfId="446" priority="482" operator="equal">
      <formula>0</formula>
    </cfRule>
  </conditionalFormatting>
  <conditionalFormatting sqref="Q77 Q79:Q80 Q86:Q88 Q75">
    <cfRule type="cellIs" dxfId="445" priority="480" operator="equal">
      <formula>"PARA REVISIÓN"</formula>
    </cfRule>
    <cfRule type="cellIs" dxfId="444" priority="481" operator="equal">
      <formula>"CUMPLE"</formula>
    </cfRule>
  </conditionalFormatting>
  <conditionalFormatting sqref="Q14:Q16 Q32:Q34 Q86:Q98 Q20:Q23 Q37:Q38 Q61:Q66">
    <cfRule type="cellIs" dxfId="443" priority="478" operator="equal">
      <formula>"NO VÁLIDA"</formula>
    </cfRule>
    <cfRule type="cellIs" dxfId="442" priority="479" operator="equal">
      <formula>"VÁLIDA"</formula>
    </cfRule>
  </conditionalFormatting>
  <conditionalFormatting sqref="P89">
    <cfRule type="cellIs" dxfId="441" priority="477" operator="notBetween">
      <formula>"RECHAZO"</formula>
      <formula>"NO ADMISIBLE"</formula>
    </cfRule>
  </conditionalFormatting>
  <conditionalFormatting sqref="O32:Q34 O61:Q61 O63:Q65 O45:Q45 O37:Q38">
    <cfRule type="expression" dxfId="440" priority="476">
      <formula>YS="T"</formula>
    </cfRule>
  </conditionalFormatting>
  <conditionalFormatting sqref="O13:Q14">
    <cfRule type="expression" dxfId="439" priority="475" stopIfTrue="1">
      <formula>ROW()=CELL("ROW")</formula>
    </cfRule>
  </conditionalFormatting>
  <conditionalFormatting sqref="O16:Q16 O32:Q32 O20:Q20 O86:Q98 O71:Q84 O65:Q65">
    <cfRule type="expression" dxfId="438" priority="474" stopIfTrue="1">
      <formula>AND(ROW()=CELL("ROW"),COLUMN()=CELL("COL"))</formula>
    </cfRule>
  </conditionalFormatting>
  <conditionalFormatting sqref="P15 P20 P32 P55 P65 P68 P71 P74 P78:P80 P86">
    <cfRule type="cellIs" dxfId="437" priority="473" operator="greaterThan">
      <formula>0</formula>
    </cfRule>
  </conditionalFormatting>
  <conditionalFormatting sqref="O16 O21:O23 O33:O34 O56 O66 O69:O70 P75:P77 P81:P84 O45:O54 O61:O64 O37:O38">
    <cfRule type="cellIs" dxfId="436" priority="472" operator="equal">
      <formula>0</formula>
    </cfRule>
  </conditionalFormatting>
  <conditionalFormatting sqref="Q17:Q19">
    <cfRule type="cellIs" dxfId="435" priority="470" operator="equal">
      <formula>"NO VÁLIDA"</formula>
    </cfRule>
    <cfRule type="cellIs" dxfId="434" priority="471" operator="equal">
      <formula>"VÁLIDA"</formula>
    </cfRule>
  </conditionalFormatting>
  <conditionalFormatting sqref="O19:Q19">
    <cfRule type="expression" dxfId="433" priority="469" stopIfTrue="1">
      <formula>AND(ROW()=CELL("ROW"),COLUMN()=CELL("COL"))</formula>
    </cfRule>
  </conditionalFormatting>
  <conditionalFormatting sqref="O17:O19">
    <cfRule type="cellIs" dxfId="432" priority="468" operator="equal">
      <formula>0</formula>
    </cfRule>
  </conditionalFormatting>
  <conditionalFormatting sqref="Q39:Q42">
    <cfRule type="cellIs" dxfId="431" priority="466" operator="equal">
      <formula>"NO VÁLIDA"</formula>
    </cfRule>
    <cfRule type="cellIs" dxfId="430" priority="467" operator="equal">
      <formula>"VÁLIDA"</formula>
    </cfRule>
  </conditionalFormatting>
  <conditionalFormatting sqref="O41:Q42 O39:Q39">
    <cfRule type="expression" dxfId="429" priority="465">
      <formula>YS="T"</formula>
    </cfRule>
  </conditionalFormatting>
  <conditionalFormatting sqref="O39:O42">
    <cfRule type="cellIs" dxfId="428" priority="464" operator="equal">
      <formula>0</formula>
    </cfRule>
  </conditionalFormatting>
  <conditionalFormatting sqref="Q57:Q60">
    <cfRule type="cellIs" dxfId="427" priority="462" operator="equal">
      <formula>"NO VÁLIDA"</formula>
    </cfRule>
    <cfRule type="cellIs" dxfId="426" priority="463" operator="equal">
      <formula>"VÁLIDA"</formula>
    </cfRule>
  </conditionalFormatting>
  <conditionalFormatting sqref="O57:Q57 O59:Q60">
    <cfRule type="expression" dxfId="425" priority="461">
      <formula>YS="T"</formula>
    </cfRule>
  </conditionalFormatting>
  <conditionalFormatting sqref="O57:O60">
    <cfRule type="cellIs" dxfId="424" priority="460" operator="equal">
      <formula>0</formula>
    </cfRule>
  </conditionalFormatting>
  <conditionalFormatting sqref="Q43:Q44">
    <cfRule type="cellIs" dxfId="423" priority="454" operator="equal">
      <formula>"NO VÁLIDA"</formula>
    </cfRule>
    <cfRule type="cellIs" dxfId="422" priority="455" operator="equal">
      <formula>"VÁLIDA"</formula>
    </cfRule>
  </conditionalFormatting>
  <conditionalFormatting sqref="O43:Q43">
    <cfRule type="expression" dxfId="421" priority="453">
      <formula>YS="T"</formula>
    </cfRule>
  </conditionalFormatting>
  <conditionalFormatting sqref="O43:O44">
    <cfRule type="cellIs" dxfId="420" priority="452" operator="equal">
      <formula>0</formula>
    </cfRule>
  </conditionalFormatting>
  <conditionalFormatting sqref="Q67">
    <cfRule type="cellIs" dxfId="419" priority="450" operator="equal">
      <formula>"NO VÁLIDA"</formula>
    </cfRule>
    <cfRule type="cellIs" dxfId="418" priority="451" operator="equal">
      <formula>"VÁLIDA"</formula>
    </cfRule>
  </conditionalFormatting>
  <conditionalFormatting sqref="O67">
    <cfRule type="cellIs" dxfId="417" priority="449" operator="equal">
      <formula>0</formula>
    </cfRule>
  </conditionalFormatting>
  <conditionalFormatting sqref="Q24:Q28">
    <cfRule type="cellIs" dxfId="416" priority="447" operator="equal">
      <formula>"NO VÁLIDA"</formula>
    </cfRule>
    <cfRule type="cellIs" dxfId="415" priority="448" operator="equal">
      <formula>"VÁLIDA"</formula>
    </cfRule>
  </conditionalFormatting>
  <conditionalFormatting sqref="O24:Q28">
    <cfRule type="expression" dxfId="414" priority="446">
      <formula>YS="T"</formula>
    </cfRule>
  </conditionalFormatting>
  <conditionalFormatting sqref="O24:Q24">
    <cfRule type="expression" dxfId="413" priority="445" stopIfTrue="1">
      <formula>AND(ROW()=CELL("ROW"),COLUMN()=CELL("COL"))</formula>
    </cfRule>
  </conditionalFormatting>
  <conditionalFormatting sqref="P24">
    <cfRule type="cellIs" dxfId="412" priority="444" operator="greaterThan">
      <formula>0</formula>
    </cfRule>
  </conditionalFormatting>
  <conditionalFormatting sqref="O25:O28">
    <cfRule type="cellIs" dxfId="411" priority="443" operator="equal">
      <formula>0</formula>
    </cfRule>
  </conditionalFormatting>
  <conditionalFormatting sqref="Q29:Q31">
    <cfRule type="cellIs" dxfId="410" priority="441" operator="equal">
      <formula>"NO VÁLIDA"</formula>
    </cfRule>
    <cfRule type="cellIs" dxfId="409" priority="442" operator="equal">
      <formula>"VÁLIDA"</formula>
    </cfRule>
  </conditionalFormatting>
  <conditionalFormatting sqref="O31:Q31 O29:Q29">
    <cfRule type="expression" dxfId="408" priority="440">
      <formula>YS="T"</formula>
    </cfRule>
  </conditionalFormatting>
  <conditionalFormatting sqref="O29:O31">
    <cfRule type="cellIs" dxfId="407" priority="439" operator="equal">
      <formula>0</formula>
    </cfRule>
  </conditionalFormatting>
  <conditionalFormatting sqref="Q35:Q36">
    <cfRule type="cellIs" dxfId="406" priority="437" operator="equal">
      <formula>"NO VÁLIDA"</formula>
    </cfRule>
    <cfRule type="cellIs" dxfId="405" priority="438" operator="equal">
      <formula>"VÁLIDA"</formula>
    </cfRule>
  </conditionalFormatting>
  <conditionalFormatting sqref="O35:Q36">
    <cfRule type="expression" dxfId="404" priority="436">
      <formula>YS="T"</formula>
    </cfRule>
  </conditionalFormatting>
  <conditionalFormatting sqref="O35:O36">
    <cfRule type="cellIs" dxfId="403" priority="435" operator="equal">
      <formula>0</formula>
    </cfRule>
  </conditionalFormatting>
  <conditionalFormatting sqref="T77 T79:T80 T86:T88 T75">
    <cfRule type="cellIs" dxfId="402" priority="433" operator="equal">
      <formula>"PARA REVISIÓN"</formula>
    </cfRule>
    <cfRule type="cellIs" dxfId="401" priority="434" operator="equal">
      <formula>"CUMPLE"</formula>
    </cfRule>
  </conditionalFormatting>
  <conditionalFormatting sqref="T14:T16 T32:T34 T86:T98 T20:T23 T37:T38 T61:T66">
    <cfRule type="cellIs" dxfId="400" priority="431" operator="equal">
      <formula>"NO VÁLIDA"</formula>
    </cfRule>
    <cfRule type="cellIs" dxfId="399" priority="432" operator="equal">
      <formula>"VÁLIDA"</formula>
    </cfRule>
  </conditionalFormatting>
  <conditionalFormatting sqref="S89">
    <cfRule type="cellIs" dxfId="398" priority="430" operator="notBetween">
      <formula>"RECHAZO"</formula>
      <formula>"NO ADMISIBLE"</formula>
    </cfRule>
  </conditionalFormatting>
  <conditionalFormatting sqref="R32:T34 R61:T61 R63:T65 R45:T45 R37:T38">
    <cfRule type="expression" dxfId="397" priority="429">
      <formula>YS="T"</formula>
    </cfRule>
  </conditionalFormatting>
  <conditionalFormatting sqref="R13:T14">
    <cfRule type="expression" dxfId="396" priority="428" stopIfTrue="1">
      <formula>ROW()=CELL("ROW")</formula>
    </cfRule>
  </conditionalFormatting>
  <conditionalFormatting sqref="R16:T16 R32:T32 R20:T20 R86:T98 R71:T84 R65:T65">
    <cfRule type="expression" dxfId="395" priority="427" stopIfTrue="1">
      <formula>AND(ROW()=CELL("ROW"),COLUMN()=CELL("COL"))</formula>
    </cfRule>
  </conditionalFormatting>
  <conditionalFormatting sqref="S15 S20 S32 S55 S65 S68 S71 S74 S78:S80 S86">
    <cfRule type="cellIs" dxfId="394" priority="426" operator="greaterThan">
      <formula>0</formula>
    </cfRule>
  </conditionalFormatting>
  <conditionalFormatting sqref="R16 R21:R23 R33:R34 R56 R66 R69:R70 S75:S77 S81:S84 R45:R54 R61:R64 R37:R38">
    <cfRule type="cellIs" dxfId="393" priority="425" operator="equal">
      <formula>0</formula>
    </cfRule>
  </conditionalFormatting>
  <conditionalFormatting sqref="T17:T19">
    <cfRule type="cellIs" dxfId="392" priority="423" operator="equal">
      <formula>"NO VÁLIDA"</formula>
    </cfRule>
    <cfRule type="cellIs" dxfId="391" priority="424" operator="equal">
      <formula>"VÁLIDA"</formula>
    </cfRule>
  </conditionalFormatting>
  <conditionalFormatting sqref="R19:T19">
    <cfRule type="expression" dxfId="390" priority="422" stopIfTrue="1">
      <formula>AND(ROW()=CELL("ROW"),COLUMN()=CELL("COL"))</formula>
    </cfRule>
  </conditionalFormatting>
  <conditionalFormatting sqref="R17:R19">
    <cfRule type="cellIs" dxfId="389" priority="421" operator="equal">
      <formula>0</formula>
    </cfRule>
  </conditionalFormatting>
  <conditionalFormatting sqref="T39:T42">
    <cfRule type="cellIs" dxfId="388" priority="419" operator="equal">
      <formula>"NO VÁLIDA"</formula>
    </cfRule>
    <cfRule type="cellIs" dxfId="387" priority="420" operator="equal">
      <formula>"VÁLIDA"</formula>
    </cfRule>
  </conditionalFormatting>
  <conditionalFormatting sqref="R41:T42 R39:T39">
    <cfRule type="expression" dxfId="386" priority="418">
      <formula>YS="T"</formula>
    </cfRule>
  </conditionalFormatting>
  <conditionalFormatting sqref="R39:R42">
    <cfRule type="cellIs" dxfId="385" priority="417" operator="equal">
      <formula>0</formula>
    </cfRule>
  </conditionalFormatting>
  <conditionalFormatting sqref="T57:T60">
    <cfRule type="cellIs" dxfId="384" priority="415" operator="equal">
      <formula>"NO VÁLIDA"</formula>
    </cfRule>
    <cfRule type="cellIs" dxfId="383" priority="416" operator="equal">
      <formula>"VÁLIDA"</formula>
    </cfRule>
  </conditionalFormatting>
  <conditionalFormatting sqref="R57:T57 R59:T60">
    <cfRule type="expression" dxfId="382" priority="414">
      <formula>YS="T"</formula>
    </cfRule>
  </conditionalFormatting>
  <conditionalFormatting sqref="R57:R60">
    <cfRule type="cellIs" dxfId="381" priority="413" operator="equal">
      <formula>0</formula>
    </cfRule>
  </conditionalFormatting>
  <conditionalFormatting sqref="T43:T44">
    <cfRule type="cellIs" dxfId="380" priority="407" operator="equal">
      <formula>"NO VÁLIDA"</formula>
    </cfRule>
    <cfRule type="cellIs" dxfId="379" priority="408" operator="equal">
      <formula>"VÁLIDA"</formula>
    </cfRule>
  </conditionalFormatting>
  <conditionalFormatting sqref="R43:T43">
    <cfRule type="expression" dxfId="378" priority="406">
      <formula>YS="T"</formula>
    </cfRule>
  </conditionalFormatting>
  <conditionalFormatting sqref="R43:R44">
    <cfRule type="cellIs" dxfId="377" priority="405" operator="equal">
      <formula>0</formula>
    </cfRule>
  </conditionalFormatting>
  <conditionalFormatting sqref="T67">
    <cfRule type="cellIs" dxfId="376" priority="403" operator="equal">
      <formula>"NO VÁLIDA"</formula>
    </cfRule>
    <cfRule type="cellIs" dxfId="375" priority="404" operator="equal">
      <formula>"VÁLIDA"</formula>
    </cfRule>
  </conditionalFormatting>
  <conditionalFormatting sqref="R67">
    <cfRule type="cellIs" dxfId="374" priority="402" operator="equal">
      <formula>0</formula>
    </cfRule>
  </conditionalFormatting>
  <conditionalFormatting sqref="T24:T28">
    <cfRule type="cellIs" dxfId="373" priority="400" operator="equal">
      <formula>"NO VÁLIDA"</formula>
    </cfRule>
    <cfRule type="cellIs" dxfId="372" priority="401" operator="equal">
      <formula>"VÁLIDA"</formula>
    </cfRule>
  </conditionalFormatting>
  <conditionalFormatting sqref="R24:T28">
    <cfRule type="expression" dxfId="371" priority="399">
      <formula>YS="T"</formula>
    </cfRule>
  </conditionalFormatting>
  <conditionalFormatting sqref="R24:T24">
    <cfRule type="expression" dxfId="370" priority="398" stopIfTrue="1">
      <formula>AND(ROW()=CELL("ROW"),COLUMN()=CELL("COL"))</formula>
    </cfRule>
  </conditionalFormatting>
  <conditionalFormatting sqref="S24">
    <cfRule type="cellIs" dxfId="369" priority="397" operator="greaterThan">
      <formula>0</formula>
    </cfRule>
  </conditionalFormatting>
  <conditionalFormatting sqref="R25:R28">
    <cfRule type="cellIs" dxfId="368" priority="396" operator="equal">
      <formula>0</formula>
    </cfRule>
  </conditionalFormatting>
  <conditionalFormatting sqref="T29:T31">
    <cfRule type="cellIs" dxfId="367" priority="394" operator="equal">
      <formula>"NO VÁLIDA"</formula>
    </cfRule>
    <cfRule type="cellIs" dxfId="366" priority="395" operator="equal">
      <formula>"VÁLIDA"</formula>
    </cfRule>
  </conditionalFormatting>
  <conditionalFormatting sqref="R31:T31 R29:T29">
    <cfRule type="expression" dxfId="365" priority="393">
      <formula>YS="T"</formula>
    </cfRule>
  </conditionalFormatting>
  <conditionalFormatting sqref="R29:R31">
    <cfRule type="cellIs" dxfId="364" priority="392" operator="equal">
      <formula>0</formula>
    </cfRule>
  </conditionalFormatting>
  <conditionalFormatting sqref="T35:T36">
    <cfRule type="cellIs" dxfId="363" priority="390" operator="equal">
      <formula>"NO VÁLIDA"</formula>
    </cfRule>
    <cfRule type="cellIs" dxfId="362" priority="391" operator="equal">
      <formula>"VÁLIDA"</formula>
    </cfRule>
  </conditionalFormatting>
  <conditionalFormatting sqref="R35:T36">
    <cfRule type="expression" dxfId="361" priority="389">
      <formula>YS="T"</formula>
    </cfRule>
  </conditionalFormatting>
  <conditionalFormatting sqref="R35:R36">
    <cfRule type="cellIs" dxfId="360" priority="388" operator="equal">
      <formula>0</formula>
    </cfRule>
  </conditionalFormatting>
  <conditionalFormatting sqref="W77 W79:W80 W86:W88 W75">
    <cfRule type="cellIs" dxfId="359" priority="386" operator="equal">
      <formula>"PARA REVISIÓN"</formula>
    </cfRule>
    <cfRule type="cellIs" dxfId="358" priority="387" operator="equal">
      <formula>"CUMPLE"</formula>
    </cfRule>
  </conditionalFormatting>
  <conditionalFormatting sqref="W14:W16 W32:W34 W86:W98 W20:W23 W37:W38 W61:W66">
    <cfRule type="cellIs" dxfId="357" priority="384" operator="equal">
      <formula>"NO VÁLIDA"</formula>
    </cfRule>
    <cfRule type="cellIs" dxfId="356" priority="385" operator="equal">
      <formula>"VÁLIDA"</formula>
    </cfRule>
  </conditionalFormatting>
  <conditionalFormatting sqref="V89">
    <cfRule type="cellIs" dxfId="355" priority="383" operator="notBetween">
      <formula>"RECHAZO"</formula>
      <formula>"NO ADMISIBLE"</formula>
    </cfRule>
  </conditionalFormatting>
  <conditionalFormatting sqref="U32:W34 U61:W61 U63:W65 U45:W45 U37:W38">
    <cfRule type="expression" dxfId="354" priority="382">
      <formula>YS="T"</formula>
    </cfRule>
  </conditionalFormatting>
  <conditionalFormatting sqref="U13:W14">
    <cfRule type="expression" dxfId="353" priority="381" stopIfTrue="1">
      <formula>ROW()=CELL("ROW")</formula>
    </cfRule>
  </conditionalFormatting>
  <conditionalFormatting sqref="U16:W16 U32:W32 U20:W20 U86:W98 U71:W81 U65:W65 U84:W84 U82:U83 W82:W83">
    <cfRule type="expression" dxfId="352" priority="380" stopIfTrue="1">
      <formula>AND(ROW()=CELL("ROW"),COLUMN()=CELL("COL"))</formula>
    </cfRule>
  </conditionalFormatting>
  <conditionalFormatting sqref="V15 V20 V32 V55 V65 V68 V71 V74 V78:V80 V86">
    <cfRule type="cellIs" dxfId="351" priority="379" operator="greaterThan">
      <formula>0</formula>
    </cfRule>
  </conditionalFormatting>
  <conditionalFormatting sqref="U16 U21:U23 U33:U34 U56 U66 U69:U70 V75:V77 V81 U45:U54 U61:U64 U37:U38 V84">
    <cfRule type="cellIs" dxfId="350" priority="378" operator="equal">
      <formula>0</formula>
    </cfRule>
  </conditionalFormatting>
  <conditionalFormatting sqref="W17:W19">
    <cfRule type="cellIs" dxfId="349" priority="376" operator="equal">
      <formula>"NO VÁLIDA"</formula>
    </cfRule>
    <cfRule type="cellIs" dxfId="348" priority="377" operator="equal">
      <formula>"VÁLIDA"</formula>
    </cfRule>
  </conditionalFormatting>
  <conditionalFormatting sqref="U19:W19">
    <cfRule type="expression" dxfId="347" priority="375" stopIfTrue="1">
      <formula>AND(ROW()=CELL("ROW"),COLUMN()=CELL("COL"))</formula>
    </cfRule>
  </conditionalFormatting>
  <conditionalFormatting sqref="U17:U19">
    <cfRule type="cellIs" dxfId="346" priority="374" operator="equal">
      <formula>0</formula>
    </cfRule>
  </conditionalFormatting>
  <conditionalFormatting sqref="W39:W42">
    <cfRule type="cellIs" dxfId="345" priority="372" operator="equal">
      <formula>"NO VÁLIDA"</formula>
    </cfRule>
    <cfRule type="cellIs" dxfId="344" priority="373" operator="equal">
      <formula>"VÁLIDA"</formula>
    </cfRule>
  </conditionalFormatting>
  <conditionalFormatting sqref="U41:W42 U39:W39">
    <cfRule type="expression" dxfId="343" priority="371">
      <formula>YS="T"</formula>
    </cfRule>
  </conditionalFormatting>
  <conditionalFormatting sqref="U39:U42">
    <cfRule type="cellIs" dxfId="342" priority="370" operator="equal">
      <formula>0</formula>
    </cfRule>
  </conditionalFormatting>
  <conditionalFormatting sqref="W57:W60">
    <cfRule type="cellIs" dxfId="341" priority="368" operator="equal">
      <formula>"NO VÁLIDA"</formula>
    </cfRule>
    <cfRule type="cellIs" dxfId="340" priority="369" operator="equal">
      <formula>"VÁLIDA"</formula>
    </cfRule>
  </conditionalFormatting>
  <conditionalFormatting sqref="U57:W57 U59:W60">
    <cfRule type="expression" dxfId="339" priority="367">
      <formula>YS="T"</formula>
    </cfRule>
  </conditionalFormatting>
  <conditionalFormatting sqref="U57:U60">
    <cfRule type="cellIs" dxfId="338" priority="366" operator="equal">
      <formula>0</formula>
    </cfRule>
  </conditionalFormatting>
  <conditionalFormatting sqref="W43:W44">
    <cfRule type="cellIs" dxfId="337" priority="360" operator="equal">
      <formula>"NO VÁLIDA"</formula>
    </cfRule>
    <cfRule type="cellIs" dxfId="336" priority="361" operator="equal">
      <formula>"VÁLIDA"</formula>
    </cfRule>
  </conditionalFormatting>
  <conditionalFormatting sqref="U43:W43">
    <cfRule type="expression" dxfId="335" priority="359">
      <formula>YS="T"</formula>
    </cfRule>
  </conditionalFormatting>
  <conditionalFormatting sqref="U43:U44">
    <cfRule type="cellIs" dxfId="334" priority="358" operator="equal">
      <formula>0</formula>
    </cfRule>
  </conditionalFormatting>
  <conditionalFormatting sqref="W67">
    <cfRule type="cellIs" dxfId="333" priority="356" operator="equal">
      <formula>"NO VÁLIDA"</formula>
    </cfRule>
    <cfRule type="cellIs" dxfId="332" priority="357" operator="equal">
      <formula>"VÁLIDA"</formula>
    </cfRule>
  </conditionalFormatting>
  <conditionalFormatting sqref="U67">
    <cfRule type="cellIs" dxfId="331" priority="355" operator="equal">
      <formula>0</formula>
    </cfRule>
  </conditionalFormatting>
  <conditionalFormatting sqref="W24:W28">
    <cfRule type="cellIs" dxfId="330" priority="353" operator="equal">
      <formula>"NO VÁLIDA"</formula>
    </cfRule>
    <cfRule type="cellIs" dxfId="329" priority="354" operator="equal">
      <formula>"VÁLIDA"</formula>
    </cfRule>
  </conditionalFormatting>
  <conditionalFormatting sqref="U24:W28">
    <cfRule type="expression" dxfId="328" priority="352">
      <formula>YS="T"</formula>
    </cfRule>
  </conditionalFormatting>
  <conditionalFormatting sqref="U24:W24">
    <cfRule type="expression" dxfId="327" priority="351" stopIfTrue="1">
      <formula>AND(ROW()=CELL("ROW"),COLUMN()=CELL("COL"))</formula>
    </cfRule>
  </conditionalFormatting>
  <conditionalFormatting sqref="V24">
    <cfRule type="cellIs" dxfId="326" priority="350" operator="greaterThan">
      <formula>0</formula>
    </cfRule>
  </conditionalFormatting>
  <conditionalFormatting sqref="U25:U28">
    <cfRule type="cellIs" dxfId="325" priority="349" operator="equal">
      <formula>0</formula>
    </cfRule>
  </conditionalFormatting>
  <conditionalFormatting sqref="W29:W31">
    <cfRule type="cellIs" dxfId="324" priority="347" operator="equal">
      <formula>"NO VÁLIDA"</formula>
    </cfRule>
    <cfRule type="cellIs" dxfId="323" priority="348" operator="equal">
      <formula>"VÁLIDA"</formula>
    </cfRule>
  </conditionalFormatting>
  <conditionalFormatting sqref="U31:W31 U29:W29">
    <cfRule type="expression" dxfId="322" priority="346">
      <formula>YS="T"</formula>
    </cfRule>
  </conditionalFormatting>
  <conditionalFormatting sqref="U29:U31">
    <cfRule type="cellIs" dxfId="321" priority="345" operator="equal">
      <formula>0</formula>
    </cfRule>
  </conditionalFormatting>
  <conditionalFormatting sqref="W35:W36">
    <cfRule type="cellIs" dxfId="320" priority="343" operator="equal">
      <formula>"NO VÁLIDA"</formula>
    </cfRule>
    <cfRule type="cellIs" dxfId="319" priority="344" operator="equal">
      <formula>"VÁLIDA"</formula>
    </cfRule>
  </conditionalFormatting>
  <conditionalFormatting sqref="U35:W36">
    <cfRule type="expression" dxfId="318" priority="342">
      <formula>YS="T"</formula>
    </cfRule>
  </conditionalFormatting>
  <conditionalFormatting sqref="U35:U36">
    <cfRule type="cellIs" dxfId="317" priority="341" operator="equal">
      <formula>0</formula>
    </cfRule>
  </conditionalFormatting>
  <conditionalFormatting sqref="Z77 Z79:Z80 Z86:Z88 Z75">
    <cfRule type="cellIs" dxfId="316" priority="339" operator="equal">
      <formula>"PARA REVISIÓN"</formula>
    </cfRule>
    <cfRule type="cellIs" dxfId="315" priority="340" operator="equal">
      <formula>"CUMPLE"</formula>
    </cfRule>
  </conditionalFormatting>
  <conditionalFormatting sqref="Z14:Z16 Z32:Z34 Z86:Z98 Z20:Z23 Z37:Z38 Z61:Z66">
    <cfRule type="cellIs" dxfId="314" priority="337" operator="equal">
      <formula>"NO VÁLIDA"</formula>
    </cfRule>
    <cfRule type="cellIs" dxfId="313" priority="338" operator="equal">
      <formula>"VÁLIDA"</formula>
    </cfRule>
  </conditionalFormatting>
  <conditionalFormatting sqref="Y89">
    <cfRule type="cellIs" dxfId="312" priority="336" operator="notBetween">
      <formula>"RECHAZO"</formula>
      <formula>"NO ADMISIBLE"</formula>
    </cfRule>
  </conditionalFormatting>
  <conditionalFormatting sqref="X32:Z34 X61:Z61 X63:Z65 X45:Z45 X37:Z38">
    <cfRule type="expression" dxfId="311" priority="335">
      <formula>YS="T"</formula>
    </cfRule>
  </conditionalFormatting>
  <conditionalFormatting sqref="X13:Z14">
    <cfRule type="expression" dxfId="310" priority="334" stopIfTrue="1">
      <formula>ROW()=CELL("ROW")</formula>
    </cfRule>
  </conditionalFormatting>
  <conditionalFormatting sqref="X16:Z16 X32:Z32 X20:Z20 X86:Z98 X71:Z84 X65:Z65">
    <cfRule type="expression" dxfId="309" priority="333" stopIfTrue="1">
      <formula>AND(ROW()=CELL("ROW"),COLUMN()=CELL("COL"))</formula>
    </cfRule>
  </conditionalFormatting>
  <conditionalFormatting sqref="Y15 Y20 Y32 Y55 Y65 Y68 Y71 Y74 Y78:Y80 Y86">
    <cfRule type="cellIs" dxfId="308" priority="332" operator="greaterThan">
      <formula>0</formula>
    </cfRule>
  </conditionalFormatting>
  <conditionalFormatting sqref="X16 X21:X23 X33:X34 X56 X66 X69:X70 Y75:Y77 Y81:Y84 X45:X54 X61:X64 X37:X38">
    <cfRule type="cellIs" dxfId="307" priority="331" operator="equal">
      <formula>0</formula>
    </cfRule>
  </conditionalFormatting>
  <conditionalFormatting sqref="Z17:Z19">
    <cfRule type="cellIs" dxfId="306" priority="329" operator="equal">
      <formula>"NO VÁLIDA"</formula>
    </cfRule>
    <cfRule type="cellIs" dxfId="305" priority="330" operator="equal">
      <formula>"VÁLIDA"</formula>
    </cfRule>
  </conditionalFormatting>
  <conditionalFormatting sqref="X19:Z19">
    <cfRule type="expression" dxfId="304" priority="328" stopIfTrue="1">
      <formula>AND(ROW()=CELL("ROW"),COLUMN()=CELL("COL"))</formula>
    </cfRule>
  </conditionalFormatting>
  <conditionalFormatting sqref="X17:X19">
    <cfRule type="cellIs" dxfId="303" priority="327" operator="equal">
      <formula>0</formula>
    </cfRule>
  </conditionalFormatting>
  <conditionalFormatting sqref="Z39:Z42">
    <cfRule type="cellIs" dxfId="302" priority="325" operator="equal">
      <formula>"NO VÁLIDA"</formula>
    </cfRule>
    <cfRule type="cellIs" dxfId="301" priority="326" operator="equal">
      <formula>"VÁLIDA"</formula>
    </cfRule>
  </conditionalFormatting>
  <conditionalFormatting sqref="X41:Z42 X39:Z39">
    <cfRule type="expression" dxfId="300" priority="324">
      <formula>YS="T"</formula>
    </cfRule>
  </conditionalFormatting>
  <conditionalFormatting sqref="X39:X42">
    <cfRule type="cellIs" dxfId="299" priority="323" operator="equal">
      <formula>0</formula>
    </cfRule>
  </conditionalFormatting>
  <conditionalFormatting sqref="Z57:Z60">
    <cfRule type="cellIs" dxfId="298" priority="321" operator="equal">
      <formula>"NO VÁLIDA"</formula>
    </cfRule>
    <cfRule type="cellIs" dxfId="297" priority="322" operator="equal">
      <formula>"VÁLIDA"</formula>
    </cfRule>
  </conditionalFormatting>
  <conditionalFormatting sqref="X57:Z57 X59:Z60">
    <cfRule type="expression" dxfId="296" priority="320">
      <formula>YS="T"</formula>
    </cfRule>
  </conditionalFormatting>
  <conditionalFormatting sqref="X57:X60">
    <cfRule type="cellIs" dxfId="295" priority="319" operator="equal">
      <formula>0</formula>
    </cfRule>
  </conditionalFormatting>
  <conditionalFormatting sqref="Z43:Z44">
    <cfRule type="cellIs" dxfId="294" priority="313" operator="equal">
      <formula>"NO VÁLIDA"</formula>
    </cfRule>
    <cfRule type="cellIs" dxfId="293" priority="314" operator="equal">
      <formula>"VÁLIDA"</formula>
    </cfRule>
  </conditionalFormatting>
  <conditionalFormatting sqref="X43:Z43">
    <cfRule type="expression" dxfId="292" priority="312">
      <formula>YS="T"</formula>
    </cfRule>
  </conditionalFormatting>
  <conditionalFormatting sqref="X43:X44">
    <cfRule type="cellIs" dxfId="291" priority="311" operator="equal">
      <formula>0</formula>
    </cfRule>
  </conditionalFormatting>
  <conditionalFormatting sqref="Z67">
    <cfRule type="cellIs" dxfId="290" priority="309" operator="equal">
      <formula>"NO VÁLIDA"</formula>
    </cfRule>
    <cfRule type="cellIs" dxfId="289" priority="310" operator="equal">
      <formula>"VÁLIDA"</formula>
    </cfRule>
  </conditionalFormatting>
  <conditionalFormatting sqref="X67">
    <cfRule type="cellIs" dxfId="288" priority="308" operator="equal">
      <formula>0</formula>
    </cfRule>
  </conditionalFormatting>
  <conditionalFormatting sqref="Z24:Z28">
    <cfRule type="cellIs" dxfId="287" priority="306" operator="equal">
      <formula>"NO VÁLIDA"</formula>
    </cfRule>
    <cfRule type="cellIs" dxfId="286" priority="307" operator="equal">
      <formula>"VÁLIDA"</formula>
    </cfRule>
  </conditionalFormatting>
  <conditionalFormatting sqref="X24:Z28">
    <cfRule type="expression" dxfId="285" priority="305">
      <formula>YS="T"</formula>
    </cfRule>
  </conditionalFormatting>
  <conditionalFormatting sqref="X24:Z24">
    <cfRule type="expression" dxfId="284" priority="304" stopIfTrue="1">
      <formula>AND(ROW()=CELL("ROW"),COLUMN()=CELL("COL"))</formula>
    </cfRule>
  </conditionalFormatting>
  <conditionalFormatting sqref="Y24">
    <cfRule type="cellIs" dxfId="283" priority="303" operator="greaterThan">
      <formula>0</formula>
    </cfRule>
  </conditionalFormatting>
  <conditionalFormatting sqref="X25:X28">
    <cfRule type="cellIs" dxfId="282" priority="302" operator="equal">
      <formula>0</formula>
    </cfRule>
  </conditionalFormatting>
  <conditionalFormatting sqref="Z29:Z31">
    <cfRule type="cellIs" dxfId="281" priority="300" operator="equal">
      <formula>"NO VÁLIDA"</formula>
    </cfRule>
    <cfRule type="cellIs" dxfId="280" priority="301" operator="equal">
      <formula>"VÁLIDA"</formula>
    </cfRule>
  </conditionalFormatting>
  <conditionalFormatting sqref="X31:Z31 X29:Z29">
    <cfRule type="expression" dxfId="279" priority="299">
      <formula>YS="T"</formula>
    </cfRule>
  </conditionalFormatting>
  <conditionalFormatting sqref="X29:X31">
    <cfRule type="cellIs" dxfId="278" priority="298" operator="equal">
      <formula>0</formula>
    </cfRule>
  </conditionalFormatting>
  <conditionalFormatting sqref="Z35:Z36">
    <cfRule type="cellIs" dxfId="277" priority="296" operator="equal">
      <formula>"NO VÁLIDA"</formula>
    </cfRule>
    <cfRule type="cellIs" dxfId="276" priority="297" operator="equal">
      <formula>"VÁLIDA"</formula>
    </cfRule>
  </conditionalFormatting>
  <conditionalFormatting sqref="X35:Z36">
    <cfRule type="expression" dxfId="275" priority="295">
      <formula>YS="T"</formula>
    </cfRule>
  </conditionalFormatting>
  <conditionalFormatting sqref="X35:X36">
    <cfRule type="cellIs" dxfId="274" priority="294" operator="equal">
      <formula>0</formula>
    </cfRule>
  </conditionalFormatting>
  <conditionalFormatting sqref="AC77 AC79:AC80 AC86:AC88 AC75">
    <cfRule type="cellIs" dxfId="273" priority="292" operator="equal">
      <formula>"PARA REVISIÓN"</formula>
    </cfRule>
    <cfRule type="cellIs" dxfId="272" priority="293" operator="equal">
      <formula>"CUMPLE"</formula>
    </cfRule>
  </conditionalFormatting>
  <conditionalFormatting sqref="AC14:AC16 AC32:AC34 AC86:AC98 AC20:AC23 AC37:AC38 AC61:AC66">
    <cfRule type="cellIs" dxfId="271" priority="290" operator="equal">
      <formula>"NO VÁLIDA"</formula>
    </cfRule>
    <cfRule type="cellIs" dxfId="270" priority="291" operator="equal">
      <formula>"VÁLIDA"</formula>
    </cfRule>
  </conditionalFormatting>
  <conditionalFormatting sqref="AB89">
    <cfRule type="cellIs" dxfId="269" priority="289" operator="notBetween">
      <formula>"RECHAZO"</formula>
      <formula>"NO ADMISIBLE"</formula>
    </cfRule>
  </conditionalFormatting>
  <conditionalFormatting sqref="AA32:AC34 AA61:AC61 AA63:AC65 AA45:AC45 AA37:AC38">
    <cfRule type="expression" dxfId="268" priority="288">
      <formula>YS="T"</formula>
    </cfRule>
  </conditionalFormatting>
  <conditionalFormatting sqref="AA13:AC14">
    <cfRule type="expression" dxfId="267" priority="287" stopIfTrue="1">
      <formula>ROW()=CELL("ROW")</formula>
    </cfRule>
  </conditionalFormatting>
  <conditionalFormatting sqref="AA16:AC16 AA32:AC32 AA20:AC20 AA86:AC98 AA71:AC84 AA65:AC65">
    <cfRule type="expression" dxfId="266" priority="286" stopIfTrue="1">
      <formula>AND(ROW()=CELL("ROW"),COLUMN()=CELL("COL"))</formula>
    </cfRule>
  </conditionalFormatting>
  <conditionalFormatting sqref="AB15 AB20 AB32 AB55 AB65 AB68 AB71 AB74 AB78:AB80 AB86">
    <cfRule type="cellIs" dxfId="265" priority="285" operator="greaterThan">
      <formula>0</formula>
    </cfRule>
  </conditionalFormatting>
  <conditionalFormatting sqref="AA16 AA21:AA23 AA33:AA34 AA56 AA66 AA69:AA70 AB75:AB77 AB81:AB84 AA45:AA54 AA61:AA64 AA37:AA38">
    <cfRule type="cellIs" dxfId="264" priority="284" operator="equal">
      <formula>0</formula>
    </cfRule>
  </conditionalFormatting>
  <conditionalFormatting sqref="AC17:AC19">
    <cfRule type="cellIs" dxfId="263" priority="282" operator="equal">
      <formula>"NO VÁLIDA"</formula>
    </cfRule>
    <cfRule type="cellIs" dxfId="262" priority="283" operator="equal">
      <formula>"VÁLIDA"</formula>
    </cfRule>
  </conditionalFormatting>
  <conditionalFormatting sqref="AA19:AC19">
    <cfRule type="expression" dxfId="261" priority="281" stopIfTrue="1">
      <formula>AND(ROW()=CELL("ROW"),COLUMN()=CELL("COL"))</formula>
    </cfRule>
  </conditionalFormatting>
  <conditionalFormatting sqref="AA17:AA19">
    <cfRule type="cellIs" dxfId="260" priority="280" operator="equal">
      <formula>0</formula>
    </cfRule>
  </conditionalFormatting>
  <conditionalFormatting sqref="AC39:AC42">
    <cfRule type="cellIs" dxfId="259" priority="278" operator="equal">
      <formula>"NO VÁLIDA"</formula>
    </cfRule>
    <cfRule type="cellIs" dxfId="258" priority="279" operator="equal">
      <formula>"VÁLIDA"</formula>
    </cfRule>
  </conditionalFormatting>
  <conditionalFormatting sqref="AA41:AC42 AA39:AC39">
    <cfRule type="expression" dxfId="257" priority="277">
      <formula>YS="T"</formula>
    </cfRule>
  </conditionalFormatting>
  <conditionalFormatting sqref="AA39:AA42">
    <cfRule type="cellIs" dxfId="256" priority="276" operator="equal">
      <formula>0</formula>
    </cfRule>
  </conditionalFormatting>
  <conditionalFormatting sqref="AC57:AC60">
    <cfRule type="cellIs" dxfId="255" priority="274" operator="equal">
      <formula>"NO VÁLIDA"</formula>
    </cfRule>
    <cfRule type="cellIs" dxfId="254" priority="275" operator="equal">
      <formula>"VÁLIDA"</formula>
    </cfRule>
  </conditionalFormatting>
  <conditionalFormatting sqref="AA57:AC57 AA59:AC60">
    <cfRule type="expression" dxfId="253" priority="273">
      <formula>YS="T"</formula>
    </cfRule>
  </conditionalFormatting>
  <conditionalFormatting sqref="AA57:AA60">
    <cfRule type="cellIs" dxfId="252" priority="272" operator="equal">
      <formula>0</formula>
    </cfRule>
  </conditionalFormatting>
  <conditionalFormatting sqref="AC43:AC44">
    <cfRule type="cellIs" dxfId="251" priority="266" operator="equal">
      <formula>"NO VÁLIDA"</formula>
    </cfRule>
    <cfRule type="cellIs" dxfId="250" priority="267" operator="equal">
      <formula>"VÁLIDA"</formula>
    </cfRule>
  </conditionalFormatting>
  <conditionalFormatting sqref="AA43:AC43">
    <cfRule type="expression" dxfId="249" priority="265">
      <formula>YS="T"</formula>
    </cfRule>
  </conditionalFormatting>
  <conditionalFormatting sqref="AA43:AA44">
    <cfRule type="cellIs" dxfId="248" priority="264" operator="equal">
      <formula>0</formula>
    </cfRule>
  </conditionalFormatting>
  <conditionalFormatting sqref="AC67">
    <cfRule type="cellIs" dxfId="247" priority="262" operator="equal">
      <formula>"NO VÁLIDA"</formula>
    </cfRule>
    <cfRule type="cellIs" dxfId="246" priority="263" operator="equal">
      <formula>"VÁLIDA"</formula>
    </cfRule>
  </conditionalFormatting>
  <conditionalFormatting sqref="AA67">
    <cfRule type="cellIs" dxfId="245" priority="261" operator="equal">
      <formula>0</formula>
    </cfRule>
  </conditionalFormatting>
  <conditionalFormatting sqref="AC24:AC28">
    <cfRule type="cellIs" dxfId="244" priority="259" operator="equal">
      <formula>"NO VÁLIDA"</formula>
    </cfRule>
    <cfRule type="cellIs" dxfId="243" priority="260" operator="equal">
      <formula>"VÁLIDA"</formula>
    </cfRule>
  </conditionalFormatting>
  <conditionalFormatting sqref="AA24:AC28">
    <cfRule type="expression" dxfId="242" priority="258">
      <formula>YS="T"</formula>
    </cfRule>
  </conditionalFormatting>
  <conditionalFormatting sqref="AA24:AC24">
    <cfRule type="expression" dxfId="241" priority="257" stopIfTrue="1">
      <formula>AND(ROW()=CELL("ROW"),COLUMN()=CELL("COL"))</formula>
    </cfRule>
  </conditionalFormatting>
  <conditionalFormatting sqref="AB24">
    <cfRule type="cellIs" dxfId="240" priority="256" operator="greaterThan">
      <formula>0</formula>
    </cfRule>
  </conditionalFormatting>
  <conditionalFormatting sqref="AA25:AA28">
    <cfRule type="cellIs" dxfId="239" priority="255" operator="equal">
      <formula>0</formula>
    </cfRule>
  </conditionalFormatting>
  <conditionalFormatting sqref="AC29:AC31">
    <cfRule type="cellIs" dxfId="238" priority="253" operator="equal">
      <formula>"NO VÁLIDA"</formula>
    </cfRule>
    <cfRule type="cellIs" dxfId="237" priority="254" operator="equal">
      <formula>"VÁLIDA"</formula>
    </cfRule>
  </conditionalFormatting>
  <conditionalFormatting sqref="AA31:AC31 AA29:AC29">
    <cfRule type="expression" dxfId="236" priority="252">
      <formula>YS="T"</formula>
    </cfRule>
  </conditionalFormatting>
  <conditionalFormatting sqref="AA29:AA31">
    <cfRule type="cellIs" dxfId="235" priority="251" operator="equal">
      <formula>0</formula>
    </cfRule>
  </conditionalFormatting>
  <conditionalFormatting sqref="AC35:AC36">
    <cfRule type="cellIs" dxfId="234" priority="249" operator="equal">
      <formula>"NO VÁLIDA"</formula>
    </cfRule>
    <cfRule type="cellIs" dxfId="233" priority="250" operator="equal">
      <formula>"VÁLIDA"</formula>
    </cfRule>
  </conditionalFormatting>
  <conditionalFormatting sqref="AA35:AC36">
    <cfRule type="expression" dxfId="232" priority="248">
      <formula>YS="T"</formula>
    </cfRule>
  </conditionalFormatting>
  <conditionalFormatting sqref="AA35:AA36">
    <cfRule type="cellIs" dxfId="231" priority="247" operator="equal">
      <formula>0</formula>
    </cfRule>
  </conditionalFormatting>
  <conditionalFormatting sqref="AF77 AF79:AF80 AF86:AF88 AF75">
    <cfRule type="cellIs" dxfId="230" priority="245" operator="equal">
      <formula>"PARA REVISIÓN"</formula>
    </cfRule>
    <cfRule type="cellIs" dxfId="229" priority="246" operator="equal">
      <formula>"CUMPLE"</formula>
    </cfRule>
  </conditionalFormatting>
  <conditionalFormatting sqref="AF14:AF16 AF32:AF34 AF86:AF98 AF20:AF23 AF37:AF38 AF61:AF66">
    <cfRule type="cellIs" dxfId="228" priority="243" operator="equal">
      <formula>"NO VÁLIDA"</formula>
    </cfRule>
    <cfRule type="cellIs" dxfId="227" priority="244" operator="equal">
      <formula>"VÁLIDA"</formula>
    </cfRule>
  </conditionalFormatting>
  <conditionalFormatting sqref="AE89">
    <cfRule type="cellIs" dxfId="226" priority="242" operator="notBetween">
      <formula>"RECHAZO"</formula>
      <formula>"NO ADMISIBLE"</formula>
    </cfRule>
  </conditionalFormatting>
  <conditionalFormatting sqref="AD32:AF34 AD61:AF61 AD63:AF65 AD45:AF45 AD37:AF38">
    <cfRule type="expression" dxfId="225" priority="241">
      <formula>YS="T"</formula>
    </cfRule>
  </conditionalFormatting>
  <conditionalFormatting sqref="AD13:AF14">
    <cfRule type="expression" dxfId="224" priority="240" stopIfTrue="1">
      <formula>ROW()=CELL("ROW")</formula>
    </cfRule>
  </conditionalFormatting>
  <conditionalFormatting sqref="AD16:AF16 AD32:AF32 AD20:AF20 AD86:AF98 AD71:AF84 AD65:AF65">
    <cfRule type="expression" dxfId="223" priority="239" stopIfTrue="1">
      <formula>AND(ROW()=CELL("ROW"),COLUMN()=CELL("COL"))</formula>
    </cfRule>
  </conditionalFormatting>
  <conditionalFormatting sqref="AE15 AE20 AE32 AE55 AE65 AE68 AE71 AE74 AE78:AE80 AE86">
    <cfRule type="cellIs" dxfId="222" priority="238" operator="greaterThan">
      <formula>0</formula>
    </cfRule>
  </conditionalFormatting>
  <conditionalFormatting sqref="AD16 AD21:AD23 AD33:AD34 AD56 AD66 AD69:AD70 AE75:AE77 AE81:AE84 AD45:AD54 AD61:AD64 AD37:AD38">
    <cfRule type="cellIs" dxfId="221" priority="237" operator="equal">
      <formula>0</formula>
    </cfRule>
  </conditionalFormatting>
  <conditionalFormatting sqref="AF17:AF19">
    <cfRule type="cellIs" dxfId="220" priority="235" operator="equal">
      <formula>"NO VÁLIDA"</formula>
    </cfRule>
    <cfRule type="cellIs" dxfId="219" priority="236" operator="equal">
      <formula>"VÁLIDA"</formula>
    </cfRule>
  </conditionalFormatting>
  <conditionalFormatting sqref="AD19:AF19">
    <cfRule type="expression" dxfId="218" priority="234" stopIfTrue="1">
      <formula>AND(ROW()=CELL("ROW"),COLUMN()=CELL("COL"))</formula>
    </cfRule>
  </conditionalFormatting>
  <conditionalFormatting sqref="AD17:AD19">
    <cfRule type="cellIs" dxfId="217" priority="233" operator="equal">
      <formula>0</formula>
    </cfRule>
  </conditionalFormatting>
  <conditionalFormatting sqref="AF39:AF42">
    <cfRule type="cellIs" dxfId="216" priority="231" operator="equal">
      <formula>"NO VÁLIDA"</formula>
    </cfRule>
    <cfRule type="cellIs" dxfId="215" priority="232" operator="equal">
      <formula>"VÁLIDA"</formula>
    </cfRule>
  </conditionalFormatting>
  <conditionalFormatting sqref="AD41:AF42 AD39:AF39">
    <cfRule type="expression" dxfId="214" priority="230">
      <formula>YS="T"</formula>
    </cfRule>
  </conditionalFormatting>
  <conditionalFormatting sqref="AD39:AD42">
    <cfRule type="cellIs" dxfId="213" priority="229" operator="equal">
      <formula>0</formula>
    </cfRule>
  </conditionalFormatting>
  <conditionalFormatting sqref="AF57:AF60">
    <cfRule type="cellIs" dxfId="212" priority="227" operator="equal">
      <formula>"NO VÁLIDA"</formula>
    </cfRule>
    <cfRule type="cellIs" dxfId="211" priority="228" operator="equal">
      <formula>"VÁLIDA"</formula>
    </cfRule>
  </conditionalFormatting>
  <conditionalFormatting sqref="AD57:AF57 AD59:AF60">
    <cfRule type="expression" dxfId="210" priority="226">
      <formula>YS="T"</formula>
    </cfRule>
  </conditionalFormatting>
  <conditionalFormatting sqref="AD57:AD60">
    <cfRule type="cellIs" dxfId="209" priority="225" operator="equal">
      <formula>0</formula>
    </cfRule>
  </conditionalFormatting>
  <conditionalFormatting sqref="AF43:AF44">
    <cfRule type="cellIs" dxfId="208" priority="219" operator="equal">
      <formula>"NO VÁLIDA"</formula>
    </cfRule>
    <cfRule type="cellIs" dxfId="207" priority="220" operator="equal">
      <formula>"VÁLIDA"</formula>
    </cfRule>
  </conditionalFormatting>
  <conditionalFormatting sqref="AD43:AF43">
    <cfRule type="expression" dxfId="206" priority="218">
      <formula>YS="T"</formula>
    </cfRule>
  </conditionalFormatting>
  <conditionalFormatting sqref="AD43:AD44">
    <cfRule type="cellIs" dxfId="205" priority="217" operator="equal">
      <formula>0</formula>
    </cfRule>
  </conditionalFormatting>
  <conditionalFormatting sqref="AF67">
    <cfRule type="cellIs" dxfId="204" priority="215" operator="equal">
      <formula>"NO VÁLIDA"</formula>
    </cfRule>
    <cfRule type="cellIs" dxfId="203" priority="216" operator="equal">
      <formula>"VÁLIDA"</formula>
    </cfRule>
  </conditionalFormatting>
  <conditionalFormatting sqref="AD67">
    <cfRule type="cellIs" dxfId="202" priority="214" operator="equal">
      <formula>0</formula>
    </cfRule>
  </conditionalFormatting>
  <conditionalFormatting sqref="AF24:AF28">
    <cfRule type="cellIs" dxfId="201" priority="212" operator="equal">
      <formula>"NO VÁLIDA"</formula>
    </cfRule>
    <cfRule type="cellIs" dxfId="200" priority="213" operator="equal">
      <formula>"VÁLIDA"</formula>
    </cfRule>
  </conditionalFormatting>
  <conditionalFormatting sqref="AD24:AF28">
    <cfRule type="expression" dxfId="199" priority="211">
      <formula>YS="T"</formula>
    </cfRule>
  </conditionalFormatting>
  <conditionalFormatting sqref="AD24:AF24">
    <cfRule type="expression" dxfId="198" priority="210" stopIfTrue="1">
      <formula>AND(ROW()=CELL("ROW"),COLUMN()=CELL("COL"))</formula>
    </cfRule>
  </conditionalFormatting>
  <conditionalFormatting sqref="AE24">
    <cfRule type="cellIs" dxfId="197" priority="209" operator="greaterThan">
      <formula>0</formula>
    </cfRule>
  </conditionalFormatting>
  <conditionalFormatting sqref="AD25:AD28">
    <cfRule type="cellIs" dxfId="196" priority="208" operator="equal">
      <formula>0</formula>
    </cfRule>
  </conditionalFormatting>
  <conditionalFormatting sqref="AF29:AF31">
    <cfRule type="cellIs" dxfId="195" priority="206" operator="equal">
      <formula>"NO VÁLIDA"</formula>
    </cfRule>
    <cfRule type="cellIs" dxfId="194" priority="207" operator="equal">
      <formula>"VÁLIDA"</formula>
    </cfRule>
  </conditionalFormatting>
  <conditionalFormatting sqref="AD31:AF31 AD29:AF29">
    <cfRule type="expression" dxfId="193" priority="205">
      <formula>YS="T"</formula>
    </cfRule>
  </conditionalFormatting>
  <conditionalFormatting sqref="AD29:AD31">
    <cfRule type="cellIs" dxfId="192" priority="204" operator="equal">
      <formula>0</formula>
    </cfRule>
  </conditionalFormatting>
  <conditionalFormatting sqref="AF35:AF36">
    <cfRule type="cellIs" dxfId="191" priority="202" operator="equal">
      <formula>"NO VÁLIDA"</formula>
    </cfRule>
    <cfRule type="cellIs" dxfId="190" priority="203" operator="equal">
      <formula>"VÁLIDA"</formula>
    </cfRule>
  </conditionalFormatting>
  <conditionalFormatting sqref="AD35:AF36">
    <cfRule type="expression" dxfId="189" priority="201">
      <formula>YS="T"</formula>
    </cfRule>
  </conditionalFormatting>
  <conditionalFormatting sqref="AD35:AD36">
    <cfRule type="cellIs" dxfId="188" priority="200" operator="equal">
      <formula>0</formula>
    </cfRule>
  </conditionalFormatting>
  <conditionalFormatting sqref="AI77 AI79:AI80 AI86:AI88 AI75">
    <cfRule type="cellIs" dxfId="187" priority="198" operator="equal">
      <formula>"PARA REVISIÓN"</formula>
    </cfRule>
    <cfRule type="cellIs" dxfId="186" priority="199" operator="equal">
      <formula>"CUMPLE"</formula>
    </cfRule>
  </conditionalFormatting>
  <conditionalFormatting sqref="AI14:AI16 AI32:AI34 AI86:AI98 AI20:AI23 AI37:AI38 AI61:AI66">
    <cfRule type="cellIs" dxfId="185" priority="196" operator="equal">
      <formula>"NO VÁLIDA"</formula>
    </cfRule>
    <cfRule type="cellIs" dxfId="184" priority="197" operator="equal">
      <formula>"VÁLIDA"</formula>
    </cfRule>
  </conditionalFormatting>
  <conditionalFormatting sqref="AH89">
    <cfRule type="cellIs" dxfId="183" priority="195" operator="notBetween">
      <formula>"RECHAZO"</formula>
      <formula>"NO ADMISIBLE"</formula>
    </cfRule>
  </conditionalFormatting>
  <conditionalFormatting sqref="AG32:AI34 AG61:AI61 AG63:AI65 AG45:AI45 AG37:AI38">
    <cfRule type="expression" dxfId="182" priority="194">
      <formula>YS="T"</formula>
    </cfRule>
  </conditionalFormatting>
  <conditionalFormatting sqref="AG13:AI14">
    <cfRule type="expression" dxfId="181" priority="193" stopIfTrue="1">
      <formula>ROW()=CELL("ROW")</formula>
    </cfRule>
  </conditionalFormatting>
  <conditionalFormatting sqref="AG16:AI16 AG32:AI32 AG20:AI20 AG86:AI98 AG71:AI84 AG65:AI65">
    <cfRule type="expression" dxfId="180" priority="192" stopIfTrue="1">
      <formula>AND(ROW()=CELL("ROW"),COLUMN()=CELL("COL"))</formula>
    </cfRule>
  </conditionalFormatting>
  <conditionalFormatting sqref="AH15 AH20 AH32 AH55 AH65 AH68 AH71 AH74 AH78:AH80 AH86">
    <cfRule type="cellIs" dxfId="179" priority="191" operator="greaterThan">
      <formula>0</formula>
    </cfRule>
  </conditionalFormatting>
  <conditionalFormatting sqref="AG16 AG21:AG23 AG33:AG34 AG56 AG66 AG69:AG70 AH75:AH77 AH81:AH84 AG45:AG54 AG61:AG64 AG37:AG38">
    <cfRule type="cellIs" dxfId="178" priority="190" operator="equal">
      <formula>0</formula>
    </cfRule>
  </conditionalFormatting>
  <conditionalFormatting sqref="AI17:AI19">
    <cfRule type="cellIs" dxfId="177" priority="188" operator="equal">
      <formula>"NO VÁLIDA"</formula>
    </cfRule>
    <cfRule type="cellIs" dxfId="176" priority="189" operator="equal">
      <formula>"VÁLIDA"</formula>
    </cfRule>
  </conditionalFormatting>
  <conditionalFormatting sqref="AG19:AI19">
    <cfRule type="expression" dxfId="175" priority="187" stopIfTrue="1">
      <formula>AND(ROW()=CELL("ROW"),COLUMN()=CELL("COL"))</formula>
    </cfRule>
  </conditionalFormatting>
  <conditionalFormatting sqref="AG17:AG19">
    <cfRule type="cellIs" dxfId="174" priority="186" operator="equal">
      <formula>0</formula>
    </cfRule>
  </conditionalFormatting>
  <conditionalFormatting sqref="AI39:AI42">
    <cfRule type="cellIs" dxfId="173" priority="184" operator="equal">
      <formula>"NO VÁLIDA"</formula>
    </cfRule>
    <cfRule type="cellIs" dxfId="172" priority="185" operator="equal">
      <formula>"VÁLIDA"</formula>
    </cfRule>
  </conditionalFormatting>
  <conditionalFormatting sqref="AG41:AI42 AG39:AI39">
    <cfRule type="expression" dxfId="171" priority="183">
      <formula>YS="T"</formula>
    </cfRule>
  </conditionalFormatting>
  <conditionalFormatting sqref="AG39:AG42">
    <cfRule type="cellIs" dxfId="170" priority="182" operator="equal">
      <formula>0</formula>
    </cfRule>
  </conditionalFormatting>
  <conditionalFormatting sqref="AI57:AI60">
    <cfRule type="cellIs" dxfId="169" priority="180" operator="equal">
      <formula>"NO VÁLIDA"</formula>
    </cfRule>
    <cfRule type="cellIs" dxfId="168" priority="181" operator="equal">
      <formula>"VÁLIDA"</formula>
    </cfRule>
  </conditionalFormatting>
  <conditionalFormatting sqref="AG57:AI57 AG59:AI60">
    <cfRule type="expression" dxfId="167" priority="179">
      <formula>YS="T"</formula>
    </cfRule>
  </conditionalFormatting>
  <conditionalFormatting sqref="AG57:AG60">
    <cfRule type="cellIs" dxfId="166" priority="178" operator="equal">
      <formula>0</formula>
    </cfRule>
  </conditionalFormatting>
  <conditionalFormatting sqref="AI43:AI44">
    <cfRule type="cellIs" dxfId="165" priority="172" operator="equal">
      <formula>"NO VÁLIDA"</formula>
    </cfRule>
    <cfRule type="cellIs" dxfId="164" priority="173" operator="equal">
      <formula>"VÁLIDA"</formula>
    </cfRule>
  </conditionalFormatting>
  <conditionalFormatting sqref="AG43:AI43">
    <cfRule type="expression" dxfId="163" priority="171">
      <formula>YS="T"</formula>
    </cfRule>
  </conditionalFormatting>
  <conditionalFormatting sqref="AG43:AG44">
    <cfRule type="cellIs" dxfId="162" priority="170" operator="equal">
      <formula>0</formula>
    </cfRule>
  </conditionalFormatting>
  <conditionalFormatting sqref="AI67">
    <cfRule type="cellIs" dxfId="161" priority="168" operator="equal">
      <formula>"NO VÁLIDA"</formula>
    </cfRule>
    <cfRule type="cellIs" dxfId="160" priority="169" operator="equal">
      <formula>"VÁLIDA"</formula>
    </cfRule>
  </conditionalFormatting>
  <conditionalFormatting sqref="AG67">
    <cfRule type="cellIs" dxfId="159" priority="167" operator="equal">
      <formula>0</formula>
    </cfRule>
  </conditionalFormatting>
  <conditionalFormatting sqref="AI24:AI28">
    <cfRule type="cellIs" dxfId="158" priority="165" operator="equal">
      <formula>"NO VÁLIDA"</formula>
    </cfRule>
    <cfRule type="cellIs" dxfId="157" priority="166" operator="equal">
      <formula>"VÁLIDA"</formula>
    </cfRule>
  </conditionalFormatting>
  <conditionalFormatting sqref="AG24:AI28">
    <cfRule type="expression" dxfId="156" priority="164">
      <formula>YS="T"</formula>
    </cfRule>
  </conditionalFormatting>
  <conditionalFormatting sqref="AG24:AI24">
    <cfRule type="expression" dxfId="155" priority="163" stopIfTrue="1">
      <formula>AND(ROW()=CELL("ROW"),COLUMN()=CELL("COL"))</formula>
    </cfRule>
  </conditionalFormatting>
  <conditionalFormatting sqref="AH24">
    <cfRule type="cellIs" dxfId="154" priority="162" operator="greaterThan">
      <formula>0</formula>
    </cfRule>
  </conditionalFormatting>
  <conditionalFormatting sqref="AG25:AG28">
    <cfRule type="cellIs" dxfId="153" priority="161" operator="equal">
      <formula>0</formula>
    </cfRule>
  </conditionalFormatting>
  <conditionalFormatting sqref="AI29:AI31">
    <cfRule type="cellIs" dxfId="152" priority="159" operator="equal">
      <formula>"NO VÁLIDA"</formula>
    </cfRule>
    <cfRule type="cellIs" dxfId="151" priority="160" operator="equal">
      <formula>"VÁLIDA"</formula>
    </cfRule>
  </conditionalFormatting>
  <conditionalFormatting sqref="AG31:AI31 AG29:AI29">
    <cfRule type="expression" dxfId="150" priority="158">
      <formula>YS="T"</formula>
    </cfRule>
  </conditionalFormatting>
  <conditionalFormatting sqref="AG29:AG31">
    <cfRule type="cellIs" dxfId="149" priority="157" operator="equal">
      <formula>0</formula>
    </cfRule>
  </conditionalFormatting>
  <conditionalFormatting sqref="AI35:AI36">
    <cfRule type="cellIs" dxfId="148" priority="155" operator="equal">
      <formula>"NO VÁLIDA"</formula>
    </cfRule>
    <cfRule type="cellIs" dxfId="147" priority="156" operator="equal">
      <formula>"VÁLIDA"</formula>
    </cfRule>
  </conditionalFormatting>
  <conditionalFormatting sqref="AG35:AI36">
    <cfRule type="expression" dxfId="146" priority="154">
      <formula>YS="T"</formula>
    </cfRule>
  </conditionalFormatting>
  <conditionalFormatting sqref="AG35:AG36">
    <cfRule type="cellIs" dxfId="145" priority="153" operator="equal">
      <formula>0</formula>
    </cfRule>
  </conditionalFormatting>
  <conditionalFormatting sqref="AL77 AL79:AL80 AL86:AL88 AL75">
    <cfRule type="cellIs" dxfId="144" priority="151" operator="equal">
      <formula>"PARA REVISIÓN"</formula>
    </cfRule>
    <cfRule type="cellIs" dxfId="143" priority="152" operator="equal">
      <formula>"CUMPLE"</formula>
    </cfRule>
  </conditionalFormatting>
  <conditionalFormatting sqref="AL14:AL16 AL32:AL34 AL86:AL90 AL20:AL23 AL37:AL38 AL61:AL66">
    <cfRule type="cellIs" dxfId="142" priority="149" operator="equal">
      <formula>"NO VÁLIDA"</formula>
    </cfRule>
    <cfRule type="cellIs" dxfId="141" priority="150" operator="equal">
      <formula>"VÁLIDA"</formula>
    </cfRule>
  </conditionalFormatting>
  <conditionalFormatting sqref="AK89">
    <cfRule type="cellIs" dxfId="140" priority="148" operator="notBetween">
      <formula>"RECHAZO"</formula>
      <formula>"NO ADMISIBLE"</formula>
    </cfRule>
  </conditionalFormatting>
  <conditionalFormatting sqref="AJ32:AL34 AJ61:AL61 AJ63:AL65 AJ45:AL45 AJ37:AL38">
    <cfRule type="expression" dxfId="139" priority="147">
      <formula>YS="T"</formula>
    </cfRule>
  </conditionalFormatting>
  <conditionalFormatting sqref="AJ13:AL14">
    <cfRule type="expression" dxfId="138" priority="146" stopIfTrue="1">
      <formula>ROW()=CELL("ROW")</formula>
    </cfRule>
  </conditionalFormatting>
  <conditionalFormatting sqref="AJ16:AL16 AJ32:AL32 AJ20:AL20 AJ86:AL90 AJ71:AL84 AJ65:AL65">
    <cfRule type="expression" dxfId="137" priority="145" stopIfTrue="1">
      <formula>AND(ROW()=CELL("ROW"),COLUMN()=CELL("COL"))</formula>
    </cfRule>
  </conditionalFormatting>
  <conditionalFormatting sqref="AK15 AK20 AK32 AK55 AK65 AK68 AK71 AK74 AK78:AK80 AK86">
    <cfRule type="cellIs" dxfId="136" priority="144" operator="greaterThan">
      <formula>0</formula>
    </cfRule>
  </conditionalFormatting>
  <conditionalFormatting sqref="AJ16 AJ21:AJ23 AJ33:AJ34 AJ56 AJ66 AJ69:AJ70 AK75:AK77 AK81:AK84 AJ45:AJ54 AJ61:AJ64 AJ37:AJ38">
    <cfRule type="cellIs" dxfId="135" priority="143" operator="equal">
      <formula>0</formula>
    </cfRule>
  </conditionalFormatting>
  <conditionalFormatting sqref="AL17:AL19">
    <cfRule type="cellIs" dxfId="134" priority="141" operator="equal">
      <formula>"NO VÁLIDA"</formula>
    </cfRule>
    <cfRule type="cellIs" dxfId="133" priority="142" operator="equal">
      <formula>"VÁLIDA"</formula>
    </cfRule>
  </conditionalFormatting>
  <conditionalFormatting sqref="AJ19:AL19">
    <cfRule type="expression" dxfId="132" priority="140" stopIfTrue="1">
      <formula>AND(ROW()=CELL("ROW"),COLUMN()=CELL("COL"))</formula>
    </cfRule>
  </conditionalFormatting>
  <conditionalFormatting sqref="AJ17:AJ19">
    <cfRule type="cellIs" dxfId="131" priority="139" operator="equal">
      <formula>0</formula>
    </cfRule>
  </conditionalFormatting>
  <conditionalFormatting sqref="AL39:AL42">
    <cfRule type="cellIs" dxfId="130" priority="137" operator="equal">
      <formula>"NO VÁLIDA"</formula>
    </cfRule>
    <cfRule type="cellIs" dxfId="129" priority="138" operator="equal">
      <formula>"VÁLIDA"</formula>
    </cfRule>
  </conditionalFormatting>
  <conditionalFormatting sqref="AJ41:AL42 AJ39:AL39">
    <cfRule type="expression" dxfId="128" priority="136">
      <formula>YS="T"</formula>
    </cfRule>
  </conditionalFormatting>
  <conditionalFormatting sqref="AJ39:AJ42">
    <cfRule type="cellIs" dxfId="127" priority="135" operator="equal">
      <formula>0</formula>
    </cfRule>
  </conditionalFormatting>
  <conditionalFormatting sqref="AL57:AL60">
    <cfRule type="cellIs" dxfId="126" priority="133" operator="equal">
      <formula>"NO VÁLIDA"</formula>
    </cfRule>
    <cfRule type="cellIs" dxfId="125" priority="134" operator="equal">
      <formula>"VÁLIDA"</formula>
    </cfRule>
  </conditionalFormatting>
  <conditionalFormatting sqref="AJ57:AL57 AJ59:AL60">
    <cfRule type="expression" dxfId="124" priority="132">
      <formula>YS="T"</formula>
    </cfRule>
  </conditionalFormatting>
  <conditionalFormatting sqref="AJ57:AJ60">
    <cfRule type="cellIs" dxfId="123" priority="131" operator="equal">
      <formula>0</formula>
    </cfRule>
  </conditionalFormatting>
  <conditionalFormatting sqref="AL43:AL44">
    <cfRule type="cellIs" dxfId="122" priority="125" operator="equal">
      <formula>"NO VÁLIDA"</formula>
    </cfRule>
    <cfRule type="cellIs" dxfId="121" priority="126" operator="equal">
      <formula>"VÁLIDA"</formula>
    </cfRule>
  </conditionalFormatting>
  <conditionalFormatting sqref="AJ43:AL43">
    <cfRule type="expression" dxfId="120" priority="124">
      <formula>YS="T"</formula>
    </cfRule>
  </conditionalFormatting>
  <conditionalFormatting sqref="AJ43:AJ44">
    <cfRule type="cellIs" dxfId="119" priority="123" operator="equal">
      <formula>0</formula>
    </cfRule>
  </conditionalFormatting>
  <conditionalFormatting sqref="AL67">
    <cfRule type="cellIs" dxfId="118" priority="121" operator="equal">
      <formula>"NO VÁLIDA"</formula>
    </cfRule>
    <cfRule type="cellIs" dxfId="117" priority="122" operator="equal">
      <formula>"VÁLIDA"</formula>
    </cfRule>
  </conditionalFormatting>
  <conditionalFormatting sqref="AJ67">
    <cfRule type="cellIs" dxfId="116" priority="120" operator="equal">
      <formula>0</formula>
    </cfRule>
  </conditionalFormatting>
  <conditionalFormatting sqref="AL24:AL28">
    <cfRule type="cellIs" dxfId="115" priority="118" operator="equal">
      <formula>"NO VÁLIDA"</formula>
    </cfRule>
    <cfRule type="cellIs" dxfId="114" priority="119" operator="equal">
      <formula>"VÁLIDA"</formula>
    </cfRule>
  </conditionalFormatting>
  <conditionalFormatting sqref="AJ24:AL28">
    <cfRule type="expression" dxfId="113" priority="117">
      <formula>YS="T"</formula>
    </cfRule>
  </conditionalFormatting>
  <conditionalFormatting sqref="AJ24:AL24">
    <cfRule type="expression" dxfId="112" priority="116" stopIfTrue="1">
      <formula>AND(ROW()=CELL("ROW"),COLUMN()=CELL("COL"))</formula>
    </cfRule>
  </conditionalFormatting>
  <conditionalFormatting sqref="AK24">
    <cfRule type="cellIs" dxfId="111" priority="115" operator="greaterThan">
      <formula>0</formula>
    </cfRule>
  </conditionalFormatting>
  <conditionalFormatting sqref="AJ25:AJ28">
    <cfRule type="cellIs" dxfId="110" priority="114" operator="equal">
      <formula>0</formula>
    </cfRule>
  </conditionalFormatting>
  <conditionalFormatting sqref="AL29:AL31">
    <cfRule type="cellIs" dxfId="109" priority="112" operator="equal">
      <formula>"NO VÁLIDA"</formula>
    </cfRule>
    <cfRule type="cellIs" dxfId="108" priority="113" operator="equal">
      <formula>"VÁLIDA"</formula>
    </cfRule>
  </conditionalFormatting>
  <conditionalFormatting sqref="AJ31:AL31 AJ29:AL29">
    <cfRule type="expression" dxfId="107" priority="111">
      <formula>YS="T"</formula>
    </cfRule>
  </conditionalFormatting>
  <conditionalFormatting sqref="AJ29:AJ31">
    <cfRule type="cellIs" dxfId="106" priority="110" operator="equal">
      <formula>0</formula>
    </cfRule>
  </conditionalFormatting>
  <conditionalFormatting sqref="AL35:AL36">
    <cfRule type="cellIs" dxfId="105" priority="108" operator="equal">
      <formula>"NO VÁLIDA"</formula>
    </cfRule>
    <cfRule type="cellIs" dxfId="104" priority="109" operator="equal">
      <formula>"VÁLIDA"</formula>
    </cfRule>
  </conditionalFormatting>
  <conditionalFormatting sqref="AJ35:AL36">
    <cfRule type="expression" dxfId="103" priority="107">
      <formula>YS="T"</formula>
    </cfRule>
  </conditionalFormatting>
  <conditionalFormatting sqref="AJ35:AJ36">
    <cfRule type="cellIs" dxfId="102" priority="106" operator="equal">
      <formula>0</formula>
    </cfRule>
  </conditionalFormatting>
  <conditionalFormatting sqref="AO77 AO79:AO80 AO86:AO88 AO75">
    <cfRule type="cellIs" dxfId="101" priority="104" operator="equal">
      <formula>"PARA REVISIÓN"</formula>
    </cfRule>
    <cfRule type="cellIs" dxfId="100" priority="105" operator="equal">
      <formula>"CUMPLE"</formula>
    </cfRule>
  </conditionalFormatting>
  <conditionalFormatting sqref="AO14:AO16 AO32:AO34 AO86:AO90 AO20:AO23 AO37:AO38 AO61:AO66 AO95:AO98">
    <cfRule type="cellIs" dxfId="99" priority="102" operator="equal">
      <formula>"NO VÁLIDA"</formula>
    </cfRule>
    <cfRule type="cellIs" dxfId="98" priority="103" operator="equal">
      <formula>"VÁLIDA"</formula>
    </cfRule>
  </conditionalFormatting>
  <conditionalFormatting sqref="AN89">
    <cfRule type="cellIs" dxfId="97" priority="101" operator="notBetween">
      <formula>"RECHAZO"</formula>
      <formula>"NO ADMISIBLE"</formula>
    </cfRule>
  </conditionalFormatting>
  <conditionalFormatting sqref="AM32:AO34 AM61:AO61 AM63:AO65 AM45:AO45 AM37:AO38">
    <cfRule type="expression" dxfId="96" priority="100">
      <formula>YS="T"</formula>
    </cfRule>
  </conditionalFormatting>
  <conditionalFormatting sqref="AM13:AO14">
    <cfRule type="expression" dxfId="95" priority="99" stopIfTrue="1">
      <formula>ROW()=CELL("ROW")</formula>
    </cfRule>
  </conditionalFormatting>
  <conditionalFormatting sqref="AM16:AO16 AM32:AO32 AM20:AO20 AM86:AO90 AM71:AO84 AM65:AO65 AM95:AO98">
    <cfRule type="expression" dxfId="94" priority="98" stopIfTrue="1">
      <formula>AND(ROW()=CELL("ROW"),COLUMN()=CELL("COL"))</formula>
    </cfRule>
  </conditionalFormatting>
  <conditionalFormatting sqref="AN15 AN20 AN32 AN55 AN65 AN68 AN71 AN74 AN78:AN80 AN86">
    <cfRule type="cellIs" dxfId="93" priority="97" operator="greaterThan">
      <formula>0</formula>
    </cfRule>
  </conditionalFormatting>
  <conditionalFormatting sqref="AM16 AM21:AM23 AM33:AM34 AM56 AM66 AM69:AM70 AN75:AN77 AN81:AN84 AM45:AM54 AM61:AM64 AM37:AM38">
    <cfRule type="cellIs" dxfId="92" priority="96" operator="equal">
      <formula>0</formula>
    </cfRule>
  </conditionalFormatting>
  <conditionalFormatting sqref="AO17:AO19">
    <cfRule type="cellIs" dxfId="91" priority="94" operator="equal">
      <formula>"NO VÁLIDA"</formula>
    </cfRule>
    <cfRule type="cellIs" dxfId="90" priority="95" operator="equal">
      <formula>"VÁLIDA"</formula>
    </cfRule>
  </conditionalFormatting>
  <conditionalFormatting sqref="AM19:AO19">
    <cfRule type="expression" dxfId="89" priority="93" stopIfTrue="1">
      <formula>AND(ROW()=CELL("ROW"),COLUMN()=CELL("COL"))</formula>
    </cfRule>
  </conditionalFormatting>
  <conditionalFormatting sqref="AM17:AM19">
    <cfRule type="cellIs" dxfId="88" priority="92" operator="equal">
      <formula>0</formula>
    </cfRule>
  </conditionalFormatting>
  <conditionalFormatting sqref="AO39:AO42">
    <cfRule type="cellIs" dxfId="87" priority="90" operator="equal">
      <formula>"NO VÁLIDA"</formula>
    </cfRule>
    <cfRule type="cellIs" dxfId="86" priority="91" operator="equal">
      <formula>"VÁLIDA"</formula>
    </cfRule>
  </conditionalFormatting>
  <conditionalFormatting sqref="AM41:AO42 AM39:AO39">
    <cfRule type="expression" dxfId="85" priority="89">
      <formula>YS="T"</formula>
    </cfRule>
  </conditionalFormatting>
  <conditionalFormatting sqref="AM39:AM42">
    <cfRule type="cellIs" dxfId="84" priority="88" operator="equal">
      <formula>0</formula>
    </cfRule>
  </conditionalFormatting>
  <conditionalFormatting sqref="AO57:AO60">
    <cfRule type="cellIs" dxfId="83" priority="86" operator="equal">
      <formula>"NO VÁLIDA"</formula>
    </cfRule>
    <cfRule type="cellIs" dxfId="82" priority="87" operator="equal">
      <formula>"VÁLIDA"</formula>
    </cfRule>
  </conditionalFormatting>
  <conditionalFormatting sqref="AM57:AO57 AM59:AO60">
    <cfRule type="expression" dxfId="81" priority="85">
      <formula>YS="T"</formula>
    </cfRule>
  </conditionalFormatting>
  <conditionalFormatting sqref="AM57:AM60">
    <cfRule type="cellIs" dxfId="80" priority="84" operator="equal">
      <formula>0</formula>
    </cfRule>
  </conditionalFormatting>
  <conditionalFormatting sqref="AO43:AO44">
    <cfRule type="cellIs" dxfId="79" priority="78" operator="equal">
      <formula>"NO VÁLIDA"</formula>
    </cfRule>
    <cfRule type="cellIs" dxfId="78" priority="79" operator="equal">
      <formula>"VÁLIDA"</formula>
    </cfRule>
  </conditionalFormatting>
  <conditionalFormatting sqref="AM43:AO43">
    <cfRule type="expression" dxfId="77" priority="77">
      <formula>YS="T"</formula>
    </cfRule>
  </conditionalFormatting>
  <conditionalFormatting sqref="AM43:AM44">
    <cfRule type="cellIs" dxfId="76" priority="76" operator="equal">
      <formula>0</formula>
    </cfRule>
  </conditionalFormatting>
  <conditionalFormatting sqref="AO67">
    <cfRule type="cellIs" dxfId="75" priority="74" operator="equal">
      <formula>"NO VÁLIDA"</formula>
    </cfRule>
    <cfRule type="cellIs" dxfId="74" priority="75" operator="equal">
      <formula>"VÁLIDA"</formula>
    </cfRule>
  </conditionalFormatting>
  <conditionalFormatting sqref="AM67">
    <cfRule type="cellIs" dxfId="73" priority="73" operator="equal">
      <formula>0</formula>
    </cfRule>
  </conditionalFormatting>
  <conditionalFormatting sqref="AO24:AO28">
    <cfRule type="cellIs" dxfId="72" priority="71" operator="equal">
      <formula>"NO VÁLIDA"</formula>
    </cfRule>
    <cfRule type="cellIs" dxfId="71" priority="72" operator="equal">
      <formula>"VÁLIDA"</formula>
    </cfRule>
  </conditionalFormatting>
  <conditionalFormatting sqref="AM24:AO28">
    <cfRule type="expression" dxfId="70" priority="70">
      <formula>YS="T"</formula>
    </cfRule>
  </conditionalFormatting>
  <conditionalFormatting sqref="AM24:AO24">
    <cfRule type="expression" dxfId="69" priority="69" stopIfTrue="1">
      <formula>AND(ROW()=CELL("ROW"),COLUMN()=CELL("COL"))</formula>
    </cfRule>
  </conditionalFormatting>
  <conditionalFormatting sqref="AN24">
    <cfRule type="cellIs" dxfId="68" priority="68" operator="greaterThan">
      <formula>0</formula>
    </cfRule>
  </conditionalFormatting>
  <conditionalFormatting sqref="AM25:AM28">
    <cfRule type="cellIs" dxfId="67" priority="67" operator="equal">
      <formula>0</formula>
    </cfRule>
  </conditionalFormatting>
  <conditionalFormatting sqref="AO29:AO31">
    <cfRule type="cellIs" dxfId="66" priority="65" operator="equal">
      <formula>"NO VÁLIDA"</formula>
    </cfRule>
    <cfRule type="cellIs" dxfId="65" priority="66" operator="equal">
      <formula>"VÁLIDA"</formula>
    </cfRule>
  </conditionalFormatting>
  <conditionalFormatting sqref="AM31:AO31 AM29:AO29">
    <cfRule type="expression" dxfId="64" priority="64">
      <formula>YS="T"</formula>
    </cfRule>
  </conditionalFormatting>
  <conditionalFormatting sqref="AM29:AM31">
    <cfRule type="cellIs" dxfId="63" priority="63" operator="equal">
      <formula>0</formula>
    </cfRule>
  </conditionalFormatting>
  <conditionalFormatting sqref="AO35:AO36">
    <cfRule type="cellIs" dxfId="62" priority="61" operator="equal">
      <formula>"NO VÁLIDA"</formula>
    </cfRule>
    <cfRule type="cellIs" dxfId="61" priority="62" operator="equal">
      <formula>"VÁLIDA"</formula>
    </cfRule>
  </conditionalFormatting>
  <conditionalFormatting sqref="AM35:AO36">
    <cfRule type="expression" dxfId="60" priority="60">
      <formula>YS="T"</formula>
    </cfRule>
  </conditionalFormatting>
  <conditionalFormatting sqref="AM35:AM36">
    <cfRule type="cellIs" dxfId="59" priority="59" operator="equal">
      <formula>0</formula>
    </cfRule>
  </conditionalFormatting>
  <conditionalFormatting sqref="AR77 AR79:AR80 AR86:AR88 AR75">
    <cfRule type="cellIs" dxfId="58" priority="57" operator="equal">
      <formula>"PARA REVISIÓN"</formula>
    </cfRule>
    <cfRule type="cellIs" dxfId="57" priority="58" operator="equal">
      <formula>"CUMPLE"</formula>
    </cfRule>
  </conditionalFormatting>
  <conditionalFormatting sqref="AR14:AR16 AR32:AR34 AR86:AR98 AR20:AR23 AR37:AR38 AR61:AR66">
    <cfRule type="cellIs" dxfId="56" priority="55" operator="equal">
      <formula>"NO VÁLIDA"</formula>
    </cfRule>
    <cfRule type="cellIs" dxfId="55" priority="56" operator="equal">
      <formula>"VÁLIDA"</formula>
    </cfRule>
  </conditionalFormatting>
  <conditionalFormatting sqref="AQ89">
    <cfRule type="cellIs" dxfId="54" priority="54" operator="notBetween">
      <formula>"RECHAZO"</formula>
      <formula>"NO ADMISIBLE"</formula>
    </cfRule>
  </conditionalFormatting>
  <conditionalFormatting sqref="AP32:AR34 AP61:AR61 AP63:AR65 AP45:AR45 AP37:AR38">
    <cfRule type="expression" dxfId="53" priority="53">
      <formula>YS="T"</formula>
    </cfRule>
  </conditionalFormatting>
  <conditionalFormatting sqref="AP13:AR14">
    <cfRule type="expression" dxfId="52" priority="52" stopIfTrue="1">
      <formula>ROW()=CELL("ROW")</formula>
    </cfRule>
  </conditionalFormatting>
  <conditionalFormatting sqref="AP16:AR16 AP32:AR32 AP20:AR20 AP86:AR98 AP71:AR84 AP65:AR65">
    <cfRule type="expression" dxfId="51" priority="51" stopIfTrue="1">
      <formula>AND(ROW()=CELL("ROW"),COLUMN()=CELL("COL"))</formula>
    </cfRule>
  </conditionalFormatting>
  <conditionalFormatting sqref="AQ15 AQ20 AQ32 AQ55 AQ65 AQ68 AQ71 AQ74 AQ78:AQ80 AQ86">
    <cfRule type="cellIs" dxfId="50" priority="50" operator="greaterThan">
      <formula>0</formula>
    </cfRule>
  </conditionalFormatting>
  <conditionalFormatting sqref="AP16 AP21:AP23 AP33:AP34 AP56 AP66 AP69:AP70 AQ75:AQ77 AQ81:AQ84 AP45:AP54 AP61:AP64 AP37:AP38">
    <cfRule type="cellIs" dxfId="49" priority="49" operator="equal">
      <formula>0</formula>
    </cfRule>
  </conditionalFormatting>
  <conditionalFormatting sqref="AR17:AR19">
    <cfRule type="cellIs" dxfId="48" priority="47" operator="equal">
      <formula>"NO VÁLIDA"</formula>
    </cfRule>
    <cfRule type="cellIs" dxfId="47" priority="48" operator="equal">
      <formula>"VÁLIDA"</formula>
    </cfRule>
  </conditionalFormatting>
  <conditionalFormatting sqref="AP19:AR19">
    <cfRule type="expression" dxfId="46" priority="46" stopIfTrue="1">
      <formula>AND(ROW()=CELL("ROW"),COLUMN()=CELL("COL"))</formula>
    </cfRule>
  </conditionalFormatting>
  <conditionalFormatting sqref="AP17:AP19">
    <cfRule type="cellIs" dxfId="45" priority="45" operator="equal">
      <formula>0</formula>
    </cfRule>
  </conditionalFormatting>
  <conditionalFormatting sqref="AR39:AR42">
    <cfRule type="cellIs" dxfId="44" priority="43" operator="equal">
      <formula>"NO VÁLIDA"</formula>
    </cfRule>
    <cfRule type="cellIs" dxfId="43" priority="44" operator="equal">
      <formula>"VÁLIDA"</formula>
    </cfRule>
  </conditionalFormatting>
  <conditionalFormatting sqref="AP41:AR42 AP39:AR39">
    <cfRule type="expression" dxfId="42" priority="42">
      <formula>YS="T"</formula>
    </cfRule>
  </conditionalFormatting>
  <conditionalFormatting sqref="AP39:AP42">
    <cfRule type="cellIs" dxfId="41" priority="41" operator="equal">
      <formula>0</formula>
    </cfRule>
  </conditionalFormatting>
  <conditionalFormatting sqref="AR57:AR60">
    <cfRule type="cellIs" dxfId="40" priority="39" operator="equal">
      <formula>"NO VÁLIDA"</formula>
    </cfRule>
    <cfRule type="cellIs" dxfId="39" priority="40" operator="equal">
      <formula>"VÁLIDA"</formula>
    </cfRule>
  </conditionalFormatting>
  <conditionalFormatting sqref="AP57:AR57 AP59:AR60">
    <cfRule type="expression" dxfId="38" priority="38">
      <formula>YS="T"</formula>
    </cfRule>
  </conditionalFormatting>
  <conditionalFormatting sqref="AP57:AP60">
    <cfRule type="cellIs" dxfId="37" priority="37" operator="equal">
      <formula>0</formula>
    </cfRule>
  </conditionalFormatting>
  <conditionalFormatting sqref="AR43:AR44">
    <cfRule type="cellIs" dxfId="36" priority="31" operator="equal">
      <formula>"NO VÁLIDA"</formula>
    </cfRule>
    <cfRule type="cellIs" dxfId="35" priority="32" operator="equal">
      <formula>"VÁLIDA"</formula>
    </cfRule>
  </conditionalFormatting>
  <conditionalFormatting sqref="AP43:AR43">
    <cfRule type="expression" dxfId="34" priority="30">
      <formula>YS="T"</formula>
    </cfRule>
  </conditionalFormatting>
  <conditionalFormatting sqref="AP43:AP44">
    <cfRule type="cellIs" dxfId="33" priority="29" operator="equal">
      <formula>0</formula>
    </cfRule>
  </conditionalFormatting>
  <conditionalFormatting sqref="AR67">
    <cfRule type="cellIs" dxfId="32" priority="27" operator="equal">
      <formula>"NO VÁLIDA"</formula>
    </cfRule>
    <cfRule type="cellIs" dxfId="31" priority="28" operator="equal">
      <formula>"VÁLIDA"</formula>
    </cfRule>
  </conditionalFormatting>
  <conditionalFormatting sqref="AP67">
    <cfRule type="cellIs" dxfId="30" priority="26" operator="equal">
      <formula>0</formula>
    </cfRule>
  </conditionalFormatting>
  <conditionalFormatting sqref="AR24:AR28">
    <cfRule type="cellIs" dxfId="29" priority="24" operator="equal">
      <formula>"NO VÁLIDA"</formula>
    </cfRule>
    <cfRule type="cellIs" dxfId="28" priority="25" operator="equal">
      <formula>"VÁLIDA"</formula>
    </cfRule>
  </conditionalFormatting>
  <conditionalFormatting sqref="AP24:AR28">
    <cfRule type="expression" dxfId="27" priority="23">
      <formula>YS="T"</formula>
    </cfRule>
  </conditionalFormatting>
  <conditionalFormatting sqref="AP24:AR24">
    <cfRule type="expression" dxfId="26" priority="22" stopIfTrue="1">
      <formula>AND(ROW()=CELL("ROW"),COLUMN()=CELL("COL"))</formula>
    </cfRule>
  </conditionalFormatting>
  <conditionalFormatting sqref="AQ24">
    <cfRule type="cellIs" dxfId="25" priority="21" operator="greaterThan">
      <formula>0</formula>
    </cfRule>
  </conditionalFormatting>
  <conditionalFormatting sqref="AP25:AP28">
    <cfRule type="cellIs" dxfId="24" priority="20" operator="equal">
      <formula>0</formula>
    </cfRule>
  </conditionalFormatting>
  <conditionalFormatting sqref="AR29:AR31">
    <cfRule type="cellIs" dxfId="23" priority="18" operator="equal">
      <formula>"NO VÁLIDA"</formula>
    </cfRule>
    <cfRule type="cellIs" dxfId="22" priority="19" operator="equal">
      <formula>"VÁLIDA"</formula>
    </cfRule>
  </conditionalFormatting>
  <conditionalFormatting sqref="AP31:AR31 AP29:AR29">
    <cfRule type="expression" dxfId="21" priority="17">
      <formula>YS="T"</formula>
    </cfRule>
  </conditionalFormatting>
  <conditionalFormatting sqref="AP29:AP31">
    <cfRule type="cellIs" dxfId="20" priority="16" operator="equal">
      <formula>0</formula>
    </cfRule>
  </conditionalFormatting>
  <conditionalFormatting sqref="AR35:AR36">
    <cfRule type="cellIs" dxfId="19" priority="14" operator="equal">
      <formula>"NO VÁLIDA"</formula>
    </cfRule>
    <cfRule type="cellIs" dxfId="18" priority="15" operator="equal">
      <formula>"VÁLIDA"</formula>
    </cfRule>
  </conditionalFormatting>
  <conditionalFormatting sqref="AP35:AR36">
    <cfRule type="expression" dxfId="17" priority="13">
      <formula>YS="T"</formula>
    </cfRule>
  </conditionalFormatting>
  <conditionalFormatting sqref="AP35:AP36">
    <cfRule type="cellIs" dxfId="16" priority="12" operator="equal">
      <formula>0</formula>
    </cfRule>
  </conditionalFormatting>
  <conditionalFormatting sqref="V82:V83">
    <cfRule type="expression" dxfId="15" priority="11" stopIfTrue="1">
      <formula>AND(ROW()=CELL("ROW"),COLUMN()=CELL("COL"))</formula>
    </cfRule>
  </conditionalFormatting>
  <conditionalFormatting sqref="V82:V83">
    <cfRule type="cellIs" dxfId="14" priority="10" operator="equal">
      <formula>0</formula>
    </cfRule>
  </conditionalFormatting>
  <conditionalFormatting sqref="AL95:AL98">
    <cfRule type="cellIs" dxfId="13" priority="8" operator="equal">
      <formula>"NO VÁLIDA"</formula>
    </cfRule>
    <cfRule type="cellIs" dxfId="12" priority="9" operator="equal">
      <formula>"VÁLIDA"</formula>
    </cfRule>
  </conditionalFormatting>
  <conditionalFormatting sqref="AJ95:AL98">
    <cfRule type="expression" dxfId="11" priority="7" stopIfTrue="1">
      <formula>AND(ROW()=CELL("ROW"),COLUMN()=CELL("COL"))</formula>
    </cfRule>
  </conditionalFormatting>
  <conditionalFormatting sqref="AO91:AO94">
    <cfRule type="cellIs" dxfId="10" priority="5" operator="equal">
      <formula>"NO VÁLIDA"</formula>
    </cfRule>
    <cfRule type="cellIs" dxfId="9" priority="6" operator="equal">
      <formula>"VÁLIDA"</formula>
    </cfRule>
  </conditionalFormatting>
  <conditionalFormatting sqref="AM91:AO94">
    <cfRule type="expression" dxfId="8" priority="4" stopIfTrue="1">
      <formula>AND(ROW()=CELL("ROW"),COLUMN()=CELL("COL"))</formula>
    </cfRule>
  </conditionalFormatting>
  <conditionalFormatting sqref="AL91:AL94">
    <cfRule type="cellIs" dxfId="7" priority="2" operator="equal">
      <formula>"NO VÁLIDA"</formula>
    </cfRule>
    <cfRule type="cellIs" dxfId="6" priority="3" operator="equal">
      <formula>"VÁLIDA"</formula>
    </cfRule>
  </conditionalFormatting>
  <conditionalFormatting sqref="AJ91:AL94">
    <cfRule type="expression" dxfId="5" priority="1" stopIfTrue="1">
      <formula>AND(ROW()=CELL("ROW"),COLUMN()=CELL("COL"))</formula>
    </cfRule>
  </conditionalFormatting>
  <dataValidations count="1">
    <dataValidation type="decimal" allowBlank="1" showInputMessage="1" showErrorMessage="1" errorTitle="ESTA CELDA ESTA FORMULADA" error="PARA DESBLOQUEAR, SOMBREAR LAS CELDAS, LUEGO CLICK EN DATOS, DESPUES VALIDACION DE DATOS, LUEGO VLIDACION DE DATOS, DESPUES BORRAR TODOS Y CLICK EN ACEPTAR." sqref="J78:J80 J74 J88:J89 J86 M78:M80 M74 M88:M89 M86 P78:P80 P74 P88:P89 P86 S78:S80 S74 S88:S89 S86 V78:V80 V74 V88:V89 V86 Y78:Y80 Y74 Y88:Y89 Y86 AB78:AB80 AB74 AB88:AB89 AB86 AE78:AE80 AE74 AE88:AE89 AE86 AH78:AH80 AH74 AH88:AH89 AH86 AK78:AK80 AK74 AK88:AK89 AK86 AN78:AN80 AN74 AN88:AN89 AN86 AQ78:AQ80 AQ74 AQ88:AQ89 AQ86 J15:J71 M15:M71 P15:P71 S15:S71 V15:V71 Y15:Y71 AB15:AB71 AE15:AE71 AH15:AH71 AK15:AK71 AN15:AN71 AQ15:AQ71 AR15:AR89 AO15:AO89 AL15:AL89 AI15:AI89 AF15:AF89 AC15:AC89 Z15:Z89 W15:W89 T15:T89 Q15:Q89 N15:N89 K15:K89" xr:uid="{00000000-0002-0000-0200-000000000000}">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8" tint="-0.499984740745262"/>
    <pageSetUpPr fitToPage="1"/>
  </sheetPr>
  <dimension ref="A1:Z325"/>
  <sheetViews>
    <sheetView showGridLines="0" topLeftCell="A4" zoomScaleNormal="100" workbookViewId="0">
      <selection activeCell="E12" sqref="E12:J12"/>
    </sheetView>
  </sheetViews>
  <sheetFormatPr baseColWidth="10" defaultColWidth="0" defaultRowHeight="13" zeroHeight="1"/>
  <cols>
    <col min="1" max="1" width="2.6640625" style="31" customWidth="1"/>
    <col min="2" max="3" width="8.33203125" style="31" customWidth="1"/>
    <col min="4" max="4" width="44.33203125" style="31" customWidth="1"/>
    <col min="5" max="6" width="21.5" style="31" customWidth="1"/>
    <col min="7" max="7" width="21" style="31" customWidth="1"/>
    <col min="8" max="8" width="20.6640625" style="31" customWidth="1"/>
    <col min="9" max="9" width="15.5" style="31" bestFit="1" customWidth="1"/>
    <col min="10" max="10" width="28.6640625" style="33" bestFit="1" customWidth="1"/>
    <col min="11" max="11" width="13.6640625" style="29" hidden="1" customWidth="1"/>
    <col min="12" max="12" width="13.6640625" style="30" hidden="1" customWidth="1"/>
    <col min="13" max="15" width="13.6640625" style="31" hidden="1" customWidth="1"/>
    <col min="16" max="16" width="19.5" style="112" hidden="1" customWidth="1"/>
    <col min="17" max="17" width="47.6640625" style="126" hidden="1" customWidth="1"/>
    <col min="18" max="18" width="22.33203125" style="126" hidden="1" customWidth="1"/>
    <col min="19" max="19" width="22.33203125" style="112" hidden="1" customWidth="1"/>
    <col min="20" max="20" width="23.33203125" style="112" hidden="1" customWidth="1"/>
    <col min="21" max="21" width="22.33203125" style="112" hidden="1" customWidth="1"/>
    <col min="22" max="22" width="22.33203125" style="198" hidden="1" customWidth="1"/>
    <col min="23" max="23" width="22.33203125" style="197" hidden="1" customWidth="1"/>
    <col min="24" max="24" width="22.33203125" style="198" hidden="1" customWidth="1"/>
    <col min="25" max="26" width="22.33203125" style="112" bestFit="1" customWidth="1"/>
    <col min="27" max="16384" width="11.5" style="31" hidden="1"/>
  </cols>
  <sheetData>
    <row r="1" spans="2:19" ht="18">
      <c r="B1" s="391" t="s">
        <v>19</v>
      </c>
      <c r="C1" s="391"/>
      <c r="D1" s="391"/>
      <c r="E1" s="391"/>
      <c r="F1" s="391"/>
      <c r="G1" s="391"/>
      <c r="H1" s="391"/>
      <c r="I1" s="391"/>
      <c r="J1" s="391"/>
    </row>
    <row r="2" spans="2:19">
      <c r="B2" s="374" t="s">
        <v>20</v>
      </c>
      <c r="C2" s="374"/>
      <c r="D2" s="374"/>
      <c r="E2" s="374"/>
      <c r="F2" s="374"/>
      <c r="G2" s="374"/>
      <c r="H2" s="374"/>
      <c r="I2" s="374"/>
      <c r="J2" s="374"/>
    </row>
    <row r="3" spans="2:19">
      <c r="B3" s="374" t="s">
        <v>21</v>
      </c>
      <c r="C3" s="374"/>
      <c r="D3" s="374"/>
      <c r="E3" s="374"/>
      <c r="F3" s="374"/>
      <c r="G3" s="374"/>
      <c r="H3" s="374"/>
      <c r="I3" s="374"/>
      <c r="J3" s="374"/>
    </row>
    <row r="4" spans="2:19">
      <c r="B4" s="374" t="s">
        <v>22</v>
      </c>
      <c r="C4" s="374"/>
      <c r="D4" s="374"/>
      <c r="E4" s="374"/>
      <c r="F4" s="374"/>
      <c r="G4" s="374"/>
      <c r="H4" s="374"/>
      <c r="I4" s="374"/>
      <c r="J4" s="374"/>
    </row>
    <row r="5" spans="2:19">
      <c r="B5" s="374" t="s">
        <v>23</v>
      </c>
      <c r="C5" s="374"/>
      <c r="D5" s="374"/>
      <c r="E5" s="374"/>
      <c r="F5" s="374"/>
      <c r="G5" s="374"/>
      <c r="H5" s="374"/>
      <c r="I5" s="374"/>
      <c r="J5" s="374"/>
    </row>
    <row r="6" spans="2:19" ht="16">
      <c r="B6" s="36"/>
      <c r="C6" s="36"/>
      <c r="D6" s="32"/>
      <c r="E6" s="32"/>
      <c r="F6" s="32"/>
      <c r="G6" s="32"/>
      <c r="H6" s="32"/>
      <c r="I6" s="32"/>
      <c r="J6" s="32"/>
    </row>
    <row r="7" spans="2:19" ht="40.5" customHeight="1">
      <c r="B7" s="374" t="s">
        <v>279</v>
      </c>
      <c r="C7" s="374"/>
      <c r="D7" s="374"/>
      <c r="E7" s="374"/>
      <c r="F7" s="374"/>
      <c r="G7" s="374"/>
      <c r="H7" s="374"/>
      <c r="I7" s="374"/>
      <c r="J7" s="374"/>
    </row>
    <row r="8" spans="2:19" ht="19">
      <c r="B8" s="321" t="s">
        <v>24</v>
      </c>
      <c r="C8" s="36"/>
      <c r="D8" s="32"/>
      <c r="E8" s="32"/>
      <c r="F8" s="323"/>
      <c r="G8" s="32"/>
      <c r="H8" s="32"/>
      <c r="I8" s="32"/>
      <c r="J8" s="32"/>
    </row>
    <row r="9" spans="2:19" ht="15.75" customHeight="1">
      <c r="B9" s="388" t="s">
        <v>199</v>
      </c>
      <c r="C9" s="388"/>
      <c r="D9" s="388"/>
      <c r="E9" s="388"/>
      <c r="F9" s="388"/>
      <c r="G9" s="388"/>
      <c r="H9" s="388"/>
      <c r="I9" s="388"/>
      <c r="J9" s="388"/>
    </row>
    <row r="10" spans="2:19" ht="16.5" customHeight="1">
      <c r="B10" s="495" t="s">
        <v>200</v>
      </c>
      <c r="C10" s="495"/>
      <c r="D10" s="495"/>
      <c r="E10" s="495"/>
      <c r="F10" s="495"/>
      <c r="G10" s="495"/>
      <c r="H10" s="495"/>
      <c r="I10" s="495"/>
      <c r="J10" s="495"/>
      <c r="S10" s="111"/>
    </row>
    <row r="11" spans="2:19" ht="17" thickBot="1">
      <c r="B11" s="37"/>
      <c r="C11" s="37"/>
      <c r="D11" s="32"/>
      <c r="E11" s="32"/>
      <c r="F11" s="32"/>
      <c r="G11" s="32"/>
      <c r="H11" s="32"/>
      <c r="I11" s="32"/>
      <c r="J11" s="32"/>
    </row>
    <row r="12" spans="2:19" ht="15.75" customHeight="1" thickBot="1">
      <c r="B12" s="450" t="s">
        <v>201</v>
      </c>
      <c r="C12" s="451"/>
      <c r="D12" s="311" t="s">
        <v>202</v>
      </c>
      <c r="E12" s="443" t="s">
        <v>203</v>
      </c>
      <c r="F12" s="444"/>
      <c r="G12" s="444"/>
      <c r="H12" s="444"/>
      <c r="I12" s="444"/>
      <c r="J12" s="445"/>
      <c r="Q12" s="127" t="s">
        <v>202</v>
      </c>
    </row>
    <row r="13" spans="2:19" ht="21" customHeight="1" thickBot="1">
      <c r="B13" s="452"/>
      <c r="C13" s="453"/>
      <c r="D13" s="313">
        <v>5</v>
      </c>
      <c r="E13" s="446" t="s">
        <v>204</v>
      </c>
      <c r="F13" s="446"/>
      <c r="G13" s="446"/>
      <c r="H13" s="446"/>
      <c r="I13" s="309" t="s">
        <v>205</v>
      </c>
      <c r="J13" s="84">
        <v>0</v>
      </c>
      <c r="Q13" s="128">
        <v>1</v>
      </c>
    </row>
    <row r="14" spans="2:19" ht="15.75" customHeight="1" thickBot="1">
      <c r="B14" s="454">
        <v>3</v>
      </c>
      <c r="C14" s="455"/>
      <c r="D14" s="312" t="s">
        <v>206</v>
      </c>
      <c r="E14" s="310"/>
      <c r="F14" s="310"/>
      <c r="G14" s="310"/>
      <c r="H14" s="310"/>
      <c r="I14" s="310" t="s">
        <v>207</v>
      </c>
      <c r="J14" s="85">
        <v>0</v>
      </c>
      <c r="Q14" s="129"/>
    </row>
    <row r="15" spans="2:19" ht="15.75" customHeight="1" thickBot="1">
      <c r="B15" s="456"/>
      <c r="C15" s="457"/>
      <c r="D15" s="314" t="s">
        <v>263</v>
      </c>
      <c r="E15" s="449" t="s">
        <v>209</v>
      </c>
      <c r="F15" s="449"/>
      <c r="G15" s="447" t="s">
        <v>208</v>
      </c>
      <c r="H15" s="447"/>
      <c r="I15" s="447"/>
      <c r="J15" s="448"/>
      <c r="Q15" s="127" t="s">
        <v>206</v>
      </c>
    </row>
    <row r="16" spans="2:19" ht="17" thickBot="1">
      <c r="B16" s="37"/>
      <c r="C16" s="37"/>
      <c r="D16" s="32"/>
      <c r="E16" s="32"/>
      <c r="F16" s="32"/>
      <c r="G16" s="32"/>
      <c r="H16" s="32"/>
      <c r="I16" s="32"/>
      <c r="J16" s="32"/>
      <c r="Q16" s="128" t="s">
        <v>210</v>
      </c>
    </row>
    <row r="17" spans="2:26" ht="15.5" customHeight="1">
      <c r="B17" s="470" t="s">
        <v>211</v>
      </c>
      <c r="C17" s="471"/>
      <c r="D17" s="471"/>
      <c r="E17" s="471"/>
      <c r="F17" s="471"/>
      <c r="G17" s="471"/>
      <c r="H17" s="471"/>
      <c r="I17" s="471"/>
      <c r="J17" s="472"/>
    </row>
    <row r="18" spans="2:26">
      <c r="B18" s="58"/>
      <c r="C18" s="63"/>
      <c r="D18" s="59"/>
      <c r="E18" s="59"/>
      <c r="F18" s="60"/>
      <c r="G18" s="60"/>
      <c r="H18" s="60"/>
      <c r="I18" s="63" t="s">
        <v>212</v>
      </c>
      <c r="J18" s="71">
        <v>10</v>
      </c>
    </row>
    <row r="19" spans="2:26">
      <c r="B19" s="64"/>
      <c r="C19" s="63"/>
      <c r="D19" s="59"/>
      <c r="E19" s="59"/>
      <c r="F19" s="60"/>
      <c r="G19" s="60"/>
      <c r="H19" s="60"/>
      <c r="I19" s="63" t="s">
        <v>213</v>
      </c>
      <c r="J19" s="74">
        <v>44119830894</v>
      </c>
    </row>
    <row r="20" spans="2:26">
      <c r="B20" s="58"/>
      <c r="C20" s="65"/>
      <c r="D20" s="59"/>
      <c r="E20" s="59"/>
      <c r="F20" s="60"/>
      <c r="G20" s="60"/>
      <c r="H20" s="60"/>
      <c r="I20" s="63" t="s">
        <v>214</v>
      </c>
      <c r="J20" s="74">
        <v>44785810085.199997</v>
      </c>
    </row>
    <row r="21" spans="2:26">
      <c r="B21" s="58"/>
      <c r="C21" s="65"/>
      <c r="D21" s="59"/>
      <c r="E21" s="59"/>
      <c r="F21" s="60"/>
      <c r="G21" s="60"/>
      <c r="H21" s="60"/>
      <c r="I21" s="63" t="s">
        <v>215</v>
      </c>
      <c r="J21" s="74">
        <v>44737712323.5</v>
      </c>
    </row>
    <row r="22" spans="2:26">
      <c r="B22" s="66"/>
      <c r="C22" s="67"/>
      <c r="D22" s="59"/>
      <c r="E22" s="59"/>
      <c r="F22" s="60"/>
      <c r="G22" s="60"/>
      <c r="H22" s="60"/>
      <c r="I22" s="63" t="s">
        <v>216</v>
      </c>
      <c r="J22" s="74">
        <v>46250000000</v>
      </c>
      <c r="V22" s="203"/>
      <c r="W22" s="199"/>
      <c r="X22" s="200"/>
    </row>
    <row r="23" spans="2:26" ht="14" thickBot="1">
      <c r="B23" s="68"/>
      <c r="C23" s="69"/>
      <c r="D23" s="61"/>
      <c r="E23" s="61"/>
      <c r="F23" s="62"/>
      <c r="G23" s="62"/>
      <c r="H23" s="62"/>
      <c r="I23" s="70" t="s">
        <v>217</v>
      </c>
      <c r="J23" s="72">
        <v>70</v>
      </c>
    </row>
    <row r="24" spans="2:26" customFormat="1" ht="14" thickBot="1">
      <c r="P24" s="111"/>
      <c r="Q24" s="133"/>
      <c r="R24" s="133"/>
      <c r="S24" s="111"/>
      <c r="T24" s="111"/>
      <c r="U24" s="111"/>
      <c r="V24" s="198"/>
      <c r="W24" s="197"/>
      <c r="X24" s="198"/>
      <c r="Y24" s="111"/>
      <c r="Z24" s="111"/>
    </row>
    <row r="25" spans="2:26" ht="15" customHeight="1">
      <c r="B25" s="483" t="s">
        <v>218</v>
      </c>
      <c r="C25" s="484"/>
      <c r="D25" s="484"/>
      <c r="E25" s="484"/>
      <c r="F25" s="484"/>
      <c r="G25" s="484"/>
      <c r="H25" s="484"/>
      <c r="I25" s="484"/>
      <c r="J25" s="485"/>
    </row>
    <row r="26" spans="2:26" ht="15" customHeight="1">
      <c r="B26" s="460" t="s">
        <v>219</v>
      </c>
      <c r="C26" s="461"/>
      <c r="D26" s="461"/>
      <c r="E26" s="461"/>
      <c r="F26" s="461"/>
      <c r="G26" s="461"/>
      <c r="H26" s="461"/>
      <c r="I26" s="462"/>
      <c r="J26" s="125" t="s">
        <v>280</v>
      </c>
    </row>
    <row r="27" spans="2:26" ht="15" customHeight="1">
      <c r="B27" s="460" t="s">
        <v>281</v>
      </c>
      <c r="C27" s="461"/>
      <c r="D27" s="461"/>
      <c r="E27" s="461"/>
      <c r="F27" s="461"/>
      <c r="G27" s="461"/>
      <c r="H27" s="461"/>
      <c r="I27" s="462"/>
      <c r="J27" s="125">
        <v>44710829653</v>
      </c>
    </row>
    <row r="28" spans="2:26" ht="15" customHeight="1">
      <c r="B28" s="478" t="s">
        <v>220</v>
      </c>
      <c r="C28" s="479"/>
      <c r="D28" s="479"/>
      <c r="E28" s="479"/>
      <c r="F28" s="479"/>
      <c r="G28" s="479"/>
      <c r="H28" s="479"/>
      <c r="I28" s="479"/>
      <c r="J28" s="480"/>
    </row>
    <row r="29" spans="2:26" hidden="1">
      <c r="B29" s="460" t="s">
        <v>221</v>
      </c>
      <c r="C29" s="461"/>
      <c r="D29" s="461"/>
      <c r="E29" s="461"/>
      <c r="F29" s="461"/>
      <c r="G29" s="461"/>
      <c r="H29" s="461"/>
      <c r="I29" s="462"/>
      <c r="J29" s="75">
        <v>3.2451966165584024E+16</v>
      </c>
      <c r="K29" s="89"/>
    </row>
    <row r="30" spans="2:26">
      <c r="B30" s="460" t="s">
        <v>222</v>
      </c>
      <c r="C30" s="461"/>
      <c r="D30" s="461"/>
      <c r="E30" s="461"/>
      <c r="F30" s="461"/>
      <c r="G30" s="461"/>
      <c r="H30" s="461"/>
      <c r="I30" s="462"/>
      <c r="J30" s="204">
        <v>44789296910</v>
      </c>
      <c r="K30" s="89"/>
    </row>
    <row r="31" spans="2:26" ht="13.25" customHeight="1">
      <c r="B31" s="460" t="s">
        <v>223</v>
      </c>
      <c r="C31" s="461"/>
      <c r="D31" s="461"/>
      <c r="E31" s="461"/>
      <c r="F31" s="461"/>
      <c r="G31" s="461"/>
      <c r="H31" s="461"/>
      <c r="I31" s="462"/>
      <c r="J31" s="73">
        <v>44784125839.245323</v>
      </c>
      <c r="K31" s="90"/>
    </row>
    <row r="32" spans="2:26" ht="15" customHeight="1">
      <c r="B32" s="478" t="s">
        <v>224</v>
      </c>
      <c r="C32" s="479"/>
      <c r="D32" s="479"/>
      <c r="E32" s="479"/>
      <c r="F32" s="479"/>
      <c r="G32" s="479"/>
      <c r="H32" s="479"/>
      <c r="I32" s="479"/>
      <c r="J32" s="480"/>
      <c r="K32" s="90"/>
    </row>
    <row r="33" spans="2:26" ht="13.25" customHeight="1">
      <c r="B33" s="460" t="s">
        <v>225</v>
      </c>
      <c r="C33" s="461"/>
      <c r="D33" s="461"/>
      <c r="E33" s="461"/>
      <c r="F33" s="461"/>
      <c r="G33" s="461"/>
      <c r="H33" s="461"/>
      <c r="I33" s="462"/>
      <c r="J33" s="125">
        <v>44452820489.599998</v>
      </c>
      <c r="K33" s="90"/>
    </row>
    <row r="34" spans="2:26" ht="15" customHeight="1">
      <c r="B34" s="478" t="s">
        <v>226</v>
      </c>
      <c r="C34" s="479"/>
      <c r="D34" s="479"/>
      <c r="E34" s="479"/>
      <c r="F34" s="479"/>
      <c r="G34" s="479"/>
      <c r="H34" s="479"/>
      <c r="I34" s="479"/>
      <c r="J34" s="480"/>
      <c r="K34"/>
    </row>
    <row r="35" spans="2:26" ht="14" thickBot="1">
      <c r="B35" s="473" t="s">
        <v>227</v>
      </c>
      <c r="C35" s="474"/>
      <c r="D35" s="474"/>
      <c r="E35" s="474"/>
      <c r="F35" s="474"/>
      <c r="G35" s="474"/>
      <c r="H35" s="474"/>
      <c r="I35" s="475"/>
      <c r="J35" s="76">
        <v>44119830894</v>
      </c>
      <c r="K35"/>
      <c r="V35" s="202"/>
      <c r="W35" s="201"/>
      <c r="X35" s="202"/>
    </row>
    <row r="36" spans="2:26">
      <c r="B36" s="86"/>
      <c r="C36" s="86"/>
      <c r="D36" s="86"/>
      <c r="E36" s="86"/>
      <c r="F36" s="86"/>
      <c r="G36" s="86"/>
      <c r="H36" s="86"/>
      <c r="I36" s="86"/>
      <c r="J36" s="87"/>
      <c r="K36"/>
    </row>
    <row r="37" spans="2:26" ht="17" thickBot="1">
      <c r="B37" s="54"/>
      <c r="C37" s="54"/>
      <c r="D37" s="54"/>
      <c r="E37" s="54"/>
      <c r="F37" s="55"/>
      <c r="G37" s="55"/>
      <c r="H37" s="55"/>
      <c r="I37" s="32"/>
      <c r="J37" s="32"/>
      <c r="K37"/>
    </row>
    <row r="38" spans="2:26" s="30" customFormat="1" ht="40.5" customHeight="1" thickBot="1">
      <c r="B38" s="476" t="s">
        <v>228</v>
      </c>
      <c r="C38" s="477"/>
      <c r="D38" s="477"/>
      <c r="E38" s="353"/>
      <c r="F38" s="486" t="s">
        <v>208</v>
      </c>
      <c r="G38" s="486"/>
      <c r="H38" s="486"/>
      <c r="I38" s="486"/>
      <c r="J38" s="205">
        <v>44452820489.599998</v>
      </c>
      <c r="K38" s="88"/>
      <c r="P38" s="113"/>
      <c r="Q38" s="134"/>
      <c r="R38" s="134"/>
      <c r="S38" s="113"/>
      <c r="T38" s="113"/>
      <c r="U38" s="113"/>
      <c r="V38" s="198"/>
      <c r="W38" s="197"/>
      <c r="X38" s="198"/>
      <c r="Y38" s="113"/>
      <c r="Z38" s="113"/>
    </row>
    <row r="39" spans="2:26" ht="16">
      <c r="B39" s="54"/>
      <c r="C39" s="54"/>
      <c r="D39" s="54"/>
      <c r="E39" s="54"/>
      <c r="F39" s="55"/>
      <c r="G39" s="55"/>
      <c r="H39" s="55"/>
      <c r="I39" s="32"/>
      <c r="J39" s="32"/>
      <c r="K39"/>
    </row>
    <row r="40" spans="2:26" ht="17" thickBot="1">
      <c r="B40" s="37"/>
      <c r="C40" s="37"/>
      <c r="D40" s="32"/>
      <c r="E40" s="32"/>
      <c r="F40" s="195"/>
      <c r="G40" s="32"/>
      <c r="H40" s="32"/>
      <c r="I40" s="32"/>
      <c r="J40" s="32"/>
    </row>
    <row r="41" spans="2:26" ht="14">
      <c r="B41" s="465" t="s">
        <v>229</v>
      </c>
      <c r="C41" s="466"/>
      <c r="D41" s="466"/>
      <c r="E41" s="466"/>
      <c r="F41" s="466"/>
      <c r="G41" s="466"/>
      <c r="H41" s="466"/>
      <c r="I41" s="466"/>
      <c r="J41" s="467"/>
    </row>
    <row r="42" spans="2:26" ht="60">
      <c r="B42" s="489" t="s">
        <v>27</v>
      </c>
      <c r="C42" s="491" t="s">
        <v>230</v>
      </c>
      <c r="D42" s="493" t="s">
        <v>231</v>
      </c>
      <c r="E42" s="170" t="s">
        <v>232</v>
      </c>
      <c r="F42" s="170" t="s">
        <v>233</v>
      </c>
      <c r="G42" s="170" t="s">
        <v>194</v>
      </c>
      <c r="H42" s="170" t="s">
        <v>234</v>
      </c>
      <c r="I42" s="170" t="s">
        <v>235</v>
      </c>
      <c r="J42" s="171" t="s">
        <v>236</v>
      </c>
      <c r="K42" s="487" t="s">
        <v>237</v>
      </c>
      <c r="L42" s="481" t="s">
        <v>238</v>
      </c>
      <c r="M42" s="481" t="s">
        <v>239</v>
      </c>
      <c r="N42" s="481" t="s">
        <v>240</v>
      </c>
      <c r="O42" s="481" t="s">
        <v>241</v>
      </c>
    </row>
    <row r="43" spans="2:26" ht="22.5" customHeight="1" thickBot="1">
      <c r="B43" s="490"/>
      <c r="C43" s="492"/>
      <c r="D43" s="494"/>
      <c r="E43" s="172" t="s">
        <v>242</v>
      </c>
      <c r="F43" s="173" t="s">
        <v>242</v>
      </c>
      <c r="G43" s="173" t="s">
        <v>243</v>
      </c>
      <c r="H43" s="173" t="s">
        <v>244</v>
      </c>
      <c r="I43" s="173" t="s">
        <v>243</v>
      </c>
      <c r="J43" s="174" t="s">
        <v>245</v>
      </c>
      <c r="K43" s="488"/>
      <c r="L43" s="482"/>
      <c r="M43" s="482"/>
      <c r="N43" s="482"/>
      <c r="O43" s="482"/>
      <c r="V43" s="196"/>
    </row>
    <row r="44" spans="2:26" ht="6.75" customHeight="1" thickBot="1">
      <c r="B44" s="215"/>
      <c r="C44" s="216"/>
      <c r="D44" s="217"/>
      <c r="E44" s="296">
        <v>46250000000</v>
      </c>
      <c r="F44" s="217"/>
      <c r="G44" s="217"/>
      <c r="H44" s="217"/>
      <c r="I44" s="217"/>
      <c r="J44" s="218"/>
      <c r="K44" s="355"/>
      <c r="L44" s="354"/>
      <c r="M44" s="354"/>
      <c r="N44" s="354"/>
      <c r="O44" s="354"/>
      <c r="V44" s="196"/>
    </row>
    <row r="45" spans="2:26" ht="26.25" customHeight="1">
      <c r="B45" s="207">
        <v>1</v>
      </c>
      <c r="C45" s="208">
        <v>2</v>
      </c>
      <c r="D45" s="209" t="s">
        <v>35</v>
      </c>
      <c r="E45" s="210">
        <v>44709576493</v>
      </c>
      <c r="F45" s="210">
        <v>44709576493</v>
      </c>
      <c r="G45" s="211">
        <v>0</v>
      </c>
      <c r="H45" s="212">
        <v>44.709576493</v>
      </c>
      <c r="I45" s="213">
        <v>-3.3306454205405456E-2</v>
      </c>
      <c r="J45" s="214">
        <v>69.595685492167931</v>
      </c>
      <c r="K45" s="56">
        <v>0.96669354579459454</v>
      </c>
      <c r="L45" s="57" t="e">
        <v>#REF!</v>
      </c>
      <c r="M45" s="57" t="e">
        <v>#REF!</v>
      </c>
      <c r="N45" s="57">
        <v>0.99833536225507846</v>
      </c>
      <c r="O45" s="57">
        <v>1.0133669052453282</v>
      </c>
      <c r="P45" s="130">
        <v>1</v>
      </c>
      <c r="Q45" s="131">
        <v>175869940</v>
      </c>
      <c r="R45" s="131">
        <v>28135830.5</v>
      </c>
      <c r="S45" s="131" t="s">
        <v>1</v>
      </c>
      <c r="T45" s="131" t="s">
        <v>1</v>
      </c>
      <c r="U45" s="131">
        <v>0</v>
      </c>
      <c r="V45" s="196">
        <v>74549346.245323181</v>
      </c>
      <c r="W45" s="197" t="s">
        <v>1</v>
      </c>
      <c r="X45" s="196" t="s">
        <v>1</v>
      </c>
      <c r="Y45" s="131"/>
    </row>
    <row r="46" spans="2:26" ht="26.25" customHeight="1">
      <c r="B46" s="99">
        <v>2</v>
      </c>
      <c r="C46" s="100">
        <v>3</v>
      </c>
      <c r="D46" s="101" t="s">
        <v>37</v>
      </c>
      <c r="E46" s="102">
        <v>44533706553</v>
      </c>
      <c r="F46" s="102">
        <v>44533706553</v>
      </c>
      <c r="G46" s="114">
        <v>0</v>
      </c>
      <c r="H46" s="103">
        <v>44.533706553000002</v>
      </c>
      <c r="I46" s="116">
        <v>-3.7109047502702719E-2</v>
      </c>
      <c r="J46" s="214">
        <v>69.872628454715823</v>
      </c>
      <c r="K46" s="56">
        <v>0.96289095249729728</v>
      </c>
      <c r="L46" s="57" t="e">
        <v>#REF!</v>
      </c>
      <c r="M46" s="57" t="e">
        <v>#REF!</v>
      </c>
      <c r="N46" s="57">
        <v>0.99440830246091627</v>
      </c>
      <c r="O46" s="57">
        <v>1.0093807172560194</v>
      </c>
      <c r="P46" s="130">
        <v>1</v>
      </c>
      <c r="Q46" s="131" t="e">
        <v>#VALUE!</v>
      </c>
      <c r="R46" s="131">
        <v>204005770.5</v>
      </c>
      <c r="S46" s="131" t="s">
        <v>1</v>
      </c>
      <c r="T46" s="131" t="s">
        <v>1</v>
      </c>
      <c r="U46" s="131">
        <v>0</v>
      </c>
      <c r="V46" s="196">
        <v>250419286.24532318</v>
      </c>
      <c r="W46" s="197" t="s">
        <v>1</v>
      </c>
      <c r="X46" s="196" t="s">
        <v>1</v>
      </c>
      <c r="Y46" s="131"/>
    </row>
    <row r="47" spans="2:26" ht="26.25" customHeight="1">
      <c r="B47" s="207">
        <v>3</v>
      </c>
      <c r="C47" s="100">
        <v>6</v>
      </c>
      <c r="D47" s="101" t="s">
        <v>38</v>
      </c>
      <c r="E47" s="102" t="s">
        <v>282</v>
      </c>
      <c r="F47" s="102" t="s">
        <v>282</v>
      </c>
      <c r="G47" s="114" t="s">
        <v>1</v>
      </c>
      <c r="H47" s="103" t="s">
        <v>1</v>
      </c>
      <c r="I47" s="116" t="s">
        <v>282</v>
      </c>
      <c r="J47" s="214" t="s">
        <v>1</v>
      </c>
      <c r="K47" s="56" t="s">
        <v>1</v>
      </c>
      <c r="L47" s="57" t="s">
        <v>1</v>
      </c>
      <c r="M47" s="57" t="s">
        <v>1</v>
      </c>
      <c r="N47" s="57" t="s">
        <v>1</v>
      </c>
      <c r="O47" s="57" t="s">
        <v>1</v>
      </c>
      <c r="P47" s="130" t="s">
        <v>1</v>
      </c>
      <c r="Q47" s="131" t="s">
        <v>1</v>
      </c>
      <c r="R47" s="131" t="s">
        <v>1</v>
      </c>
      <c r="S47" s="131" t="s">
        <v>1</v>
      </c>
      <c r="T47" s="131" t="s">
        <v>1</v>
      </c>
      <c r="U47" s="131" t="s">
        <v>1</v>
      </c>
      <c r="V47" s="196" t="s">
        <v>1</v>
      </c>
      <c r="W47" s="197" t="s">
        <v>1</v>
      </c>
      <c r="X47" s="196" t="s">
        <v>1</v>
      </c>
      <c r="Y47" s="131"/>
    </row>
    <row r="48" spans="2:26" ht="26.25" customHeight="1">
      <c r="B48" s="99">
        <v>4</v>
      </c>
      <c r="C48" s="100">
        <v>8</v>
      </c>
      <c r="D48" s="101" t="s">
        <v>39</v>
      </c>
      <c r="E48" s="102">
        <v>45156153048</v>
      </c>
      <c r="F48" s="102">
        <v>45156153048</v>
      </c>
      <c r="G48" s="114">
        <v>0</v>
      </c>
      <c r="H48" s="103">
        <v>45.156153048</v>
      </c>
      <c r="I48" s="116">
        <v>-2.3650744908108146E-2</v>
      </c>
      <c r="J48" s="214">
        <v>68.892459948643335</v>
      </c>
      <c r="K48" s="56">
        <v>0.97634925509189185</v>
      </c>
      <c r="L48" s="57" t="e">
        <v>#REF!</v>
      </c>
      <c r="M48" s="57" t="e">
        <v>#REF!</v>
      </c>
      <c r="N48" s="57">
        <v>1.0083071222622517</v>
      </c>
      <c r="O48" s="57">
        <v>1.0234888061218959</v>
      </c>
      <c r="P48" s="130">
        <v>1</v>
      </c>
      <c r="Q48" s="131">
        <v>391558054</v>
      </c>
      <c r="R48" s="131" t="s">
        <v>1</v>
      </c>
      <c r="S48" s="131" t="s">
        <v>1</v>
      </c>
      <c r="T48" s="131" t="s">
        <v>1</v>
      </c>
      <c r="U48" s="131">
        <v>0</v>
      </c>
      <c r="V48" s="196">
        <v>372027208.75467682</v>
      </c>
      <c r="W48" s="197" t="s">
        <v>1</v>
      </c>
      <c r="X48" s="196" t="s">
        <v>1</v>
      </c>
      <c r="Y48" s="131"/>
    </row>
    <row r="49" spans="2:26" ht="26.25" customHeight="1">
      <c r="B49" s="207">
        <v>5</v>
      </c>
      <c r="C49" s="100">
        <v>13</v>
      </c>
      <c r="D49" s="101" t="s">
        <v>40</v>
      </c>
      <c r="E49" s="102">
        <v>44827601403</v>
      </c>
      <c r="F49" s="102">
        <v>44764594994</v>
      </c>
      <c r="G49" s="114">
        <v>1.4055271089249421E-3</v>
      </c>
      <c r="H49" s="103">
        <v>44.764594993999999</v>
      </c>
      <c r="I49" s="116">
        <v>-3.2116864994594541E-2</v>
      </c>
      <c r="J49" s="214">
        <v>69.509047680942857</v>
      </c>
      <c r="K49" s="56">
        <v>0.96788313500540546</v>
      </c>
      <c r="L49" s="57" t="e">
        <v>#REF!</v>
      </c>
      <c r="M49" s="57" t="e">
        <v>#REF!</v>
      </c>
      <c r="N49" s="57">
        <v>0.9995638891040225</v>
      </c>
      <c r="O49" s="57">
        <v>1.014613929539963</v>
      </c>
      <c r="P49" s="130">
        <v>1</v>
      </c>
      <c r="Q49" s="131">
        <v>24701916</v>
      </c>
      <c r="R49" s="131" t="s">
        <v>1</v>
      </c>
      <c r="S49" s="131" t="s">
        <v>1</v>
      </c>
      <c r="T49" s="131" t="s">
        <v>1</v>
      </c>
      <c r="U49" s="131">
        <v>63006409</v>
      </c>
      <c r="V49" s="196">
        <v>19530845.245323181</v>
      </c>
      <c r="W49" s="197" t="s">
        <v>1</v>
      </c>
      <c r="X49" s="196" t="s">
        <v>1</v>
      </c>
      <c r="Y49" s="131"/>
    </row>
    <row r="50" spans="2:26" ht="26.25" customHeight="1">
      <c r="B50" s="99">
        <v>6</v>
      </c>
      <c r="C50" s="100">
        <v>15</v>
      </c>
      <c r="D50" s="101" t="s">
        <v>41</v>
      </c>
      <c r="E50" s="102">
        <v>44789296910</v>
      </c>
      <c r="F50" s="102">
        <v>44789296910</v>
      </c>
      <c r="G50" s="114">
        <v>0</v>
      </c>
      <c r="H50" s="103">
        <v>44.789296909999997</v>
      </c>
      <c r="I50" s="116">
        <v>-3.1582769513513465E-2</v>
      </c>
      <c r="J50" s="214">
        <v>69.470149494034672</v>
      </c>
      <c r="K50" s="56">
        <v>0.96841723048648654</v>
      </c>
      <c r="L50" s="57" t="e">
        <v>#REF!</v>
      </c>
      <c r="M50" s="57" t="e">
        <v>#REF!</v>
      </c>
      <c r="N50" s="57">
        <v>1.0001154666002243</v>
      </c>
      <c r="O50" s="57">
        <v>1.0151738119216374</v>
      </c>
      <c r="P50" s="130">
        <v>1</v>
      </c>
      <c r="Q50" s="131">
        <v>78467257</v>
      </c>
      <c r="R50" s="131" t="s">
        <v>1</v>
      </c>
      <c r="S50" s="131" t="s">
        <v>1</v>
      </c>
      <c r="T50" s="131" t="s">
        <v>1</v>
      </c>
      <c r="U50" s="131">
        <v>0</v>
      </c>
      <c r="V50" s="196">
        <v>5171070.7546768188</v>
      </c>
      <c r="W50" s="197" t="s">
        <v>283</v>
      </c>
      <c r="X50" s="196">
        <v>44789296910</v>
      </c>
      <c r="Y50" s="131"/>
    </row>
    <row r="51" spans="2:26" ht="26.25" customHeight="1">
      <c r="B51" s="207">
        <v>7</v>
      </c>
      <c r="C51" s="100">
        <v>19</v>
      </c>
      <c r="D51" s="101" t="s">
        <v>42</v>
      </c>
      <c r="E51" s="102">
        <v>44710829653</v>
      </c>
      <c r="F51" s="102">
        <v>44710829653</v>
      </c>
      <c r="G51" s="114">
        <v>0</v>
      </c>
      <c r="H51" s="103">
        <v>44.710829652999998</v>
      </c>
      <c r="I51" s="116">
        <v>-3.3279358854054086E-2</v>
      </c>
      <c r="J51" s="214">
        <v>69.593712137068437</v>
      </c>
      <c r="K51" s="56">
        <v>0.96672064114594591</v>
      </c>
      <c r="L51" s="57" t="e">
        <v>#REF!</v>
      </c>
      <c r="M51" s="57" t="e">
        <v>#REF!</v>
      </c>
      <c r="N51" s="57">
        <v>0.99836334449156328</v>
      </c>
      <c r="O51" s="57">
        <v>1.0133953087993448</v>
      </c>
      <c r="P51" s="130">
        <v>1</v>
      </c>
      <c r="Q51" s="131">
        <v>590998759</v>
      </c>
      <c r="R51" s="131">
        <v>26882670.5</v>
      </c>
      <c r="S51" s="131" t="s">
        <v>283</v>
      </c>
      <c r="T51" s="131">
        <v>44710829653</v>
      </c>
      <c r="U51" s="131">
        <v>0</v>
      </c>
      <c r="V51" s="196">
        <v>73296186.245323181</v>
      </c>
      <c r="W51" s="197" t="s">
        <v>1</v>
      </c>
      <c r="X51" s="196" t="s">
        <v>1</v>
      </c>
      <c r="Y51" s="131"/>
    </row>
    <row r="52" spans="2:26" ht="26.25" customHeight="1">
      <c r="B52" s="99">
        <v>8</v>
      </c>
      <c r="C52" s="100">
        <v>24</v>
      </c>
      <c r="D52" s="101" t="s">
        <v>43</v>
      </c>
      <c r="E52" s="102">
        <v>44168937144</v>
      </c>
      <c r="F52" s="102">
        <v>44119830894</v>
      </c>
      <c r="G52" s="114">
        <v>1.1117824692024048E-3</v>
      </c>
      <c r="H52" s="103">
        <v>44.119830894000003</v>
      </c>
      <c r="I52" s="116">
        <v>-4.6057710399999952E-2</v>
      </c>
      <c r="J52" s="214">
        <v>69.475640208309102</v>
      </c>
      <c r="K52" s="56">
        <v>0.95394228960000005</v>
      </c>
      <c r="L52" s="57" t="e">
        <v>#REF!</v>
      </c>
      <c r="M52" s="57" t="e">
        <v>#REF!</v>
      </c>
      <c r="N52" s="57">
        <v>0.98516673189893578</v>
      </c>
      <c r="O52" s="57">
        <v>1</v>
      </c>
      <c r="P52" s="130">
        <v>1</v>
      </c>
      <c r="Q52" s="131">
        <v>481536826</v>
      </c>
      <c r="R52" s="131">
        <v>617881429.5</v>
      </c>
      <c r="S52" s="131" t="s">
        <v>1</v>
      </c>
      <c r="T52" s="131" t="s">
        <v>1</v>
      </c>
      <c r="U52" s="131">
        <v>49106250</v>
      </c>
      <c r="V52" s="196">
        <v>664294945.24532318</v>
      </c>
      <c r="W52" s="197" t="s">
        <v>1</v>
      </c>
      <c r="X52" s="196" t="s">
        <v>1</v>
      </c>
      <c r="Y52" s="131"/>
    </row>
    <row r="53" spans="2:26" ht="26.25" customHeight="1">
      <c r="B53" s="207">
        <v>9</v>
      </c>
      <c r="C53" s="100">
        <v>32</v>
      </c>
      <c r="D53" s="101" t="s">
        <v>44</v>
      </c>
      <c r="E53" s="102">
        <v>44601367720</v>
      </c>
      <c r="F53" s="102">
        <v>44601367720</v>
      </c>
      <c r="G53" s="114">
        <v>0</v>
      </c>
      <c r="H53" s="103">
        <v>44.601367719999999</v>
      </c>
      <c r="I53" s="116">
        <v>-3.5646103351351321E-2</v>
      </c>
      <c r="J53" s="214">
        <v>69.766082196506915</v>
      </c>
      <c r="K53" s="56">
        <v>0.96435389664864868</v>
      </c>
      <c r="L53" s="57" t="e">
        <v>#REF!</v>
      </c>
      <c r="M53" s="57" t="e">
        <v>#REF!</v>
      </c>
      <c r="N53" s="57">
        <v>0.99591913170525326</v>
      </c>
      <c r="O53" s="57">
        <v>1.0109142944622094</v>
      </c>
      <c r="P53" s="130">
        <v>1</v>
      </c>
      <c r="Q53" s="131" t="e">
        <v>#VALUE!</v>
      </c>
      <c r="R53" s="131">
        <v>136344603.5</v>
      </c>
      <c r="S53" s="131" t="s">
        <v>1</v>
      </c>
      <c r="T53" s="131" t="s">
        <v>1</v>
      </c>
      <c r="U53" s="131">
        <v>0</v>
      </c>
      <c r="V53" s="196">
        <v>182758119.24532318</v>
      </c>
      <c r="W53" s="197" t="s">
        <v>1</v>
      </c>
      <c r="X53" s="196" t="s">
        <v>1</v>
      </c>
      <c r="Y53" s="131"/>
    </row>
    <row r="54" spans="2:26" ht="26.25" customHeight="1">
      <c r="B54" s="99">
        <v>10</v>
      </c>
      <c r="C54" s="100">
        <v>34</v>
      </c>
      <c r="D54" s="101" t="s">
        <v>45</v>
      </c>
      <c r="E54" s="102" t="s">
        <v>282</v>
      </c>
      <c r="F54" s="102" t="s">
        <v>282</v>
      </c>
      <c r="G54" s="114" t="s">
        <v>1</v>
      </c>
      <c r="H54" s="103" t="s">
        <v>1</v>
      </c>
      <c r="I54" s="116" t="s">
        <v>282</v>
      </c>
      <c r="J54" s="214" t="s">
        <v>1</v>
      </c>
      <c r="K54" s="56" t="s">
        <v>1</v>
      </c>
      <c r="L54" s="57" t="s">
        <v>1</v>
      </c>
      <c r="M54" s="57" t="s">
        <v>1</v>
      </c>
      <c r="N54" s="57" t="s">
        <v>1</v>
      </c>
      <c r="O54" s="57" t="s">
        <v>1</v>
      </c>
      <c r="P54" s="130" t="s">
        <v>1</v>
      </c>
      <c r="Q54" s="131" t="s">
        <v>1</v>
      </c>
      <c r="R54" s="131" t="s">
        <v>1</v>
      </c>
      <c r="S54" s="131" t="s">
        <v>1</v>
      </c>
      <c r="T54" s="131" t="s">
        <v>1</v>
      </c>
      <c r="U54" s="131" t="s">
        <v>1</v>
      </c>
      <c r="V54" s="196" t="s">
        <v>1</v>
      </c>
      <c r="W54" s="197" t="s">
        <v>1</v>
      </c>
      <c r="X54" s="196" t="s">
        <v>1</v>
      </c>
      <c r="Y54" s="131"/>
    </row>
    <row r="55" spans="2:26" ht="26.25" customHeight="1">
      <c r="B55" s="207">
        <v>11</v>
      </c>
      <c r="C55" s="100">
        <v>36</v>
      </c>
      <c r="D55" s="101" t="s">
        <v>46</v>
      </c>
      <c r="E55" s="102">
        <v>45694314777</v>
      </c>
      <c r="F55" s="102">
        <v>45694314777</v>
      </c>
      <c r="G55" s="114">
        <v>0</v>
      </c>
      <c r="H55" s="103">
        <v>45.694314777000002</v>
      </c>
      <c r="I55" s="116">
        <v>-1.2014815632432452E-2</v>
      </c>
      <c r="J55" s="214">
        <v>68.045014935816454</v>
      </c>
      <c r="K55" s="56">
        <v>0.98798518436756755</v>
      </c>
      <c r="L55" s="57" t="e">
        <v>#REF!</v>
      </c>
      <c r="M55" s="57" t="e">
        <v>#REF!</v>
      </c>
      <c r="N55" s="57">
        <v>1.0203239188149356</v>
      </c>
      <c r="O55" s="57">
        <v>1.0356865348551034</v>
      </c>
      <c r="P55" s="130">
        <v>1</v>
      </c>
      <c r="Q55" s="131">
        <v>915884967</v>
      </c>
      <c r="R55" s="131" t="s">
        <v>1</v>
      </c>
      <c r="S55" s="131" t="s">
        <v>1</v>
      </c>
      <c r="T55" s="131" t="s">
        <v>1</v>
      </c>
      <c r="U55" s="131">
        <v>0</v>
      </c>
      <c r="V55" s="196">
        <v>910188937.75467682</v>
      </c>
      <c r="W55" s="197" t="s">
        <v>1</v>
      </c>
      <c r="X55" s="196" t="s">
        <v>1</v>
      </c>
      <c r="Y55" s="131"/>
    </row>
    <row r="56" spans="2:26" ht="26.25" customHeight="1">
      <c r="B56" s="99">
        <v>12</v>
      </c>
      <c r="C56" s="100">
        <v>38</v>
      </c>
      <c r="D56" s="101" t="s">
        <v>47</v>
      </c>
      <c r="E56" s="102">
        <v>44778429810</v>
      </c>
      <c r="F56" s="102">
        <v>44778429810</v>
      </c>
      <c r="G56" s="114">
        <v>0</v>
      </c>
      <c r="H56" s="103">
        <v>44.778429809999999</v>
      </c>
      <c r="I56" s="116">
        <v>-3.1817733837837814E-2</v>
      </c>
      <c r="J56" s="214">
        <v>69.487261951503555</v>
      </c>
      <c r="K56" s="56">
        <v>0.96818226616216219</v>
      </c>
      <c r="L56" s="57" t="e">
        <v>#REF!</v>
      </c>
      <c r="M56" s="57" t="e">
        <v>#REF!</v>
      </c>
      <c r="N56" s="57">
        <v>0.99987281142282936</v>
      </c>
      <c r="O56" s="57">
        <v>1.0149275031806517</v>
      </c>
      <c r="P56" s="130">
        <v>1</v>
      </c>
      <c r="Q56" s="131" t="e">
        <v>#REF!</v>
      </c>
      <c r="R56" s="131" t="s">
        <v>1</v>
      </c>
      <c r="S56" s="131" t="s">
        <v>1</v>
      </c>
      <c r="T56" s="131" t="s">
        <v>1</v>
      </c>
      <c r="U56" s="131">
        <v>0</v>
      </c>
      <c r="V56" s="196">
        <v>5696029.2453231812</v>
      </c>
      <c r="W56" s="197" t="s">
        <v>1</v>
      </c>
      <c r="X56" s="196" t="s">
        <v>1</v>
      </c>
      <c r="Y56" s="131"/>
    </row>
    <row r="57" spans="2:26" customFormat="1" ht="6.75" customHeight="1" thickBot="1">
      <c r="P57" s="135"/>
      <c r="Q57" s="136"/>
      <c r="R57" s="131"/>
      <c r="S57" s="131"/>
      <c r="T57" s="131"/>
      <c r="U57" s="131"/>
      <c r="V57" s="198"/>
      <c r="W57" s="199"/>
      <c r="X57" s="200"/>
      <c r="Y57" s="131"/>
      <c r="Z57" s="111"/>
    </row>
    <row r="58" spans="2:26" customFormat="1" ht="14">
      <c r="B58" s="465" t="s">
        <v>246</v>
      </c>
      <c r="C58" s="466"/>
      <c r="D58" s="466"/>
      <c r="E58" s="466"/>
      <c r="F58" s="466"/>
      <c r="G58" s="466"/>
      <c r="H58" s="466"/>
      <c r="I58" s="466"/>
      <c r="J58" s="467"/>
      <c r="P58" s="111"/>
      <c r="Q58" s="136"/>
      <c r="R58" s="131"/>
      <c r="S58" s="131"/>
      <c r="T58" s="131"/>
      <c r="U58" s="131"/>
      <c r="V58" s="203"/>
      <c r="W58" s="199"/>
      <c r="X58" s="200"/>
      <c r="Y58" s="131"/>
      <c r="Z58" s="111"/>
    </row>
    <row r="59" spans="2:26" customFormat="1">
      <c r="B59" s="468" t="s">
        <v>247</v>
      </c>
      <c r="C59" s="469"/>
      <c r="D59" s="469"/>
      <c r="E59" s="469"/>
      <c r="F59" s="469"/>
      <c r="G59" s="469"/>
      <c r="H59" s="469"/>
      <c r="I59" s="469"/>
      <c r="J59" s="175" t="s">
        <v>248</v>
      </c>
      <c r="P59" s="111"/>
      <c r="Q59" s="133"/>
      <c r="R59" s="131"/>
      <c r="S59" s="131"/>
      <c r="T59" s="131"/>
      <c r="U59" s="131"/>
      <c r="V59" s="203"/>
      <c r="W59" s="199"/>
      <c r="X59" s="200"/>
      <c r="Y59" s="131"/>
      <c r="Z59" s="111"/>
    </row>
    <row r="60" spans="2:26" customFormat="1">
      <c r="B60" s="458" t="s">
        <v>249</v>
      </c>
      <c r="C60" s="459"/>
      <c r="D60" s="459"/>
      <c r="E60" s="459"/>
      <c r="F60" s="459"/>
      <c r="G60" s="459"/>
      <c r="H60" s="459"/>
      <c r="I60" s="459"/>
      <c r="J60" s="77">
        <v>0</v>
      </c>
      <c r="N60" s="31"/>
      <c r="O60" s="31"/>
      <c r="P60" s="111"/>
      <c r="Q60" s="133"/>
      <c r="R60" s="131"/>
      <c r="S60" s="131"/>
      <c r="T60" s="131"/>
      <c r="U60" s="131"/>
      <c r="V60" s="203"/>
      <c r="W60" s="199"/>
      <c r="X60" s="200"/>
      <c r="Y60" s="131"/>
      <c r="Z60" s="111"/>
    </row>
    <row r="61" spans="2:26" ht="13.25" customHeight="1">
      <c r="B61" s="458" t="s">
        <v>250</v>
      </c>
      <c r="C61" s="459"/>
      <c r="D61" s="459"/>
      <c r="E61" s="459"/>
      <c r="F61" s="459"/>
      <c r="G61" s="459"/>
      <c r="H61" s="459"/>
      <c r="I61" s="459"/>
      <c r="J61" s="78">
        <v>1</v>
      </c>
      <c r="K61"/>
      <c r="L61"/>
      <c r="M61"/>
      <c r="R61" s="131"/>
      <c r="S61" s="131"/>
      <c r="T61" s="131"/>
      <c r="U61" s="131"/>
      <c r="Y61" s="131"/>
    </row>
    <row r="62" spans="2:26" ht="13.25" customHeight="1">
      <c r="B62" s="458" t="s">
        <v>251</v>
      </c>
      <c r="C62" s="459"/>
      <c r="D62" s="459"/>
      <c r="E62" s="459"/>
      <c r="F62" s="459"/>
      <c r="G62" s="459"/>
      <c r="H62" s="459"/>
      <c r="I62" s="459"/>
      <c r="J62" s="78">
        <v>9</v>
      </c>
      <c r="K62"/>
      <c r="L62"/>
      <c r="M62"/>
      <c r="R62" s="131"/>
      <c r="S62" s="131"/>
      <c r="T62" s="131"/>
      <c r="U62" s="131"/>
      <c r="Y62" s="131"/>
    </row>
    <row r="63" spans="2:26" ht="13.25" customHeight="1">
      <c r="B63" s="458" t="s">
        <v>252</v>
      </c>
      <c r="C63" s="459"/>
      <c r="D63" s="459"/>
      <c r="E63" s="459"/>
      <c r="F63" s="459"/>
      <c r="G63" s="459"/>
      <c r="H63" s="459"/>
      <c r="I63" s="459"/>
      <c r="J63" s="79">
        <v>-3.7109047502702719E-2</v>
      </c>
      <c r="K63"/>
      <c r="L63"/>
      <c r="M63"/>
      <c r="N63"/>
      <c r="O63"/>
      <c r="P63" s="111"/>
      <c r="R63" s="131"/>
      <c r="S63" s="131"/>
      <c r="T63" s="131"/>
      <c r="U63" s="131"/>
      <c r="Y63" s="131"/>
    </row>
    <row r="64" spans="2:26" ht="14" customHeight="1">
      <c r="B64" s="458" t="s">
        <v>253</v>
      </c>
      <c r="C64" s="459"/>
      <c r="D64" s="459"/>
      <c r="E64" s="459"/>
      <c r="F64" s="459"/>
      <c r="G64" s="459"/>
      <c r="H64" s="459"/>
      <c r="I64" s="459"/>
      <c r="J64" s="83"/>
      <c r="K64"/>
      <c r="L64"/>
      <c r="M64"/>
      <c r="N64"/>
      <c r="O64"/>
      <c r="P64" s="111"/>
      <c r="R64" s="131"/>
      <c r="S64" s="131"/>
      <c r="T64" s="131"/>
      <c r="U64" s="131"/>
      <c r="Y64" s="131"/>
    </row>
    <row r="65" spans="2:26" s="30" customFormat="1" ht="14" thickBot="1">
      <c r="B65" s="463" t="s">
        <v>254</v>
      </c>
      <c r="C65" s="464"/>
      <c r="D65" s="464"/>
      <c r="E65" s="464"/>
      <c r="F65" s="464"/>
      <c r="G65" s="464"/>
      <c r="H65" s="464"/>
      <c r="I65" s="464"/>
      <c r="J65" s="80"/>
      <c r="K65" s="88"/>
      <c r="L65" s="88"/>
      <c r="M65" s="88"/>
      <c r="N65" s="88"/>
      <c r="O65" s="88"/>
      <c r="P65" s="137"/>
      <c r="Q65" s="134"/>
      <c r="R65" s="131"/>
      <c r="S65" s="131"/>
      <c r="T65" s="131"/>
      <c r="U65" s="131"/>
      <c r="V65" s="202"/>
      <c r="W65" s="201"/>
      <c r="X65" s="202"/>
      <c r="Y65" s="131"/>
      <c r="Z65" s="113"/>
    </row>
    <row r="66" spans="2:26" ht="3" hidden="1" customHeight="1" thickBot="1">
      <c r="B66" s="111" t="s">
        <v>52</v>
      </c>
      <c r="C66"/>
      <c r="D66"/>
      <c r="E66"/>
      <c r="F66"/>
      <c r="G66"/>
      <c r="H66"/>
      <c r="J66" s="31"/>
      <c r="K66" s="31"/>
      <c r="L66"/>
      <c r="M66"/>
      <c r="N66"/>
      <c r="O66"/>
      <c r="P66" s="111"/>
      <c r="R66" s="131"/>
      <c r="S66" s="131"/>
      <c r="T66" s="131"/>
      <c r="U66" s="131"/>
      <c r="Y66" s="131"/>
    </row>
    <row r="67" spans="2:26" ht="24" hidden="1">
      <c r="B67"/>
      <c r="C67"/>
      <c r="D67"/>
      <c r="E67"/>
      <c r="F67"/>
      <c r="G67"/>
      <c r="H67"/>
      <c r="I67" s="81" t="s">
        <v>235</v>
      </c>
      <c r="J67" s="81" t="s">
        <v>236</v>
      </c>
      <c r="K67" s="31"/>
      <c r="L67"/>
      <c r="M67"/>
      <c r="N67"/>
      <c r="O67"/>
      <c r="P67" s="111"/>
      <c r="R67" s="131"/>
      <c r="S67" s="131"/>
      <c r="T67" s="131"/>
      <c r="U67" s="131"/>
      <c r="Y67" s="131"/>
    </row>
    <row r="68" spans="2:26" ht="13.5" hidden="1" customHeight="1" thickBot="1">
      <c r="B68"/>
      <c r="C68"/>
      <c r="D68"/>
      <c r="E68"/>
      <c r="F68"/>
      <c r="G68"/>
      <c r="H68"/>
      <c r="I68" s="34" t="s">
        <v>255</v>
      </c>
      <c r="J68" s="82">
        <v>69.872628454715823</v>
      </c>
      <c r="K68" s="31"/>
      <c r="L68"/>
      <c r="M68"/>
      <c r="N68"/>
      <c r="O68"/>
      <c r="P68" s="111"/>
      <c r="R68" s="131"/>
      <c r="S68" s="131"/>
      <c r="T68" s="131"/>
      <c r="U68" s="131"/>
      <c r="Y68" s="131"/>
    </row>
    <row r="69" spans="2:26" ht="4" customHeight="1">
      <c r="B69" s="219" t="s">
        <v>52</v>
      </c>
      <c r="C69"/>
      <c r="D69"/>
      <c r="E69"/>
      <c r="F69"/>
      <c r="G69"/>
      <c r="H69"/>
      <c r="J69" s="31"/>
      <c r="K69" s="31"/>
      <c r="L69"/>
      <c r="M69"/>
      <c r="N69"/>
      <c r="O69"/>
      <c r="P69" s="111"/>
      <c r="R69" s="131"/>
      <c r="S69" s="131"/>
      <c r="T69" s="131"/>
      <c r="U69" s="131"/>
      <c r="Y69" s="131"/>
    </row>
    <row r="70" spans="2:26" ht="13.5" customHeight="1">
      <c r="B70"/>
      <c r="C70"/>
      <c r="D70"/>
      <c r="E70"/>
      <c r="F70"/>
      <c r="G70"/>
      <c r="H70"/>
      <c r="J70" s="31"/>
      <c r="K70" s="31"/>
      <c r="L70"/>
      <c r="M70"/>
      <c r="N70"/>
      <c r="O70"/>
      <c r="P70" s="111"/>
      <c r="R70" s="131"/>
      <c r="S70" s="131"/>
      <c r="T70" s="131"/>
      <c r="U70" s="131"/>
      <c r="Y70" s="131"/>
    </row>
    <row r="71" spans="2:26" ht="13.5" customHeight="1">
      <c r="B71"/>
      <c r="C71"/>
      <c r="D71"/>
      <c r="E71"/>
      <c r="F71"/>
      <c r="G71"/>
      <c r="H71"/>
      <c r="J71" s="31"/>
      <c r="K71" s="31"/>
      <c r="L71"/>
      <c r="M71"/>
      <c r="N71"/>
      <c r="O71"/>
      <c r="P71" s="111"/>
      <c r="R71" s="131"/>
      <c r="S71" s="131"/>
      <c r="T71" s="131"/>
      <c r="U71" s="131"/>
      <c r="Y71" s="131"/>
    </row>
    <row r="72" spans="2:26" ht="13.5" customHeight="1">
      <c r="B72"/>
      <c r="C72"/>
      <c r="D72"/>
      <c r="E72"/>
      <c r="F72"/>
      <c r="G72"/>
      <c r="H72"/>
      <c r="J72" s="31"/>
      <c r="K72" s="31"/>
      <c r="L72"/>
      <c r="M72"/>
      <c r="N72"/>
      <c r="O72"/>
      <c r="P72" s="111"/>
    </row>
    <row r="73" spans="2:26"/>
    <row r="74" spans="2:26"/>
    <row r="75" spans="2:26"/>
    <row r="76" spans="2:26"/>
    <row r="77" spans="2:26"/>
    <row r="78" spans="2:26"/>
    <row r="79" spans="2:26"/>
    <row r="80" spans="2: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sheetData>
  <sheetProtection selectLockedCells="1"/>
  <dataConsolidate/>
  <mergeCells count="45">
    <mergeCell ref="B7:J7"/>
    <mergeCell ref="B9:J9"/>
    <mergeCell ref="B10:J10"/>
    <mergeCell ref="B1:J1"/>
    <mergeCell ref="B2:J2"/>
    <mergeCell ref="B3:J3"/>
    <mergeCell ref="B4:J4"/>
    <mergeCell ref="B5:J5"/>
    <mergeCell ref="O42:O43"/>
    <mergeCell ref="B25:J25"/>
    <mergeCell ref="B28:J28"/>
    <mergeCell ref="B34:J34"/>
    <mergeCell ref="F38:I38"/>
    <mergeCell ref="N42:N43"/>
    <mergeCell ref="M42:M43"/>
    <mergeCell ref="B41:J41"/>
    <mergeCell ref="K42:K43"/>
    <mergeCell ref="L42:L43"/>
    <mergeCell ref="B33:I33"/>
    <mergeCell ref="B42:B43"/>
    <mergeCell ref="C42:C43"/>
    <mergeCell ref="D42:D43"/>
    <mergeCell ref="B17:J17"/>
    <mergeCell ref="B35:I35"/>
    <mergeCell ref="B38:D38"/>
    <mergeCell ref="B29:I29"/>
    <mergeCell ref="B30:I30"/>
    <mergeCell ref="B31:I31"/>
    <mergeCell ref="B32:J32"/>
    <mergeCell ref="B60:I60"/>
    <mergeCell ref="B26:I26"/>
    <mergeCell ref="B27:I27"/>
    <mergeCell ref="B65:I65"/>
    <mergeCell ref="B64:I64"/>
    <mergeCell ref="B58:J58"/>
    <mergeCell ref="B63:I63"/>
    <mergeCell ref="B59:I59"/>
    <mergeCell ref="B61:I61"/>
    <mergeCell ref="B62:I62"/>
    <mergeCell ref="E12:J12"/>
    <mergeCell ref="E13:H13"/>
    <mergeCell ref="G15:J15"/>
    <mergeCell ref="E15:F15"/>
    <mergeCell ref="B12:C13"/>
    <mergeCell ref="B14:C15"/>
  </mergeCells>
  <conditionalFormatting sqref="B45:J56">
    <cfRule type="expression" dxfId="4" priority="19" stopIfTrue="1">
      <formula>MOD(ROW(),2)</formula>
    </cfRule>
  </conditionalFormatting>
  <conditionalFormatting sqref="E45:H56">
    <cfRule type="cellIs" dxfId="3" priority="18" stopIfTrue="1" operator="equal">
      <formula>"NO ADMISIBLE"</formula>
    </cfRule>
  </conditionalFormatting>
  <conditionalFormatting sqref="E45:H56">
    <cfRule type="cellIs" dxfId="2" priority="17" stopIfTrue="1" operator="equal">
      <formula>"DESCARTADO"</formula>
    </cfRule>
  </conditionalFormatting>
  <conditionalFormatting sqref="E45">
    <cfRule type="cellIs" dxfId="1" priority="11" stopIfTrue="1" operator="equal">
      <formula>"NO ADMISIBLE"</formula>
    </cfRule>
  </conditionalFormatting>
  <conditionalFormatting sqref="E45">
    <cfRule type="cellIs" dxfId="0" priority="10" stopIfTrue="1" operator="equal">
      <formula>"DESCARTADO"</formula>
    </cfRule>
  </conditionalFormatting>
  <dataValidations count="2">
    <dataValidation type="list" allowBlank="1" showInputMessage="1" showErrorMessage="1" sqref="Q16 D15" xr:uid="{00000000-0002-0000-0300-000000000000}">
      <formula1>METEVA</formula1>
    </dataValidation>
    <dataValidation type="whole" allowBlank="1" showInputMessage="1" showErrorMessage="1" errorTitle="ERROR" error="&quot;EL NUMERO DE MODULO ESTA POR FUERA DEL RANGO&quot;" sqref="B14:C15" xr:uid="{00000000-0002-0000-0300-000001000000}">
      <formula1>1</formula1>
      <formula2>D13</formula2>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8" min="1"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
  <dimension ref="A1:J229"/>
  <sheetViews>
    <sheetView topLeftCell="C1" workbookViewId="0">
      <selection activeCell="D13" sqref="D13"/>
    </sheetView>
  </sheetViews>
  <sheetFormatPr baseColWidth="10" defaultColWidth="11.5" defaultRowHeight="13"/>
  <cols>
    <col min="1" max="1" width="11.5" style="115"/>
    <col min="2" max="2" width="85.6640625" style="115" bestFit="1" customWidth="1"/>
    <col min="3" max="3" width="14.1640625" style="115" bestFit="1" customWidth="1"/>
    <col min="4" max="4" width="47.5" style="115" bestFit="1" customWidth="1"/>
    <col min="5" max="7" width="11.5" style="115"/>
    <col min="8" max="8" width="11.5" style="239"/>
    <col min="9" max="9" width="18.33203125" style="239" customWidth="1"/>
    <col min="10" max="10" width="15.5" style="239" customWidth="1"/>
    <col min="11" max="16384" width="11.5" style="115"/>
  </cols>
  <sheetData>
    <row r="1" spans="1:10" ht="16" thickTop="1">
      <c r="A1" s="40" t="s">
        <v>256</v>
      </c>
      <c r="B1" s="124" t="s">
        <v>257</v>
      </c>
      <c r="C1" s="124" t="s">
        <v>258</v>
      </c>
      <c r="D1" s="124" t="s">
        <v>259</v>
      </c>
      <c r="H1" s="496" t="s">
        <v>260</v>
      </c>
      <c r="I1" s="496"/>
      <c r="J1" s="496"/>
    </row>
    <row r="2" spans="1:10">
      <c r="A2" s="41">
        <v>1</v>
      </c>
      <c r="B2" s="49" t="s">
        <v>20</v>
      </c>
      <c r="C2" s="50" t="s">
        <v>36</v>
      </c>
      <c r="D2" s="121" t="s">
        <v>261</v>
      </c>
      <c r="F2" s="132"/>
      <c r="H2" s="240">
        <v>1</v>
      </c>
      <c r="I2" s="239">
        <f>IF(ISTEXT('VR-PROP'!$J$128),"DESCARTADO",'VR-PROP'!$J$126)</f>
        <v>0</v>
      </c>
      <c r="J2" s="239">
        <f>IF(ISTEXT('VR-PROP'!$J$128),"DESCARTADO",'VR-PROP'!$J$128)</f>
        <v>0</v>
      </c>
    </row>
    <row r="3" spans="1:10">
      <c r="A3" s="42">
        <v>2</v>
      </c>
      <c r="B3" s="43" t="s">
        <v>262</v>
      </c>
      <c r="C3" s="51" t="s">
        <v>49</v>
      </c>
      <c r="D3" s="122" t="s">
        <v>263</v>
      </c>
      <c r="H3" s="240">
        <v>2</v>
      </c>
      <c r="I3" s="239">
        <f>IF(ISTEXT('VR-PROP'!$M$45),"DESCARTADO",'VR-PROP'!$M$37)</f>
        <v>558660500</v>
      </c>
      <c r="J3" s="239">
        <f>IF(ISTEXT('VR-PROP'!$M$45),"DESCARTADO",'VR-PROP'!$M$45)</f>
        <v>3357570463</v>
      </c>
    </row>
    <row r="4" spans="1:10" ht="14" thickBot="1">
      <c r="A4" s="41">
        <v>3</v>
      </c>
      <c r="B4" s="43" t="s">
        <v>264</v>
      </c>
      <c r="C4" s="52" t="s">
        <v>50</v>
      </c>
      <c r="D4" s="122" t="s">
        <v>208</v>
      </c>
      <c r="H4" s="240">
        <v>3</v>
      </c>
      <c r="I4" s="239">
        <f>IF(ISTEXT('VR-PROP'!$P$45),"DESCARTADO",'VR-PROP'!$P$37)</f>
        <v>582400000</v>
      </c>
      <c r="J4" s="239">
        <f>IF(ISTEXT('VR-PROP'!$P$45),"DESCARTADO",'VR-PROP'!$P$45)</f>
        <v>3510349557</v>
      </c>
    </row>
    <row r="5" spans="1:10" ht="14" thickTop="1">
      <c r="A5" s="42">
        <v>4</v>
      </c>
      <c r="B5" s="43" t="s">
        <v>265</v>
      </c>
      <c r="D5" s="122" t="s">
        <v>266</v>
      </c>
      <c r="F5" s="132"/>
      <c r="H5" s="240">
        <v>4</v>
      </c>
      <c r="I5" s="239">
        <f>IF(ISTEXT('VR-PROP'!$S$45),"DESCARTADO",'VR-PROP'!$S$37)</f>
        <v>568357000</v>
      </c>
      <c r="J5" s="239">
        <f>IF(ISTEXT('VR-PROP'!$S$45),"DESCARTADO",'VR-PROP'!$S$45)</f>
        <v>3415398064</v>
      </c>
    </row>
    <row r="6" spans="1:10">
      <c r="A6" s="41">
        <v>5</v>
      </c>
      <c r="B6" s="43" t="s">
        <v>267</v>
      </c>
      <c r="D6" s="315"/>
      <c r="H6" s="240">
        <v>5</v>
      </c>
      <c r="I6" s="239">
        <f>IF(ISTEXT('VR-PROP'!$V$45),"DESCARTADO",'VR-PROP'!$V$37)</f>
        <v>556250000</v>
      </c>
      <c r="J6" s="239">
        <f>IF(ISTEXT('VR-PROP'!$V$45),"DESCARTADO",'VR-PROP'!$V$45)</f>
        <v>3510349557</v>
      </c>
    </row>
    <row r="7" spans="1:10" ht="14" thickBot="1">
      <c r="A7" s="42">
        <v>6</v>
      </c>
      <c r="B7" s="43" t="s">
        <v>268</v>
      </c>
      <c r="D7" s="123" t="s">
        <v>210</v>
      </c>
      <c r="H7" s="240">
        <v>6</v>
      </c>
      <c r="I7" s="239">
        <f>IF(ISTEXT('VR-PROP'!$Y$45),"DESCARTADO",'VR-PROP'!$Y$37)</f>
        <v>584128500</v>
      </c>
      <c r="J7" s="239">
        <f>IF(ISTEXT('VR-PROP'!$Y$45),"DESCARTADO",'VR-PROP'!$Y$45)</f>
        <v>3510349557</v>
      </c>
    </row>
    <row r="8" spans="1:10" ht="14" thickTop="1">
      <c r="A8" s="41">
        <v>7</v>
      </c>
      <c r="B8" s="43" t="s">
        <v>269</v>
      </c>
      <c r="H8" s="240">
        <v>7</v>
      </c>
      <c r="I8" s="239">
        <f>IF(ISTEXT('VR-PROP'!$AB$45),"DESCARTADO",'VR-PROP'!$AB$37)</f>
        <v>584128500</v>
      </c>
      <c r="J8" s="239">
        <f>IF(ISTEXT('VR-PROP'!$AB$45),"DESCARTADO",'VR-PROP'!$AB$45)</f>
        <v>3510349557</v>
      </c>
    </row>
    <row r="9" spans="1:10">
      <c r="A9" s="42">
        <v>8</v>
      </c>
      <c r="B9" s="43" t="s">
        <v>270</v>
      </c>
      <c r="H9" s="240">
        <v>8</v>
      </c>
      <c r="I9" s="239">
        <f>IF(ISTEXT('VR-PROP'!$AE$45),"DESCARTADO",'VR-PROP'!$AE$37)</f>
        <v>584128500</v>
      </c>
      <c r="J9" s="239">
        <f>IF(ISTEXT('VR-PROP'!$AE$45),"DESCARTADO",'VR-PROP'!$AE$45)</f>
        <v>3365423594</v>
      </c>
    </row>
    <row r="10" spans="1:10">
      <c r="A10" s="46">
        <v>9</v>
      </c>
      <c r="B10" s="47" t="s">
        <v>271</v>
      </c>
      <c r="H10" s="240">
        <v>9</v>
      </c>
      <c r="I10" s="239">
        <f>IF(ISTEXT('VR-PROP'!$AH$45),"DESCARTADO",'VR-PROP'!$AH$37)</f>
        <v>572446000</v>
      </c>
      <c r="J10" s="239">
        <f>IF(ISTEXT('VR-PROP'!$AH$45),"DESCARTADO",'VR-PROP'!$AH$45)</f>
        <v>3440385299</v>
      </c>
    </row>
    <row r="11" spans="1:10">
      <c r="A11" s="46">
        <v>10</v>
      </c>
      <c r="B11" s="48" t="s">
        <v>272</v>
      </c>
      <c r="H11" s="240">
        <v>10</v>
      </c>
      <c r="I11" s="239">
        <f>IF(ISTEXT('VR-PROP'!$AK$45),"DESCARTADO",'VR-PROP'!$AK$37)</f>
        <v>584128500</v>
      </c>
      <c r="J11" s="239">
        <f>IF(ISTEXT('VR-PROP'!$AK$45),"DESCARTADO",'VR-PROP'!$AK$45)</f>
        <v>3510349557</v>
      </c>
    </row>
    <row r="12" spans="1:10">
      <c r="A12" s="46">
        <v>11</v>
      </c>
      <c r="B12" s="48" t="s">
        <v>22</v>
      </c>
      <c r="H12" s="240">
        <v>11</v>
      </c>
      <c r="I12" s="239">
        <f>IF(ISTEXT('VR-PROP'!$AN$45),"DESCARTADO",'VR-PROP'!$AN$37)</f>
        <v>582500000</v>
      </c>
      <c r="J12" s="239">
        <f>IF(ISTEXT('VR-PROP'!$AN$45),"DESCARTADO",'VR-PROP'!$AN$45)</f>
        <v>3498212900</v>
      </c>
    </row>
    <row r="13" spans="1:10">
      <c r="A13" s="46">
        <v>12</v>
      </c>
      <c r="B13" s="47" t="s">
        <v>273</v>
      </c>
      <c r="H13" s="240">
        <v>12</v>
      </c>
      <c r="I13" s="239">
        <f>IF(ISTEXT('VR-PROP'!$AQ$45),"DESCARTADO",'VR-PROP'!$AQ$37)</f>
        <v>561639500</v>
      </c>
      <c r="J13" s="239">
        <f>IF(ISTEXT('VR-PROP'!$AQ$45),"DESCARTADO",'VR-PROP'!$AQ$45)</f>
        <v>3510349557</v>
      </c>
    </row>
    <row r="14" spans="1:10">
      <c r="A14" s="46">
        <v>13</v>
      </c>
      <c r="B14" s="47" t="s">
        <v>274</v>
      </c>
      <c r="H14" s="240">
        <v>13</v>
      </c>
      <c r="I14" s="239" t="e">
        <f>IF(ISTEXT('VR-PROP'!#REF!),"DESCARTADO",'VR-PROP'!#REF!)</f>
        <v>#REF!</v>
      </c>
      <c r="J14" s="239" t="e">
        <f>IF(ISTEXT('VR-PROP'!#REF!),"DESCARTADO",'VR-PROP'!#REF!)</f>
        <v>#REF!</v>
      </c>
    </row>
    <row r="15" spans="1:10">
      <c r="A15" s="46">
        <v>14</v>
      </c>
      <c r="B15" s="47" t="s">
        <v>275</v>
      </c>
      <c r="H15" s="240">
        <v>14</v>
      </c>
      <c r="I15" s="239" t="e">
        <f>IF(ISTEXT('VR-PROP'!#REF!),"DESCARTADO",'VR-PROP'!#REF!)</f>
        <v>#REF!</v>
      </c>
      <c r="J15" s="239" t="e">
        <f>IF(ISTEXT('VR-PROP'!#REF!),"DESCARTADO",'VR-PROP'!#REF!)</f>
        <v>#REF!</v>
      </c>
    </row>
    <row r="16" spans="1:10" ht="14" thickBot="1">
      <c r="A16" s="44">
        <v>15</v>
      </c>
      <c r="B16" s="45" t="s">
        <v>276</v>
      </c>
      <c r="H16" s="240">
        <v>15</v>
      </c>
      <c r="I16" s="239" t="e">
        <f>IF(ISTEXT('VR-PROP'!#REF!),"DESCARTADO",'VR-PROP'!#REF!)</f>
        <v>#REF!</v>
      </c>
      <c r="J16" s="239" t="e">
        <f>IF(ISTEXT('VR-PROP'!#REF!),"DESCARTADO",'VR-PROP'!#REF!)</f>
        <v>#REF!</v>
      </c>
    </row>
    <row r="17" spans="8:10" ht="14" thickTop="1">
      <c r="H17" s="240">
        <v>16</v>
      </c>
      <c r="I17" s="239" t="e">
        <f>IF(ISTEXT('VR-PROP'!#REF!),"DESCARTADO",'VR-PROP'!#REF!)</f>
        <v>#REF!</v>
      </c>
      <c r="J17" s="239" t="e">
        <f>IF(ISTEXT('VR-PROP'!#REF!),"DESCARTADO",'VR-PROP'!#REF!)</f>
        <v>#REF!</v>
      </c>
    </row>
    <row r="18" spans="8:10">
      <c r="H18" s="240">
        <v>17</v>
      </c>
      <c r="I18" s="239" t="e">
        <f>IF(ISTEXT('VR-PROP'!#REF!),"DESCARTADO",'VR-PROP'!#REF!)</f>
        <v>#REF!</v>
      </c>
      <c r="J18" s="239" t="e">
        <f>IF(ISTEXT('VR-PROP'!#REF!),"DESCARTADO",'VR-PROP'!#REF!)</f>
        <v>#REF!</v>
      </c>
    </row>
    <row r="19" spans="8:10">
      <c r="H19" s="240">
        <v>18</v>
      </c>
      <c r="I19" s="239" t="e">
        <f>IF(ISTEXT('VR-PROP'!#REF!),"DESCARTADO",'VR-PROP'!#REF!)</f>
        <v>#REF!</v>
      </c>
      <c r="J19" s="239" t="e">
        <f>IF(ISTEXT('VR-PROP'!#REF!),"DESCARTADO",'VR-PROP'!#REF!)</f>
        <v>#REF!</v>
      </c>
    </row>
    <row r="20" spans="8:10">
      <c r="H20" s="240">
        <v>19</v>
      </c>
      <c r="I20" s="239" t="e">
        <f>IF(ISTEXT('VR-PROP'!#REF!),"DESCARTADO",'VR-PROP'!#REF!)</f>
        <v>#REF!</v>
      </c>
      <c r="J20" s="239" t="e">
        <f>IF(ISTEXT('VR-PROP'!#REF!),"DESCARTADO",'VR-PROP'!#REF!)</f>
        <v>#REF!</v>
      </c>
    </row>
    <row r="21" spans="8:10">
      <c r="H21" s="240">
        <v>20</v>
      </c>
      <c r="I21" s="239" t="e">
        <f>IF(ISTEXT('VR-PROP'!#REF!),"DESCARTADO",'VR-PROP'!#REF!)</f>
        <v>#REF!</v>
      </c>
      <c r="J21" s="239" t="e">
        <f>IF(ISTEXT('VR-PROP'!#REF!),"DESCARTADO",'VR-PROP'!#REF!)</f>
        <v>#REF!</v>
      </c>
    </row>
    <row r="22" spans="8:10">
      <c r="H22" s="240">
        <v>21</v>
      </c>
      <c r="I22" s="239" t="e">
        <f>IF(ISTEXT('VR-PROP'!#REF!),"DESCARTADO",'VR-PROP'!#REF!)</f>
        <v>#REF!</v>
      </c>
      <c r="J22" s="239" t="e">
        <f>IF(ISTEXT('VR-PROP'!#REF!),"DESCARTADO",'VR-PROP'!#REF!)</f>
        <v>#REF!</v>
      </c>
    </row>
    <row r="23" spans="8:10">
      <c r="H23" s="240">
        <v>22</v>
      </c>
      <c r="I23" s="239" t="e">
        <f>IF(ISTEXT('VR-PROP'!#REF!),"DESCARTADO",'VR-PROP'!#REF!)</f>
        <v>#REF!</v>
      </c>
      <c r="J23" s="239" t="e">
        <f>IF(ISTEXT('VR-PROP'!#REF!),"DESCARTADO",'VR-PROP'!#REF!)</f>
        <v>#REF!</v>
      </c>
    </row>
    <row r="24" spans="8:10">
      <c r="H24" s="240">
        <v>23</v>
      </c>
      <c r="I24" s="239" t="e">
        <f>IF(ISTEXT('VR-PROP'!#REF!),"DESCARTADO",'VR-PROP'!#REF!)</f>
        <v>#REF!</v>
      </c>
      <c r="J24" s="239" t="e">
        <f>IF(ISTEXT('VR-PROP'!#REF!),"DESCARTADO",'VR-PROP'!#REF!)</f>
        <v>#REF!</v>
      </c>
    </row>
    <row r="25" spans="8:10">
      <c r="H25" s="240">
        <v>24</v>
      </c>
      <c r="I25" s="239" t="e">
        <f>IF(ISTEXT('VR-PROP'!#REF!),"DESCARTADO",'VR-PROP'!#REF!)</f>
        <v>#REF!</v>
      </c>
      <c r="J25" s="239" t="e">
        <f>IF(ISTEXT('VR-PROP'!#REF!),"DESCARTADO",'VR-PROP'!#REF!)</f>
        <v>#REF!</v>
      </c>
    </row>
    <row r="26" spans="8:10">
      <c r="H26" s="240">
        <v>25</v>
      </c>
      <c r="I26" s="239" t="e">
        <f>IF(ISTEXT('VR-PROP'!#REF!),"DESCARTADO",'VR-PROP'!#REF!)</f>
        <v>#REF!</v>
      </c>
      <c r="J26" s="239" t="e">
        <f>IF(ISTEXT('VR-PROP'!#REF!),"DESCARTADO",'VR-PROP'!#REF!)</f>
        <v>#REF!</v>
      </c>
    </row>
    <row r="27" spans="8:10">
      <c r="H27" s="240">
        <v>26</v>
      </c>
      <c r="I27" s="239" t="e">
        <f>IF(ISTEXT('VR-PROP'!#REF!),"DESCARTADO",'VR-PROP'!#REF!)</f>
        <v>#REF!</v>
      </c>
      <c r="J27" s="239" t="e">
        <f>IF(ISTEXT('VR-PROP'!#REF!),"DESCARTADO",'VR-PROP'!#REF!)</f>
        <v>#REF!</v>
      </c>
    </row>
    <row r="28" spans="8:10">
      <c r="H28" s="240">
        <v>27</v>
      </c>
      <c r="I28" s="239" t="e">
        <f>IF(ISTEXT('VR-PROP'!#REF!),"DESCARTADO",'VR-PROP'!#REF!)</f>
        <v>#REF!</v>
      </c>
      <c r="J28" s="239" t="e">
        <f>IF(ISTEXT('VR-PROP'!#REF!),"DESCARTADO",'VR-PROP'!#REF!)</f>
        <v>#REF!</v>
      </c>
    </row>
    <row r="29" spans="8:10">
      <c r="H29" s="240">
        <v>28</v>
      </c>
      <c r="I29" s="239" t="e">
        <f>IF(ISTEXT('VR-PROP'!#REF!),"DESCARTADO",'VR-PROP'!#REF!)</f>
        <v>#REF!</v>
      </c>
      <c r="J29" s="239" t="e">
        <f>IF(ISTEXT('VR-PROP'!#REF!),"DESCARTADO",'VR-PROP'!#REF!)</f>
        <v>#REF!</v>
      </c>
    </row>
    <row r="30" spans="8:10">
      <c r="H30" s="240">
        <v>29</v>
      </c>
      <c r="I30" s="239" t="e">
        <f>IF(ISTEXT('VR-PROP'!#REF!),"DESCARTADO",'VR-PROP'!#REF!)</f>
        <v>#REF!</v>
      </c>
      <c r="J30" s="239" t="e">
        <f>IF(ISTEXT('VR-PROP'!#REF!),"DESCARTADO",'VR-PROP'!#REF!)</f>
        <v>#REF!</v>
      </c>
    </row>
    <row r="31" spans="8:10">
      <c r="H31" s="240">
        <v>30</v>
      </c>
      <c r="I31" s="239" t="e">
        <f>IF(ISTEXT('VR-PROP'!#REF!),"DESCARTADO",'VR-PROP'!#REF!)</f>
        <v>#REF!</v>
      </c>
      <c r="J31" s="239" t="e">
        <f>IF(ISTEXT('VR-PROP'!#REF!),"DESCARTADO",'VR-PROP'!#REF!)</f>
        <v>#REF!</v>
      </c>
    </row>
    <row r="32" spans="8:10">
      <c r="H32" s="240">
        <v>31</v>
      </c>
      <c r="I32" s="239" t="e">
        <f>IF(ISTEXT('VR-PROP'!#REF!),"DESCARTADO",'VR-PROP'!#REF!)</f>
        <v>#REF!</v>
      </c>
      <c r="J32" s="239" t="e">
        <f>IF(ISTEXT('VR-PROP'!#REF!),"DESCARTADO",'VR-PROP'!#REF!)</f>
        <v>#REF!</v>
      </c>
    </row>
    <row r="33" spans="8:10">
      <c r="H33" s="240">
        <v>32</v>
      </c>
      <c r="I33" s="239" t="e">
        <f>IF(ISTEXT('VR-PROP'!#REF!),"DESCARTADO",'VR-PROP'!#REF!)</f>
        <v>#REF!</v>
      </c>
      <c r="J33" s="239" t="e">
        <f>IF(ISTEXT('VR-PROP'!#REF!),"DESCARTADO",'VR-PROP'!#REF!)</f>
        <v>#REF!</v>
      </c>
    </row>
    <row r="34" spans="8:10">
      <c r="H34" s="240">
        <v>33</v>
      </c>
      <c r="I34" s="239" t="e">
        <f>IF(ISTEXT('VR-PROP'!#REF!),"DESCARTADO",'VR-PROP'!#REF!)</f>
        <v>#REF!</v>
      </c>
      <c r="J34" s="239" t="e">
        <f>IF(ISTEXT('VR-PROP'!#REF!),"DESCARTADO",'VR-PROP'!#REF!)</f>
        <v>#REF!</v>
      </c>
    </row>
    <row r="35" spans="8:10">
      <c r="H35" s="240">
        <v>34</v>
      </c>
      <c r="I35" s="239" t="e">
        <f>IF(ISTEXT('VR-PROP'!#REF!),"DESCARTADO",'VR-PROP'!#REF!)</f>
        <v>#REF!</v>
      </c>
      <c r="J35" s="239" t="e">
        <f>IF(ISTEXT('VR-PROP'!#REF!),"DESCARTADO",'VR-PROP'!#REF!)</f>
        <v>#REF!</v>
      </c>
    </row>
    <row r="36" spans="8:10">
      <c r="H36" s="240">
        <v>35</v>
      </c>
      <c r="I36" s="239" t="e">
        <f>IF(ISTEXT('VR-PROP'!#REF!),"DESCARTADO",'VR-PROP'!#REF!)</f>
        <v>#REF!</v>
      </c>
      <c r="J36" s="239" t="e">
        <f>IF(ISTEXT('VR-PROP'!#REF!),"DESCARTADO",'VR-PROP'!#REF!)</f>
        <v>#REF!</v>
      </c>
    </row>
    <row r="37" spans="8:10">
      <c r="H37" s="240">
        <v>36</v>
      </c>
      <c r="I37" s="239" t="e">
        <f>IF(ISTEXT('VR-PROP'!#REF!),"DESCARTADO",'VR-PROP'!#REF!)</f>
        <v>#REF!</v>
      </c>
      <c r="J37" s="239" t="e">
        <f>IF(ISTEXT('VR-PROP'!#REF!),"DESCARTADO",'VR-PROP'!#REF!)</f>
        <v>#REF!</v>
      </c>
    </row>
    <row r="38" spans="8:10">
      <c r="H38" s="240">
        <v>37</v>
      </c>
      <c r="I38" s="239" t="e">
        <f>IF(ISTEXT('VR-PROP'!#REF!),"DESCARTADO",'VR-PROP'!#REF!)</f>
        <v>#REF!</v>
      </c>
      <c r="J38" s="239" t="e">
        <f>IF(ISTEXT('VR-PROP'!#REF!),"DESCARTADO",'VR-PROP'!#REF!)</f>
        <v>#REF!</v>
      </c>
    </row>
    <row r="39" spans="8:10">
      <c r="H39" s="240">
        <v>38</v>
      </c>
      <c r="I39" s="239" t="e">
        <f>IF(ISTEXT('VR-PROP'!#REF!),"DESCARTADO",'VR-PROP'!#REF!)</f>
        <v>#REF!</v>
      </c>
      <c r="J39" s="239" t="e">
        <f>IF(ISTEXT('VR-PROP'!#REF!),"DESCARTADO",'VR-PROP'!#REF!)</f>
        <v>#REF!</v>
      </c>
    </row>
    <row r="40" spans="8:10">
      <c r="H40" s="240">
        <v>39</v>
      </c>
      <c r="I40" s="239" t="e">
        <f>IF(ISTEXT('VR-PROP'!#REF!),"DESCARTADO",'VR-PROP'!#REF!)</f>
        <v>#REF!</v>
      </c>
      <c r="J40" s="239" t="e">
        <f>IF(ISTEXT('VR-PROP'!#REF!),"DESCARTADO",'VR-PROP'!#REF!)</f>
        <v>#REF!</v>
      </c>
    </row>
    <row r="41" spans="8:10">
      <c r="H41" s="240">
        <v>40</v>
      </c>
      <c r="I41" s="239" t="e">
        <f>IF(ISTEXT('VR-PROP'!#REF!),"DESCARTADO",'VR-PROP'!#REF!)</f>
        <v>#REF!</v>
      </c>
      <c r="J41" s="239" t="e">
        <f>IF(ISTEXT('VR-PROP'!#REF!),"DESCARTADO",'VR-PROP'!#REF!)</f>
        <v>#REF!</v>
      </c>
    </row>
    <row r="42" spans="8:10">
      <c r="H42" s="240">
        <v>41</v>
      </c>
      <c r="I42" s="239" t="e">
        <f>IF(ISTEXT('VR-PROP'!#REF!),"DESCARTADO",'VR-PROP'!#REF!)</f>
        <v>#REF!</v>
      </c>
      <c r="J42" s="239" t="e">
        <f>IF(ISTEXT('VR-PROP'!#REF!),"DESCARTADO",'VR-PROP'!#REF!)</f>
        <v>#REF!</v>
      </c>
    </row>
    <row r="43" spans="8:10">
      <c r="H43" s="240">
        <v>42</v>
      </c>
      <c r="I43" s="239" t="e">
        <f>IF(ISTEXT('VR-PROP'!#REF!),"DESCARTADO",'VR-PROP'!#REF!)</f>
        <v>#REF!</v>
      </c>
      <c r="J43" s="239" t="e">
        <f>IF(ISTEXT('VR-PROP'!#REF!),"DESCARTADO",'VR-PROP'!#REF!)</f>
        <v>#REF!</v>
      </c>
    </row>
    <row r="44" spans="8:10">
      <c r="H44" s="240">
        <v>43</v>
      </c>
      <c r="I44" s="239" t="e">
        <f>IF(ISTEXT('VR-PROP'!#REF!),"DESCARTADO",'VR-PROP'!#REF!)</f>
        <v>#REF!</v>
      </c>
      <c r="J44" s="239" t="e">
        <f>IF(ISTEXT('VR-PROP'!#REF!),"DESCARTADO",'VR-PROP'!#REF!)</f>
        <v>#REF!</v>
      </c>
    </row>
    <row r="45" spans="8:10">
      <c r="H45" s="240">
        <v>44</v>
      </c>
      <c r="I45" s="239" t="e">
        <f>IF(ISTEXT('VR-PROP'!#REF!),"DESCARTADO",'VR-PROP'!#REF!)</f>
        <v>#REF!</v>
      </c>
      <c r="J45" s="239" t="e">
        <f>IF(ISTEXT('VR-PROP'!#REF!),"DESCARTADO",'VR-PROP'!#REF!)</f>
        <v>#REF!</v>
      </c>
    </row>
    <row r="46" spans="8:10">
      <c r="H46" s="240">
        <v>45</v>
      </c>
      <c r="I46" s="239" t="e">
        <f>IF(ISTEXT('VR-PROP'!#REF!),"DESCARTADO",'VR-PROP'!#REF!)</f>
        <v>#REF!</v>
      </c>
      <c r="J46" s="239" t="e">
        <f>IF(ISTEXT('VR-PROP'!#REF!),"DESCARTADO",'VR-PROP'!#REF!)</f>
        <v>#REF!</v>
      </c>
    </row>
    <row r="47" spans="8:10">
      <c r="H47" s="240">
        <v>46</v>
      </c>
      <c r="I47" s="239" t="e">
        <f>IF(ISTEXT('VR-PROP'!#REF!),"DESCARTADO",'VR-PROP'!#REF!)</f>
        <v>#REF!</v>
      </c>
      <c r="J47" s="239" t="e">
        <f>IF(ISTEXT('VR-PROP'!#REF!),"DESCARTADO",'VR-PROP'!#REF!)</f>
        <v>#REF!</v>
      </c>
    </row>
    <row r="48" spans="8:10">
      <c r="H48" s="240">
        <v>47</v>
      </c>
      <c r="I48" s="239" t="e">
        <f>IF(ISTEXT('VR-PROP'!#REF!),"DESCARTADO",'VR-PROP'!#REF!)</f>
        <v>#REF!</v>
      </c>
      <c r="J48" s="239" t="e">
        <f>IF(ISTEXT('VR-PROP'!#REF!),"DESCARTADO",'VR-PROP'!#REF!)</f>
        <v>#REF!</v>
      </c>
    </row>
    <row r="49" spans="8:10">
      <c r="H49" s="240">
        <v>48</v>
      </c>
      <c r="I49" s="239" t="e">
        <f>IF(ISTEXT('VR-PROP'!#REF!),"DESCARTADO",'VR-PROP'!#REF!)</f>
        <v>#REF!</v>
      </c>
      <c r="J49" s="239" t="e">
        <f>IF(ISTEXT('VR-PROP'!#REF!),"DESCARTADO",'VR-PROP'!#REF!)</f>
        <v>#REF!</v>
      </c>
    </row>
    <row r="50" spans="8:10">
      <c r="H50" s="240">
        <v>49</v>
      </c>
      <c r="I50" s="239" t="e">
        <f>IF(ISTEXT('VR-PROP'!#REF!),"DESCARTADO",'VR-PROP'!#REF!)</f>
        <v>#REF!</v>
      </c>
      <c r="J50" s="239" t="e">
        <f>IF(ISTEXT('VR-PROP'!#REF!),"DESCARTADO",'VR-PROP'!#REF!)</f>
        <v>#REF!</v>
      </c>
    </row>
    <row r="51" spans="8:10">
      <c r="H51" s="240">
        <v>50</v>
      </c>
      <c r="I51" s="239" t="e">
        <f>IF(ISTEXT('VR-PROP'!#REF!),"DESCARTADO",'VR-PROP'!#REF!)</f>
        <v>#REF!</v>
      </c>
      <c r="J51" s="239" t="e">
        <f>IF(ISTEXT('VR-PROP'!#REF!),"DESCARTADO",'VR-PROP'!#REF!)</f>
        <v>#REF!</v>
      </c>
    </row>
    <row r="52" spans="8:10">
      <c r="H52" s="240">
        <v>51</v>
      </c>
      <c r="I52" s="239" t="e">
        <f>IF(ISTEXT('VR-PROP'!#REF!),"DESCARTADO",'VR-PROP'!#REF!)</f>
        <v>#REF!</v>
      </c>
      <c r="J52" s="239" t="e">
        <f>IF(ISTEXT('VR-PROP'!#REF!),"DESCARTADO",'VR-PROP'!#REF!)</f>
        <v>#REF!</v>
      </c>
    </row>
    <row r="53" spans="8:10">
      <c r="H53" s="240">
        <v>52</v>
      </c>
      <c r="I53" s="239" t="e">
        <f>IF(ISTEXT('VR-PROP'!#REF!),"DESCARTADO",'VR-PROP'!#REF!)</f>
        <v>#REF!</v>
      </c>
      <c r="J53" s="239" t="e">
        <f>IF(ISTEXT('VR-PROP'!#REF!),"DESCARTADO",'VR-PROP'!#REF!)</f>
        <v>#REF!</v>
      </c>
    </row>
    <row r="54" spans="8:10">
      <c r="H54" s="240">
        <v>53</v>
      </c>
      <c r="I54" s="239" t="e">
        <f>IF(ISTEXT('VR-PROP'!#REF!),"DESCARTADO",'VR-PROP'!#REF!)</f>
        <v>#REF!</v>
      </c>
      <c r="J54" s="239" t="e">
        <f>IF(ISTEXT('VR-PROP'!#REF!),"DESCARTADO",'VR-PROP'!#REF!)</f>
        <v>#REF!</v>
      </c>
    </row>
    <row r="55" spans="8:10">
      <c r="H55" s="240">
        <v>54</v>
      </c>
      <c r="I55" s="239" t="e">
        <f>IF(ISTEXT('VR-PROP'!#REF!),"DESCARTADO",'VR-PROP'!#REF!)</f>
        <v>#REF!</v>
      </c>
      <c r="J55" s="239" t="e">
        <f>IF(ISTEXT('VR-PROP'!#REF!),"DESCARTADO",'VR-PROP'!#REF!)</f>
        <v>#REF!</v>
      </c>
    </row>
    <row r="56" spans="8:10">
      <c r="H56" s="240">
        <v>55</v>
      </c>
      <c r="I56" s="239" t="e">
        <f>IF(ISTEXT('VR-PROP'!#REF!),"DESCARTADO",'VR-PROP'!#REF!)</f>
        <v>#REF!</v>
      </c>
      <c r="J56" s="239" t="e">
        <f>IF(ISTEXT('VR-PROP'!#REF!),"DESCARTADO",'VR-PROP'!#REF!)</f>
        <v>#REF!</v>
      </c>
    </row>
    <row r="57" spans="8:10">
      <c r="H57" s="240">
        <v>56</v>
      </c>
      <c r="I57" s="239" t="e">
        <f>IF(ISTEXT('VR-PROP'!#REF!),"DESCARTADO",'VR-PROP'!#REF!)</f>
        <v>#REF!</v>
      </c>
      <c r="J57" s="239" t="e">
        <f>IF(ISTEXT('VR-PROP'!#REF!),"DESCARTADO",'VR-PROP'!#REF!)</f>
        <v>#REF!</v>
      </c>
    </row>
    <row r="58" spans="8:10">
      <c r="H58" s="240">
        <v>57</v>
      </c>
      <c r="I58" s="239" t="e">
        <f>IF(ISTEXT('VR-PROP'!#REF!),"DESCARTADO",'VR-PROP'!#REF!)</f>
        <v>#REF!</v>
      </c>
      <c r="J58" s="239" t="e">
        <f>IF(ISTEXT('VR-PROP'!#REF!),"DESCARTADO",'VR-PROP'!#REF!)</f>
        <v>#REF!</v>
      </c>
    </row>
    <row r="59" spans="8:10">
      <c r="H59" s="240">
        <v>58</v>
      </c>
      <c r="I59" s="239" t="e">
        <f>IF(ISTEXT('VR-PROP'!#REF!),"DESCARTADO",'VR-PROP'!#REF!)</f>
        <v>#REF!</v>
      </c>
      <c r="J59" s="239" t="e">
        <f>IF(ISTEXT('VR-PROP'!#REF!),"DESCARTADO",'VR-PROP'!#REF!)</f>
        <v>#REF!</v>
      </c>
    </row>
    <row r="60" spans="8:10">
      <c r="H60" s="240">
        <v>59</v>
      </c>
      <c r="I60" s="239" t="e">
        <f>IF(ISTEXT('VR-PROP'!#REF!),"DESCARTADO",'VR-PROP'!#REF!)</f>
        <v>#REF!</v>
      </c>
      <c r="J60" s="239" t="e">
        <f>IF(ISTEXT('VR-PROP'!#REF!),"DESCARTADO",'VR-PROP'!#REF!)</f>
        <v>#REF!</v>
      </c>
    </row>
    <row r="61" spans="8:10">
      <c r="H61" s="240">
        <v>60</v>
      </c>
      <c r="I61" s="239" t="e">
        <f>IF(ISTEXT('VR-PROP'!#REF!),"DESCARTADO",'VR-PROP'!#REF!)</f>
        <v>#REF!</v>
      </c>
      <c r="J61" s="239" t="e">
        <f>IF(ISTEXT('VR-PROP'!#REF!),"DESCARTADO",'VR-PROP'!#REF!)</f>
        <v>#REF!</v>
      </c>
    </row>
    <row r="62" spans="8:10">
      <c r="H62" s="240">
        <v>61</v>
      </c>
      <c r="I62" s="239" t="e">
        <f>IF(ISTEXT('VR-PROP'!#REF!),"DESCARTADO",'VR-PROP'!#REF!)</f>
        <v>#REF!</v>
      </c>
      <c r="J62" s="239" t="e">
        <f>IF(ISTEXT('VR-PROP'!#REF!),"DESCARTADO",'VR-PROP'!#REF!)</f>
        <v>#REF!</v>
      </c>
    </row>
    <row r="63" spans="8:10">
      <c r="H63" s="240">
        <v>62</v>
      </c>
      <c r="I63" s="239" t="e">
        <f>IF(ISTEXT('VR-PROP'!#REF!),"DESCARTADO",'VR-PROP'!#REF!)</f>
        <v>#REF!</v>
      </c>
      <c r="J63" s="239" t="e">
        <f>IF(ISTEXT('VR-PROP'!#REF!),"DESCARTADO",'VR-PROP'!#REF!)</f>
        <v>#REF!</v>
      </c>
    </row>
    <row r="64" spans="8:10">
      <c r="H64" s="240">
        <v>63</v>
      </c>
      <c r="I64" s="239" t="e">
        <f>IF(ISTEXT('VR-PROP'!#REF!),"DESCARTADO",'VR-PROP'!#REF!)</f>
        <v>#REF!</v>
      </c>
      <c r="J64" s="239" t="e">
        <f>IF(ISTEXT('VR-PROP'!#REF!),"DESCARTADO",'VR-PROP'!#REF!)</f>
        <v>#REF!</v>
      </c>
    </row>
    <row r="65" spans="8:10">
      <c r="H65" s="240">
        <v>64</v>
      </c>
      <c r="I65" s="239" t="e">
        <f>IF(ISTEXT('VR-PROP'!#REF!),"DESCARTADO",'VR-PROP'!#REF!)</f>
        <v>#REF!</v>
      </c>
      <c r="J65" s="239" t="e">
        <f>IF(ISTEXT('VR-PROP'!#REF!),"DESCARTADO",'VR-PROP'!#REF!)</f>
        <v>#REF!</v>
      </c>
    </row>
    <row r="66" spans="8:10">
      <c r="H66" s="240">
        <v>65</v>
      </c>
      <c r="I66" s="239" t="e">
        <f>IF(ISTEXT('VR-PROP'!#REF!),"DESCARTADO",'VR-PROP'!#REF!)</f>
        <v>#REF!</v>
      </c>
      <c r="J66" s="239" t="e">
        <f>IF(ISTEXT('VR-PROP'!#REF!),"DESCARTADO",'VR-PROP'!#REF!)</f>
        <v>#REF!</v>
      </c>
    </row>
    <row r="67" spans="8:10">
      <c r="H67" s="240">
        <v>66</v>
      </c>
      <c r="I67" s="239" t="e">
        <f>IF(ISTEXT('VR-PROP'!#REF!),"DESCARTADO",'VR-PROP'!#REF!)</f>
        <v>#REF!</v>
      </c>
      <c r="J67" s="239" t="e">
        <f>IF(ISTEXT('VR-PROP'!#REF!),"DESCARTADO",'VR-PROP'!#REF!)</f>
        <v>#REF!</v>
      </c>
    </row>
    <row r="68" spans="8:10">
      <c r="H68" s="240">
        <v>67</v>
      </c>
      <c r="I68" s="239" t="e">
        <f>IF(ISTEXT('VR-PROP'!#REF!),"DESCARTADO",'VR-PROP'!#REF!)</f>
        <v>#REF!</v>
      </c>
      <c r="J68" s="239" t="e">
        <f>IF(ISTEXT('VR-PROP'!#REF!),"DESCARTADO",'VR-PROP'!#REF!)</f>
        <v>#REF!</v>
      </c>
    </row>
    <row r="69" spans="8:10">
      <c r="H69" s="240">
        <v>68</v>
      </c>
      <c r="I69" s="239" t="e">
        <f>IF(ISTEXT('VR-PROP'!#REF!),"DESCARTADO",'VR-PROP'!#REF!)</f>
        <v>#REF!</v>
      </c>
      <c r="J69" s="239" t="e">
        <f>IF(ISTEXT('VR-PROP'!#REF!),"DESCARTADO",'VR-PROP'!#REF!)</f>
        <v>#REF!</v>
      </c>
    </row>
    <row r="70" spans="8:10">
      <c r="H70" s="240">
        <v>69</v>
      </c>
      <c r="I70" s="239" t="e">
        <f>IF(ISTEXT('VR-PROP'!#REF!),"DESCARTADO",'VR-PROP'!#REF!)</f>
        <v>#REF!</v>
      </c>
      <c r="J70" s="239" t="e">
        <f>IF(ISTEXT('VR-PROP'!#REF!),"DESCARTADO",'VR-PROP'!#REF!)</f>
        <v>#REF!</v>
      </c>
    </row>
    <row r="71" spans="8:10">
      <c r="H71" s="240">
        <v>70</v>
      </c>
      <c r="I71" s="239" t="e">
        <f>IF(ISTEXT('VR-PROP'!#REF!),"DESCARTADO",'VR-PROP'!#REF!)</f>
        <v>#REF!</v>
      </c>
      <c r="J71" s="239" t="e">
        <f>IF(ISTEXT('VR-PROP'!#REF!),"DESCARTADO",'VR-PROP'!#REF!)</f>
        <v>#REF!</v>
      </c>
    </row>
    <row r="72" spans="8:10">
      <c r="H72" s="240">
        <v>71</v>
      </c>
      <c r="I72" s="239" t="e">
        <f>IF(ISTEXT('VR-PROP'!#REF!),"DESCARTADO",'VR-PROP'!#REF!)</f>
        <v>#REF!</v>
      </c>
      <c r="J72" s="239" t="e">
        <f>IF(ISTEXT('VR-PROP'!#REF!),"DESCARTADO",'VR-PROP'!#REF!)</f>
        <v>#REF!</v>
      </c>
    </row>
    <row r="73" spans="8:10">
      <c r="H73" s="240">
        <v>72</v>
      </c>
      <c r="I73" s="239" t="e">
        <f>IF(ISTEXT('VR-PROP'!#REF!),"DESCARTADO",'VR-PROP'!#REF!)</f>
        <v>#REF!</v>
      </c>
      <c r="J73" s="239" t="e">
        <f>IF(ISTEXT('VR-PROP'!#REF!),"DESCARTADO",'VR-PROP'!#REF!)</f>
        <v>#REF!</v>
      </c>
    </row>
    <row r="74" spans="8:10">
      <c r="H74" s="240">
        <v>73</v>
      </c>
      <c r="I74" s="239" t="e">
        <f>IF(ISTEXT('VR-PROP'!#REF!),"DESCARTADO",'VR-PROP'!#REF!)</f>
        <v>#REF!</v>
      </c>
      <c r="J74" s="239" t="e">
        <f>IF(ISTEXT('VR-PROP'!#REF!),"DESCARTADO",'VR-PROP'!#REF!)</f>
        <v>#REF!</v>
      </c>
    </row>
    <row r="75" spans="8:10">
      <c r="H75" s="240">
        <v>74</v>
      </c>
      <c r="I75" s="239" t="e">
        <f>IF(ISTEXT('VR-PROP'!#REF!),"DESCARTADO",'VR-PROP'!#REF!)</f>
        <v>#REF!</v>
      </c>
      <c r="J75" s="239" t="e">
        <f>IF(ISTEXT('VR-PROP'!#REF!),"DESCARTADO",'VR-PROP'!#REF!)</f>
        <v>#REF!</v>
      </c>
    </row>
    <row r="76" spans="8:10">
      <c r="H76" s="240">
        <v>75</v>
      </c>
      <c r="I76" s="239" t="e">
        <f>IF(ISTEXT('VR-PROP'!#REF!),"DESCARTADO",'VR-PROP'!#REF!)</f>
        <v>#REF!</v>
      </c>
      <c r="J76" s="239" t="e">
        <f>IF(ISTEXT('VR-PROP'!#REF!),"DESCARTADO",'VR-PROP'!#REF!)</f>
        <v>#REF!</v>
      </c>
    </row>
    <row r="77" spans="8:10">
      <c r="H77" s="240">
        <v>76</v>
      </c>
      <c r="I77" s="239" t="e">
        <f>IF(ISTEXT('VR-PROP'!#REF!),"DESCARTADO",'VR-PROP'!#REF!)</f>
        <v>#REF!</v>
      </c>
      <c r="J77" s="239" t="e">
        <f>IF(ISTEXT('VR-PROP'!#REF!),"DESCARTADO",'VR-PROP'!#REF!)</f>
        <v>#REF!</v>
      </c>
    </row>
    <row r="78" spans="8:10">
      <c r="H78" s="240">
        <v>77</v>
      </c>
      <c r="I78" s="239" t="e">
        <f>IF(ISTEXT('VR-PROP'!#REF!),"DESCARTADO",'VR-PROP'!#REF!)</f>
        <v>#REF!</v>
      </c>
      <c r="J78" s="239" t="e">
        <f>IF(ISTEXT('VR-PROP'!#REF!),"DESCARTADO",'VR-PROP'!#REF!)</f>
        <v>#REF!</v>
      </c>
    </row>
    <row r="79" spans="8:10">
      <c r="H79" s="240">
        <v>78</v>
      </c>
      <c r="I79" s="239" t="e">
        <f>IF(ISTEXT('VR-PROP'!#REF!),"DESCARTADO",'VR-PROP'!#REF!)</f>
        <v>#REF!</v>
      </c>
      <c r="J79" s="239" t="e">
        <f>IF(ISTEXT('VR-PROP'!#REF!),"DESCARTADO",'VR-PROP'!#REF!)</f>
        <v>#REF!</v>
      </c>
    </row>
    <row r="80" spans="8:10">
      <c r="H80" s="240">
        <v>79</v>
      </c>
      <c r="I80" s="239" t="e">
        <f>IF(ISTEXT('VR-PROP'!#REF!),"DESCARTADO",'VR-PROP'!#REF!)</f>
        <v>#REF!</v>
      </c>
      <c r="J80" s="239" t="e">
        <f>IF(ISTEXT('VR-PROP'!#REF!),"DESCARTADO",'VR-PROP'!#REF!)</f>
        <v>#REF!</v>
      </c>
    </row>
    <row r="81" spans="8:10">
      <c r="H81" s="240">
        <v>80</v>
      </c>
      <c r="I81" s="239" t="e">
        <f>IF(ISTEXT('VR-PROP'!#REF!),"DESCARTADO",'VR-PROP'!#REF!)</f>
        <v>#REF!</v>
      </c>
      <c r="J81" s="239" t="e">
        <f>IF(ISTEXT('VR-PROP'!#REF!),"DESCARTADO",'VR-PROP'!#REF!)</f>
        <v>#REF!</v>
      </c>
    </row>
    <row r="82" spans="8:10">
      <c r="H82" s="240">
        <v>81</v>
      </c>
      <c r="I82" s="239" t="e">
        <f>IF(ISTEXT('VR-PROP'!#REF!),"DESCARTADO",'VR-PROP'!#REF!)</f>
        <v>#REF!</v>
      </c>
      <c r="J82" s="239" t="e">
        <f>IF(ISTEXT('VR-PROP'!#REF!),"DESCARTADO",'VR-PROP'!#REF!)</f>
        <v>#REF!</v>
      </c>
    </row>
    <row r="83" spans="8:10">
      <c r="H83" s="240">
        <v>82</v>
      </c>
      <c r="I83" s="239" t="e">
        <f>IF(ISTEXT('VR-PROP'!#REF!),"DESCARTADO",'VR-PROP'!#REF!)</f>
        <v>#REF!</v>
      </c>
      <c r="J83" s="239" t="e">
        <f>IF(ISTEXT('VR-PROP'!#REF!),"DESCARTADO",'VR-PROP'!#REF!)</f>
        <v>#REF!</v>
      </c>
    </row>
    <row r="84" spans="8:10">
      <c r="H84" s="240">
        <v>83</v>
      </c>
      <c r="I84" s="239" t="e">
        <f>IF(ISTEXT('VR-PROP'!#REF!),"DESCARTADO",'VR-PROP'!#REF!)</f>
        <v>#REF!</v>
      </c>
      <c r="J84" s="239" t="e">
        <f>IF(ISTEXT('VR-PROP'!#REF!),"DESCARTADO",'VR-PROP'!#REF!)</f>
        <v>#REF!</v>
      </c>
    </row>
    <row r="85" spans="8:10">
      <c r="H85" s="240">
        <v>84</v>
      </c>
      <c r="I85" s="239" t="e">
        <f>IF(ISTEXT('VR-PROP'!#REF!),"DESCARTADO",'VR-PROP'!#REF!)</f>
        <v>#REF!</v>
      </c>
      <c r="J85" s="239" t="e">
        <f>IF(ISTEXT('VR-PROP'!#REF!),"DESCARTADO",'VR-PROP'!#REF!)</f>
        <v>#REF!</v>
      </c>
    </row>
    <row r="86" spans="8:10">
      <c r="H86" s="240">
        <v>85</v>
      </c>
      <c r="I86" s="239" t="e">
        <f>IF(ISTEXT('VR-PROP'!#REF!),"DESCARTADO",'VR-PROP'!#REF!)</f>
        <v>#REF!</v>
      </c>
      <c r="J86" s="239" t="e">
        <f>IF(ISTEXT('VR-PROP'!#REF!),"DESCARTADO",'VR-PROP'!#REF!)</f>
        <v>#REF!</v>
      </c>
    </row>
    <row r="87" spans="8:10">
      <c r="H87" s="240">
        <v>86</v>
      </c>
      <c r="I87" s="239" t="e">
        <f>IF(ISTEXT('VR-PROP'!#REF!),"DESCARTADO",'VR-PROP'!#REF!)</f>
        <v>#REF!</v>
      </c>
      <c r="J87" s="239" t="e">
        <f>IF(ISTEXT('VR-PROP'!#REF!),"DESCARTADO",'VR-PROP'!#REF!)</f>
        <v>#REF!</v>
      </c>
    </row>
    <row r="88" spans="8:10">
      <c r="H88" s="240">
        <v>87</v>
      </c>
      <c r="I88" s="239" t="e">
        <f>IF(ISTEXT('VR-PROP'!#REF!),"DESCARTADO",'VR-PROP'!#REF!)</f>
        <v>#REF!</v>
      </c>
      <c r="J88" s="239" t="e">
        <f>IF(ISTEXT('VR-PROP'!#REF!),"DESCARTADO",'VR-PROP'!#REF!)</f>
        <v>#REF!</v>
      </c>
    </row>
    <row r="89" spans="8:10">
      <c r="H89" s="240">
        <v>88</v>
      </c>
      <c r="I89" s="239" t="e">
        <f>IF(ISTEXT('VR-PROP'!#REF!),"DESCARTADO",'VR-PROP'!#REF!)</f>
        <v>#REF!</v>
      </c>
      <c r="J89" s="239" t="e">
        <f>IF(ISTEXT('VR-PROP'!#REF!),"DESCARTADO",'VR-PROP'!#REF!)</f>
        <v>#REF!</v>
      </c>
    </row>
    <row r="90" spans="8:10">
      <c r="H90" s="240">
        <v>89</v>
      </c>
      <c r="I90" s="239" t="e">
        <f>IF(ISTEXT('VR-PROP'!#REF!),"DESCARTADO",'VR-PROP'!#REF!)</f>
        <v>#REF!</v>
      </c>
      <c r="J90" s="239" t="e">
        <f>IF(ISTEXT('VR-PROP'!#REF!),"DESCARTADO",'VR-PROP'!#REF!)</f>
        <v>#REF!</v>
      </c>
    </row>
    <row r="91" spans="8:10">
      <c r="H91" s="240">
        <v>90</v>
      </c>
      <c r="I91" s="239" t="e">
        <f>IF(ISTEXT('VR-PROP'!#REF!),"DESCARTADO",'VR-PROP'!#REF!)</f>
        <v>#REF!</v>
      </c>
      <c r="J91" s="239" t="e">
        <f>IF(ISTEXT('VR-PROP'!#REF!),"DESCARTADO",'VR-PROP'!#REF!)</f>
        <v>#REF!</v>
      </c>
    </row>
    <row r="92" spans="8:10">
      <c r="H92" s="240">
        <v>91</v>
      </c>
      <c r="I92" s="239" t="e">
        <f>IF(ISTEXT('VR-PROP'!#REF!),"DESCARTADO",'VR-PROP'!#REF!)</f>
        <v>#REF!</v>
      </c>
      <c r="J92" s="239" t="e">
        <f>IF(ISTEXT('VR-PROP'!#REF!),"DESCARTADO",'VR-PROP'!#REF!)</f>
        <v>#REF!</v>
      </c>
    </row>
    <row r="93" spans="8:10">
      <c r="H93" s="240">
        <v>92</v>
      </c>
      <c r="I93" s="239" t="e">
        <f>IF(ISTEXT('VR-PROP'!#REF!),"DESCARTADO",'VR-PROP'!#REF!)</f>
        <v>#REF!</v>
      </c>
      <c r="J93" s="239" t="e">
        <f>IF(ISTEXT('VR-PROP'!#REF!),"DESCARTADO",'VR-PROP'!#REF!)</f>
        <v>#REF!</v>
      </c>
    </row>
    <row r="94" spans="8:10">
      <c r="H94" s="240">
        <v>93</v>
      </c>
      <c r="I94" s="239" t="e">
        <f>IF(ISTEXT('VR-PROP'!#REF!),"DESCARTADO",'VR-PROP'!#REF!)</f>
        <v>#REF!</v>
      </c>
      <c r="J94" s="239" t="e">
        <f>IF(ISTEXT('VR-PROP'!#REF!),"DESCARTADO",'VR-PROP'!#REF!)</f>
        <v>#REF!</v>
      </c>
    </row>
    <row r="95" spans="8:10">
      <c r="H95" s="240">
        <v>94</v>
      </c>
      <c r="I95" s="239" t="e">
        <f>IF(ISTEXT('VR-PROP'!#REF!),"DESCARTADO",'VR-PROP'!#REF!)</f>
        <v>#REF!</v>
      </c>
      <c r="J95" s="239" t="e">
        <f>IF(ISTEXT('VR-PROP'!#REF!),"DESCARTADO",'VR-PROP'!#REF!)</f>
        <v>#REF!</v>
      </c>
    </row>
    <row r="96" spans="8:10">
      <c r="H96" s="240">
        <v>95</v>
      </c>
      <c r="I96" s="239" t="e">
        <f>IF(ISTEXT('VR-PROP'!#REF!),"DESCARTADO",'VR-PROP'!#REF!)</f>
        <v>#REF!</v>
      </c>
      <c r="J96" s="239" t="e">
        <f>IF(ISTEXT('VR-PROP'!#REF!),"DESCARTADO",'VR-PROP'!#REF!)</f>
        <v>#REF!</v>
      </c>
    </row>
    <row r="97" spans="8:10">
      <c r="H97" s="240">
        <v>96</v>
      </c>
      <c r="I97" s="239" t="e">
        <f>IF(ISTEXT('VR-PROP'!#REF!),"DESCARTADO",'VR-PROP'!#REF!)</f>
        <v>#REF!</v>
      </c>
      <c r="J97" s="239" t="e">
        <f>IF(ISTEXT('VR-PROP'!#REF!),"DESCARTADO",'VR-PROP'!#REF!)</f>
        <v>#REF!</v>
      </c>
    </row>
    <row r="98" spans="8:10">
      <c r="H98" s="240">
        <v>97</v>
      </c>
      <c r="I98" s="239" t="e">
        <f>IF(ISTEXT('VR-PROP'!#REF!),"DESCARTADO",'VR-PROP'!#REF!)</f>
        <v>#REF!</v>
      </c>
      <c r="J98" s="239" t="e">
        <f>IF(ISTEXT('VR-PROP'!#REF!),"DESCARTADO",'VR-PROP'!#REF!)</f>
        <v>#REF!</v>
      </c>
    </row>
    <row r="99" spans="8:10">
      <c r="H99" s="240">
        <v>98</v>
      </c>
      <c r="I99" s="239" t="e">
        <f>IF(ISTEXT('VR-PROP'!#REF!),"DESCARTADO",'VR-PROP'!#REF!)</f>
        <v>#REF!</v>
      </c>
      <c r="J99" s="239" t="e">
        <f>IF(ISTEXT('VR-PROP'!#REF!),"DESCARTADO",'VR-PROP'!#REF!)</f>
        <v>#REF!</v>
      </c>
    </row>
    <row r="100" spans="8:10">
      <c r="H100" s="240">
        <v>99</v>
      </c>
      <c r="I100" s="239" t="e">
        <f>IF(ISTEXT('VR-PROP'!#REF!),"DESCARTADO",'VR-PROP'!#REF!)</f>
        <v>#REF!</v>
      </c>
      <c r="J100" s="239" t="e">
        <f>IF(ISTEXT('VR-PROP'!#REF!),"DESCARTADO",'VR-PROP'!#REF!)</f>
        <v>#REF!</v>
      </c>
    </row>
    <row r="101" spans="8:10">
      <c r="H101" s="240">
        <v>100</v>
      </c>
      <c r="I101" s="239" t="e">
        <f>IF(ISTEXT('VR-PROP'!#REF!),"DESCARTADO",'VR-PROP'!#REF!)</f>
        <v>#REF!</v>
      </c>
      <c r="J101" s="239" t="e">
        <f>IF(ISTEXT('VR-PROP'!#REF!),"DESCARTADO",'VR-PROP'!#REF!)</f>
        <v>#REF!</v>
      </c>
    </row>
    <row r="102" spans="8:10">
      <c r="H102" s="240">
        <v>101</v>
      </c>
      <c r="I102" s="239" t="e">
        <f>IF(ISTEXT('VR-PROP'!#REF!),"DESCARTADO",'VR-PROP'!#REF!)</f>
        <v>#REF!</v>
      </c>
      <c r="J102" s="239" t="e">
        <f>IF(ISTEXT('VR-PROP'!#REF!),"DESCARTADO",'VR-PROP'!#REF!)</f>
        <v>#REF!</v>
      </c>
    </row>
    <row r="103" spans="8:10">
      <c r="H103" s="240">
        <v>102</v>
      </c>
      <c r="I103" s="239" t="e">
        <f>IF(ISTEXT('VR-PROP'!#REF!),"DESCARTADO",'VR-PROP'!#REF!)</f>
        <v>#REF!</v>
      </c>
      <c r="J103" s="239" t="e">
        <f>IF(ISTEXT('VR-PROP'!#REF!),"DESCARTADO",'VR-PROP'!#REF!)</f>
        <v>#REF!</v>
      </c>
    </row>
    <row r="104" spans="8:10">
      <c r="H104" s="240">
        <v>103</v>
      </c>
      <c r="I104" s="239" t="e">
        <f>IF(ISTEXT('VR-PROP'!#REF!),"DESCARTADO",'VR-PROP'!#REF!)</f>
        <v>#REF!</v>
      </c>
      <c r="J104" s="239" t="e">
        <f>IF(ISTEXT('VR-PROP'!#REF!),"DESCARTADO",'VR-PROP'!#REF!)</f>
        <v>#REF!</v>
      </c>
    </row>
    <row r="105" spans="8:10">
      <c r="H105" s="240">
        <v>104</v>
      </c>
      <c r="I105" s="239" t="e">
        <f>IF(ISTEXT('VR-PROP'!#REF!),"DESCARTADO",'VR-PROP'!#REF!)</f>
        <v>#REF!</v>
      </c>
      <c r="J105" s="239" t="e">
        <f>IF(ISTEXT('VR-PROP'!#REF!),"DESCARTADO",'VR-PROP'!#REF!)</f>
        <v>#REF!</v>
      </c>
    </row>
    <row r="106" spans="8:10">
      <c r="H106" s="240">
        <v>105</v>
      </c>
      <c r="I106" s="239" t="e">
        <f>IF(ISTEXT('VR-PROP'!#REF!),"DESCARTADO",'VR-PROP'!#REF!)</f>
        <v>#REF!</v>
      </c>
      <c r="J106" s="239" t="e">
        <f>IF(ISTEXT('VR-PROP'!#REF!),"DESCARTADO",'VR-PROP'!#REF!)</f>
        <v>#REF!</v>
      </c>
    </row>
    <row r="107" spans="8:10">
      <c r="H107" s="240">
        <v>106</v>
      </c>
      <c r="I107" s="239" t="e">
        <f>IF(ISTEXT('VR-PROP'!#REF!),"DESCARTADO",'VR-PROP'!#REF!)</f>
        <v>#REF!</v>
      </c>
      <c r="J107" s="239" t="e">
        <f>IF(ISTEXT('VR-PROP'!#REF!),"DESCARTADO",'VR-PROP'!#REF!)</f>
        <v>#REF!</v>
      </c>
    </row>
    <row r="108" spans="8:10">
      <c r="H108" s="240">
        <v>107</v>
      </c>
      <c r="I108" s="239" t="e">
        <f>IF(ISTEXT('VR-PROP'!#REF!),"DESCARTADO",'VR-PROP'!#REF!)</f>
        <v>#REF!</v>
      </c>
      <c r="J108" s="239" t="e">
        <f>IF(ISTEXT('VR-PROP'!#REF!),"DESCARTADO",'VR-PROP'!#REF!)</f>
        <v>#REF!</v>
      </c>
    </row>
    <row r="109" spans="8:10">
      <c r="H109" s="240">
        <v>108</v>
      </c>
      <c r="I109" s="239" t="e">
        <f>IF(ISTEXT('VR-PROP'!#REF!),"DESCARTADO",'VR-PROP'!#REF!)</f>
        <v>#REF!</v>
      </c>
      <c r="J109" s="239" t="e">
        <f>IF(ISTEXT('VR-PROP'!#REF!),"DESCARTADO",'VR-PROP'!#REF!)</f>
        <v>#REF!</v>
      </c>
    </row>
    <row r="110" spans="8:10">
      <c r="H110" s="240">
        <v>109</v>
      </c>
      <c r="I110" s="239" t="e">
        <f>IF(ISTEXT('VR-PROP'!#REF!),"DESCARTADO",'VR-PROP'!#REF!)</f>
        <v>#REF!</v>
      </c>
      <c r="J110" s="239" t="e">
        <f>IF(ISTEXT('VR-PROP'!#REF!),"DESCARTADO",'VR-PROP'!#REF!)</f>
        <v>#REF!</v>
      </c>
    </row>
    <row r="111" spans="8:10">
      <c r="H111" s="240">
        <v>110</v>
      </c>
      <c r="I111" s="239" t="e">
        <f>IF(ISTEXT('VR-PROP'!#REF!),"DESCARTADO",'VR-PROP'!#REF!)</f>
        <v>#REF!</v>
      </c>
      <c r="J111" s="239" t="e">
        <f>IF(ISTEXT('VR-PROP'!#REF!),"DESCARTADO",'VR-PROP'!#REF!)</f>
        <v>#REF!</v>
      </c>
    </row>
    <row r="112" spans="8:10">
      <c r="H112" s="240">
        <v>111</v>
      </c>
      <c r="I112" s="239" t="e">
        <f>IF(ISTEXT('VR-PROP'!#REF!),"DESCARTADO",'VR-PROP'!#REF!)</f>
        <v>#REF!</v>
      </c>
      <c r="J112" s="239" t="e">
        <f>IF(ISTEXT('VR-PROP'!#REF!),"DESCARTADO",'VR-PROP'!#REF!)</f>
        <v>#REF!</v>
      </c>
    </row>
    <row r="113" spans="8:10">
      <c r="H113" s="240">
        <v>112</v>
      </c>
      <c r="I113" s="239" t="e">
        <f>IF(ISTEXT('VR-PROP'!#REF!),"DESCARTADO",'VR-PROP'!#REF!)</f>
        <v>#REF!</v>
      </c>
      <c r="J113" s="239" t="e">
        <f>IF(ISTEXT('VR-PROP'!#REF!),"DESCARTADO",'VR-PROP'!#REF!)</f>
        <v>#REF!</v>
      </c>
    </row>
    <row r="114" spans="8:10">
      <c r="H114" s="240">
        <v>113</v>
      </c>
      <c r="I114" s="239" t="e">
        <f>IF(ISTEXT('VR-PROP'!#REF!),"DESCARTADO",'VR-PROP'!#REF!)</f>
        <v>#REF!</v>
      </c>
      <c r="J114" s="239" t="e">
        <f>IF(ISTEXT('VR-PROP'!#REF!),"DESCARTADO",'VR-PROP'!#REF!)</f>
        <v>#REF!</v>
      </c>
    </row>
    <row r="115" spans="8:10">
      <c r="H115" s="240">
        <v>114</v>
      </c>
      <c r="I115" s="239" t="e">
        <f>IF(ISTEXT('VR-PROP'!#REF!),"DESCARTADO",'VR-PROP'!#REF!)</f>
        <v>#REF!</v>
      </c>
      <c r="J115" s="239" t="e">
        <f>IF(ISTEXT('VR-PROP'!#REF!),"DESCARTADO",'VR-PROP'!#REF!)</f>
        <v>#REF!</v>
      </c>
    </row>
    <row r="116" spans="8:10">
      <c r="H116" s="240">
        <v>115</v>
      </c>
      <c r="I116" s="239" t="e">
        <f>IF(ISTEXT('VR-PROP'!#REF!),"DESCARTADO",'VR-PROP'!#REF!)</f>
        <v>#REF!</v>
      </c>
      <c r="J116" s="239" t="e">
        <f>IF(ISTEXT('VR-PROP'!#REF!),"DESCARTADO",'VR-PROP'!#REF!)</f>
        <v>#REF!</v>
      </c>
    </row>
    <row r="117" spans="8:10">
      <c r="H117" s="240">
        <v>116</v>
      </c>
      <c r="I117" s="239" t="e">
        <f>IF(ISTEXT('VR-PROP'!#REF!),"DESCARTADO",'VR-PROP'!#REF!)</f>
        <v>#REF!</v>
      </c>
      <c r="J117" s="239" t="e">
        <f>IF(ISTEXT('VR-PROP'!#REF!),"DESCARTADO",'VR-PROP'!#REF!)</f>
        <v>#REF!</v>
      </c>
    </row>
    <row r="118" spans="8:10">
      <c r="H118" s="240">
        <v>117</v>
      </c>
      <c r="I118" s="239" t="e">
        <f>IF(ISTEXT('VR-PROP'!#REF!),"DESCARTADO",'VR-PROP'!#REF!)</f>
        <v>#REF!</v>
      </c>
      <c r="J118" s="239" t="e">
        <f>IF(ISTEXT('VR-PROP'!#REF!),"DESCARTADO",'VR-PROP'!#REF!)</f>
        <v>#REF!</v>
      </c>
    </row>
    <row r="119" spans="8:10">
      <c r="H119" s="240">
        <v>118</v>
      </c>
      <c r="I119" s="239" t="e">
        <f>IF(ISTEXT('VR-PROP'!#REF!),"DESCARTADO",'VR-PROP'!#REF!)</f>
        <v>#REF!</v>
      </c>
      <c r="J119" s="239" t="e">
        <f>IF(ISTEXT('VR-PROP'!#REF!),"DESCARTADO",'VR-PROP'!#REF!)</f>
        <v>#REF!</v>
      </c>
    </row>
    <row r="120" spans="8:10">
      <c r="H120" s="240">
        <v>119</v>
      </c>
      <c r="I120" s="239" t="e">
        <f>IF(ISTEXT('VR-PROP'!#REF!),"DESCARTADO",'VR-PROP'!#REF!)</f>
        <v>#REF!</v>
      </c>
      <c r="J120" s="239" t="e">
        <f>IF(ISTEXT('VR-PROP'!#REF!),"DESCARTADO",'VR-PROP'!#REF!)</f>
        <v>#REF!</v>
      </c>
    </row>
    <row r="121" spans="8:10">
      <c r="H121" s="240">
        <v>120</v>
      </c>
      <c r="I121" s="239" t="e">
        <f>IF(ISTEXT('VR-PROP'!#REF!),"DESCARTADO",'VR-PROP'!#REF!)</f>
        <v>#REF!</v>
      </c>
      <c r="J121" s="239" t="e">
        <f>IF(ISTEXT('VR-PROP'!#REF!),"DESCARTADO",'VR-PROP'!#REF!)</f>
        <v>#REF!</v>
      </c>
    </row>
    <row r="122" spans="8:10">
      <c r="H122" s="240">
        <v>121</v>
      </c>
      <c r="I122" s="239" t="e">
        <f>IF(ISTEXT('VR-PROP'!#REF!),"DESCARTADO",'VR-PROP'!#REF!)</f>
        <v>#REF!</v>
      </c>
      <c r="J122" s="239" t="e">
        <f>IF(ISTEXT('VR-PROP'!#REF!),"DESCARTADO",'VR-PROP'!#REF!)</f>
        <v>#REF!</v>
      </c>
    </row>
    <row r="123" spans="8:10">
      <c r="H123" s="240">
        <v>122</v>
      </c>
      <c r="I123" s="239" t="e">
        <f>IF(ISTEXT('VR-PROP'!#REF!),"DESCARTADO",'VR-PROP'!#REF!)</f>
        <v>#REF!</v>
      </c>
      <c r="J123" s="239" t="e">
        <f>IF(ISTEXT('VR-PROP'!#REF!),"DESCARTADO",'VR-PROP'!#REF!)</f>
        <v>#REF!</v>
      </c>
    </row>
    <row r="124" spans="8:10">
      <c r="H124" s="240">
        <v>123</v>
      </c>
      <c r="I124" s="239" t="e">
        <f>IF(ISTEXT('VR-PROP'!#REF!),"DESCARTADO",'VR-PROP'!#REF!)</f>
        <v>#REF!</v>
      </c>
      <c r="J124" s="239" t="e">
        <f>IF(ISTEXT('VR-PROP'!#REF!),"DESCARTADO",'VR-PROP'!#REF!)</f>
        <v>#REF!</v>
      </c>
    </row>
    <row r="125" spans="8:10">
      <c r="H125" s="240">
        <v>124</v>
      </c>
      <c r="I125" s="239" t="e">
        <f>IF(ISTEXT('VR-PROP'!#REF!),"DESCARTADO",'VR-PROP'!#REF!)</f>
        <v>#REF!</v>
      </c>
      <c r="J125" s="239" t="e">
        <f>IF(ISTEXT('VR-PROP'!#REF!),"DESCARTADO",'VR-PROP'!#REF!)</f>
        <v>#REF!</v>
      </c>
    </row>
    <row r="126" spans="8:10">
      <c r="H126" s="240">
        <v>125</v>
      </c>
      <c r="I126" s="239" t="e">
        <f>IF(ISTEXT('VR-PROP'!#REF!),"DESCARTADO",'VR-PROP'!#REF!)</f>
        <v>#REF!</v>
      </c>
      <c r="J126" s="239" t="e">
        <f>IF(ISTEXT('VR-PROP'!#REF!),"DESCARTADO",'VR-PROP'!#REF!)</f>
        <v>#REF!</v>
      </c>
    </row>
    <row r="127" spans="8:10">
      <c r="H127" s="240">
        <v>126</v>
      </c>
      <c r="I127" s="239" t="e">
        <f>IF(ISTEXT('VR-PROP'!#REF!),"DESCARTADO",'VR-PROP'!#REF!)</f>
        <v>#REF!</v>
      </c>
      <c r="J127" s="239" t="e">
        <f>IF(ISTEXT('VR-PROP'!#REF!),"DESCARTADO",'VR-PROP'!#REF!)</f>
        <v>#REF!</v>
      </c>
    </row>
    <row r="128" spans="8:10">
      <c r="H128" s="240">
        <v>127</v>
      </c>
      <c r="I128" s="239" t="e">
        <f>IF(ISTEXT('VR-PROP'!#REF!),"DESCARTADO",'VR-PROP'!#REF!)</f>
        <v>#REF!</v>
      </c>
      <c r="J128" s="239" t="e">
        <f>IF(ISTEXT('VR-PROP'!#REF!),"DESCARTADO",'VR-PROP'!#REF!)</f>
        <v>#REF!</v>
      </c>
    </row>
    <row r="129" spans="8:10">
      <c r="H129" s="240">
        <v>128</v>
      </c>
      <c r="I129" s="239" t="e">
        <f>IF(ISTEXT('VR-PROP'!#REF!),"DESCARTADO",'VR-PROP'!#REF!)</f>
        <v>#REF!</v>
      </c>
      <c r="J129" s="239" t="e">
        <f>IF(ISTEXT('VR-PROP'!#REF!),"DESCARTADO",'VR-PROP'!#REF!)</f>
        <v>#REF!</v>
      </c>
    </row>
    <row r="130" spans="8:10">
      <c r="H130" s="240">
        <v>129</v>
      </c>
      <c r="I130" s="239" t="e">
        <f>IF(ISTEXT('VR-PROP'!#REF!),"DESCARTADO",'VR-PROP'!#REF!)</f>
        <v>#REF!</v>
      </c>
      <c r="J130" s="239" t="e">
        <f>IF(ISTEXT('VR-PROP'!#REF!),"DESCARTADO",'VR-PROP'!#REF!)</f>
        <v>#REF!</v>
      </c>
    </row>
    <row r="131" spans="8:10">
      <c r="H131" s="240">
        <v>130</v>
      </c>
      <c r="I131" s="239" t="e">
        <f>IF(ISTEXT('VR-PROP'!#REF!),"DESCARTADO",'VR-PROP'!#REF!)</f>
        <v>#REF!</v>
      </c>
      <c r="J131" s="239" t="e">
        <f>IF(ISTEXT('VR-PROP'!#REF!),"DESCARTADO",'VR-PROP'!#REF!)</f>
        <v>#REF!</v>
      </c>
    </row>
    <row r="132" spans="8:10">
      <c r="H132" s="240">
        <v>131</v>
      </c>
      <c r="I132" s="239" t="e">
        <f>IF(ISTEXT('VR-PROP'!#REF!),"DESCARTADO",'VR-PROP'!#REF!)</f>
        <v>#REF!</v>
      </c>
      <c r="J132" s="239" t="e">
        <f>IF(ISTEXT('VR-PROP'!#REF!),"DESCARTADO",'VR-PROP'!#REF!)</f>
        <v>#REF!</v>
      </c>
    </row>
    <row r="133" spans="8:10">
      <c r="H133" s="240">
        <v>132</v>
      </c>
      <c r="I133" s="239" t="e">
        <f>IF(ISTEXT('VR-PROP'!#REF!),"DESCARTADO",'VR-PROP'!#REF!)</f>
        <v>#REF!</v>
      </c>
      <c r="J133" s="239" t="e">
        <f>IF(ISTEXT('VR-PROP'!#REF!),"DESCARTADO",'VR-PROP'!#REF!)</f>
        <v>#REF!</v>
      </c>
    </row>
    <row r="134" spans="8:10">
      <c r="H134" s="240">
        <v>133</v>
      </c>
      <c r="I134" s="239" t="e">
        <f>IF(ISTEXT('VR-PROP'!#REF!),"DESCARTADO",'VR-PROP'!#REF!)</f>
        <v>#REF!</v>
      </c>
      <c r="J134" s="239" t="e">
        <f>IF(ISTEXT('VR-PROP'!#REF!),"DESCARTADO",'VR-PROP'!#REF!)</f>
        <v>#REF!</v>
      </c>
    </row>
    <row r="135" spans="8:10">
      <c r="H135" s="240">
        <v>134</v>
      </c>
      <c r="I135" s="239" t="e">
        <f>IF(ISTEXT('VR-PROP'!#REF!),"DESCARTADO",'VR-PROP'!#REF!)</f>
        <v>#REF!</v>
      </c>
      <c r="J135" s="239" t="e">
        <f>IF(ISTEXT('VR-PROP'!#REF!),"DESCARTADO",'VR-PROP'!#REF!)</f>
        <v>#REF!</v>
      </c>
    </row>
    <row r="136" spans="8:10">
      <c r="H136" s="240">
        <v>135</v>
      </c>
      <c r="I136" s="239" t="e">
        <f>IF(ISTEXT('VR-PROP'!#REF!),"DESCARTADO",'VR-PROP'!#REF!)</f>
        <v>#REF!</v>
      </c>
      <c r="J136" s="239" t="e">
        <f>IF(ISTEXT('VR-PROP'!#REF!),"DESCARTADO",'VR-PROP'!#REF!)</f>
        <v>#REF!</v>
      </c>
    </row>
    <row r="137" spans="8:10">
      <c r="H137" s="240">
        <v>136</v>
      </c>
      <c r="I137" s="239" t="e">
        <f>IF(ISTEXT('VR-PROP'!#REF!),"DESCARTADO",'VR-PROP'!#REF!)</f>
        <v>#REF!</v>
      </c>
      <c r="J137" s="239" t="e">
        <f>IF(ISTEXT('VR-PROP'!#REF!),"DESCARTADO",'VR-PROP'!#REF!)</f>
        <v>#REF!</v>
      </c>
    </row>
    <row r="138" spans="8:10">
      <c r="H138" s="240">
        <v>137</v>
      </c>
      <c r="I138" s="239" t="e">
        <f>IF(ISTEXT('VR-PROP'!#REF!),"DESCARTADO",'VR-PROP'!#REF!)</f>
        <v>#REF!</v>
      </c>
      <c r="J138" s="239" t="e">
        <f>IF(ISTEXT('VR-PROP'!#REF!),"DESCARTADO",'VR-PROP'!#REF!)</f>
        <v>#REF!</v>
      </c>
    </row>
    <row r="139" spans="8:10">
      <c r="H139" s="240">
        <v>138</v>
      </c>
      <c r="I139" s="239" t="e">
        <f>IF(ISTEXT('VR-PROP'!#REF!),"DESCARTADO",'VR-PROP'!#REF!)</f>
        <v>#REF!</v>
      </c>
      <c r="J139" s="239" t="e">
        <f>IF(ISTEXT('VR-PROP'!#REF!),"DESCARTADO",'VR-PROP'!#REF!)</f>
        <v>#REF!</v>
      </c>
    </row>
    <row r="140" spans="8:10">
      <c r="H140" s="240">
        <v>139</v>
      </c>
      <c r="I140" s="239" t="e">
        <f>IF(ISTEXT('VR-PROP'!#REF!),"DESCARTADO",'VR-PROP'!#REF!)</f>
        <v>#REF!</v>
      </c>
      <c r="J140" s="239" t="e">
        <f>IF(ISTEXT('VR-PROP'!#REF!),"DESCARTADO",'VR-PROP'!#REF!)</f>
        <v>#REF!</v>
      </c>
    </row>
    <row r="141" spans="8:10">
      <c r="H141" s="240">
        <v>140</v>
      </c>
      <c r="I141" s="239" t="e">
        <f>IF(ISTEXT('VR-PROP'!#REF!),"DESCARTADO",'VR-PROP'!#REF!)</f>
        <v>#REF!</v>
      </c>
      <c r="J141" s="239" t="e">
        <f>IF(ISTEXT('VR-PROP'!#REF!),"DESCARTADO",'VR-PROP'!#REF!)</f>
        <v>#REF!</v>
      </c>
    </row>
    <row r="142" spans="8:10">
      <c r="H142" s="240">
        <v>141</v>
      </c>
      <c r="I142" s="239" t="e">
        <f>IF(ISTEXT('VR-PROP'!#REF!),"DESCARTADO",'VR-PROP'!#REF!)</f>
        <v>#REF!</v>
      </c>
      <c r="J142" s="239" t="e">
        <f>IF(ISTEXT('VR-PROP'!#REF!),"DESCARTADO",'VR-PROP'!#REF!)</f>
        <v>#REF!</v>
      </c>
    </row>
    <row r="143" spans="8:10">
      <c r="H143" s="240">
        <v>142</v>
      </c>
      <c r="I143" s="239" t="e">
        <f>IF(ISTEXT('VR-PROP'!#REF!),"DESCARTADO",'VR-PROP'!#REF!)</f>
        <v>#REF!</v>
      </c>
      <c r="J143" s="239" t="e">
        <f>IF(ISTEXT('VR-PROP'!#REF!),"DESCARTADO",'VR-PROP'!#REF!)</f>
        <v>#REF!</v>
      </c>
    </row>
    <row r="144" spans="8:10">
      <c r="H144" s="240">
        <v>143</v>
      </c>
      <c r="I144" s="239" t="e">
        <f>IF(ISTEXT('VR-PROP'!#REF!),"DESCARTADO",'VR-PROP'!#REF!)</f>
        <v>#REF!</v>
      </c>
      <c r="J144" s="239" t="e">
        <f>IF(ISTEXT('VR-PROP'!#REF!),"DESCARTADO",'VR-PROP'!#REF!)</f>
        <v>#REF!</v>
      </c>
    </row>
    <row r="145" spans="8:10">
      <c r="H145" s="240">
        <v>144</v>
      </c>
      <c r="I145" s="239" t="e">
        <f>IF(ISTEXT('VR-PROP'!#REF!),"DESCARTADO",'VR-PROP'!#REF!)</f>
        <v>#REF!</v>
      </c>
      <c r="J145" s="239" t="e">
        <f>IF(ISTEXT('VR-PROP'!#REF!),"DESCARTADO",'VR-PROP'!#REF!)</f>
        <v>#REF!</v>
      </c>
    </row>
    <row r="146" spans="8:10">
      <c r="H146" s="240">
        <v>145</v>
      </c>
      <c r="I146" s="239" t="e">
        <f>IF(ISTEXT('VR-PROP'!#REF!),"DESCARTADO",'VR-PROP'!#REF!)</f>
        <v>#REF!</v>
      </c>
      <c r="J146" s="239" t="e">
        <f>IF(ISTEXT('VR-PROP'!#REF!),"DESCARTADO",'VR-PROP'!#REF!)</f>
        <v>#REF!</v>
      </c>
    </row>
    <row r="147" spans="8:10">
      <c r="H147" s="240">
        <v>146</v>
      </c>
      <c r="I147" s="239" t="e">
        <f>IF(ISTEXT('VR-PROP'!#REF!),"DESCARTADO",'VR-PROP'!#REF!)</f>
        <v>#REF!</v>
      </c>
      <c r="J147" s="239" t="e">
        <f>IF(ISTEXT('VR-PROP'!#REF!),"DESCARTADO",'VR-PROP'!#REF!)</f>
        <v>#REF!</v>
      </c>
    </row>
    <row r="148" spans="8:10">
      <c r="H148" s="240">
        <v>147</v>
      </c>
      <c r="I148" s="239" t="e">
        <f>IF(ISTEXT('VR-PROP'!#REF!),"DESCARTADO",'VR-PROP'!#REF!)</f>
        <v>#REF!</v>
      </c>
      <c r="J148" s="239" t="e">
        <f>IF(ISTEXT('VR-PROP'!#REF!),"DESCARTADO",'VR-PROP'!#REF!)</f>
        <v>#REF!</v>
      </c>
    </row>
    <row r="149" spans="8:10">
      <c r="H149" s="240">
        <v>148</v>
      </c>
      <c r="I149" s="239" t="e">
        <f>IF(ISTEXT('VR-PROP'!#REF!),"DESCARTADO",'VR-PROP'!#REF!)</f>
        <v>#REF!</v>
      </c>
      <c r="J149" s="239" t="e">
        <f>IF(ISTEXT('VR-PROP'!#REF!),"DESCARTADO",'VR-PROP'!#REF!)</f>
        <v>#REF!</v>
      </c>
    </row>
    <row r="150" spans="8:10">
      <c r="H150" s="240">
        <v>149</v>
      </c>
      <c r="I150" s="239" t="e">
        <f>IF(ISTEXT('VR-PROP'!#REF!),"DESCARTADO",'VR-PROP'!#REF!)</f>
        <v>#REF!</v>
      </c>
      <c r="J150" s="239" t="e">
        <f>IF(ISTEXT('VR-PROP'!#REF!),"DESCARTADO",'VR-PROP'!#REF!)</f>
        <v>#REF!</v>
      </c>
    </row>
    <row r="151" spans="8:10">
      <c r="H151" s="240">
        <v>150</v>
      </c>
      <c r="I151" s="239" t="e">
        <f>IF(ISTEXT('VR-PROP'!#REF!),"DESCARTADO",'VR-PROP'!#REF!)</f>
        <v>#REF!</v>
      </c>
      <c r="J151" s="239" t="e">
        <f>IF(ISTEXT('VR-PROP'!#REF!),"DESCARTADO",'VR-PROP'!#REF!)</f>
        <v>#REF!</v>
      </c>
    </row>
    <row r="152" spans="8:10">
      <c r="H152" s="240">
        <v>151</v>
      </c>
      <c r="I152" s="239" t="e">
        <f>IF(ISTEXT('VR-PROP'!#REF!),"DESCARTADO",'VR-PROP'!#REF!)</f>
        <v>#REF!</v>
      </c>
      <c r="J152" s="239" t="e">
        <f>IF(ISTEXT('VR-PROP'!#REF!),"DESCARTADO",'VR-PROP'!#REF!)</f>
        <v>#REF!</v>
      </c>
    </row>
    <row r="153" spans="8:10">
      <c r="H153" s="240">
        <v>152</v>
      </c>
      <c r="I153" s="239" t="e">
        <f>IF(ISTEXT('VR-PROP'!#REF!),"DESCARTADO",'VR-PROP'!#REF!)</f>
        <v>#REF!</v>
      </c>
      <c r="J153" s="239" t="e">
        <f>IF(ISTEXT('VR-PROP'!#REF!),"DESCARTADO",'VR-PROP'!#REF!)</f>
        <v>#REF!</v>
      </c>
    </row>
    <row r="154" spans="8:10">
      <c r="H154" s="240">
        <v>153</v>
      </c>
      <c r="I154" s="239" t="e">
        <f>IF(ISTEXT('VR-PROP'!#REF!),"DESCARTADO",'VR-PROP'!#REF!)</f>
        <v>#REF!</v>
      </c>
      <c r="J154" s="239" t="e">
        <f>IF(ISTEXT('VR-PROP'!#REF!),"DESCARTADO",'VR-PROP'!#REF!)</f>
        <v>#REF!</v>
      </c>
    </row>
    <row r="155" spans="8:10">
      <c r="H155" s="240">
        <v>154</v>
      </c>
      <c r="I155" s="239" t="e">
        <f>IF(ISTEXT('VR-PROP'!#REF!),"DESCARTADO",'VR-PROP'!#REF!)</f>
        <v>#REF!</v>
      </c>
      <c r="J155" s="239" t="e">
        <f>IF(ISTEXT('VR-PROP'!#REF!),"DESCARTADO",'VR-PROP'!#REF!)</f>
        <v>#REF!</v>
      </c>
    </row>
    <row r="156" spans="8:10">
      <c r="H156" s="240">
        <v>155</v>
      </c>
      <c r="I156" s="239" t="e">
        <f>IF(ISTEXT('VR-PROP'!#REF!),"DESCARTADO",'VR-PROP'!#REF!)</f>
        <v>#REF!</v>
      </c>
      <c r="J156" s="239" t="e">
        <f>IF(ISTEXT('VR-PROP'!#REF!),"DESCARTADO",'VR-PROP'!#REF!)</f>
        <v>#REF!</v>
      </c>
    </row>
    <row r="157" spans="8:10">
      <c r="H157" s="240">
        <v>156</v>
      </c>
      <c r="I157" s="239" t="e">
        <f>IF(ISTEXT('VR-PROP'!#REF!),"DESCARTADO",'VR-PROP'!#REF!)</f>
        <v>#REF!</v>
      </c>
      <c r="J157" s="239" t="e">
        <f>IF(ISTEXT('VR-PROP'!#REF!),"DESCARTADO",'VR-PROP'!#REF!)</f>
        <v>#REF!</v>
      </c>
    </row>
    <row r="158" spans="8:10">
      <c r="H158" s="240">
        <v>157</v>
      </c>
      <c r="I158" s="239" t="e">
        <f>IF(ISTEXT('VR-PROP'!#REF!),"DESCARTADO",'VR-PROP'!#REF!)</f>
        <v>#REF!</v>
      </c>
      <c r="J158" s="239" t="e">
        <f>IF(ISTEXT('VR-PROP'!#REF!),"DESCARTADO",'VR-PROP'!#REF!)</f>
        <v>#REF!</v>
      </c>
    </row>
    <row r="159" spans="8:10">
      <c r="H159" s="240">
        <v>158</v>
      </c>
      <c r="I159" s="239" t="e">
        <f>IF(ISTEXT('VR-PROP'!#REF!),"DESCARTADO",'VR-PROP'!#REF!)</f>
        <v>#REF!</v>
      </c>
      <c r="J159" s="239" t="e">
        <f>IF(ISTEXT('VR-PROP'!#REF!),"DESCARTADO",'VR-PROP'!#REF!)</f>
        <v>#REF!</v>
      </c>
    </row>
    <row r="160" spans="8:10">
      <c r="H160" s="240">
        <v>159</v>
      </c>
      <c r="I160" s="239" t="e">
        <f>IF(ISTEXT('VR-PROP'!#REF!),"DESCARTADO",'VR-PROP'!#REF!)</f>
        <v>#REF!</v>
      </c>
      <c r="J160" s="239" t="e">
        <f>IF(ISTEXT('VR-PROP'!#REF!),"DESCARTADO",'VR-PROP'!#REF!)</f>
        <v>#REF!</v>
      </c>
    </row>
    <row r="161" spans="8:10">
      <c r="H161" s="240">
        <v>160</v>
      </c>
      <c r="I161" s="239" t="e">
        <f>IF(ISTEXT('VR-PROP'!#REF!),"DESCARTADO",'VR-PROP'!#REF!)</f>
        <v>#REF!</v>
      </c>
      <c r="J161" s="239" t="e">
        <f>IF(ISTEXT('VR-PROP'!#REF!),"DESCARTADO",'VR-PROP'!#REF!)</f>
        <v>#REF!</v>
      </c>
    </row>
    <row r="162" spans="8:10">
      <c r="H162" s="240">
        <v>161</v>
      </c>
      <c r="I162" s="239" t="e">
        <f>IF(ISTEXT('VR-PROP'!#REF!),"DESCARTADO",'VR-PROP'!#REF!)</f>
        <v>#REF!</v>
      </c>
      <c r="J162" s="239" t="e">
        <f>IF(ISTEXT('VR-PROP'!#REF!),"DESCARTADO",'VR-PROP'!#REF!)</f>
        <v>#REF!</v>
      </c>
    </row>
    <row r="163" spans="8:10">
      <c r="H163" s="240">
        <v>162</v>
      </c>
      <c r="I163" s="239" t="e">
        <f>IF(ISTEXT('VR-PROP'!#REF!),"DESCARTADO",'VR-PROP'!#REF!)</f>
        <v>#REF!</v>
      </c>
      <c r="J163" s="239" t="e">
        <f>IF(ISTEXT('VR-PROP'!#REF!),"DESCARTADO",'VR-PROP'!#REF!)</f>
        <v>#REF!</v>
      </c>
    </row>
    <row r="164" spans="8:10">
      <c r="H164" s="240">
        <v>163</v>
      </c>
      <c r="I164" s="239" t="e">
        <f>IF(ISTEXT('VR-PROP'!#REF!),"DESCARTADO",'VR-PROP'!#REF!)</f>
        <v>#REF!</v>
      </c>
      <c r="J164" s="239" t="e">
        <f>IF(ISTEXT('VR-PROP'!#REF!),"DESCARTADO",'VR-PROP'!#REF!)</f>
        <v>#REF!</v>
      </c>
    </row>
    <row r="165" spans="8:10">
      <c r="H165" s="240">
        <v>164</v>
      </c>
      <c r="I165" s="239" t="e">
        <f>IF(ISTEXT('VR-PROP'!#REF!),"DESCARTADO",'VR-PROP'!#REF!)</f>
        <v>#REF!</v>
      </c>
      <c r="J165" s="239" t="e">
        <f>IF(ISTEXT('VR-PROP'!#REF!),"DESCARTADO",'VR-PROP'!#REF!)</f>
        <v>#REF!</v>
      </c>
    </row>
    <row r="166" spans="8:10">
      <c r="H166" s="240">
        <v>165</v>
      </c>
      <c r="I166" s="239" t="e">
        <f>IF(ISTEXT('VR-PROP'!#REF!),"DESCARTADO",'VR-PROP'!#REF!)</f>
        <v>#REF!</v>
      </c>
      <c r="J166" s="239" t="e">
        <f>IF(ISTEXT('VR-PROP'!#REF!),"DESCARTADO",'VR-PROP'!#REF!)</f>
        <v>#REF!</v>
      </c>
    </row>
    <row r="167" spans="8:10">
      <c r="H167" s="240">
        <v>166</v>
      </c>
      <c r="I167" s="239" t="e">
        <f>IF(ISTEXT('VR-PROP'!#REF!),"DESCARTADO",'VR-PROP'!#REF!)</f>
        <v>#REF!</v>
      </c>
      <c r="J167" s="239" t="e">
        <f>IF(ISTEXT('VR-PROP'!#REF!),"DESCARTADO",'VR-PROP'!#REF!)</f>
        <v>#REF!</v>
      </c>
    </row>
    <row r="168" spans="8:10">
      <c r="H168" s="240">
        <v>167</v>
      </c>
      <c r="I168" s="239" t="e">
        <f>IF(ISTEXT('VR-PROP'!#REF!),"DESCARTADO",'VR-PROP'!#REF!)</f>
        <v>#REF!</v>
      </c>
      <c r="J168" s="239" t="e">
        <f>IF(ISTEXT('VR-PROP'!#REF!),"DESCARTADO",'VR-PROP'!#REF!)</f>
        <v>#REF!</v>
      </c>
    </row>
    <row r="169" spans="8:10">
      <c r="H169" s="240">
        <v>168</v>
      </c>
      <c r="I169" s="239" t="e">
        <f>IF(ISTEXT('VR-PROP'!#REF!),"DESCARTADO",'VR-PROP'!#REF!)</f>
        <v>#REF!</v>
      </c>
      <c r="J169" s="239" t="e">
        <f>IF(ISTEXT('VR-PROP'!#REF!),"DESCARTADO",'VR-PROP'!#REF!)</f>
        <v>#REF!</v>
      </c>
    </row>
    <row r="170" spans="8:10">
      <c r="H170" s="240">
        <v>169</v>
      </c>
      <c r="I170" s="239" t="e">
        <f>IF(ISTEXT('VR-PROP'!#REF!),"DESCARTADO",'VR-PROP'!#REF!)</f>
        <v>#REF!</v>
      </c>
      <c r="J170" s="239" t="e">
        <f>IF(ISTEXT('VR-PROP'!#REF!),"DESCARTADO",'VR-PROP'!#REF!)</f>
        <v>#REF!</v>
      </c>
    </row>
    <row r="171" spans="8:10">
      <c r="H171" s="240">
        <v>170</v>
      </c>
      <c r="I171" s="239" t="e">
        <f>IF(ISTEXT('VR-PROP'!#REF!),"DESCARTADO",'VR-PROP'!#REF!)</f>
        <v>#REF!</v>
      </c>
      <c r="J171" s="239" t="e">
        <f>IF(ISTEXT('VR-PROP'!#REF!),"DESCARTADO",'VR-PROP'!#REF!)</f>
        <v>#REF!</v>
      </c>
    </row>
    <row r="172" spans="8:10">
      <c r="H172" s="240">
        <v>171</v>
      </c>
      <c r="I172" s="239" t="e">
        <f>IF(ISTEXT('VR-PROP'!#REF!),"DESCARTADO",'VR-PROP'!#REF!)</f>
        <v>#REF!</v>
      </c>
      <c r="J172" s="239" t="e">
        <f>IF(ISTEXT('VR-PROP'!#REF!),"DESCARTADO",'VR-PROP'!#REF!)</f>
        <v>#REF!</v>
      </c>
    </row>
    <row r="173" spans="8:10">
      <c r="H173" s="240">
        <v>172</v>
      </c>
      <c r="I173" s="239" t="e">
        <f>IF(ISTEXT('VR-PROP'!#REF!),"DESCARTADO",'VR-PROP'!#REF!)</f>
        <v>#REF!</v>
      </c>
      <c r="J173" s="239" t="e">
        <f>IF(ISTEXT('VR-PROP'!#REF!),"DESCARTADO",'VR-PROP'!#REF!)</f>
        <v>#REF!</v>
      </c>
    </row>
    <row r="174" spans="8:10">
      <c r="H174" s="240">
        <v>173</v>
      </c>
      <c r="I174" s="239" t="e">
        <f>IF(ISTEXT('VR-PROP'!#REF!),"DESCARTADO",'VR-PROP'!#REF!)</f>
        <v>#REF!</v>
      </c>
      <c r="J174" s="239" t="e">
        <f>IF(ISTEXT('VR-PROP'!#REF!),"DESCARTADO",'VR-PROP'!#REF!)</f>
        <v>#REF!</v>
      </c>
    </row>
    <row r="175" spans="8:10">
      <c r="H175" s="240">
        <v>174</v>
      </c>
      <c r="I175" s="239" t="e">
        <f>IF(ISTEXT('VR-PROP'!#REF!),"DESCARTADO",'VR-PROP'!#REF!)</f>
        <v>#REF!</v>
      </c>
      <c r="J175" s="239" t="e">
        <f>IF(ISTEXT('VR-PROP'!#REF!),"DESCARTADO",'VR-PROP'!#REF!)</f>
        <v>#REF!</v>
      </c>
    </row>
    <row r="176" spans="8:10">
      <c r="H176" s="240">
        <v>175</v>
      </c>
      <c r="I176" s="239" t="e">
        <f>IF(ISTEXT('VR-PROP'!#REF!),"DESCARTADO",'VR-PROP'!#REF!)</f>
        <v>#REF!</v>
      </c>
      <c r="J176" s="239" t="e">
        <f>IF(ISTEXT('VR-PROP'!#REF!),"DESCARTADO",'VR-PROP'!#REF!)</f>
        <v>#REF!</v>
      </c>
    </row>
    <row r="177" spans="8:10">
      <c r="H177" s="240">
        <v>176</v>
      </c>
      <c r="I177" s="239" t="e">
        <f>IF(ISTEXT('VR-PROP'!#REF!),"DESCARTADO",'VR-PROP'!#REF!)</f>
        <v>#REF!</v>
      </c>
      <c r="J177" s="239" t="e">
        <f>IF(ISTEXT('VR-PROP'!#REF!),"DESCARTADO",'VR-PROP'!#REF!)</f>
        <v>#REF!</v>
      </c>
    </row>
    <row r="178" spans="8:10">
      <c r="H178" s="240">
        <v>177</v>
      </c>
      <c r="I178" s="239" t="e">
        <f>IF(ISTEXT('VR-PROP'!#REF!),"DESCARTADO",'VR-PROP'!#REF!)</f>
        <v>#REF!</v>
      </c>
      <c r="J178" s="239" t="e">
        <f>IF(ISTEXT('VR-PROP'!#REF!),"DESCARTADO",'VR-PROP'!#REF!)</f>
        <v>#REF!</v>
      </c>
    </row>
    <row r="179" spans="8:10">
      <c r="H179" s="240">
        <v>178</v>
      </c>
      <c r="I179" s="239" t="e">
        <f>IF(ISTEXT('VR-PROP'!#REF!),"DESCARTADO",'VR-PROP'!#REF!)</f>
        <v>#REF!</v>
      </c>
      <c r="J179" s="239" t="e">
        <f>IF(ISTEXT('VR-PROP'!#REF!),"DESCARTADO",'VR-PROP'!#REF!)</f>
        <v>#REF!</v>
      </c>
    </row>
    <row r="180" spans="8:10">
      <c r="H180" s="240">
        <v>179</v>
      </c>
      <c r="I180" s="239" t="e">
        <f>IF(ISTEXT('VR-PROP'!#REF!),"DESCARTADO",'VR-PROP'!#REF!)</f>
        <v>#REF!</v>
      </c>
      <c r="J180" s="239" t="e">
        <f>IF(ISTEXT('VR-PROP'!#REF!),"DESCARTADO",'VR-PROP'!#REF!)</f>
        <v>#REF!</v>
      </c>
    </row>
    <row r="181" spans="8:10">
      <c r="H181" s="240">
        <v>180</v>
      </c>
      <c r="I181" s="239" t="e">
        <f>IF(ISTEXT('VR-PROP'!#REF!),"DESCARTADO",'VR-PROP'!#REF!)</f>
        <v>#REF!</v>
      </c>
      <c r="J181" s="239" t="e">
        <f>IF(ISTEXT('VR-PROP'!#REF!),"DESCARTADO",'VR-PROP'!#REF!)</f>
        <v>#REF!</v>
      </c>
    </row>
    <row r="182" spans="8:10">
      <c r="H182" s="240">
        <v>181</v>
      </c>
      <c r="I182" s="239" t="e">
        <f>IF(ISTEXT('VR-PROP'!#REF!),"DESCARTADO",'VR-PROP'!#REF!)</f>
        <v>#REF!</v>
      </c>
      <c r="J182" s="239" t="e">
        <f>IF(ISTEXT('VR-PROP'!#REF!),"DESCARTADO",'VR-PROP'!#REF!)</f>
        <v>#REF!</v>
      </c>
    </row>
    <row r="183" spans="8:10">
      <c r="H183" s="240">
        <v>182</v>
      </c>
      <c r="I183" s="239" t="e">
        <f>IF(ISTEXT('VR-PROP'!#REF!),"DESCARTADO",'VR-PROP'!#REF!)</f>
        <v>#REF!</v>
      </c>
      <c r="J183" s="239" t="e">
        <f>IF(ISTEXT('VR-PROP'!#REF!),"DESCARTADO",'VR-PROP'!#REF!)</f>
        <v>#REF!</v>
      </c>
    </row>
    <row r="184" spans="8:10">
      <c r="H184" s="240">
        <v>183</v>
      </c>
      <c r="I184" s="239" t="e">
        <f>IF(ISTEXT('VR-PROP'!#REF!),"DESCARTADO",'VR-PROP'!#REF!)</f>
        <v>#REF!</v>
      </c>
      <c r="J184" s="239" t="e">
        <f>IF(ISTEXT('VR-PROP'!#REF!),"DESCARTADO",'VR-PROP'!#REF!)</f>
        <v>#REF!</v>
      </c>
    </row>
    <row r="185" spans="8:10">
      <c r="H185" s="240">
        <v>184</v>
      </c>
      <c r="I185" s="239" t="e">
        <f>IF(ISTEXT('VR-PROP'!#REF!),"DESCARTADO",'VR-PROP'!#REF!)</f>
        <v>#REF!</v>
      </c>
      <c r="J185" s="239" t="e">
        <f>IF(ISTEXT('VR-PROP'!#REF!),"DESCARTADO",'VR-PROP'!#REF!)</f>
        <v>#REF!</v>
      </c>
    </row>
    <row r="186" spans="8:10">
      <c r="H186" s="240">
        <v>185</v>
      </c>
      <c r="I186" s="239" t="e">
        <f>IF(ISTEXT('VR-PROP'!#REF!),"DESCARTADO",'VR-PROP'!#REF!)</f>
        <v>#REF!</v>
      </c>
      <c r="J186" s="239" t="e">
        <f>IF(ISTEXT('VR-PROP'!#REF!),"DESCARTADO",'VR-PROP'!#REF!)</f>
        <v>#REF!</v>
      </c>
    </row>
    <row r="187" spans="8:10">
      <c r="H187" s="240">
        <v>186</v>
      </c>
      <c r="I187" s="239" t="e">
        <f>IF(ISTEXT('VR-PROP'!#REF!),"DESCARTADO",'VR-PROP'!#REF!)</f>
        <v>#REF!</v>
      </c>
      <c r="J187" s="239" t="e">
        <f>IF(ISTEXT('VR-PROP'!#REF!),"DESCARTADO",'VR-PROP'!#REF!)</f>
        <v>#REF!</v>
      </c>
    </row>
    <row r="188" spans="8:10">
      <c r="H188" s="240">
        <v>187</v>
      </c>
      <c r="I188" s="239" t="e">
        <f>IF(ISTEXT('VR-PROP'!#REF!),"DESCARTADO",'VR-PROP'!#REF!)</f>
        <v>#REF!</v>
      </c>
      <c r="J188" s="239" t="e">
        <f>IF(ISTEXT('VR-PROP'!#REF!),"DESCARTADO",'VR-PROP'!#REF!)</f>
        <v>#REF!</v>
      </c>
    </row>
    <row r="189" spans="8:10">
      <c r="H189" s="240">
        <v>188</v>
      </c>
      <c r="I189" s="239" t="e">
        <f>IF(ISTEXT('VR-PROP'!#REF!),"DESCARTADO",'VR-PROP'!#REF!)</f>
        <v>#REF!</v>
      </c>
      <c r="J189" s="239" t="e">
        <f>IF(ISTEXT('VR-PROP'!#REF!),"DESCARTADO",'VR-PROP'!#REF!)</f>
        <v>#REF!</v>
      </c>
    </row>
    <row r="190" spans="8:10">
      <c r="H190" s="240">
        <v>189</v>
      </c>
      <c r="I190" s="239" t="e">
        <f>IF(ISTEXT('VR-PROP'!#REF!),"DESCARTADO",'VR-PROP'!#REF!)</f>
        <v>#REF!</v>
      </c>
      <c r="J190" s="239" t="e">
        <f>IF(ISTEXT('VR-PROP'!#REF!),"DESCARTADO",'VR-PROP'!#REF!)</f>
        <v>#REF!</v>
      </c>
    </row>
    <row r="191" spans="8:10">
      <c r="H191" s="240">
        <v>190</v>
      </c>
      <c r="I191" s="239" t="e">
        <f>IF(ISTEXT('VR-PROP'!#REF!),"DESCARTADO",'VR-PROP'!#REF!)</f>
        <v>#REF!</v>
      </c>
      <c r="J191" s="239" t="e">
        <f>IF(ISTEXT('VR-PROP'!#REF!),"DESCARTADO",'VR-PROP'!#REF!)</f>
        <v>#REF!</v>
      </c>
    </row>
    <row r="192" spans="8:10">
      <c r="H192" s="240">
        <v>191</v>
      </c>
      <c r="I192" s="239" t="e">
        <f>IF(ISTEXT('VR-PROP'!#REF!),"DESCARTADO",'VR-PROP'!#REF!)</f>
        <v>#REF!</v>
      </c>
      <c r="J192" s="239" t="e">
        <f>IF(ISTEXT('VR-PROP'!#REF!),"DESCARTADO",'VR-PROP'!#REF!)</f>
        <v>#REF!</v>
      </c>
    </row>
    <row r="193" spans="8:10">
      <c r="H193" s="240">
        <v>192</v>
      </c>
      <c r="I193" s="239" t="e">
        <f>IF(ISTEXT('VR-PROP'!#REF!),"DESCARTADO",'VR-PROP'!#REF!)</f>
        <v>#REF!</v>
      </c>
      <c r="J193" s="239" t="e">
        <f>IF(ISTEXT('VR-PROP'!#REF!),"DESCARTADO",'VR-PROP'!#REF!)</f>
        <v>#REF!</v>
      </c>
    </row>
    <row r="194" spans="8:10">
      <c r="H194" s="240">
        <v>193</v>
      </c>
      <c r="I194" s="239" t="e">
        <f>IF(ISTEXT('VR-PROP'!#REF!),"DESCARTADO",'VR-PROP'!#REF!)</f>
        <v>#REF!</v>
      </c>
      <c r="J194" s="239" t="e">
        <f>IF(ISTEXT('VR-PROP'!#REF!),"DESCARTADO",'VR-PROP'!#REF!)</f>
        <v>#REF!</v>
      </c>
    </row>
    <row r="195" spans="8:10">
      <c r="H195" s="240">
        <v>194</v>
      </c>
      <c r="I195" s="239" t="e">
        <f>IF(ISTEXT('VR-PROP'!#REF!),"DESCARTADO",'VR-PROP'!#REF!)</f>
        <v>#REF!</v>
      </c>
      <c r="J195" s="239" t="e">
        <f>IF(ISTEXT('VR-PROP'!#REF!),"DESCARTADO",'VR-PROP'!#REF!)</f>
        <v>#REF!</v>
      </c>
    </row>
    <row r="196" spans="8:10">
      <c r="H196" s="240">
        <v>195</v>
      </c>
      <c r="I196" s="239" t="e">
        <f>IF(ISTEXT('VR-PROP'!#REF!),"DESCARTADO",'VR-PROP'!#REF!)</f>
        <v>#REF!</v>
      </c>
      <c r="J196" s="239" t="e">
        <f>IF(ISTEXT('VR-PROP'!#REF!),"DESCARTADO",'VR-PROP'!#REF!)</f>
        <v>#REF!</v>
      </c>
    </row>
    <row r="197" spans="8:10">
      <c r="H197" s="240">
        <v>196</v>
      </c>
      <c r="I197" s="239" t="e">
        <f>IF(ISTEXT('VR-PROP'!#REF!),"DESCARTADO",'VR-PROP'!#REF!)</f>
        <v>#REF!</v>
      </c>
      <c r="J197" s="239" t="e">
        <f>IF(ISTEXT('VR-PROP'!#REF!),"DESCARTADO",'VR-PROP'!#REF!)</f>
        <v>#REF!</v>
      </c>
    </row>
    <row r="198" spans="8:10">
      <c r="H198" s="240">
        <v>197</v>
      </c>
      <c r="I198" s="239" t="e">
        <f>IF(ISTEXT('VR-PROP'!#REF!),"DESCARTADO",'VR-PROP'!#REF!)</f>
        <v>#REF!</v>
      </c>
      <c r="J198" s="239" t="e">
        <f>IF(ISTEXT('VR-PROP'!#REF!),"DESCARTADO",'VR-PROP'!#REF!)</f>
        <v>#REF!</v>
      </c>
    </row>
    <row r="199" spans="8:10">
      <c r="H199" s="240">
        <v>198</v>
      </c>
      <c r="I199" s="239" t="e">
        <f>IF(ISTEXT('VR-PROP'!#REF!),"DESCARTADO",'VR-PROP'!#REF!)</f>
        <v>#REF!</v>
      </c>
      <c r="J199" s="239" t="e">
        <f>IF(ISTEXT('VR-PROP'!#REF!),"DESCARTADO",'VR-PROP'!#REF!)</f>
        <v>#REF!</v>
      </c>
    </row>
    <row r="200" spans="8:10">
      <c r="H200" s="240">
        <v>199</v>
      </c>
      <c r="I200" s="239" t="e">
        <f>IF(ISTEXT('VR-PROP'!#REF!),"DESCARTADO",'VR-PROP'!#REF!)</f>
        <v>#REF!</v>
      </c>
      <c r="J200" s="239" t="e">
        <f>IF(ISTEXT('VR-PROP'!#REF!),"DESCARTADO",'VR-PROP'!#REF!)</f>
        <v>#REF!</v>
      </c>
    </row>
    <row r="201" spans="8:10">
      <c r="H201" s="240">
        <v>200</v>
      </c>
      <c r="I201" s="239" t="e">
        <f>IF(ISTEXT('VR-PROP'!#REF!),"DESCARTADO",'VR-PROP'!#REF!)</f>
        <v>#REF!</v>
      </c>
      <c r="J201" s="239" t="e">
        <f>IF(ISTEXT('VR-PROP'!#REF!),"DESCARTADO",'VR-PROP'!#REF!)</f>
        <v>#REF!</v>
      </c>
    </row>
    <row r="202" spans="8:10">
      <c r="H202" s="240">
        <v>201</v>
      </c>
      <c r="I202" s="239" t="e">
        <f>IF(ISTEXT('VR-PROP'!#REF!),"DESCARTADO",'VR-PROP'!#REF!)</f>
        <v>#REF!</v>
      </c>
      <c r="J202" s="239" t="e">
        <f>IF(ISTEXT('VR-PROP'!#REF!),"DESCARTADO",'VR-PROP'!#REF!)</f>
        <v>#REF!</v>
      </c>
    </row>
    <row r="203" spans="8:10">
      <c r="H203" s="240">
        <v>202</v>
      </c>
      <c r="I203" s="239" t="e">
        <f>IF(ISTEXT('VR-PROP'!#REF!),"DESCARTADO",'VR-PROP'!#REF!)</f>
        <v>#REF!</v>
      </c>
      <c r="J203" s="239" t="e">
        <f>IF(ISTEXT('VR-PROP'!#REF!),"DESCARTADO",'VR-PROP'!#REF!)</f>
        <v>#REF!</v>
      </c>
    </row>
    <row r="204" spans="8:10">
      <c r="H204" s="240">
        <v>203</v>
      </c>
      <c r="I204" s="239" t="e">
        <f>IF(ISTEXT('VR-PROP'!#REF!),"DESCARTADO",'VR-PROP'!#REF!)</f>
        <v>#REF!</v>
      </c>
      <c r="J204" s="239" t="e">
        <f>IF(ISTEXT('VR-PROP'!#REF!),"DESCARTADO",'VR-PROP'!#REF!)</f>
        <v>#REF!</v>
      </c>
    </row>
    <row r="205" spans="8:10">
      <c r="H205" s="240">
        <v>204</v>
      </c>
      <c r="I205" s="239" t="e">
        <f>IF(ISTEXT('VR-PROP'!#REF!),"DESCARTADO",'VR-PROP'!#REF!)</f>
        <v>#REF!</v>
      </c>
      <c r="J205" s="239" t="e">
        <f>IF(ISTEXT('VR-PROP'!#REF!),"DESCARTADO",'VR-PROP'!#REF!)</f>
        <v>#REF!</v>
      </c>
    </row>
    <row r="206" spans="8:10">
      <c r="H206" s="240">
        <v>205</v>
      </c>
      <c r="I206" s="239" t="e">
        <f>IF(ISTEXT('VR-PROP'!#REF!),"DESCARTADO",'VR-PROP'!#REF!)</f>
        <v>#REF!</v>
      </c>
      <c r="J206" s="239" t="e">
        <f>IF(ISTEXT('VR-PROP'!#REF!),"DESCARTADO",'VR-PROP'!#REF!)</f>
        <v>#REF!</v>
      </c>
    </row>
    <row r="207" spans="8:10">
      <c r="H207" s="240">
        <v>206</v>
      </c>
      <c r="I207" s="239" t="str">
        <f>IF(ISTEXT('VR-PROP'!#REF!),"DESCARTADO",'VR-PROP'!$W$37)</f>
        <v>VÁLIDA</v>
      </c>
      <c r="J207" s="239" t="e">
        <f>IF(ISTEXT('VR-PROP'!#REF!),"DESCARTADO",'VR-PROP'!#REF!)</f>
        <v>#REF!</v>
      </c>
    </row>
    <row r="208" spans="8:10">
      <c r="H208" s="240">
        <v>207</v>
      </c>
      <c r="I208" s="239" t="e">
        <f>IF(ISTEXT('VR-PROP'!#REF!),"DESCARTADO",'VR-PROP'!#REF!)</f>
        <v>#REF!</v>
      </c>
      <c r="J208" s="239" t="e">
        <f>IF(ISTEXT('VR-PROP'!#REF!),"DESCARTADO",'VR-PROP'!#REF!)</f>
        <v>#REF!</v>
      </c>
    </row>
    <row r="209" spans="8:10">
      <c r="H209" s="240">
        <v>208</v>
      </c>
      <c r="I209" s="239" t="e">
        <f>IF(ISTEXT('VR-PROP'!#REF!),"DESCARTADO",'VR-PROP'!#REF!)</f>
        <v>#REF!</v>
      </c>
      <c r="J209" s="239" t="e">
        <f>IF(ISTEXT('VR-PROP'!#REF!),"DESCARTADO",'VR-PROP'!#REF!)</f>
        <v>#REF!</v>
      </c>
    </row>
    <row r="210" spans="8:10">
      <c r="H210" s="240">
        <v>209</v>
      </c>
      <c r="I210" s="239" t="e">
        <f>IF(ISTEXT('VR-PROP'!#REF!),"DESCARTADO",'VR-PROP'!#REF!)</f>
        <v>#REF!</v>
      </c>
      <c r="J210" s="239" t="e">
        <f>IF(ISTEXT('VR-PROP'!#REF!),"DESCARTADO",'VR-PROP'!#REF!)</f>
        <v>#REF!</v>
      </c>
    </row>
    <row r="211" spans="8:10">
      <c r="H211" s="240">
        <v>210</v>
      </c>
      <c r="I211" s="239" t="e">
        <f>IF(ISTEXT('VR-PROP'!#REF!),"DESCARTADO",'VR-PROP'!#REF!)</f>
        <v>#REF!</v>
      </c>
      <c r="J211" s="239" t="e">
        <f>IF(ISTEXT('VR-PROP'!#REF!),"DESCARTADO",'VR-PROP'!#REF!)</f>
        <v>#REF!</v>
      </c>
    </row>
    <row r="212" spans="8:10">
      <c r="H212" s="240">
        <v>211</v>
      </c>
      <c r="I212" s="239" t="e">
        <f>IF(ISTEXT('VR-PROP'!#REF!),"DESCARTADO",'VR-PROP'!#REF!)</f>
        <v>#REF!</v>
      </c>
      <c r="J212" s="239" t="e">
        <f>IF(ISTEXT('VR-PROP'!#REF!),"DESCARTADO",'VR-PROP'!#REF!)</f>
        <v>#REF!</v>
      </c>
    </row>
    <row r="213" spans="8:10">
      <c r="H213" s="240">
        <v>212</v>
      </c>
      <c r="I213" s="239" t="e">
        <f>IF(ISTEXT('VR-PROP'!#REF!),"DESCARTADO",'VR-PROP'!#REF!)</f>
        <v>#REF!</v>
      </c>
      <c r="J213" s="239" t="e">
        <f>IF(ISTEXT('VR-PROP'!#REF!),"DESCARTADO",'VR-PROP'!#REF!)</f>
        <v>#REF!</v>
      </c>
    </row>
    <row r="214" spans="8:10">
      <c r="H214" s="240">
        <v>213</v>
      </c>
      <c r="I214" s="239" t="e">
        <f>IF(ISTEXT('VR-PROP'!#REF!),"DESCARTADO",'VR-PROP'!#REF!)</f>
        <v>#REF!</v>
      </c>
      <c r="J214" s="239" t="e">
        <f>IF(ISTEXT('VR-PROP'!#REF!),"DESCARTADO",'VR-PROP'!#REF!)</f>
        <v>#REF!</v>
      </c>
    </row>
    <row r="215" spans="8:10">
      <c r="H215" s="240">
        <v>214</v>
      </c>
      <c r="I215" s="239" t="e">
        <f>IF(ISTEXT('VR-PROP'!#REF!),"DESCARTADO",'VR-PROP'!#REF!)</f>
        <v>#REF!</v>
      </c>
      <c r="J215" s="239" t="e">
        <f>IF(ISTEXT('VR-PROP'!#REF!),"DESCARTADO",'VR-PROP'!#REF!)</f>
        <v>#REF!</v>
      </c>
    </row>
    <row r="216" spans="8:10">
      <c r="H216" s="240">
        <v>215</v>
      </c>
      <c r="I216" s="239" t="e">
        <f>IF(ISTEXT('VR-PROP'!#REF!),"DESCARTADO",'VR-PROP'!#REF!)</f>
        <v>#REF!</v>
      </c>
      <c r="J216" s="239" t="e">
        <f>IF(ISTEXT('VR-PROP'!#REF!),"DESCARTADO",'VR-PROP'!#REF!)</f>
        <v>#REF!</v>
      </c>
    </row>
    <row r="217" spans="8:10">
      <c r="H217" s="240">
        <v>216</v>
      </c>
      <c r="I217" s="239" t="e">
        <f>IF(ISTEXT('VR-PROP'!#REF!),"DESCARTADO",'VR-PROP'!#REF!)</f>
        <v>#REF!</v>
      </c>
      <c r="J217" s="239" t="e">
        <f>IF(ISTEXT('VR-PROP'!#REF!),"DESCARTADO",'VR-PROP'!#REF!)</f>
        <v>#REF!</v>
      </c>
    </row>
    <row r="218" spans="8:10">
      <c r="H218" s="240">
        <v>217</v>
      </c>
      <c r="I218" s="239" t="e">
        <f>IF(ISTEXT('VR-PROP'!#REF!),"DESCARTADO",'VR-PROP'!#REF!)</f>
        <v>#REF!</v>
      </c>
      <c r="J218" s="239" t="e">
        <f>IF(ISTEXT('VR-PROP'!#REF!),"DESCARTADO",'VR-PROP'!#REF!)</f>
        <v>#REF!</v>
      </c>
    </row>
    <row r="219" spans="8:10">
      <c r="H219" s="240">
        <v>218</v>
      </c>
      <c r="I219" s="239" t="e">
        <f>IF(ISTEXT('VR-PROP'!#REF!),"DESCARTADO",'VR-PROP'!#REF!)</f>
        <v>#REF!</v>
      </c>
      <c r="J219" s="239" t="e">
        <f>IF(ISTEXT('VR-PROP'!#REF!),"DESCARTADO",'VR-PROP'!#REF!)</f>
        <v>#REF!</v>
      </c>
    </row>
    <row r="220" spans="8:10">
      <c r="H220" s="240">
        <v>219</v>
      </c>
      <c r="I220" s="239" t="e">
        <f>IF(ISTEXT('VR-PROP'!#REF!),"DESCARTADO",'VR-PROP'!#REF!)</f>
        <v>#REF!</v>
      </c>
      <c r="J220" s="239" t="e">
        <f>IF(ISTEXT('VR-PROP'!#REF!),"DESCARTADO",'VR-PROP'!#REF!)</f>
        <v>#REF!</v>
      </c>
    </row>
    <row r="221" spans="8:10">
      <c r="H221" s="240">
        <v>220</v>
      </c>
      <c r="I221" s="239" t="e">
        <f>IF(ISTEXT('VR-PROP'!#REF!),"DESCARTADO",'VR-PROP'!#REF!)</f>
        <v>#REF!</v>
      </c>
      <c r="J221" s="239" t="e">
        <f>IF(ISTEXT('VR-PROP'!#REF!),"DESCARTADO",'VR-PROP'!#REF!)</f>
        <v>#REF!</v>
      </c>
    </row>
    <row r="222" spans="8:10">
      <c r="H222" s="240"/>
    </row>
    <row r="223" spans="8:10">
      <c r="H223" s="240"/>
    </row>
    <row r="224" spans="8:10">
      <c r="H224" s="240"/>
    </row>
    <row r="225" spans="8:8">
      <c r="H225" s="240"/>
    </row>
    <row r="226" spans="8:8">
      <c r="H226" s="240"/>
    </row>
    <row r="227" spans="8:8">
      <c r="H227" s="240"/>
    </row>
    <row r="228" spans="8:8">
      <c r="H228" s="240"/>
    </row>
    <row r="229" spans="8:8">
      <c r="H229" s="240"/>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PAB</vt: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Microsoft Office User</cp:lastModifiedBy>
  <cp:revision>1</cp:revision>
  <dcterms:created xsi:type="dcterms:W3CDTF">2003-08-04T15:33:07Z</dcterms:created>
  <dcterms:modified xsi:type="dcterms:W3CDTF">2020-12-19T22:38:13Z</dcterms:modified>
  <cp:category/>
  <cp:contentStatus/>
</cp:coreProperties>
</file>