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13" codeName="{6BE1CDB9-6C1C-A5B6-3FC1-E231EC3C600E}"/>
  <workbookPr codeName="ThisWorkbook"/>
  <mc:AlternateContent xmlns:mc="http://schemas.openxmlformats.org/markup-compatibility/2006">
    <mc:Choice Requires="x15">
      <x15ac:absPath xmlns:x15ac="http://schemas.microsoft.com/office/spreadsheetml/2010/11/ac" url="/Users/eliana/Documents/ELIANA INVIAS/EVALUACION ECONOMICA/**LP-DO-SMF-053-2020/PARA PUBLICAR/"/>
    </mc:Choice>
  </mc:AlternateContent>
  <xr:revisionPtr revIDLastSave="0" documentId="13_ncr:1_{73A789BA-4F42-B145-A7E8-7EB933D8413B}" xr6:coauthVersionLast="46" xr6:coauthVersionMax="46" xr10:uidLastSave="{00000000-0000-0000-0000-000000000000}"/>
  <bookViews>
    <workbookView xWindow="38440" yWindow="6060" windowWidth="25480" windowHeight="15540" tabRatio="597" activeTab="1" xr2:uid="{00000000-000D-0000-FFFF-FFFF00000000}"/>
  </bookViews>
  <sheets>
    <sheet name="PAB" sheetId="108" state="hidden" r:id="rId1"/>
    <sheet name="RESUMEN" sheetId="13" r:id="rId2"/>
    <sheet name="VR-PROP" sheetId="15" r:id="rId3"/>
    <sheet name="FORMULA" sheetId="107" r:id="rId4"/>
    <sheet name="Listas" sheetId="106" state="hidden" r:id="rId5"/>
  </sheets>
  <externalReferences>
    <externalReference r:id="rId6"/>
  </externalReferences>
  <definedNames>
    <definedName name="_xlnm._FilterDatabase" localSheetId="2" hidden="1">'VR-PROP'!$I$102:$K$106</definedName>
    <definedName name="_xlnm.Print_Area" localSheetId="1">RESUMEN!$B$1:$I$34</definedName>
    <definedName name="_xlnm.Print_Area" localSheetId="2">'VR-PROP'!$A$1:$K$110</definedName>
    <definedName name="DEPENDENCIAS" localSheetId="0">[1]Listas!$B$2:$B$16</definedName>
    <definedName name="DEPENDENCIAS">Listas!$B$2:$B$16</definedName>
    <definedName name="METEVA" localSheetId="0">[1]Listas!$D$2:$D$7</definedName>
    <definedName name="METEVA">Listas!$D$2:$D$7</definedName>
    <definedName name="RESULTADO" localSheetId="0">[1]Listas!$C$2:$C$4</definedName>
    <definedName name="RESULTADO">Listas!$C$2:$C$4</definedName>
    <definedName name="_xlnm.Print_Titles" localSheetId="3">FORMULA!$1:$11</definedName>
    <definedName name="_xlnm.Print_Titles" localSheetId="0">PAB!#REF!</definedName>
    <definedName name="_xlnm.Print_Titles" localSheetId="2">'VR-PROP'!$B:$H</definedName>
  </definedNames>
  <calcPr calcId="191028"/>
</workbook>
</file>

<file path=xl/calcChain.xml><?xml version="1.0" encoding="utf-8"?>
<calcChain xmlns="http://schemas.openxmlformats.org/spreadsheetml/2006/main">
  <c r="J221" i="106" l="1"/>
  <c r="I221" i="106"/>
  <c r="I220" i="106"/>
  <c r="J220" i="106"/>
  <c r="J219" i="106"/>
  <c r="I219" i="106"/>
  <c r="J218" i="106"/>
  <c r="I218" i="106"/>
  <c r="J217" i="106"/>
  <c r="I217" i="106"/>
  <c r="J216" i="106"/>
  <c r="I216" i="106"/>
  <c r="J215" i="106"/>
  <c r="I215" i="106"/>
  <c r="J214" i="106"/>
  <c r="I214" i="106"/>
  <c r="I213" i="106"/>
  <c r="J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I191" i="106"/>
  <c r="J191"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J2" i="106"/>
  <c r="I2" i="106"/>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E42" i="108" l="1"/>
  <c r="K35" i="108"/>
</calcChain>
</file>

<file path=xl/sharedStrings.xml><?xml version="1.0" encoding="utf-8"?>
<sst xmlns="http://schemas.openxmlformats.org/spreadsheetml/2006/main" count="1850" uniqueCount="311">
  <si>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</si>
  <si>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</si>
  <si>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</si>
  <si>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</si>
  <si>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</si>
  <si>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</si>
  <si>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</si>
  <si>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</si>
  <si>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</si>
  <si>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</si>
  <si>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</si>
  <si>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</si>
  <si>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</si>
  <si>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</si>
  <si>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</si>
  <si>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</si>
  <si>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</si>
  <si>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</si>
  <si>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</si>
  <si>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</si>
  <si>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</si>
  <si>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DE CONTRATACIÓN</t>
  </si>
  <si>
    <t>DIRECCIÓN OPERATIVA - SUBDIRECCIÓN RED NACIONAL DE CARRETERAS</t>
  </si>
  <si>
    <t>LICITACIÓN PÚBLICA LP-DT-053-2020</t>
  </si>
  <si>
    <t>MODULO No.4</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</si>
  <si>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</si>
  <si>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</si>
  <si>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</si>
  <si>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</si>
  <si>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</si>
  <si>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</si>
  <si>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</si>
  <si>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</si>
  <si>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</si>
  <si>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</si>
  <si>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KMA CONSTRUCCIONES SAS</t>
  </si>
  <si>
    <t>ADMISIBLE</t>
  </si>
  <si>
    <t>CONSORCIO VIAS CAUCA PACM</t>
  </si>
  <si>
    <t>NO ADMISIBLE</t>
  </si>
  <si>
    <t>CONSORCIO VIAL APHV 053</t>
  </si>
  <si>
    <t xml:space="preserve">CONSORCIO MANTENIMIENTO HUILA </t>
  </si>
  <si>
    <t>CONSORCIO INGEX 53</t>
  </si>
  <si>
    <t>CONSORCIO MULTILAGO 053</t>
  </si>
  <si>
    <t>CONSORCIO DIMAQ 053</t>
  </si>
  <si>
    <t xml:space="preserve">CONSORCIO VIAL MACARENA </t>
  </si>
  <si>
    <t>CONSORCIO  LA MACARENA HV-VNF</t>
  </si>
  <si>
    <t>CONSORCIO VIAL 053 ALS</t>
  </si>
  <si>
    <t xml:space="preserve">CONSORCIO VIAS CBO PACIFICO </t>
  </si>
  <si>
    <t>CONSORCIO REGIONES 20</t>
  </si>
  <si>
    <t>CONSORCIO TRANSVERSALES 053</t>
  </si>
  <si>
    <t xml:space="preserve">CONSORCIO VIAS EP </t>
  </si>
  <si>
    <t xml:space="preserve">CONSORCIO HUILA CMS </t>
  </si>
  <si>
    <t>TOTALES</t>
  </si>
  <si>
    <t>RECHAZO</t>
  </si>
  <si>
    <t>TOTAL</t>
  </si>
  <si>
    <t>*</t>
  </si>
  <si>
    <t>CUADRO No. 2 - VERIFICACIÓN DE LAS PROPUESTAS ECONÓMICAS</t>
  </si>
  <si>
    <t>MOVILIZAR</t>
  </si>
  <si>
    <t>INMOVILIZAR</t>
  </si>
  <si>
    <t>No.</t>
  </si>
  <si>
    <t>Ítem
Pago</t>
  </si>
  <si>
    <t>DESCRIPCIÓN</t>
  </si>
  <si>
    <t>UNIDAD</t>
  </si>
  <si>
    <t>CANTIDAD</t>
  </si>
  <si>
    <t>P/UNIT</t>
  </si>
  <si>
    <t>VR PARCIAL
(1)</t>
  </si>
  <si>
    <t>VR PARCIAL</t>
  </si>
  <si>
    <t>PU vs PO</t>
  </si>
  <si>
    <t>I - EXPLANACIONES</t>
  </si>
  <si>
    <t>200.2</t>
  </si>
  <si>
    <t>Desmonte y limpieza en zonas no boscosas</t>
  </si>
  <si>
    <t>Ha</t>
  </si>
  <si>
    <t>201.7</t>
  </si>
  <si>
    <t xml:space="preserve">Demolición de Estructuras </t>
  </si>
  <si>
    <t>m3</t>
  </si>
  <si>
    <t>201.15</t>
  </si>
  <si>
    <t xml:space="preserve">Remoción de alcantarillas   </t>
  </si>
  <si>
    <t>m</t>
  </si>
  <si>
    <t>210.1.1</t>
  </si>
  <si>
    <t>Excavación sin clasificar de la explanación y canales</t>
  </si>
  <si>
    <t>210.1.2</t>
  </si>
  <si>
    <t>Excavación sin clasificar de préstamos</t>
  </si>
  <si>
    <t>210.2.1</t>
  </si>
  <si>
    <t>Excavación en roca de la explanación y canales</t>
  </si>
  <si>
    <t>211.1</t>
  </si>
  <si>
    <t>Remoción de Derrumbes</t>
  </si>
  <si>
    <t>220.1</t>
  </si>
  <si>
    <t xml:space="preserve">Terraplenes </t>
  </si>
  <si>
    <t>230.1P</t>
  </si>
  <si>
    <t>Mejoramiento de la subrasante con adición de materiales</t>
  </si>
  <si>
    <t>231.1</t>
  </si>
  <si>
    <t>Geotextil para separación de suelos de subrasante y capas granulares</t>
  </si>
  <si>
    <t>m2</t>
  </si>
  <si>
    <t>II - SUBBASES, BASES Y AFIRMADOS</t>
  </si>
  <si>
    <t>310.1</t>
  </si>
  <si>
    <t>Conformación de la calzada existente</t>
  </si>
  <si>
    <t>311.1</t>
  </si>
  <si>
    <t>Afirmado</t>
  </si>
  <si>
    <t>320.1</t>
  </si>
  <si>
    <t>Subbase Granular clase A</t>
  </si>
  <si>
    <t>330.1</t>
  </si>
  <si>
    <t>Base granular clase A</t>
  </si>
  <si>
    <t>III - PAVIMENTOS ASFALTICOS</t>
  </si>
  <si>
    <t>420.2</t>
  </si>
  <si>
    <t>Riego de imprimación con emulsión  asfáltica  CRL‐1</t>
  </si>
  <si>
    <t>421.1</t>
  </si>
  <si>
    <t>Riego de liga con emulsión asfáltica CRR-1</t>
  </si>
  <si>
    <t>450.1P</t>
  </si>
  <si>
    <t>Mezcla densa en caliente  tipo MDC‐25</t>
  </si>
  <si>
    <t>450.2P</t>
  </si>
  <si>
    <t>Mezcla densa en caliente Tipo MDC-19</t>
  </si>
  <si>
    <t>V - ESTRUCTURAS Y DRENAJES</t>
  </si>
  <si>
    <t>600.1.1</t>
  </si>
  <si>
    <t>Excavaciones varias sin clasificar</t>
  </si>
  <si>
    <t>600.2.1</t>
  </si>
  <si>
    <t>Excavaciones varias en roca en seco</t>
  </si>
  <si>
    <t>610.1</t>
  </si>
  <si>
    <t>Rellenos para Estructuras con suelo</t>
  </si>
  <si>
    <t>610.2</t>
  </si>
  <si>
    <t>Relleno para estructuras con recebo</t>
  </si>
  <si>
    <t>610.3</t>
  </si>
  <si>
    <t>Rellenos  para estructuras con material granular tipo SBG.</t>
  </si>
  <si>
    <t>621.1.1P</t>
  </si>
  <si>
    <t xml:space="preserve">Pilote de concreto vaciado in situ tipo caissons concreto clase  fc=28 MPA de diámetro 1.2 m, (incluye excavaciones, y no incluye acero de refuerzo) </t>
  </si>
  <si>
    <t>621.1.3P</t>
  </si>
  <si>
    <t xml:space="preserve">Pilote de concreto vaciado in situ tipo caissons concreto clase  fc=28 MPA de diámetro 2 m, (incluye excavaciones, y no incluye acero de refuerzo) </t>
  </si>
  <si>
    <t>630.1.1P</t>
  </si>
  <si>
    <t>Concreto clase  35 MPA, para vigas puentes tipo 1.</t>
  </si>
  <si>
    <t>630.3</t>
  </si>
  <si>
    <t>Concreto clase  28 MPA</t>
  </si>
  <si>
    <t>630.3.1P</t>
  </si>
  <si>
    <t xml:space="preserve">Concreto clase  28 MPA  para Zapatas, Estribos y Aletas </t>
  </si>
  <si>
    <t>630.3.4P</t>
  </si>
  <si>
    <t>Concreto clase 28 MPA para tablero y anden</t>
  </si>
  <si>
    <t>630.4</t>
  </si>
  <si>
    <t>Concreto clase 21 MPA</t>
  </si>
  <si>
    <t>630.6</t>
  </si>
  <si>
    <t>Concreto clase 14 MPA</t>
  </si>
  <si>
    <t>632.1P</t>
  </si>
  <si>
    <t>Baranda Metalica</t>
  </si>
  <si>
    <t>640.1</t>
  </si>
  <si>
    <t>Acero de refuerzo Fy=420 Mpa.</t>
  </si>
  <si>
    <t>kg</t>
  </si>
  <si>
    <t>641.1</t>
  </si>
  <si>
    <t>Acero de Preesfuerzo</t>
  </si>
  <si>
    <t>Tf-m</t>
  </si>
  <si>
    <t>Apoyo elastomerico</t>
  </si>
  <si>
    <t>u</t>
  </si>
  <si>
    <t>642,2P</t>
  </si>
  <si>
    <t>Junta para puentes T-40 ( elastoméricas intermedias +/-40 mm)</t>
  </si>
  <si>
    <t>661.1</t>
  </si>
  <si>
    <t>Tubería de Concreto Reforzado CLASE III, de 900mm de diámetro interior</t>
  </si>
  <si>
    <t>663.3P</t>
  </si>
  <si>
    <t>Tuberia  para filtro PVC perforada diametro 100 mm</t>
  </si>
  <si>
    <t>670.5P</t>
  </si>
  <si>
    <t>Disipadores de energia en concreto clase 21 MPA Lmax=30m</t>
  </si>
  <si>
    <t>671.1.1P</t>
  </si>
  <si>
    <t>Cuneta de concreto vaciada insitu, no incluye la conformacion de la superficie de apoyo  (concreto f´c 21 mpa)</t>
  </si>
  <si>
    <t xml:space="preserve">Bordillos en concreto vaciado in situ, incluye la preparación de la superficie de apoyo </t>
  </si>
  <si>
    <t>673.1</t>
  </si>
  <si>
    <t>Geotextil Tipo II no tejido</t>
  </si>
  <si>
    <t>673.2</t>
  </si>
  <si>
    <t>Material granular drenante</t>
  </si>
  <si>
    <t>673.3</t>
  </si>
  <si>
    <t>Material de cobertura tipo SBG</t>
  </si>
  <si>
    <t>681.1</t>
  </si>
  <si>
    <t>Gaviones de malla de alambre de acero entrelazado clase 1: recubrimiento de zinc (galvanizado)</t>
  </si>
  <si>
    <t>683.2</t>
  </si>
  <si>
    <t>Geomalla  de refuerzo para muros de tierra estabilizada mecánicamente con geosintéticos</t>
  </si>
  <si>
    <t>683.5</t>
  </si>
  <si>
    <t>Relleno para muros de tierra estabilizada mecánicamente con geosintéticos</t>
  </si>
  <si>
    <t>VI. SEÑALIZACIÓN Y SEGURIDAD VIAL</t>
  </si>
  <si>
    <t>1P</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</si>
  <si>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</si>
  <si>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</si>
  <si>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</si>
  <si>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</si>
  <si>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</si>
  <si>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</si>
  <si>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</si>
  <si>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</si>
  <si>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</si>
  <si>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720.1</t>
  </si>
  <si>
    <t>Poste de referencia</t>
  </si>
  <si>
    <t>730.1</t>
  </si>
  <si>
    <t xml:space="preserve">Defensa metalica </t>
  </si>
  <si>
    <t>730.2</t>
  </si>
  <si>
    <t>Sección final</t>
  </si>
  <si>
    <t>740.1</t>
  </si>
  <si>
    <t>Captafaros</t>
  </si>
  <si>
    <t>VII - OBRAS VARIAS</t>
  </si>
  <si>
    <t>800.1</t>
  </si>
  <si>
    <t>Cerca de Alambre de Púas con postes de madera</t>
  </si>
  <si>
    <t>800.2</t>
  </si>
  <si>
    <t>Cerca de Alambre de Púas con postes de concreto</t>
  </si>
  <si>
    <t>810.1</t>
  </si>
  <si>
    <t>Protección de Taludes con bloques de césped</t>
  </si>
  <si>
    <t>VIII - TRANSPORTES</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</si>
  <si>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</si>
  <si>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</si>
  <si>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</si>
  <si>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</si>
  <si>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</si>
  <si>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SUBTOTAL BÁSICO DE OBRA</t>
  </si>
  <si>
    <t xml:space="preserve">PROVISIÓN PARA AJUSTES, OBRAS COMPLEMENTARIAS Y/O ADICIONALES </t>
  </si>
  <si>
    <t>NO MODIFICAR</t>
  </si>
  <si>
    <t>PROVISIÓN PARA JORNADAS DE TRABAJO 24 HORAS DIARIAS 7 DIAS DE LA SEMANA</t>
  </si>
  <si>
    <t>SUBTOTAL BÁSICO DE OBRA (A)</t>
  </si>
  <si>
    <t>ADMINISTRACIÓN</t>
  </si>
  <si>
    <t>IMPREVISTOS</t>
  </si>
  <si>
    <t>UTILIDAD</t>
  </si>
  <si>
    <t>AIU</t>
  </si>
  <si>
    <t>VALOR IVA (OBRA) (19% SOBRE UTILIDAD OBRA)</t>
  </si>
  <si>
    <t>TOTAL OBRAS (INCLUYE IVA)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</si>
  <si>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</si>
  <si>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</si>
  <si>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</si>
  <si>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</si>
  <si>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PROVISION PARA IMPLEMENTACIÓN DEL PROTOCOLO DE BIOSEGURIDAD POR COVID-19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</si>
  <si>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</si>
  <si>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</si>
  <si>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</si>
  <si>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</si>
  <si>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</si>
  <si>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CUADRO No. 3</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</si>
  <si>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</si>
  <si>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</si>
  <si>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</si>
  <si>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</si>
  <si>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</si>
  <si>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</si>
  <si>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</si>
  <si>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</si>
  <si>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</si>
  <si>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</si>
  <si>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NO APLICA</t>
  </si>
  <si>
    <t>Parámetros para la ponderación de la propuesta económica</t>
  </si>
  <si>
    <t>Número de propuestas válidas</t>
  </si>
  <si>
    <t>Mínimo</t>
  </si>
  <si>
    <t>Media Aritmética = X</t>
  </si>
  <si>
    <t>Mediana= Me</t>
  </si>
  <si>
    <t>Presupuesto Oficial</t>
  </si>
  <si>
    <t>Puntaje propuesta Económica</t>
  </si>
  <si>
    <t>1. Mediana con Valor Absoluto</t>
  </si>
  <si>
    <t>¿Número de Propuestas Válidas es Par o Impar?</t>
  </si>
  <si>
    <t xml:space="preserve">2. Media Geométrica </t>
  </si>
  <si>
    <r>
      <t>Producto (1x10</t>
    </r>
    <r>
      <rPr>
        <b/>
        <vertAlign val="superscript"/>
        <sz val="9"/>
        <rFont val="Arial"/>
        <family val="2"/>
      </rPr>
      <t>9</t>
    </r>
    <r>
      <rPr>
        <b/>
        <sz val="10"/>
        <rFont val="Arial"/>
        <family val="2"/>
      </rPr>
      <t>)</t>
    </r>
  </si>
  <si>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</si>
  <si>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</si>
  <si>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</si>
  <si>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</si>
  <si>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</si>
  <si>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</si>
  <si>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</si>
  <si>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</si>
  <si>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</si>
  <si>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</si>
  <si>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</si>
  <si>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</si>
  <si>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</si>
  <si>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</si>
  <si>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</si>
  <si>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</si>
  <si>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</si>
  <si>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</si>
  <si>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</si>
  <si>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</si>
  <si>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</si>
  <si>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</si>
  <si>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</si>
  <si>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</si>
  <si>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</si>
  <si>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</si>
  <si>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</si>
  <si>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</si>
  <si>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</si>
  <si>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</si>
  <si>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</si>
  <si>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</si>
  <si>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</si>
  <si>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</si>
  <si>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ID</t>
  </si>
  <si>
    <t>DEPENDENCIAS</t>
  </si>
  <si>
    <t>RESULTADO</t>
  </si>
  <si>
    <t>MÉTODOS DE EVALUACIÓN</t>
  </si>
  <si>
    <t>PROPUESTA</t>
  </si>
  <si>
    <t>MEDIANA CON VALOR ABSOLUTO</t>
  </si>
  <si>
    <t>SECRETARIA GENERAL - SUBDIRECCIÓN ADMINISTRATIVA</t>
  </si>
  <si>
    <t>MEDIA GEOMÉTRICA</t>
  </si>
  <si>
    <t>SECRETARIA GENERAL - SUBDIRECCIÓN FINANCIERA</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</si>
  <si>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</si>
  <si>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</si>
  <si>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</si>
  <si>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</si>
  <si>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</si>
  <si>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</si>
  <si>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</si>
  <si>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</si>
  <si>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</si>
  <si>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</si>
  <si>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</si>
  <si>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</si>
  <si>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RECHAZADO POR MODIFICAR LOS ITEMS NO MODIFICABLES PROVISIÓN PARA AJUSTES, OBRAS COMPLEMENTARIAS Y/O ADICIONALES Y GESTIÓN AMBIENTAL (incluye PAGA e IVA 19%), DE CONFORMIDAD A LA NOTA 7: Los valores que aparecen fijos e inmodificables no podrán alterarse, de lo contrario, será causal de rechazo de la propuesta que hace parte integral del presente proceso, conforme el literal O, del numeral 1.15 del pliego de condiciones. DEL FORMULARIO 1- PRESUPUESTO OFICIAL, ADICIONALMENTE SUPERO VALORES UNITARIOS DE LOS CAPITULOS II - SUBBASES, BASES Y AFIRMADOS Y V - ESTRUCTURAS Y DRENAJES DE CONFORMIDAD AL PIEGO DE CONDICIONES NUMERAL 1.15 CAUSALES DE RECHAZO SUBNUMERAL Q, QUE ESTABLECE: "Q. Superar el valor unitario de alguno o algunos de los siguientes ítems ofrecidos con respecto al valor establecido para cada ítem del Presupuesto Oficial. No se podrá superar el valor establecido en NINGUNO de los ítems del Presupuesto Oficial. Para la aplicación de esta causal la Entidad debe tener en cuenta que el valor unitario establecido en el Formulario 1 – Formulario de Presupuesto Oficial incluye el valor de AIU]"</t>
  </si>
  <si>
    <t>OBJETO: REALIZAR LA CONTRATACION DE LAS OBRAS DE CONSTRUCCION Y/O MEJORAMIENTO Y/O REHABILITACION Y/O MANTENIMIENTO DE LOS CORREDORES VIALES INCLUIDOS EN EL PROGRAMA DE OBRA PUBLICA "CONCLUIR Y CONCLUIR PARA LA REACTIVACIÓN DE LAS REGIONES", LOCALIZADOS EN LOS DEPARTAMENTOS DE CAUCA,HUILA,CAQUETA Y AMAZONAS, REGIONES PACIFICO- CENTRAL-AMAZONIA</t>
  </si>
  <si>
    <t>Par</t>
  </si>
  <si>
    <t>Valor de la Propuesta Inmediatamente por debajo del Valor de la Mediana</t>
  </si>
  <si>
    <t>MÍNIMO</t>
  </si>
  <si>
    <t>DESCARTADO</t>
  </si>
  <si>
    <t>VÁLIDA</t>
  </si>
  <si>
    <t>NO VÁLIDA</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</si>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</sst>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41" formatCode="_-* #,##0_-;\-* #,##0_-;_-* &quot;-&quot;_-;_-@_-"/>
    <numFmt numFmtId="164" formatCode="_-&quot;$&quot;\ * #,##0_-;\-&quot;$&quot;\ * #,##0_-;_-&quot;$&quot;\ * &quot;-&quot;_-;_-@_-"/>
    <numFmt numFmtId="165" formatCode="_-* #,##0.00\ _€_-;\-* #,##0.00\ _€_-;_-* &quot;-&quot;??\ _€_-;_-@_-"/>
    <numFmt numFmtId="166" formatCode="_(* #,##0_);_(* \(#,##0\);_(* &quot;-&quot;_);_(@_)"/>
    <numFmt numFmtId="167" formatCode="_(&quot;$&quot;\ * #,##0.00_);_(&quot;$&quot;\ * \(#,##0.00\);_(&quot;$&quot;\ * &quot;-&quot;??_);_(@_)"/>
    <numFmt numFmtId="168" formatCode="_(* #,##0.00_);_(* \(#,##0.00\);_(* &quot;-&quot;??_);_(@_)"/>
    <numFmt numFmtId="169" formatCode="_(&quot;$&quot;* #,##0.00_);_(&quot;$&quot;* \(#,##0.00\);_(&quot;$&quot;* &quot;-&quot;??_);_(@_)"/>
    <numFmt numFmtId="170" formatCode="_-* #,##0.00\ &quot;Pts&quot;_-;\-* #,##0.00\ &quot;Pts&quot;_-;_-* &quot;-&quot;??\ &quot;Pts&quot;_-;_-@_-"/>
    <numFmt numFmtId="171" formatCode="_-* #,##0.00\ _P_t_s_-;\-* #,##0.00\ _P_t_s_-;_-* &quot;-&quot;??\ _P_t_s_-;_-@_-"/>
    <numFmt numFmtId="172" formatCode="#,##0.0"/>
    <numFmt numFmtId="173" formatCode="#,##0.00;[Red]#,##0.00"/>
    <numFmt numFmtId="174" formatCode="&quot;NN&quot;\ 0"/>
    <numFmt numFmtId="175" formatCode="0.0%"/>
    <numFmt numFmtId="179" formatCode="_ [$€-2]\ * #,##0.00_ ;_ [$€-2]\ * \-#,##0.00_ ;_ [$€-2]\ * &quot;-&quot;??_ "/>
    <numFmt numFmtId="180" formatCode="_(* #,##0_);_(* \(#,##0\);_(* &quot;-&quot;??_);_(@_)"/>
    <numFmt numFmtId="182" formatCode="_([$$-240A]\ * #,##0.00_);_([$$-240A]\ * \(#,##0.00\);_([$$-240A]\ * &quot;-&quot;??_);_(@_)"/>
    <numFmt numFmtId="183" formatCode="0.000000000000000E+00"/>
    <numFmt numFmtId="184" formatCode="_-* #,##0\ _P_t_s_-;\-* #,##0\ _P_t_s_-;_-* &quot;-&quot;??\ _P_t_s_-;_-@_-"/>
    <numFmt numFmtId="185" formatCode="0.0000000000000"/>
    <numFmt numFmtId="186" formatCode="0.000E+00"/>
    <numFmt numFmtId="187" formatCode="##0"/>
    <numFmt numFmtId="188" formatCode="0.000"/>
    <numFmt numFmtId="189" formatCode="0.0000"/>
    <numFmt numFmtId="190" formatCode="0.00%;\-0.00%;&quot;&quot;"/>
    <numFmt numFmtId="191" formatCode="&quot;$&quot;#,##0\ ;\(&quot;$&quot;#,##0\)"/>
    <numFmt numFmtId="192" formatCode="\(0%\)"/>
    <numFmt numFmtId="193" formatCode="d\ \d\e\ mmmm\ \d\e\ yyyy"/>
    <numFmt numFmtId="194" formatCode="000\°00&quot;´&quot;00&quot;´´&quot;"/>
    <numFmt numFmtId="195" formatCode="0%;\-0%;&quot;&quot;"/>
    <numFmt numFmtId="196" formatCode="#0&quot;.&quot;000&quot;´&quot;000&quot;.&quot;000"/>
    <numFmt numFmtId="197" formatCode="##0&quot;.&quot;000"/>
    <numFmt numFmtId="198" formatCode="&quot;$&quot;\ #,##0.00"/>
    <numFmt numFmtId="199" formatCode="#,##0.0000"/>
    <numFmt numFmtId="200" formatCode="_-* #,##0.00\ _P_t_a_-;\-* #,##0.00\ _P_t_a_-;_-* &quot;-&quot;??\ _P_t_a_-;_-@_-"/>
    <numFmt numFmtId="201" formatCode="_ * #,##0.00_ ;_ * \-#,##0.00_ ;_ * &quot;-&quot;??_ ;_ @_ "/>
    <numFmt numFmtId="202" formatCode="##0&quot;´&quot;000&quot;.&quot;000"/>
    <numFmt numFmtId="203" formatCode="[$$-240A]\ #,##0.00"/>
    <numFmt numFmtId="204" formatCode="_ &quot;$&quot;* #,##0.00_ ;_ &quot;$&quot;* \-#,##0.00_ ;_ &quot;$&quot;* &quot;-&quot;??_ ;_ @_ "/>
    <numFmt numFmtId="205" formatCode="#.##\ \K\g"/>
    <numFmt numFmtId="206" formatCode="_(* #,##0.0_);_(* \(#,##0.0\);_(* &quot;-&quot;??_);_(@_)"/>
    <numFmt numFmtId="207" formatCode="#0&quot;.&quot;"/>
    <numFmt numFmtId="208" formatCode="0.0%;\-0.0%;&quot;&quot;"/>
    <numFmt numFmtId="209" formatCode="_([$€]* #,##0.00_);_([$€]* \(#,##0.00\);_([$€]* &quot;-&quot;??_);_(@_)"/>
    <numFmt numFmtId="210" formatCode="&quot;$&quot;\ #,##0.00;&quot;$&quot;\ \-#,##0.00"/>
    <numFmt numFmtId="211" formatCode="0\+000"/>
    <numFmt numFmtId="212" formatCode="#,##0.0000000"/>
    <numFmt numFmtId="213" formatCode="0.0000%"/>
    <numFmt numFmtId="214" formatCode="#,##0.000"/>
    <numFmt numFmtId="215" formatCode="_([$$-240A]\ * #,##0.0000000_);_([$$-240A]\ * \(#,##0.0000000\);_([$$-240A]\ * &quot;-&quot;??_);_(@_)"/>
    <numFmt numFmtId="216" formatCode="_-&quot;$&quot;\ * #,##0.00_-;\-&quot;$&quot;\ * #,##0.00_-;_-&quot;$&quot;\ * &quot;-&quot;_-;_-@_-"/>
    <numFmt numFmtId="217" formatCode="&quot;$&quot;\ #,##0.000"/>
    <numFmt numFmtId="218" formatCode="0.000%"/>
    <numFmt numFmtId="219" formatCode="&quot;$&quot;\ \ \ #,##0.00"/>
    <numFmt numFmtId="220" formatCode="&quot;(PO-P½  )/PO= &quot;0.000%"/>
    <numFmt numFmtId="221" formatCode="&quot;(PO-½ANA ) = &quot;0\ .000%"/>
    <numFmt numFmtId="222" formatCode="&quot;(PO - MinAC)/PO = &quot;0.000%"/>
    <numFmt numFmtId="223" formatCode="&quot;MODULO No. &quot;0&quot;→→&quot;"/>
    <numFmt numFmtId="224" formatCode="&quot;No. &quot;0"/>
    <numFmt numFmtId="225" formatCode="0&quot; MODULOS&quot;"/>
  </numFmts>
  <fonts count="76">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b/>
      <sz val="25"/>
      <color rgb="FF0000FF"/>
      <name val="Swis721 BdCnOul BT"/>
      <family val="5"/>
    </font>
    <font>
      <b/>
      <sz val="24"/>
      <name val="Arial"/>
      <family val="2"/>
    </font>
    <font>
      <b/>
      <u val="double"/>
      <sz val="14"/>
      <name val="Times New Roman"/>
      <family val="1"/>
    </font>
  </fonts>
  <fills count="64">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E3D9E3"/>
        <bgColor rgb="FF000000"/>
      </patternFill>
    </fill>
  </fills>
  <borders count="132">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double">
        <color indexed="64"/>
      </left>
      <right style="double">
        <color indexed="64"/>
      </right>
      <top style="dashed">
        <color indexed="64"/>
      </top>
      <bottom/>
      <diagonal/>
    </border>
    <border>
      <left style="dotted">
        <color indexed="64"/>
      </left>
      <right style="medium">
        <color indexed="64"/>
      </right>
      <top style="medium">
        <color indexed="64"/>
      </top>
      <bottom style="medium">
        <color indexed="64"/>
      </bottom>
      <diagonal/>
    </border>
    <border>
      <left/>
      <right style="double">
        <color indexed="64"/>
      </right>
      <top style="double">
        <color indexed="64"/>
      </top>
      <bottom style="double">
        <color indexed="64"/>
      </bottom>
      <diagonal/>
    </border>
    <border>
      <left style="dotted">
        <color indexed="64"/>
      </left>
      <right style="medium">
        <color indexed="64"/>
      </right>
      <top style="thin">
        <color indexed="64"/>
      </top>
      <bottom style="double">
        <color indexed="64"/>
      </bottom>
      <diagonal/>
    </border>
  </borders>
  <cellStyleXfs count="231">
    <xf numFmtId="0" fontId="0" fillId="0" borderId="0"/>
    <xf numFmtId="0" fontId="20" fillId="0" borderId="0">
      <alignment vertical="top"/>
    </xf>
    <xf numFmtId="179" fontId="2" fillId="0" borderId="0" applyFont="0" applyFill="0" applyBorder="0" applyAlignment="0" applyProtection="0"/>
    <xf numFmtId="171"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8"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8" fontId="2" fillId="0" borderId="0" applyFont="0" applyFill="0" applyBorder="0" applyAlignment="0" applyProtection="0"/>
    <xf numFmtId="0" fontId="1" fillId="0" borderId="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2" fontId="2" fillId="0" borderId="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8" borderId="0" applyNumberFormat="0" applyBorder="0" applyAlignment="0" applyProtection="0"/>
    <xf numFmtId="0" fontId="29" fillId="19"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6" borderId="0" applyNumberFormat="0" applyBorder="0" applyAlignment="0" applyProtection="0"/>
    <xf numFmtId="0" fontId="30" fillId="10" borderId="0" applyNumberFormat="0" applyBorder="0" applyAlignment="0" applyProtection="0"/>
    <xf numFmtId="0" fontId="31" fillId="27" borderId="86" applyNumberFormat="0" applyAlignment="0" applyProtection="0"/>
    <xf numFmtId="0" fontId="32" fillId="28" borderId="87" applyNumberFormat="0" applyAlignment="0" applyProtection="0"/>
    <xf numFmtId="187" fontId="8" fillId="0" borderId="80">
      <alignment horizontal="right"/>
    </xf>
    <xf numFmtId="2" fontId="8" fillId="0" borderId="0"/>
    <xf numFmtId="188" fontId="8" fillId="0" borderId="0"/>
    <xf numFmtId="189" fontId="7" fillId="0" borderId="0"/>
    <xf numFmtId="187" fontId="8" fillId="0" borderId="80">
      <alignment horizontal="right"/>
    </xf>
    <xf numFmtId="184" fontId="2" fillId="0" borderId="0">
      <protection locked="0"/>
    </xf>
    <xf numFmtId="3" fontId="33" fillId="0" borderId="0" applyFont="0" applyFill="0" applyBorder="0" applyAlignment="0" applyProtection="0"/>
    <xf numFmtId="0" fontId="34" fillId="0" borderId="0"/>
    <xf numFmtId="0" fontId="34" fillId="0" borderId="0"/>
    <xf numFmtId="0" fontId="34" fillId="0" borderId="0"/>
    <xf numFmtId="190" fontId="2" fillId="0" borderId="0">
      <protection locked="0"/>
    </xf>
    <xf numFmtId="191" fontId="33" fillId="0" borderId="0" applyFont="0" applyFill="0" applyBorder="0" applyAlignment="0" applyProtection="0"/>
    <xf numFmtId="192" fontId="2" fillId="0" borderId="0">
      <protection locked="0"/>
    </xf>
    <xf numFmtId="0" fontId="35" fillId="29" borderId="0" applyNumberFormat="0" applyBorder="0" applyAlignment="0" applyProtection="0"/>
    <xf numFmtId="0" fontId="35" fillId="30" borderId="0" applyNumberFormat="0" applyBorder="0" applyAlignment="0" applyProtection="0"/>
    <xf numFmtId="0" fontId="35" fillId="31" borderId="0" applyNumberFormat="0" applyBorder="0" applyAlignment="0" applyProtection="0"/>
    <xf numFmtId="0" fontId="28" fillId="32"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5" borderId="0" applyNumberFormat="0" applyBorder="0" applyAlignment="0" applyProtection="0"/>
    <xf numFmtId="0" fontId="29" fillId="36" borderId="0" applyNumberFormat="0" applyBorder="0" applyAlignment="0" applyProtection="0"/>
    <xf numFmtId="0" fontId="28" fillId="34" borderId="0" applyNumberFormat="0" applyBorder="0" applyAlignment="0" applyProtection="0"/>
    <xf numFmtId="0" fontId="28" fillId="37" borderId="0" applyNumberFormat="0" applyBorder="0" applyAlignment="0" applyProtection="0"/>
    <xf numFmtId="0" fontId="29" fillId="35" borderId="0" applyNumberFormat="0" applyBorder="0" applyAlignment="0" applyProtection="0"/>
    <xf numFmtId="0" fontId="28" fillId="32" borderId="0" applyNumberFormat="0" applyBorder="0" applyAlignment="0" applyProtection="0"/>
    <xf numFmtId="0" fontId="28" fillId="35" borderId="0" applyNumberFormat="0" applyBorder="0" applyAlignment="0" applyProtection="0"/>
    <xf numFmtId="0" fontId="29" fillId="35" borderId="0" applyNumberFormat="0" applyBorder="0" applyAlignment="0" applyProtection="0"/>
    <xf numFmtId="0" fontId="28" fillId="38"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9" borderId="0" applyNumberFormat="0" applyBorder="0" applyAlignment="0" applyProtection="0"/>
    <xf numFmtId="0" fontId="29" fillId="39" borderId="0" applyNumberFormat="0" applyBorder="0" applyAlignment="0" applyProtection="0"/>
    <xf numFmtId="1" fontId="2" fillId="0" borderId="0"/>
    <xf numFmtId="0" fontId="2"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193" fontId="2" fillId="0" borderId="0">
      <protection locked="0"/>
    </xf>
    <xf numFmtId="0" fontId="39" fillId="11" borderId="0" applyNumberFormat="0" applyBorder="0" applyAlignment="0" applyProtection="0"/>
    <xf numFmtId="194" fontId="2" fillId="0" borderId="0"/>
    <xf numFmtId="0" fontId="40" fillId="0" borderId="0" applyNumberFormat="0" applyFill="0" applyBorder="0" applyAlignment="0" applyProtection="0"/>
    <xf numFmtId="0" fontId="41" fillId="0" borderId="0" applyNumberFormat="0" applyFill="0" applyBorder="0" applyAlignment="0" applyProtection="0"/>
    <xf numFmtId="0" fontId="42" fillId="0" borderId="88" applyNumberFormat="0" applyFill="0" applyAlignment="0" applyProtection="0"/>
    <xf numFmtId="0" fontId="42" fillId="0" borderId="0" applyNumberFormat="0" applyFill="0" applyBorder="0" applyAlignment="0" applyProtection="0"/>
    <xf numFmtId="195" fontId="2" fillId="0" borderId="0">
      <protection locked="0"/>
    </xf>
    <xf numFmtId="195" fontId="2" fillId="0" borderId="0">
      <protection locked="0"/>
    </xf>
    <xf numFmtId="0" fontId="43" fillId="0" borderId="0" applyNumberFormat="0" applyFill="0" applyBorder="0" applyAlignment="0" applyProtection="0">
      <alignment vertical="top"/>
      <protection locked="0"/>
    </xf>
    <xf numFmtId="0" fontId="44" fillId="14" borderId="86" applyNumberFormat="0" applyAlignment="0" applyProtection="0"/>
    <xf numFmtId="0" fontId="45" fillId="0" borderId="89" applyNumberFormat="0" applyFill="0" applyAlignment="0" applyProtection="0"/>
    <xf numFmtId="196" fontId="8" fillId="0" borderId="0">
      <alignment horizontal="right"/>
    </xf>
    <xf numFmtId="197" fontId="8" fillId="0" borderId="0" applyFont="0" applyFill="0" applyBorder="0" applyAlignment="0">
      <alignment horizontal="center"/>
    </xf>
    <xf numFmtId="166" fontId="1" fillId="0" borderId="0" applyFont="0" applyFill="0" applyBorder="0" applyAlignment="0" applyProtection="0"/>
    <xf numFmtId="172"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9"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9" fontId="2" fillId="0" borderId="0" applyFont="0" applyFill="0" applyBorder="0" applyAlignment="0" applyProtection="0"/>
    <xf numFmtId="165" fontId="4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200" fontId="2" fillId="0" borderId="0" applyFont="0" applyFill="0" applyBorder="0" applyAlignment="0" applyProtection="0"/>
    <xf numFmtId="168" fontId="2" fillId="0" borderId="0" applyFont="0" applyFill="0" applyBorder="0" applyAlignment="0" applyProtection="0"/>
    <xf numFmtId="199" fontId="2" fillId="0" borderId="0" applyFont="0" applyFill="0" applyBorder="0" applyAlignment="0" applyProtection="0"/>
    <xf numFmtId="168" fontId="2"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99" fontId="2" fillId="0" borderId="0" applyFont="0" applyFill="0" applyBorder="0" applyAlignment="0" applyProtection="0"/>
    <xf numFmtId="168" fontId="2" fillId="0" borderId="0" applyFont="0" applyFill="0" applyBorder="0" applyAlignment="0" applyProtection="0"/>
    <xf numFmtId="199" fontId="2" fillId="0" borderId="0" applyFont="0" applyFill="0" applyBorder="0" applyAlignment="0" applyProtection="0"/>
    <xf numFmtId="198" fontId="2" fillId="0" borderId="0" applyFont="0" applyFill="0" applyBorder="0" applyAlignment="0" applyProtection="0"/>
    <xf numFmtId="168" fontId="1"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202" fontId="8" fillId="0" borderId="0">
      <alignment horizontal="right"/>
    </xf>
    <xf numFmtId="203" fontId="8" fillId="0" borderId="51"/>
    <xf numFmtId="204" fontId="2" fillId="0" borderId="0"/>
    <xf numFmtId="205" fontId="2" fillId="0" borderId="0" applyFont="0" applyFill="0" applyBorder="0" applyAlignment="0" applyProtection="0"/>
    <xf numFmtId="205" fontId="2" fillId="0" borderId="0" applyFont="0" applyFill="0" applyBorder="0" applyAlignment="0" applyProtection="0"/>
    <xf numFmtId="167" fontId="28" fillId="0" borderId="0" applyFont="0" applyFill="0" applyBorder="0" applyAlignment="0" applyProtection="0"/>
    <xf numFmtId="206" fontId="2" fillId="0" borderId="0" applyFont="0" applyFill="0" applyBorder="0" applyAlignment="0" applyProtection="0"/>
    <xf numFmtId="167" fontId="2" fillId="0" borderId="0" applyFont="0" applyFill="0" applyBorder="0" applyAlignment="0" applyProtection="0"/>
    <xf numFmtId="207"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1" fillId="0" borderId="0" applyFont="0" applyFill="0" applyBorder="0" applyAlignment="0" applyProtection="0"/>
    <xf numFmtId="0" fontId="2" fillId="0" borderId="0"/>
    <xf numFmtId="168" fontId="1" fillId="0" borderId="0" applyFont="0" applyFill="0" applyBorder="0" applyAlignment="0" applyProtection="0"/>
    <xf numFmtId="0" fontId="2" fillId="0" borderId="0"/>
    <xf numFmtId="0" fontId="2" fillId="0" borderId="0"/>
    <xf numFmtId="0" fontId="28" fillId="0" borderId="0"/>
    <xf numFmtId="0" fontId="28" fillId="40" borderId="90" applyNumberFormat="0" applyFont="0" applyAlignment="0" applyProtection="0"/>
    <xf numFmtId="0" fontId="47" fillId="27" borderId="91" applyNumberFormat="0" applyAlignment="0" applyProtection="0"/>
    <xf numFmtId="0" fontId="34" fillId="0" borderId="0"/>
    <xf numFmtId="208" fontId="2"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8" fillId="0" borderId="0" applyNumberFormat="0" applyFill="0" applyBorder="0" applyAlignment="0" applyProtection="0"/>
    <xf numFmtId="49" fontId="5" fillId="0" borderId="0">
      <alignment horizontal="center" vertical="center"/>
    </xf>
    <xf numFmtId="0" fontId="49" fillId="0" borderId="0" applyNumberFormat="0" applyFill="0" applyBorder="0" applyAlignment="0" applyProtection="0"/>
    <xf numFmtId="0" fontId="50" fillId="0" borderId="0" applyNumberFormat="0" applyFill="0" applyBorder="0" applyAlignment="0" applyProtection="0"/>
    <xf numFmtId="167" fontId="1" fillId="0" borderId="0" applyFont="0" applyFill="0" applyBorder="0" applyAlignment="0" applyProtection="0"/>
    <xf numFmtId="209" fontId="2" fillId="0" borderId="0" applyFont="0" applyFill="0" applyBorder="0" applyAlignment="0" applyProtection="0"/>
    <xf numFmtId="168" fontId="1" fillId="0" borderId="0" applyFont="0" applyFill="0" applyBorder="0" applyAlignment="0" applyProtection="0"/>
    <xf numFmtId="166" fontId="2" fillId="0" borderId="0" applyFont="0" applyFill="0" applyBorder="0" applyAlignment="0" applyProtection="0"/>
    <xf numFmtId="168" fontId="1" fillId="0" borderId="0" applyFont="0" applyFill="0" applyBorder="0" applyAlignment="0" applyProtection="0"/>
    <xf numFmtId="201" fontId="2" fillId="0" borderId="0" applyFont="0" applyFill="0" applyBorder="0" applyAlignment="0" applyProtection="0"/>
    <xf numFmtId="168" fontId="2" fillId="0" borderId="0" applyFont="0" applyFill="0" applyBorder="0" applyAlignment="0" applyProtection="0"/>
    <xf numFmtId="179" fontId="2" fillId="0" borderId="0" applyFont="0" applyFill="0" applyBorder="0" applyAlignment="0" applyProtection="0"/>
    <xf numFmtId="167" fontId="1" fillId="0" borderId="0" applyFont="0" applyFill="0" applyBorder="0" applyAlignment="0" applyProtection="0"/>
    <xf numFmtId="211" fontId="2" fillId="0" borderId="0" applyFont="0" applyFill="0" applyBorder="0" applyAlignment="0" applyProtection="0"/>
    <xf numFmtId="0" fontId="28" fillId="0" borderId="0"/>
    <xf numFmtId="167" fontId="1" fillId="0" borderId="0" applyFont="0" applyFill="0" applyBorder="0" applyAlignment="0" applyProtection="0"/>
    <xf numFmtId="168" fontId="1" fillId="0" borderId="0" applyFont="0" applyFill="0" applyBorder="0" applyAlignment="0" applyProtection="0"/>
    <xf numFmtId="0" fontId="1" fillId="0" borderId="0"/>
    <xf numFmtId="210" fontId="2" fillId="0" borderId="0" applyFont="0" applyFill="0" applyBorder="0" applyAlignment="0" applyProtection="0"/>
    <xf numFmtId="0" fontId="1" fillId="0" borderId="0"/>
    <xf numFmtId="0" fontId="1" fillId="0" borderId="0"/>
    <xf numFmtId="9" fontId="52" fillId="0" borderId="0" applyFont="0" applyFill="0" applyBorder="0" applyAlignment="0" applyProtection="0"/>
    <xf numFmtId="41" fontId="57" fillId="0" borderId="0" applyFont="0" applyFill="0" applyBorder="0" applyAlignment="0" applyProtection="0"/>
    <xf numFmtId="164" fontId="2" fillId="0" borderId="0" applyFont="0" applyFill="0" applyBorder="0" applyAlignment="0" applyProtection="0"/>
  </cellStyleXfs>
  <cellXfs count="491">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8" fillId="0" borderId="0" xfId="0" applyFont="1" applyProtection="1">
      <protection hidden="1"/>
    </xf>
    <xf numFmtId="0" fontId="15" fillId="0" borderId="0" xfId="0" applyFont="1" applyFill="1" applyAlignment="1" applyProtection="1">
      <alignment horizontal="centerContinuous" vertical="center" wrapText="1"/>
      <protection hidden="1"/>
    </xf>
    <xf numFmtId="0" fontId="11" fillId="0" borderId="0" xfId="0" applyFont="1" applyFill="1" applyAlignment="1" applyProtection="1">
      <alignment horizontal="centerContinuous" vertical="center" wrapText="1"/>
      <protection hidden="1"/>
    </xf>
    <xf numFmtId="0" fontId="12" fillId="0" borderId="0" xfId="0" applyFont="1" applyFill="1" applyProtection="1">
      <protection hidden="1"/>
    </xf>
    <xf numFmtId="0" fontId="8" fillId="0" borderId="0" xfId="0" applyFont="1" applyAlignment="1" applyProtection="1">
      <alignment horizontal="center"/>
      <protection hidden="1"/>
    </xf>
    <xf numFmtId="0" fontId="9" fillId="0" borderId="0" xfId="0" applyFont="1" applyAlignment="1" applyProtection="1">
      <alignment horizontal="center"/>
      <protection hidden="1"/>
    </xf>
    <xf numFmtId="0" fontId="16" fillId="0" borderId="0" xfId="0" applyFont="1" applyFill="1" applyAlignment="1" applyProtection="1">
      <alignment horizontal="centerContinuous" vertical="center" wrapText="1"/>
      <protection hidden="1"/>
    </xf>
    <xf numFmtId="0" fontId="8" fillId="0" borderId="0" xfId="0" applyFont="1" applyFill="1" applyAlignment="1" applyProtection="1">
      <alignment horizontal="centerContinuous" vertical="center" wrapText="1"/>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0" fontId="3" fillId="0" borderId="0" xfId="0" applyFont="1" applyFill="1" applyAlignment="1" applyProtection="1">
      <alignment horizontal="centerContinuous" vertical="center"/>
      <protection hidden="1"/>
    </xf>
    <xf numFmtId="0" fontId="8" fillId="0" borderId="0" xfId="0" applyFont="1" applyFill="1" applyProtection="1">
      <protection hidden="1"/>
    </xf>
    <xf numFmtId="1" fontId="18" fillId="0" borderId="0" xfId="0" applyNumberFormat="1" applyFont="1" applyFill="1" applyAlignment="1" applyProtection="1">
      <alignment horizontal="centerContinuous" vertical="center" wrapText="1"/>
      <protection hidden="1"/>
    </xf>
    <xf numFmtId="1" fontId="19" fillId="0" borderId="0" xfId="0" applyNumberFormat="1" applyFont="1" applyFill="1" applyAlignment="1" applyProtection="1">
      <alignment horizontal="centerContinuous" vertical="center" wrapText="1"/>
      <protection hidden="1"/>
    </xf>
    <xf numFmtId="0" fontId="17" fillId="0" borderId="0" xfId="0" applyFont="1" applyProtection="1">
      <protection hidden="1"/>
    </xf>
    <xf numFmtId="0" fontId="17" fillId="0" borderId="0" xfId="0" applyFont="1" applyAlignment="1" applyProtection="1">
      <protection hidden="1"/>
    </xf>
    <xf numFmtId="0" fontId="17" fillId="0" borderId="0" xfId="0" applyFont="1" applyFill="1" applyAlignment="1" applyProtection="1">
      <protection hidden="1"/>
    </xf>
    <xf numFmtId="0" fontId="17" fillId="0" borderId="0" xfId="0" quotePrefix="1" applyFont="1" applyFill="1" applyAlignment="1" applyProtection="1">
      <alignment vertical="center"/>
      <protection hidden="1"/>
    </xf>
    <xf numFmtId="0" fontId="17" fillId="0" borderId="0" xfId="0" applyFont="1" applyFill="1" applyAlignment="1" applyProtection="1">
      <alignment horizontal="center"/>
      <protection hidden="1"/>
    </xf>
    <xf numFmtId="0" fontId="18"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2" xfId="12" applyFont="1" applyFill="1" applyBorder="1" applyAlignment="1">
      <alignment horizontal="center" vertical="center"/>
    </xf>
    <xf numFmtId="1" fontId="14"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3" xfId="0" applyFont="1" applyBorder="1" applyAlignment="1" applyProtection="1">
      <alignment horizontal="centerContinuous"/>
      <protection hidden="1"/>
    </xf>
    <xf numFmtId="0" fontId="7" fillId="0" borderId="4" xfId="0" applyFont="1" applyBorder="1" applyAlignment="1" applyProtection="1">
      <alignment horizontal="center" vertical="center"/>
      <protection hidden="1"/>
    </xf>
    <xf numFmtId="0" fontId="25" fillId="3" borderId="13" xfId="13" applyFont="1" applyFill="1" applyBorder="1" applyAlignment="1">
      <alignment horizontal="center" vertical="center"/>
    </xf>
    <xf numFmtId="0" fontId="21" fillId="4" borderId="14" xfId="11" applyFont="1" applyFill="1" applyBorder="1"/>
    <xf numFmtId="0" fontId="21" fillId="4" borderId="15" xfId="11" applyFont="1" applyFill="1" applyBorder="1"/>
    <xf numFmtId="0" fontId="2" fillId="0" borderId="16" xfId="11" applyBorder="1"/>
    <xf numFmtId="0" fontId="21" fillId="4" borderId="17" xfId="11" applyFont="1" applyFill="1" applyBorder="1"/>
    <xf numFmtId="0" fontId="2" fillId="0" borderId="18" xfId="11" applyBorder="1"/>
    <xf numFmtId="0" fontId="21" fillId="4" borderId="19" xfId="11" applyFont="1" applyFill="1" applyBorder="1"/>
    <xf numFmtId="0" fontId="2" fillId="0" borderId="20" xfId="11" applyBorder="1"/>
    <xf numFmtId="0" fontId="2" fillId="0" borderId="20" xfId="11" applyFont="1" applyBorder="1"/>
    <xf numFmtId="0" fontId="2" fillId="0" borderId="21" xfId="11" applyFont="1" applyFill="1" applyBorder="1"/>
    <xf numFmtId="0" fontId="2" fillId="0" borderId="25" xfId="11" applyFont="1" applyFill="1" applyBorder="1"/>
    <xf numFmtId="0" fontId="2" fillId="0" borderId="26" xfId="11" applyFont="1" applyFill="1" applyBorder="1"/>
    <xf numFmtId="0" fontId="2" fillId="0" borderId="27" xfId="11" applyFont="1" applyFill="1" applyBorder="1"/>
    <xf numFmtId="0" fontId="7" fillId="0" borderId="4" xfId="0" applyFont="1" applyBorder="1" applyAlignment="1" applyProtection="1">
      <alignment horizontal="centerContinuous"/>
      <protection hidden="1"/>
    </xf>
    <xf numFmtId="0" fontId="7" fillId="2" borderId="0" xfId="12" applyFont="1" applyFill="1" applyBorder="1" applyAlignment="1">
      <alignment vertical="center"/>
    </xf>
    <xf numFmtId="182" fontId="13" fillId="2" borderId="0" xfId="7" applyNumberFormat="1" applyFont="1" applyFill="1" applyBorder="1" applyAlignment="1"/>
    <xf numFmtId="10" fontId="5" fillId="2" borderId="34" xfId="12" applyNumberFormat="1" applyFont="1" applyFill="1" applyBorder="1" applyAlignment="1">
      <alignment horizontal="center" vertical="center" wrapText="1"/>
    </xf>
    <xf numFmtId="10" fontId="5" fillId="2" borderId="56" xfId="12" applyNumberFormat="1" applyFont="1" applyFill="1" applyBorder="1" applyAlignment="1">
      <alignment horizontal="center" vertical="center" wrapText="1"/>
    </xf>
    <xf numFmtId="0" fontId="2" fillId="2" borderId="49" xfId="12" applyFont="1" applyFill="1" applyBorder="1"/>
    <xf numFmtId="0" fontId="2" fillId="2" borderId="50" xfId="12" applyFont="1" applyFill="1" applyBorder="1"/>
    <xf numFmtId="0" fontId="2" fillId="0" borderId="50" xfId="12" applyFont="1" applyFill="1" applyBorder="1"/>
    <xf numFmtId="0" fontId="2" fillId="2" borderId="53" xfId="12" applyFont="1" applyFill="1" applyBorder="1"/>
    <xf numFmtId="0" fontId="2" fillId="0" borderId="53" xfId="12" applyFont="1" applyFill="1" applyBorder="1"/>
    <xf numFmtId="0" fontId="5" fillId="0" borderId="50" xfId="12" applyFont="1" applyFill="1" applyBorder="1" applyAlignment="1">
      <alignment horizontal="right" vertical="center"/>
    </xf>
    <xf numFmtId="0" fontId="5" fillId="0" borderId="49" xfId="12" applyFont="1" applyFill="1" applyBorder="1" applyAlignment="1">
      <alignment horizontal="left" vertical="center"/>
    </xf>
    <xf numFmtId="0" fontId="5" fillId="0" borderId="50" xfId="12" applyFont="1" applyFill="1" applyBorder="1" applyAlignment="1">
      <alignment vertical="center"/>
    </xf>
    <xf numFmtId="0" fontId="5" fillId="0" borderId="49" xfId="12" applyFont="1" applyFill="1" applyBorder="1" applyAlignment="1">
      <alignment horizontal="center" vertical="center" wrapText="1"/>
    </xf>
    <xf numFmtId="0" fontId="5" fillId="0" borderId="50" xfId="12" applyFont="1" applyFill="1" applyBorder="1" applyAlignment="1">
      <alignment horizontal="center" vertical="center" wrapText="1"/>
    </xf>
    <xf numFmtId="0" fontId="5" fillId="0" borderId="52"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3" xfId="12" applyFont="1" applyFill="1" applyBorder="1" applyAlignment="1">
      <alignment horizontal="right" vertical="center"/>
    </xf>
    <xf numFmtId="180" fontId="5" fillId="0" borderId="45" xfId="6" applyNumberFormat="1" applyFont="1" applyFill="1" applyBorder="1" applyAlignment="1" applyProtection="1">
      <alignment vertical="center"/>
      <protection locked="0"/>
    </xf>
    <xf numFmtId="168" fontId="5" fillId="0" borderId="57" xfId="6" applyNumberFormat="1" applyFont="1" applyFill="1" applyBorder="1" applyAlignment="1" applyProtection="1">
      <alignment vertical="center"/>
      <protection locked="0"/>
    </xf>
    <xf numFmtId="182" fontId="5" fillId="2" borderId="51" xfId="7" applyNumberFormat="1" applyFont="1" applyFill="1" applyBorder="1" applyAlignment="1"/>
    <xf numFmtId="182" fontId="5" fillId="2" borderId="45" xfId="7" applyNumberFormat="1" applyFont="1" applyFill="1" applyBorder="1" applyAlignment="1"/>
    <xf numFmtId="183" fontId="5" fillId="2" borderId="51" xfId="7" applyNumberFormat="1" applyFont="1" applyFill="1" applyBorder="1" applyAlignment="1"/>
    <xf numFmtId="182" fontId="5" fillId="2" borderId="54" xfId="7" applyNumberFormat="1" applyFont="1" applyFill="1" applyBorder="1" applyAlignment="1"/>
    <xf numFmtId="0" fontId="5" fillId="0" borderId="51" xfId="0" applyFont="1" applyBorder="1" applyAlignment="1">
      <alignment horizontal="center" vertical="center"/>
    </xf>
    <xf numFmtId="0" fontId="5" fillId="2" borderId="51" xfId="12" applyFont="1" applyFill="1" applyBorder="1" applyAlignment="1">
      <alignment horizontal="center"/>
    </xf>
    <xf numFmtId="10" fontId="5" fillId="2" borderId="51" xfId="12" applyNumberFormat="1" applyFont="1" applyFill="1" applyBorder="1" applyAlignment="1">
      <alignment horizontal="center" vertical="center" wrapText="1"/>
    </xf>
    <xf numFmtId="10" fontId="5" fillId="2" borderId="54" xfId="12" applyNumberFormat="1" applyFont="1" applyFill="1" applyBorder="1" applyAlignment="1">
      <alignment horizontal="center" vertical="center" wrapText="1"/>
    </xf>
    <xf numFmtId="0" fontId="7" fillId="2" borderId="4" xfId="12" applyFont="1" applyFill="1" applyBorder="1" applyAlignment="1">
      <alignment horizontal="center" vertical="center" wrapText="1"/>
    </xf>
    <xf numFmtId="4" fontId="7" fillId="2" borderId="2" xfId="12" applyNumberFormat="1" applyFont="1" applyFill="1" applyBorder="1" applyAlignment="1">
      <alignment horizontal="center" vertical="center"/>
    </xf>
    <xf numFmtId="1" fontId="5" fillId="2" borderId="51" xfId="12" applyNumberFormat="1" applyFont="1" applyFill="1" applyBorder="1" applyAlignment="1">
      <alignment horizontal="center" vertical="center" wrapText="1"/>
    </xf>
    <xf numFmtId="171" fontId="5" fillId="0" borderId="61" xfId="3" applyFont="1" applyFill="1" applyBorder="1" applyAlignment="1" applyProtection="1">
      <alignment horizontal="center" vertical="center" wrapText="1"/>
    </xf>
    <xf numFmtId="184"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2" fontId="5" fillId="2" borderId="0" xfId="7" applyNumberFormat="1" applyFont="1" applyFill="1" applyBorder="1" applyAlignment="1"/>
    <xf numFmtId="0" fontId="0" fillId="0" borderId="0" xfId="0" applyAlignment="1">
      <alignment wrapText="1"/>
    </xf>
    <xf numFmtId="183" fontId="0" fillId="0" borderId="0" xfId="0" applyNumberFormat="1"/>
    <xf numFmtId="182" fontId="0" fillId="0" borderId="0" xfId="7" applyNumberFormat="1" applyFont="1"/>
    <xf numFmtId="1" fontId="6" fillId="0" borderId="32" xfId="0" applyNumberFormat="1" applyFont="1" applyFill="1" applyBorder="1" applyAlignment="1" applyProtection="1">
      <alignment horizontal="center" vertical="center"/>
      <protection hidden="1"/>
    </xf>
    <xf numFmtId="1" fontId="6" fillId="0" borderId="33" xfId="0" applyNumberFormat="1" applyFont="1" applyFill="1" applyBorder="1" applyAlignment="1" applyProtection="1">
      <alignment horizontal="center" vertical="center"/>
      <protection hidden="1"/>
    </xf>
    <xf numFmtId="3" fontId="6" fillId="0" borderId="33" xfId="0" applyNumberFormat="1" applyFont="1" applyBorder="1" applyAlignment="1">
      <alignment horizontal="center" vertical="center"/>
    </xf>
    <xf numFmtId="0" fontId="6" fillId="0" borderId="33" xfId="0" applyFont="1" applyBorder="1" applyAlignment="1" applyProtection="1">
      <alignment horizontal="center" vertical="center"/>
      <protection hidden="1"/>
    </xf>
    <xf numFmtId="3" fontId="5" fillId="5" borderId="28" xfId="11" applyNumberFormat="1" applyFont="1" applyFill="1" applyBorder="1" applyAlignment="1" applyProtection="1">
      <alignment horizontal="right"/>
      <protection hidden="1"/>
    </xf>
    <xf numFmtId="3" fontId="5" fillId="7" borderId="34" xfId="11" applyNumberFormat="1" applyFont="1" applyFill="1" applyBorder="1" applyAlignment="1" applyProtection="1">
      <alignment horizontal="right"/>
      <protection hidden="1"/>
    </xf>
    <xf numFmtId="3" fontId="5" fillId="6" borderId="29" xfId="11" applyNumberFormat="1" applyFont="1" applyFill="1" applyBorder="1" applyAlignment="1" applyProtection="1">
      <alignment horizontal="right"/>
      <protection hidden="1"/>
    </xf>
    <xf numFmtId="0" fontId="10" fillId="8" borderId="42" xfId="0" applyFont="1" applyFill="1" applyBorder="1" applyAlignment="1" applyProtection="1">
      <alignment horizontal="centerContinuous"/>
      <protection hidden="1"/>
    </xf>
    <xf numFmtId="1" fontId="5" fillId="2" borderId="44" xfId="12" applyNumberFormat="1" applyFont="1" applyFill="1" applyBorder="1" applyAlignment="1">
      <alignment horizontal="center" vertical="center" wrapText="1"/>
    </xf>
    <xf numFmtId="1" fontId="5" fillId="2" borderId="33" xfId="12" applyNumberFormat="1" applyFont="1" applyFill="1" applyBorder="1" applyAlignment="1">
      <alignment horizontal="center" vertical="center" wrapText="1"/>
    </xf>
    <xf numFmtId="1" fontId="5" fillId="2" borderId="33" xfId="12" applyNumberFormat="1" applyFont="1" applyFill="1" applyBorder="1" applyAlignment="1">
      <alignment horizontal="left" vertical="center" wrapText="1"/>
    </xf>
    <xf numFmtId="3" fontId="5" fillId="0" borderId="33" xfId="12" applyNumberFormat="1" applyFont="1" applyFill="1" applyBorder="1" applyAlignment="1">
      <alignment horizontal="center" vertical="center" wrapText="1"/>
    </xf>
    <xf numFmtId="186" fontId="5" fillId="0" borderId="33" xfId="12" applyNumberFormat="1" applyFont="1" applyFill="1" applyBorder="1" applyAlignment="1">
      <alignment horizontal="center" vertical="center" wrapText="1"/>
    </xf>
    <xf numFmtId="0" fontId="27" fillId="0" borderId="0" xfId="0" applyFont="1" applyAlignment="1" applyProtection="1">
      <alignment horizontal="center" vertical="center"/>
      <protection hidden="1"/>
    </xf>
    <xf numFmtId="173" fontId="17" fillId="0" borderId="0" xfId="0" applyNumberFormat="1" applyFont="1" applyFill="1" applyAlignment="1" applyProtection="1">
      <protection hidden="1"/>
    </xf>
    <xf numFmtId="173" fontId="2" fillId="0" borderId="0" xfId="0" applyNumberFormat="1" applyFont="1" applyFill="1" applyAlignment="1" applyProtection="1">
      <protection hidden="1"/>
    </xf>
    <xf numFmtId="0" fontId="5" fillId="0" borderId="95" xfId="0" applyFont="1" applyFill="1" applyBorder="1" applyAlignment="1" applyProtection="1">
      <alignment horizontal="center" vertical="center"/>
      <protection hidden="1"/>
    </xf>
    <xf numFmtId="0" fontId="5" fillId="0" borderId="95" xfId="0" quotePrefix="1" applyFont="1" applyFill="1" applyBorder="1" applyAlignment="1" applyProtection="1">
      <alignment horizontal="center" vertical="center"/>
      <protection hidden="1"/>
    </xf>
    <xf numFmtId="0" fontId="5" fillId="0" borderId="96" xfId="0" applyFont="1" applyFill="1" applyBorder="1" applyAlignment="1" applyProtection="1">
      <alignment horizontal="center" vertical="center" wrapText="1"/>
      <protection hidden="1"/>
    </xf>
    <xf numFmtId="0" fontId="5" fillId="0" borderId="94" xfId="0" quotePrefix="1" applyFont="1" applyFill="1" applyBorder="1" applyAlignment="1" applyProtection="1">
      <alignment horizontal="center" vertical="center"/>
      <protection hidden="1"/>
    </xf>
    <xf numFmtId="0" fontId="53" fillId="0" borderId="0" xfId="0" applyFont="1"/>
    <xf numFmtId="0" fontId="53" fillId="2" borderId="0" xfId="12" applyFont="1" applyFill="1"/>
    <xf numFmtId="0" fontId="53" fillId="2" borderId="0" xfId="12" applyFont="1" applyFill="1" applyAlignment="1">
      <alignment wrapText="1"/>
    </xf>
    <xf numFmtId="213" fontId="5" fillId="0" borderId="33" xfId="228" applyNumberFormat="1" applyFont="1" applyFill="1" applyBorder="1" applyAlignment="1">
      <alignment horizontal="center" vertical="center" wrapText="1"/>
    </xf>
    <xf numFmtId="0" fontId="0" fillId="42" borderId="0" xfId="0" applyFill="1"/>
    <xf numFmtId="213" fontId="5" fillId="2" borderId="33" xfId="12" applyNumberFormat="1" applyFont="1" applyFill="1" applyBorder="1" applyAlignment="1">
      <alignment horizontal="center" vertical="center" wrapText="1"/>
    </xf>
    <xf numFmtId="0" fontId="6" fillId="0" borderId="97" xfId="0" applyFont="1" applyBorder="1" applyAlignment="1" applyProtection="1">
      <alignment horizontal="center" vertical="center"/>
      <protection hidden="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174" fontId="6" fillId="0" borderId="33" xfId="0" applyNumberFormat="1" applyFont="1" applyFill="1" applyBorder="1" applyAlignment="1" applyProtection="1">
      <alignment horizontal="center" vertical="center" wrapText="1"/>
      <protection locked="0"/>
    </xf>
    <xf numFmtId="0" fontId="2" fillId="0" borderId="101" xfId="11" applyFont="1" applyFill="1" applyBorder="1"/>
    <xf numFmtId="0" fontId="2" fillId="0" borderId="102" xfId="11" applyFont="1" applyFill="1" applyBorder="1"/>
    <xf numFmtId="0" fontId="2" fillId="0" borderId="103" xfId="11" applyFont="1" applyFill="1" applyBorder="1"/>
    <xf numFmtId="0" fontId="25" fillId="3" borderId="5" xfId="13" applyFont="1" applyFill="1" applyBorder="1" applyAlignment="1">
      <alignment horizontal="center" vertical="center"/>
    </xf>
    <xf numFmtId="182" fontId="5" fillId="2" borderId="61" xfId="7" applyNumberFormat="1" applyFont="1" applyFill="1" applyBorder="1" applyAlignment="1">
      <alignment horizontal="center" vertical="center"/>
    </xf>
    <xf numFmtId="0" fontId="53" fillId="2" borderId="0" xfId="12" applyFont="1" applyFill="1" applyAlignment="1">
      <alignment horizontal="center" vertical="center"/>
    </xf>
    <xf numFmtId="0" fontId="55" fillId="42" borderId="38" xfId="12" applyFont="1" applyFill="1" applyBorder="1" applyAlignment="1">
      <alignment horizontal="center" vertical="center" wrapText="1"/>
    </xf>
    <xf numFmtId="0" fontId="56" fillId="42" borderId="38" xfId="12" applyFont="1" applyFill="1" applyBorder="1" applyAlignment="1">
      <alignment horizontal="center" vertical="center"/>
    </xf>
    <xf numFmtId="0" fontId="53" fillId="42" borderId="0" xfId="12" applyFont="1" applyFill="1" applyAlignment="1">
      <alignment horizontal="center" vertical="center"/>
    </xf>
    <xf numFmtId="185" fontId="53" fillId="2" borderId="0" xfId="12" applyNumberFormat="1" applyFont="1" applyFill="1" applyAlignment="1">
      <alignment horizontal="right" vertical="center"/>
    </xf>
    <xf numFmtId="171" fontId="53" fillId="2" borderId="0" xfId="3" applyFont="1" applyFill="1" applyAlignment="1">
      <alignment horizontal="center" vertical="center"/>
    </xf>
    <xf numFmtId="0" fontId="2" fillId="42" borderId="0" xfId="0" applyFont="1" applyFill="1"/>
    <xf numFmtId="0" fontId="53" fillId="0" borderId="0" xfId="0" applyFont="1" applyAlignment="1">
      <alignment horizontal="center" vertical="center"/>
    </xf>
    <xf numFmtId="0" fontId="53" fillId="2" borderId="0" xfId="12" applyFont="1" applyFill="1" applyAlignment="1">
      <alignment horizontal="center" vertical="center" wrapText="1"/>
    </xf>
    <xf numFmtId="185" fontId="53" fillId="0" borderId="0" xfId="0" applyNumberFormat="1" applyFont="1"/>
    <xf numFmtId="3" fontId="53" fillId="2" borderId="0" xfId="12" applyNumberFormat="1" applyFont="1" applyFill="1" applyAlignment="1">
      <alignment horizontal="center" vertical="center"/>
    </xf>
    <xf numFmtId="0" fontId="53" fillId="0" borderId="0" xfId="0" applyFont="1" applyAlignment="1">
      <alignment wrapText="1"/>
    </xf>
    <xf numFmtId="0" fontId="5" fillId="0" borderId="0" xfId="12" applyFont="1" applyAlignment="1" applyProtection="1">
      <alignment horizontal="centerContinuous" vertical="center"/>
      <protection hidden="1"/>
    </xf>
    <xf numFmtId="0" fontId="5" fillId="0" borderId="94" xfId="0" applyFont="1" applyFill="1" applyBorder="1" applyAlignment="1" applyProtection="1">
      <alignment horizontal="center" vertical="center"/>
      <protection hidden="1"/>
    </xf>
    <xf numFmtId="0" fontId="5" fillId="0" borderId="95" xfId="0" applyFont="1" applyFill="1" applyBorder="1" applyAlignment="1" applyProtection="1">
      <alignment horizontal="center" vertical="center" wrapText="1"/>
      <protection hidden="1"/>
    </xf>
    <xf numFmtId="0" fontId="2" fillId="0" borderId="44"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justify" vertical="center" wrapText="1"/>
      <protection hidden="1"/>
    </xf>
    <xf numFmtId="172" fontId="2" fillId="0" borderId="33" xfId="0" applyNumberFormat="1" applyFont="1" applyFill="1" applyBorder="1" applyAlignment="1" applyProtection="1">
      <alignment horizontal="right" vertical="center"/>
      <protection hidden="1"/>
    </xf>
    <xf numFmtId="4" fontId="2" fillId="0" borderId="33" xfId="0" applyNumberFormat="1" applyFont="1" applyFill="1" applyBorder="1" applyAlignment="1" applyProtection="1">
      <alignment horizontal="right" vertical="center"/>
      <protection hidden="1"/>
    </xf>
    <xf numFmtId="4" fontId="2" fillId="0" borderId="45" xfId="7" applyNumberFormat="1" applyFont="1" applyFill="1" applyBorder="1" applyAlignment="1" applyProtection="1">
      <alignment vertical="center"/>
      <protection hidden="1"/>
    </xf>
    <xf numFmtId="4" fontId="2" fillId="0" borderId="44" xfId="0" applyNumberFormat="1" applyFont="1" applyFill="1" applyBorder="1" applyAlignment="1" applyProtection="1">
      <alignment horizontal="right" vertical="center"/>
      <protection hidden="1"/>
    </xf>
    <xf numFmtId="173" fontId="2" fillId="0" borderId="33" xfId="0" applyNumberFormat="1" applyFont="1" applyFill="1" applyBorder="1" applyAlignment="1" applyProtection="1">
      <alignment horizontal="right" vertical="center"/>
      <protection hidden="1"/>
    </xf>
    <xf numFmtId="3" fontId="2" fillId="0" borderId="43" xfId="0" applyNumberFormat="1" applyFont="1" applyFill="1" applyBorder="1" applyAlignment="1" applyProtection="1">
      <alignment horizontal="centerContinuous" vertical="center"/>
      <protection hidden="1"/>
    </xf>
    <xf numFmtId="0" fontId="2" fillId="0" borderId="77" xfId="0" applyFont="1" applyFill="1" applyBorder="1" applyAlignment="1" applyProtection="1">
      <alignment horizontal="center" vertical="center" wrapText="1"/>
      <protection hidden="1"/>
    </xf>
    <xf numFmtId="4" fontId="5" fillId="42" borderId="51" xfId="7" applyNumberFormat="1" applyFont="1" applyFill="1" applyBorder="1" applyAlignment="1" applyProtection="1">
      <alignment horizontal="right" vertical="center"/>
      <protection hidden="1"/>
    </xf>
    <xf numFmtId="3" fontId="2" fillId="0" borderId="37" xfId="0" applyNumberFormat="1" applyFont="1" applyFill="1" applyBorder="1" applyAlignment="1" applyProtection="1">
      <alignment horizontal="centerContinuous" vertical="center"/>
      <protection hidden="1"/>
    </xf>
    <xf numFmtId="3" fontId="2" fillId="42" borderId="37" xfId="0" applyNumberFormat="1" applyFont="1" applyFill="1" applyBorder="1" applyAlignment="1" applyProtection="1">
      <alignment horizontal="centerContinuous" vertical="center"/>
      <protection hidden="1"/>
    </xf>
    <xf numFmtId="214" fontId="2" fillId="0" borderId="37" xfId="0" applyNumberFormat="1" applyFont="1" applyFill="1" applyBorder="1" applyAlignment="1" applyProtection="1">
      <alignment horizontal="centerContinuous" vertical="center"/>
      <protection hidden="1"/>
    </xf>
    <xf numFmtId="3" fontId="2" fillId="0" borderId="37" xfId="0" applyNumberFormat="1" applyFont="1" applyFill="1" applyBorder="1" applyAlignment="1" applyProtection="1">
      <alignment horizontal="right" vertical="center"/>
      <protection hidden="1"/>
    </xf>
    <xf numFmtId="0" fontId="13" fillId="8" borderId="39" xfId="0" applyFont="1" applyFill="1" applyBorder="1" applyAlignment="1" applyProtection="1">
      <alignment horizontal="centerContinuous" vertical="center"/>
      <protection hidden="1"/>
    </xf>
    <xf numFmtId="0" fontId="10" fillId="8" borderId="40" xfId="0" applyFont="1" applyFill="1" applyBorder="1" applyAlignment="1" applyProtection="1">
      <alignment horizontal="centerContinuous"/>
      <protection hidden="1"/>
    </xf>
    <xf numFmtId="0" fontId="13" fillId="8" borderId="41" xfId="0" applyFont="1" applyFill="1" applyBorder="1" applyAlignment="1" applyProtection="1">
      <alignment horizontal="centerContinuous" vertical="center"/>
      <protection hidden="1"/>
    </xf>
    <xf numFmtId="3" fontId="10" fillId="8" borderId="40" xfId="0" applyNumberFormat="1" applyFont="1" applyFill="1" applyBorder="1" applyAlignment="1" applyProtection="1">
      <alignment horizontal="centerContinuous" vertical="center"/>
      <protection hidden="1"/>
    </xf>
    <xf numFmtId="0" fontId="53" fillId="0" borderId="0" xfId="0" applyFont="1" applyProtection="1">
      <protection hidden="1"/>
    </xf>
    <xf numFmtId="0" fontId="2" fillId="0" borderId="0" xfId="0" applyFont="1" applyAlignment="1" applyProtection="1">
      <alignment horizontal="center" vertical="center"/>
      <protection hidden="1"/>
    </xf>
    <xf numFmtId="0" fontId="5" fillId="46" borderId="12" xfId="0" applyFont="1" applyFill="1" applyBorder="1" applyAlignment="1" applyProtection="1">
      <alignment horizontal="center" vertical="center" wrapText="1"/>
      <protection locked="0"/>
    </xf>
    <xf numFmtId="0" fontId="5" fillId="46" borderId="100"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1" xfId="11" applyNumberFormat="1" applyFont="1" applyFill="1" applyBorder="1" applyAlignment="1" applyProtection="1">
      <alignment horizontal="right"/>
      <protection hidden="1"/>
    </xf>
    <xf numFmtId="0" fontId="5" fillId="47" borderId="5" xfId="11" applyFont="1" applyFill="1" applyBorder="1" applyAlignment="1" applyProtection="1">
      <alignment horizontal="center"/>
      <protection hidden="1"/>
    </xf>
    <xf numFmtId="0" fontId="5" fillId="49" borderId="6" xfId="11" applyFont="1" applyFill="1" applyBorder="1" applyAlignment="1" applyProtection="1">
      <alignment horizontal="center"/>
      <protection hidden="1"/>
    </xf>
    <xf numFmtId="0" fontId="51" fillId="48" borderId="30" xfId="11" applyFont="1" applyFill="1" applyBorder="1" applyAlignment="1" applyProtection="1">
      <alignment horizontal="center"/>
      <protection hidden="1"/>
    </xf>
    <xf numFmtId="0" fontId="5" fillId="46" borderId="7" xfId="11" applyFont="1" applyFill="1" applyBorder="1" applyAlignment="1" applyProtection="1">
      <alignment horizontal="center"/>
      <protection hidden="1"/>
    </xf>
    <xf numFmtId="0" fontId="13" fillId="46" borderId="62" xfId="12" applyFont="1" applyFill="1" applyBorder="1" applyAlignment="1">
      <alignment horizontal="center" vertical="center" wrapText="1"/>
    </xf>
    <xf numFmtId="0" fontId="13" fillId="46" borderId="63" xfId="12" applyFont="1" applyFill="1" applyBorder="1" applyAlignment="1">
      <alignment horizontal="center" vertical="center" wrapText="1"/>
    </xf>
    <xf numFmtId="0" fontId="13" fillId="46" borderId="35" xfId="12" applyFont="1" applyFill="1" applyBorder="1" applyAlignment="1">
      <alignment horizontal="center" vertical="center" wrapText="1"/>
    </xf>
    <xf numFmtId="0" fontId="13" fillId="46" borderId="35" xfId="12" applyFont="1" applyFill="1" applyBorder="1" applyAlignment="1">
      <alignment horizontal="center" vertical="center"/>
    </xf>
    <xf numFmtId="0" fontId="13" fillId="46" borderId="55" xfId="12" applyFont="1" applyFill="1" applyBorder="1" applyAlignment="1">
      <alignment horizontal="center" vertical="center"/>
    </xf>
    <xf numFmtId="0" fontId="5" fillId="46" borderId="51" xfId="12" applyFont="1" applyFill="1" applyBorder="1" applyAlignment="1">
      <alignment horizontal="center" vertical="center"/>
    </xf>
    <xf numFmtId="0" fontId="5" fillId="46" borderId="46" xfId="0" applyFont="1" applyFill="1" applyBorder="1" applyAlignment="1" applyProtection="1">
      <alignment horizontal="right" vertical="center"/>
      <protection hidden="1"/>
    </xf>
    <xf numFmtId="0" fontId="5" fillId="46" borderId="47" xfId="0" applyFont="1" applyFill="1" applyBorder="1" applyAlignment="1" applyProtection="1">
      <alignment horizontal="right" vertical="center"/>
      <protection hidden="1"/>
    </xf>
    <xf numFmtId="0" fontId="5" fillId="46" borderId="47" xfId="0" quotePrefix="1" applyFont="1" applyFill="1" applyBorder="1" applyAlignment="1" applyProtection="1">
      <alignment horizontal="right" vertical="center"/>
      <protection hidden="1"/>
    </xf>
    <xf numFmtId="4" fontId="51" fillId="46" borderId="47" xfId="0" applyNumberFormat="1" applyFont="1" applyFill="1" applyBorder="1" applyAlignment="1" applyProtection="1">
      <alignment horizontal="right" vertical="center"/>
      <protection hidden="1"/>
    </xf>
    <xf numFmtId="4" fontId="5" fillId="46" borderId="47" xfId="0" applyNumberFormat="1" applyFont="1" applyFill="1" applyBorder="1" applyAlignment="1" applyProtection="1">
      <alignment horizontal="right" vertical="center"/>
      <protection hidden="1"/>
    </xf>
    <xf numFmtId="4" fontId="5" fillId="46" borderId="48" xfId="7" applyNumberFormat="1" applyFont="1" applyFill="1" applyBorder="1" applyAlignment="1" applyProtection="1">
      <alignment horizontal="right" vertical="center"/>
      <protection hidden="1"/>
    </xf>
    <xf numFmtId="4" fontId="5" fillId="46" borderId="51" xfId="7" applyNumberFormat="1" applyFont="1" applyFill="1" applyBorder="1" applyAlignment="1" applyProtection="1">
      <alignment horizontal="right" vertical="center"/>
      <protection hidden="1"/>
    </xf>
    <xf numFmtId="0" fontId="5" fillId="46" borderId="49" xfId="0" applyFont="1" applyFill="1" applyBorder="1" applyAlignment="1" applyProtection="1">
      <alignment horizontal="right" vertical="center"/>
      <protection hidden="1"/>
    </xf>
    <xf numFmtId="0" fontId="5" fillId="46" borderId="50" xfId="0" applyFont="1" applyFill="1" applyBorder="1" applyAlignment="1" applyProtection="1">
      <alignment horizontal="right" vertical="center"/>
      <protection hidden="1"/>
    </xf>
    <xf numFmtId="0" fontId="5" fillId="46" borderId="50" xfId="0" quotePrefix="1" applyFont="1" applyFill="1" applyBorder="1" applyAlignment="1" applyProtection="1">
      <alignment horizontal="right" vertical="center"/>
      <protection hidden="1"/>
    </xf>
    <xf numFmtId="4" fontId="5" fillId="46" borderId="50" xfId="0" applyNumberFormat="1" applyFont="1" applyFill="1" applyBorder="1" applyAlignment="1" applyProtection="1">
      <alignment horizontal="right" vertical="center"/>
      <protection hidden="1"/>
    </xf>
    <xf numFmtId="175" fontId="5" fillId="46" borderId="51" xfId="7" applyNumberFormat="1" applyFont="1" applyFill="1" applyBorder="1" applyAlignment="1" applyProtection="1">
      <alignment horizontal="right" vertical="center"/>
      <protection hidden="1"/>
    </xf>
    <xf numFmtId="0" fontId="5" fillId="46" borderId="52" xfId="0" applyFont="1" applyFill="1" applyBorder="1" applyAlignment="1" applyProtection="1">
      <alignment horizontal="right" vertical="center"/>
      <protection hidden="1"/>
    </xf>
    <xf numFmtId="0" fontId="5" fillId="46" borderId="53" xfId="0" applyFont="1" applyFill="1" applyBorder="1" applyAlignment="1" applyProtection="1">
      <alignment horizontal="right" vertical="center"/>
      <protection hidden="1"/>
    </xf>
    <xf numFmtId="0" fontId="5" fillId="46" borderId="53" xfId="0" quotePrefix="1" applyFont="1" applyFill="1" applyBorder="1" applyAlignment="1" applyProtection="1">
      <alignment horizontal="right" vertical="center"/>
      <protection hidden="1"/>
    </xf>
    <xf numFmtId="4" fontId="5" fillId="46" borderId="53" xfId="0" applyNumberFormat="1" applyFont="1" applyFill="1" applyBorder="1" applyAlignment="1" applyProtection="1">
      <alignment horizontal="right" vertical="center"/>
      <protection hidden="1"/>
    </xf>
    <xf numFmtId="4" fontId="5" fillId="46" borderId="54" xfId="7" applyNumberFormat="1" applyFont="1" applyFill="1" applyBorder="1" applyAlignment="1" applyProtection="1">
      <alignment horizontal="right" vertical="center"/>
      <protection hidden="1"/>
    </xf>
    <xf numFmtId="0" fontId="7" fillId="50" borderId="0" xfId="0" applyFont="1" applyFill="1" applyAlignment="1" applyProtection="1">
      <alignment horizontal="center" vertical="center"/>
      <protection hidden="1"/>
    </xf>
    <xf numFmtId="0" fontId="7" fillId="51" borderId="0" xfId="0" applyFont="1" applyFill="1" applyAlignment="1" applyProtection="1">
      <alignment horizontal="center" vertical="center"/>
      <protection hidden="1"/>
    </xf>
    <xf numFmtId="4" fontId="4" fillId="2" borderId="0" xfId="12" applyNumberFormat="1" applyFont="1" applyFill="1" applyAlignment="1">
      <alignment horizontal="centerContinuous" vertical="center" wrapText="1"/>
    </xf>
    <xf numFmtId="41" fontId="2" fillId="2" borderId="0" xfId="229" applyFont="1" applyFill="1" applyBorder="1"/>
    <xf numFmtId="0" fontId="58" fillId="2" borderId="0" xfId="12" applyFont="1" applyFill="1" applyBorder="1"/>
    <xf numFmtId="0" fontId="2" fillId="2" borderId="0" xfId="12" applyFont="1" applyFill="1" applyBorder="1"/>
    <xf numFmtId="0" fontId="58" fillId="0" borderId="0" xfId="0" applyFont="1" applyBorder="1"/>
    <xf numFmtId="0" fontId="0" fillId="0" borderId="0" xfId="0" applyBorder="1"/>
    <xf numFmtId="0" fontId="58"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 fontId="5" fillId="2" borderId="51" xfId="7" applyNumberFormat="1" applyFont="1" applyFill="1" applyBorder="1" applyAlignment="1"/>
    <xf numFmtId="215" fontId="13" fillId="46" borderId="65" xfId="7" applyNumberFormat="1" applyFont="1" applyFill="1" applyBorder="1" applyAlignment="1">
      <alignment horizontal="center" vertical="center" wrapText="1"/>
    </xf>
    <xf numFmtId="0" fontId="2" fillId="0" borderId="10" xfId="0" applyFont="1" applyBorder="1" applyAlignment="1" applyProtection="1">
      <protection hidden="1"/>
    </xf>
    <xf numFmtId="1" fontId="5" fillId="2" borderId="108" xfId="12" applyNumberFormat="1" applyFont="1" applyFill="1" applyBorder="1" applyAlignment="1">
      <alignment horizontal="center" vertical="center" wrapText="1"/>
    </xf>
    <xf numFmtId="1" fontId="5" fillId="2" borderId="109" xfId="12" applyNumberFormat="1" applyFont="1" applyFill="1" applyBorder="1" applyAlignment="1">
      <alignment horizontal="center" vertical="center" wrapText="1"/>
    </xf>
    <xf numFmtId="1" fontId="5" fillId="2" borderId="109" xfId="12" applyNumberFormat="1" applyFont="1" applyFill="1" applyBorder="1" applyAlignment="1">
      <alignment horizontal="left" vertical="center" wrapText="1"/>
    </xf>
    <xf numFmtId="3" fontId="5" fillId="0" borderId="109" xfId="12" applyNumberFormat="1" applyFont="1" applyFill="1" applyBorder="1" applyAlignment="1">
      <alignment horizontal="center" vertical="center" wrapText="1"/>
    </xf>
    <xf numFmtId="213" fontId="5" fillId="0" borderId="109" xfId="228" applyNumberFormat="1" applyFont="1" applyFill="1" applyBorder="1" applyAlignment="1">
      <alignment horizontal="center" vertical="center" wrapText="1"/>
    </xf>
    <xf numFmtId="186" fontId="5" fillId="0" borderId="109" xfId="12" applyNumberFormat="1" applyFont="1" applyFill="1" applyBorder="1" applyAlignment="1">
      <alignment horizontal="center" vertical="center" wrapText="1"/>
    </xf>
    <xf numFmtId="213" fontId="5" fillId="2" borderId="109" xfId="12" applyNumberFormat="1" applyFont="1" applyFill="1" applyBorder="1" applyAlignment="1">
      <alignment horizontal="center" vertical="center" wrapText="1"/>
    </xf>
    <xf numFmtId="212" fontId="5" fillId="0" borderId="110" xfId="12" applyNumberFormat="1" applyFont="1" applyFill="1" applyBorder="1" applyAlignment="1">
      <alignment horizontal="center" vertical="center" wrapText="1"/>
    </xf>
    <xf numFmtId="0" fontId="13" fillId="52" borderId="39" xfId="12" applyFont="1" applyFill="1" applyBorder="1" applyAlignment="1">
      <alignment horizontal="center" vertical="center" wrapText="1"/>
    </xf>
    <xf numFmtId="0" fontId="13" fillId="52" borderId="40" xfId="12" applyFont="1" applyFill="1" applyBorder="1" applyAlignment="1">
      <alignment horizontal="center" vertical="center" wrapText="1"/>
    </xf>
    <xf numFmtId="0" fontId="13" fillId="52" borderId="40" xfId="12" applyFont="1" applyFill="1" applyBorder="1" applyAlignment="1">
      <alignment horizontal="center" vertical="center"/>
    </xf>
    <xf numFmtId="0" fontId="13" fillId="52" borderId="65" xfId="12" applyFont="1" applyFill="1" applyBorder="1" applyAlignment="1">
      <alignment horizontal="center" vertical="center"/>
    </xf>
    <xf numFmtId="0" fontId="2" fillId="0" borderId="0" xfId="0" applyFont="1"/>
    <xf numFmtId="0" fontId="5" fillId="46" borderId="43" xfId="0" applyFont="1" applyFill="1" applyBorder="1" applyAlignment="1" applyProtection="1">
      <alignment horizontal="centerContinuous" vertical="center" wrapText="1"/>
      <protection hidden="1"/>
    </xf>
    <xf numFmtId="0" fontId="5" fillId="46" borderId="4" xfId="0" applyFont="1" applyFill="1" applyBorder="1" applyAlignment="1" applyProtection="1">
      <alignment horizontal="centerContinuous" vertical="center" wrapText="1"/>
      <protection hidden="1"/>
    </xf>
    <xf numFmtId="172" fontId="5" fillId="46" borderId="4" xfId="0" applyNumberFormat="1" applyFont="1" applyFill="1" applyBorder="1" applyAlignment="1" applyProtection="1">
      <alignment horizontal="centerContinuous" vertical="center" wrapText="1"/>
      <protection hidden="1"/>
    </xf>
    <xf numFmtId="182" fontId="5" fillId="46" borderId="36" xfId="7" applyNumberFormat="1" applyFont="1" applyFill="1" applyBorder="1" applyAlignment="1" applyProtection="1">
      <alignment vertical="center" wrapText="1"/>
      <protection hidden="1"/>
    </xf>
    <xf numFmtId="0" fontId="5" fillId="47" borderId="58" xfId="0" applyFont="1" applyFill="1" applyBorder="1" applyAlignment="1" applyProtection="1">
      <alignment horizontal="centerContinuous" vertical="center" wrapText="1"/>
      <protection hidden="1"/>
    </xf>
    <xf numFmtId="182" fontId="5" fillId="47" borderId="59" xfId="7" applyNumberFormat="1" applyFont="1" applyFill="1" applyBorder="1" applyAlignment="1" applyProtection="1">
      <alignment vertical="center" wrapText="1"/>
      <protection hidden="1"/>
    </xf>
    <xf numFmtId="173" fontId="13" fillId="0" borderId="38" xfId="9" applyNumberFormat="1" applyFont="1" applyFill="1" applyBorder="1" applyAlignment="1" applyProtection="1">
      <alignment horizontal="center" vertical="center"/>
      <protection hidden="1"/>
    </xf>
    <xf numFmtId="4" fontId="5" fillId="0" borderId="51" xfId="7" applyNumberFormat="1" applyFont="1" applyFill="1" applyBorder="1" applyAlignment="1" applyProtection="1">
      <alignment horizontal="right" vertical="center"/>
      <protection hidden="1"/>
    </xf>
    <xf numFmtId="0" fontId="5" fillId="0" borderId="96" xfId="0" applyFont="1" applyFill="1" applyBorder="1" applyAlignment="1" applyProtection="1">
      <alignment horizontal="center" vertical="center"/>
      <protection hidden="1"/>
    </xf>
    <xf numFmtId="0" fontId="5" fillId="47" borderId="111" xfId="0" applyFont="1" applyFill="1" applyBorder="1" applyAlignment="1" applyProtection="1">
      <alignment horizontal="centerContinuous" vertical="center" wrapText="1"/>
      <protection hidden="1"/>
    </xf>
    <xf numFmtId="3" fontId="2" fillId="0" borderId="93" xfId="7" applyNumberFormat="1" applyFont="1" applyFill="1" applyBorder="1" applyAlignment="1" applyProtection="1">
      <alignment horizontal="center" vertical="center"/>
      <protection hidden="1"/>
    </xf>
    <xf numFmtId="3" fontId="2" fillId="0" borderId="4" xfId="0" applyNumberFormat="1"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3" fontId="2" fillId="0" borderId="0" xfId="7"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right" vertical="center"/>
      <protection hidden="1"/>
    </xf>
    <xf numFmtId="0" fontId="10" fillId="0" borderId="113" xfId="0" applyFont="1" applyFill="1" applyBorder="1" applyProtection="1">
      <protection hidden="1"/>
    </xf>
    <xf numFmtId="173" fontId="13" fillId="0" borderId="112" xfId="9" applyNumberFormat="1" applyFont="1" applyFill="1" applyBorder="1" applyAlignment="1" applyProtection="1">
      <alignment horizontal="center" vertical="center"/>
      <protection hidden="1"/>
    </xf>
    <xf numFmtId="3" fontId="2" fillId="0" borderId="114" xfId="7" applyNumberFormat="1" applyFont="1" applyFill="1" applyBorder="1" applyAlignment="1" applyProtection="1">
      <alignment horizontal="center" vertical="center"/>
      <protection hidden="1"/>
    </xf>
    <xf numFmtId="0" fontId="2" fillId="53" borderId="0" xfId="0" applyFont="1" applyFill="1" applyBorder="1"/>
    <xf numFmtId="0" fontId="2" fillId="53" borderId="0" xfId="0" applyFont="1" applyFill="1" applyBorder="1" applyAlignment="1">
      <alignment horizontal="center"/>
    </xf>
    <xf numFmtId="0" fontId="53" fillId="0" borderId="0" xfId="0" applyFont="1" applyAlignment="1" applyProtection="1">
      <protection hidden="1"/>
    </xf>
    <xf numFmtId="0" fontId="13" fillId="55" borderId="48" xfId="12" applyFont="1" applyFill="1" applyBorder="1" applyAlignment="1">
      <alignment horizontal="center" vertical="center" wrapText="1"/>
    </xf>
    <xf numFmtId="169" fontId="59" fillId="46" borderId="63" xfId="175" applyNumberFormat="1" applyFont="1" applyFill="1" applyBorder="1" applyAlignment="1">
      <alignment horizontal="center" vertical="center" wrapText="1"/>
    </xf>
    <xf numFmtId="169" fontId="59" fillId="46" borderId="55" xfId="175" applyNumberFormat="1" applyFont="1" applyFill="1" applyBorder="1" applyAlignment="1">
      <alignment horizontal="center" vertical="center" wrapText="1"/>
    </xf>
    <xf numFmtId="0" fontId="13" fillId="56" borderId="65" xfId="12" applyFont="1" applyFill="1" applyBorder="1" applyAlignment="1">
      <alignment horizontal="center" vertical="center" wrapText="1"/>
    </xf>
    <xf numFmtId="1" fontId="5" fillId="0" borderId="0" xfId="12" applyNumberFormat="1" applyFont="1" applyFill="1" applyBorder="1" applyAlignment="1">
      <alignment horizontal="center" vertical="center" wrapText="1"/>
    </xf>
    <xf numFmtId="1" fontId="5" fillId="0" borderId="0" xfId="12" applyNumberFormat="1" applyFont="1" applyFill="1" applyBorder="1" applyAlignment="1">
      <alignment horizontal="left" vertical="center" wrapText="1"/>
    </xf>
    <xf numFmtId="3" fontId="5" fillId="0" borderId="0" xfId="12" applyNumberFormat="1" applyFont="1" applyFill="1" applyBorder="1" applyAlignment="1">
      <alignment horizontal="center" vertical="center" wrapText="1"/>
    </xf>
    <xf numFmtId="169" fontId="59" fillId="0" borderId="56" xfId="175" applyNumberFormat="1" applyFont="1" applyFill="1" applyBorder="1" applyAlignment="1">
      <alignment horizontal="center" vertical="center"/>
    </xf>
    <xf numFmtId="0" fontId="60" fillId="53" borderId="0" xfId="12" applyFont="1" applyFill="1" applyBorder="1" applyAlignment="1">
      <alignment horizontal="center" vertical="center"/>
    </xf>
    <xf numFmtId="0" fontId="60" fillId="53" borderId="0" xfId="12" applyFont="1" applyFill="1" applyBorder="1"/>
    <xf numFmtId="216" fontId="54" fillId="53" borderId="37" xfId="230" applyNumberFormat="1" applyFont="1" applyFill="1" applyBorder="1" applyAlignment="1">
      <alignment vertical="center"/>
    </xf>
    <xf numFmtId="171" fontId="60" fillId="53" borderId="0" xfId="3" applyFont="1" applyFill="1" applyBorder="1" applyAlignment="1">
      <alignment horizontal="center" vertical="center"/>
    </xf>
    <xf numFmtId="216" fontId="22" fillId="57" borderId="115" xfId="230" applyNumberFormat="1" applyFont="1" applyFill="1" applyBorder="1" applyAlignment="1">
      <alignment vertical="center"/>
    </xf>
    <xf numFmtId="217" fontId="61" fillId="53" borderId="0" xfId="12" applyNumberFormat="1" applyFont="1" applyFill="1" applyBorder="1" applyAlignment="1">
      <alignment horizontal="center" vertical="center"/>
    </xf>
    <xf numFmtId="218" fontId="61" fillId="53" borderId="0" xfId="192" applyNumberFormat="1" applyFont="1" applyFill="1" applyBorder="1"/>
    <xf numFmtId="0" fontId="61" fillId="53" borderId="0" xfId="12" applyFont="1" applyFill="1" applyBorder="1"/>
    <xf numFmtId="219" fontId="54" fillId="57" borderId="116" xfId="230" applyNumberFormat="1" applyFont="1" applyFill="1" applyBorder="1" applyAlignment="1">
      <alignment horizontal="center" vertical="center"/>
    </xf>
    <xf numFmtId="0" fontId="61" fillId="53" borderId="0" xfId="12" applyFont="1" applyFill="1" applyBorder="1" applyAlignment="1">
      <alignment horizontal="center" vertical="center"/>
    </xf>
    <xf numFmtId="171" fontId="22" fillId="53" borderId="81" xfId="3" applyFont="1" applyFill="1" applyBorder="1" applyAlignment="1">
      <alignment horizontal="right" vertical="center"/>
    </xf>
    <xf numFmtId="216" fontId="54" fillId="53" borderId="115" xfId="230" applyNumberFormat="1" applyFont="1" applyFill="1" applyBorder="1" applyAlignment="1">
      <alignment horizontal="center" vertical="center"/>
    </xf>
    <xf numFmtId="0" fontId="4" fillId="58" borderId="81" xfId="12" applyFont="1" applyFill="1" applyBorder="1" applyAlignment="1">
      <alignment horizontal="center" vertical="center"/>
    </xf>
    <xf numFmtId="0" fontId="4" fillId="58" borderId="48" xfId="12" applyFont="1" applyFill="1" applyBorder="1" applyAlignment="1">
      <alignment horizontal="center" vertical="center"/>
    </xf>
    <xf numFmtId="171" fontId="22" fillId="53" borderId="77" xfId="3" applyFont="1" applyFill="1" applyBorder="1" applyAlignment="1">
      <alignment horizontal="right" vertical="center"/>
    </xf>
    <xf numFmtId="171" fontId="22" fillId="53" borderId="78" xfId="3" applyFont="1" applyFill="1" applyBorder="1" applyAlignment="1">
      <alignment horizontal="right" vertical="center"/>
    </xf>
    <xf numFmtId="216" fontId="54" fillId="53" borderId="38" xfId="230" applyNumberFormat="1" applyFont="1" applyFill="1" applyBorder="1" applyAlignment="1">
      <alignment horizontal="center" vertical="center"/>
    </xf>
    <xf numFmtId="169" fontId="63" fillId="61" borderId="122" xfId="175" applyNumberFormat="1" applyFont="1" applyFill="1" applyBorder="1" applyAlignment="1">
      <alignment horizontal="center"/>
    </xf>
    <xf numFmtId="169" fontId="63" fillId="61" borderId="123" xfId="175" applyNumberFormat="1" applyFont="1" applyFill="1" applyBorder="1" applyAlignment="1">
      <alignment horizontal="center"/>
    </xf>
    <xf numFmtId="169" fontId="63" fillId="61" borderId="124" xfId="175" applyNumberFormat="1" applyFont="1" applyFill="1" applyBorder="1" applyAlignment="1">
      <alignment horizontal="center"/>
    </xf>
    <xf numFmtId="0" fontId="59" fillId="61" borderId="115" xfId="175" applyFont="1" applyFill="1" applyBorder="1" applyAlignment="1">
      <alignment horizontal="center" vertical="center" wrapText="1"/>
    </xf>
    <xf numFmtId="169" fontId="64" fillId="62" borderId="81" xfId="175" applyNumberFormat="1" applyFont="1" applyFill="1" applyBorder="1"/>
    <xf numFmtId="0" fontId="59" fillId="62" borderId="82" xfId="175" applyFont="1" applyFill="1" applyBorder="1" applyAlignment="1">
      <alignment horizontal="center" vertical="center"/>
    </xf>
    <xf numFmtId="0" fontId="59" fillId="62" borderId="48" xfId="175" applyFont="1" applyFill="1" applyBorder="1" applyAlignment="1">
      <alignment horizontal="center" vertical="center" wrapText="1"/>
    </xf>
    <xf numFmtId="0" fontId="59" fillId="61" borderId="98" xfId="175" applyFont="1" applyFill="1" applyBorder="1" applyAlignment="1">
      <alignment horizontal="center" vertical="center" wrapText="1"/>
    </xf>
    <xf numFmtId="0" fontId="63" fillId="62" borderId="77" xfId="175" applyFont="1" applyFill="1" applyBorder="1" applyAlignment="1">
      <alignment horizontal="center" vertical="center"/>
    </xf>
    <xf numFmtId="220" fontId="63" fillId="62" borderId="56" xfId="192" applyNumberFormat="1" applyFont="1" applyFill="1" applyBorder="1" applyAlignment="1">
      <alignment horizontal="center" vertical="center"/>
    </xf>
    <xf numFmtId="221" fontId="63" fillId="62" borderId="56" xfId="192" applyNumberFormat="1" applyFont="1" applyFill="1" applyBorder="1" applyAlignment="1">
      <alignment horizontal="center" vertical="center"/>
    </xf>
    <xf numFmtId="222" fontId="65" fillId="62" borderId="56" xfId="192" applyNumberFormat="1" applyFont="1" applyFill="1" applyBorder="1" applyAlignment="1">
      <alignment horizontal="center" vertical="center"/>
    </xf>
    <xf numFmtId="0" fontId="59" fillId="62" borderId="51" xfId="175" applyFont="1" applyFill="1" applyBorder="1" applyAlignment="1">
      <alignment horizontal="center" vertical="center" wrapText="1"/>
    </xf>
    <xf numFmtId="0" fontId="59" fillId="62" borderId="54" xfId="175" applyFont="1" applyFill="1" applyBorder="1" applyAlignment="1">
      <alignment horizontal="center" vertical="center" wrapText="1"/>
    </xf>
    <xf numFmtId="0" fontId="59" fillId="61" borderId="116" xfId="175" applyFont="1" applyFill="1" applyBorder="1" applyAlignment="1">
      <alignment horizontal="center" vertical="center" wrapText="1"/>
    </xf>
    <xf numFmtId="218" fontId="59" fillId="0" borderId="125" xfId="192" applyNumberFormat="1" applyFont="1" applyFill="1" applyBorder="1" applyAlignment="1">
      <alignment horizontal="center" vertical="center"/>
    </xf>
    <xf numFmtId="218" fontId="59" fillId="0" borderId="64" xfId="192" applyNumberFormat="1" applyFont="1" applyFill="1" applyBorder="1" applyAlignment="1">
      <alignment horizontal="center" vertical="center"/>
    </xf>
    <xf numFmtId="218" fontId="64" fillId="0" borderId="64" xfId="192" applyNumberFormat="1" applyFont="1" applyFill="1" applyBorder="1" applyAlignment="1">
      <alignment horizontal="center" vertical="center"/>
    </xf>
    <xf numFmtId="0" fontId="65" fillId="0" borderId="126" xfId="175" applyFont="1" applyFill="1" applyBorder="1" applyAlignment="1">
      <alignment horizontal="center" vertical="center"/>
    </xf>
    <xf numFmtId="0" fontId="66" fillId="62" borderId="115" xfId="175" applyFont="1" applyFill="1" applyBorder="1" applyAlignment="1">
      <alignment horizontal="center" vertical="center" wrapText="1"/>
    </xf>
    <xf numFmtId="218" fontId="65" fillId="0" borderId="51" xfId="192" applyNumberFormat="1" applyFont="1" applyFill="1" applyBorder="1" applyAlignment="1">
      <alignment horizontal="center" vertical="center"/>
    </xf>
    <xf numFmtId="10" fontId="67" fillId="62" borderId="116" xfId="192" applyNumberFormat="1" applyFont="1" applyFill="1" applyBorder="1" applyAlignment="1">
      <alignment horizontal="center" vertical="center"/>
    </xf>
    <xf numFmtId="0" fontId="65" fillId="0" borderId="51" xfId="175" applyFont="1" applyFill="1" applyBorder="1" applyAlignment="1">
      <alignment horizontal="center" vertical="center"/>
    </xf>
    <xf numFmtId="0" fontId="68" fillId="62" borderId="98" xfId="175" applyFont="1" applyFill="1" applyBorder="1" applyAlignment="1">
      <alignment horizontal="center" vertical="center" wrapText="1"/>
    </xf>
    <xf numFmtId="218" fontId="69" fillId="62" borderId="98" xfId="175" applyNumberFormat="1" applyFont="1" applyFill="1" applyBorder="1" applyAlignment="1">
      <alignment horizontal="center" vertical="center"/>
    </xf>
    <xf numFmtId="218" fontId="70" fillId="58" borderId="115" xfId="175" applyNumberFormat="1" applyFont="1" applyFill="1" applyBorder="1" applyAlignment="1">
      <alignment horizontal="center" vertical="center"/>
    </xf>
    <xf numFmtId="218" fontId="71" fillId="58" borderId="116" xfId="175" applyNumberFormat="1" applyFont="1" applyFill="1" applyBorder="1" applyAlignment="1">
      <alignment horizontal="center" vertical="center"/>
    </xf>
    <xf numFmtId="0" fontId="2" fillId="0" borderId="0" xfId="175"/>
    <xf numFmtId="0" fontId="2" fillId="0" borderId="0" xfId="12" applyFont="1" applyFill="1" applyBorder="1"/>
    <xf numFmtId="0" fontId="72" fillId="52" borderId="40" xfId="12" applyFont="1" applyFill="1" applyBorder="1" applyAlignment="1">
      <alignment horizontal="center" vertical="center" wrapText="1"/>
    </xf>
    <xf numFmtId="3" fontId="51" fillId="41" borderId="49" xfId="0" applyNumberFormat="1" applyFont="1" applyFill="1" applyBorder="1" applyAlignment="1" applyProtection="1">
      <alignment horizontal="centerContinuous" vertical="center"/>
      <protection hidden="1"/>
    </xf>
    <xf numFmtId="3" fontId="51" fillId="0" borderId="49" xfId="0" applyNumberFormat="1" applyFont="1" applyFill="1" applyBorder="1" applyAlignment="1" applyProtection="1">
      <alignment horizontal="centerContinuous" vertical="center"/>
      <protection hidden="1"/>
    </xf>
    <xf numFmtId="3" fontId="2" fillId="0" borderId="50" xfId="7" applyNumberFormat="1" applyFont="1" applyFill="1" applyBorder="1" applyAlignment="1" applyProtection="1">
      <alignment horizontal="center" vertical="center"/>
      <protection hidden="1"/>
    </xf>
    <xf numFmtId="4" fontId="5" fillId="47" borderId="59" xfId="7" applyNumberFormat="1" applyFont="1" applyFill="1" applyBorder="1" applyAlignment="1" applyProtection="1">
      <alignment horizontal="right" vertical="center"/>
      <protection hidden="1"/>
    </xf>
    <xf numFmtId="4" fontId="5" fillId="42" borderId="33" xfId="7" applyNumberFormat="1" applyFont="1" applyFill="1" applyBorder="1" applyAlignment="1" applyProtection="1">
      <alignment horizontal="right" vertical="center"/>
      <protection hidden="1"/>
    </xf>
    <xf numFmtId="175" fontId="5" fillId="0" borderId="33" xfId="0" applyNumberFormat="1" applyFont="1" applyBorder="1" applyAlignment="1" applyProtection="1">
      <alignment horizontal="right" vertical="center"/>
      <protection hidden="1"/>
    </xf>
    <xf numFmtId="175" fontId="5" fillId="0" borderId="33" xfId="0" applyNumberFormat="1" applyFont="1" applyFill="1" applyBorder="1" applyAlignment="1" applyProtection="1">
      <alignment horizontal="right" vertical="center"/>
      <protection hidden="1"/>
    </xf>
    <xf numFmtId="175" fontId="5" fillId="47" borderId="33" xfId="0" applyNumberFormat="1" applyFont="1" applyFill="1" applyBorder="1" applyAlignment="1" applyProtection="1">
      <alignment horizontal="right" vertical="center"/>
      <protection hidden="1"/>
    </xf>
    <xf numFmtId="4" fontId="5" fillId="47" borderId="33" xfId="7" applyNumberFormat="1" applyFont="1" applyFill="1" applyBorder="1" applyAlignment="1" applyProtection="1">
      <alignment horizontal="right" vertical="center"/>
      <protection hidden="1"/>
    </xf>
    <xf numFmtId="4" fontId="5" fillId="47" borderId="127" xfId="7" applyNumberFormat="1" applyFont="1" applyFill="1" applyBorder="1" applyAlignment="1" applyProtection="1">
      <alignment horizontal="right" vertical="center"/>
      <protection hidden="1"/>
    </xf>
    <xf numFmtId="173" fontId="5" fillId="43" borderId="33" xfId="0" applyNumberFormat="1" applyFont="1" applyFill="1" applyBorder="1" applyAlignment="1" applyProtection="1">
      <alignment horizontal="right" vertical="center"/>
      <protection hidden="1"/>
    </xf>
    <xf numFmtId="213" fontId="5" fillId="44" borderId="95" xfId="228" applyNumberFormat="1" applyFont="1" applyFill="1" applyBorder="1" applyAlignment="1" applyProtection="1">
      <alignment horizontal="center" vertical="center"/>
      <protection hidden="1"/>
    </xf>
    <xf numFmtId="0" fontId="5" fillId="0" borderId="50" xfId="12" applyFont="1" applyBorder="1" applyAlignment="1">
      <alignment horizontal="right" vertical="center"/>
    </xf>
    <xf numFmtId="0" fontId="5" fillId="0" borderId="50" xfId="12" applyFont="1" applyBorder="1" applyAlignment="1">
      <alignment vertical="center"/>
    </xf>
    <xf numFmtId="0" fontId="13" fillId="55" borderId="84" xfId="12" applyFont="1" applyFill="1" applyBorder="1" applyAlignment="1">
      <alignment horizontal="center" vertical="center" wrapText="1"/>
    </xf>
    <xf numFmtId="223" fontId="6" fillId="55" borderId="61" xfId="12" applyNumberFormat="1" applyFont="1" applyFill="1" applyBorder="1" applyAlignment="1">
      <alignment horizontal="center"/>
    </xf>
    <xf numFmtId="225" fontId="22" fillId="63" borderId="61" xfId="12" applyNumberFormat="1" applyFont="1" applyFill="1" applyBorder="1" applyAlignment="1">
      <alignment horizontal="center"/>
    </xf>
    <xf numFmtId="0" fontId="5" fillId="63" borderId="85" xfId="12" applyFont="1" applyFill="1" applyBorder="1" applyAlignment="1">
      <alignment horizontal="center" vertical="center"/>
    </xf>
    <xf numFmtId="0" fontId="2" fillId="0" borderId="128" xfId="11" applyFont="1" applyFill="1" applyBorder="1"/>
    <xf numFmtId="0" fontId="2" fillId="46" borderId="77" xfId="0" applyFont="1" applyFill="1" applyBorder="1" applyAlignment="1" applyProtection="1">
      <alignment horizontal="center" vertical="center" wrapText="1"/>
      <protection hidden="1"/>
    </xf>
    <xf numFmtId="0" fontId="5" fillId="0" borderId="49" xfId="0" applyFont="1" applyFill="1" applyBorder="1" applyAlignment="1" applyProtection="1">
      <alignment horizontal="right" vertical="center"/>
      <protection hidden="1"/>
    </xf>
    <xf numFmtId="0" fontId="5" fillId="0" borderId="50" xfId="0" applyFont="1" applyFill="1" applyBorder="1" applyAlignment="1" applyProtection="1">
      <alignment horizontal="right" vertical="center"/>
      <protection hidden="1"/>
    </xf>
    <xf numFmtId="0" fontId="5" fillId="0" borderId="50" xfId="0" quotePrefix="1" applyFont="1" applyFill="1" applyBorder="1" applyAlignment="1" applyProtection="1">
      <alignment horizontal="right" vertical="center"/>
      <protection hidden="1"/>
    </xf>
    <xf numFmtId="4" fontId="5" fillId="0" borderId="50" xfId="0" applyNumberFormat="1" applyFont="1" applyFill="1" applyBorder="1" applyAlignment="1" applyProtection="1">
      <alignment horizontal="right" vertical="center"/>
      <protection hidden="1"/>
    </xf>
    <xf numFmtId="1" fontId="75" fillId="0" borderId="0" xfId="12" applyNumberFormat="1" applyFont="1" applyAlignment="1">
      <alignment horizontal="centerContinuous" vertical="center" wrapText="1"/>
    </xf>
    <xf numFmtId="1" fontId="75" fillId="0" borderId="0" xfId="12" applyNumberFormat="1" applyFont="1" applyAlignment="1" applyProtection="1">
      <alignment horizontal="centerContinuous" vertical="center" wrapText="1"/>
      <protection hidden="1"/>
    </xf>
    <xf numFmtId="0" fontId="3" fillId="2" borderId="0" xfId="12" applyFont="1" applyFill="1" applyAlignment="1">
      <alignment horizontal="centerContinuous" vertical="center" wrapText="1"/>
    </xf>
    <xf numFmtId="0" fontId="5" fillId="0" borderId="129" xfId="0" applyFont="1" applyFill="1" applyBorder="1" applyAlignment="1" applyProtection="1">
      <alignment horizontal="center" vertical="center"/>
      <protection hidden="1"/>
    </xf>
    <xf numFmtId="0" fontId="5" fillId="47" borderId="60" xfId="0" applyFont="1" applyFill="1" applyBorder="1" applyAlignment="1" applyProtection="1">
      <alignment horizontal="centerContinuous" vertical="center" wrapText="1"/>
      <protection hidden="1"/>
    </xf>
    <xf numFmtId="3" fontId="2" fillId="0" borderId="45" xfId="7" applyNumberFormat="1" applyFont="1" applyFill="1" applyBorder="1" applyAlignment="1" applyProtection="1">
      <alignment horizontal="center" vertical="center"/>
      <protection hidden="1"/>
    </xf>
    <xf numFmtId="3" fontId="2" fillId="0" borderId="36" xfId="0" applyNumberFormat="1" applyFont="1" applyFill="1" applyBorder="1" applyAlignment="1" applyProtection="1">
      <alignment horizontal="center" vertical="center"/>
      <protection hidden="1"/>
    </xf>
    <xf numFmtId="3" fontId="2" fillId="0" borderId="61" xfId="7" applyNumberFormat="1" applyFont="1" applyFill="1" applyBorder="1" applyAlignment="1" applyProtection="1">
      <alignment horizontal="center" vertical="center"/>
      <protection hidden="1"/>
    </xf>
    <xf numFmtId="0" fontId="2" fillId="0" borderId="118" xfId="0" applyFont="1" applyBorder="1" applyAlignment="1" applyProtection="1">
      <alignment horizontal="center"/>
      <protection hidden="1"/>
    </xf>
    <xf numFmtId="3" fontId="2" fillId="0" borderId="118" xfId="7" applyNumberFormat="1" applyFont="1" applyFill="1" applyBorder="1" applyAlignment="1" applyProtection="1">
      <alignment horizontal="center" vertical="center"/>
      <protection hidden="1"/>
    </xf>
    <xf numFmtId="3" fontId="2" fillId="0" borderId="118" xfId="0" applyNumberFormat="1" applyFont="1" applyFill="1" applyBorder="1" applyAlignment="1" applyProtection="1">
      <alignment horizontal="center" vertical="center"/>
      <protection hidden="1"/>
    </xf>
    <xf numFmtId="3" fontId="2" fillId="0" borderId="118" xfId="0" applyNumberFormat="1" applyFont="1" applyFill="1" applyBorder="1" applyAlignment="1" applyProtection="1">
      <alignment horizontal="right" vertical="center"/>
      <protection hidden="1"/>
    </xf>
    <xf numFmtId="3" fontId="2" fillId="0" borderId="131" xfId="7" applyNumberFormat="1" applyFont="1" applyFill="1" applyBorder="1" applyAlignment="1" applyProtection="1">
      <alignment horizontal="center" vertical="center"/>
      <protection hidden="1"/>
    </xf>
    <xf numFmtId="0" fontId="2" fillId="0" borderId="4" xfId="0" applyFont="1" applyBorder="1" applyAlignment="1" applyProtection="1">
      <alignment horizontal="center"/>
      <protection hidden="1"/>
    </xf>
    <xf numFmtId="0" fontId="2" fillId="0" borderId="47" xfId="0" applyFont="1" applyBorder="1" applyAlignment="1" applyProtection="1">
      <alignment horizontal="center"/>
      <protection hidden="1"/>
    </xf>
    <xf numFmtId="0" fontId="2" fillId="0" borderId="8" xfId="0" applyFont="1" applyBorder="1" applyProtection="1">
      <protection hidden="1"/>
    </xf>
    <xf numFmtId="0" fontId="2"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0" fontId="11" fillId="2" borderId="80"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13" fillId="46" borderId="40" xfId="12" applyFont="1" applyFill="1" applyBorder="1" applyAlignment="1">
      <alignment horizontal="center" vertical="center" wrapText="1"/>
    </xf>
    <xf numFmtId="171" fontId="62" fillId="59" borderId="43" xfId="3" applyFont="1" applyFill="1" applyBorder="1" applyAlignment="1">
      <alignment horizontal="center" vertical="center" wrapText="1"/>
    </xf>
    <xf numFmtId="171" fontId="62" fillId="59" borderId="36" xfId="3" applyFont="1" applyFill="1" applyBorder="1" applyAlignment="1">
      <alignment horizontal="center" vertical="center" wrapText="1"/>
    </xf>
    <xf numFmtId="171" fontId="62" fillId="59" borderId="37" xfId="3" applyFont="1" applyFill="1" applyBorder="1" applyAlignment="1">
      <alignment horizontal="center" vertical="center" wrapText="1"/>
    </xf>
    <xf numFmtId="171" fontId="62" fillId="59" borderId="118" xfId="3" applyFont="1" applyFill="1" applyBorder="1" applyAlignment="1">
      <alignment horizontal="center" vertical="center" wrapText="1"/>
    </xf>
    <xf numFmtId="171" fontId="62" fillId="59" borderId="120" xfId="3" applyFont="1" applyFill="1" applyBorder="1" applyAlignment="1">
      <alignment horizontal="center" vertical="center" wrapText="1"/>
    </xf>
    <xf numFmtId="171" fontId="62" fillId="59" borderId="121" xfId="3" applyFont="1" applyFill="1" applyBorder="1" applyAlignment="1">
      <alignment horizontal="center" vertical="center" wrapText="1"/>
    </xf>
    <xf numFmtId="3" fontId="54" fillId="60" borderId="117" xfId="12" applyNumberFormat="1" applyFont="1" applyFill="1" applyBorder="1" applyAlignment="1">
      <alignment horizontal="center" vertical="center"/>
    </xf>
    <xf numFmtId="3" fontId="54" fillId="60" borderId="119" xfId="12" applyNumberFormat="1" applyFont="1" applyFill="1" applyBorder="1" applyAlignment="1">
      <alignment horizontal="center" vertical="center"/>
    </xf>
    <xf numFmtId="218" fontId="54" fillId="60" borderId="63" xfId="192" applyNumberFormat="1" applyFont="1" applyFill="1" applyBorder="1" applyAlignment="1">
      <alignment horizontal="center" vertical="center"/>
    </xf>
    <xf numFmtId="218" fontId="54" fillId="60" borderId="55" xfId="192" applyNumberFormat="1" applyFont="1" applyFill="1" applyBorder="1" applyAlignment="1">
      <alignment horizontal="center" vertical="center"/>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1" fontId="3" fillId="0" borderId="0" xfId="12" applyNumberFormat="1" applyFont="1" applyAlignment="1">
      <alignment horizontal="center" vertical="center" wrapText="1"/>
    </xf>
    <xf numFmtId="1" fontId="5" fillId="0" borderId="0" xfId="12" applyNumberFormat="1" applyFont="1" applyAlignment="1">
      <alignment horizontal="center" vertical="center" wrapText="1"/>
    </xf>
    <xf numFmtId="0" fontId="5" fillId="46" borderId="22" xfId="11" applyFont="1" applyFill="1" applyBorder="1" applyAlignment="1" applyProtection="1">
      <alignment horizontal="center" vertical="center" wrapText="1"/>
      <protection hidden="1"/>
    </xf>
    <xf numFmtId="0" fontId="5" fillId="46" borderId="24" xfId="11" applyFont="1" applyFill="1" applyBorder="1" applyAlignment="1" applyProtection="1">
      <alignment horizontal="center" vertical="center" wrapText="1"/>
      <protection hidden="1"/>
    </xf>
    <xf numFmtId="0" fontId="5" fillId="46" borderId="8"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 xfId="11" applyFont="1" applyFill="1" applyBorder="1" applyAlignment="1" applyProtection="1">
      <alignment horizontal="center" vertical="center" wrapText="1"/>
      <protection hidden="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5"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5" xfId="0" applyFont="1" applyFill="1" applyBorder="1" applyAlignment="1" applyProtection="1">
      <alignment horizontal="center" vertical="center" textRotation="90" wrapText="1"/>
      <protection hidden="1"/>
    </xf>
    <xf numFmtId="0" fontId="5" fillId="3" borderId="24"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1" xfId="12" applyFont="1" applyBorder="1" applyAlignment="1">
      <alignment horizontal="center" vertical="center"/>
    </xf>
    <xf numFmtId="0" fontId="2" fillId="0" borderId="107" xfId="0" applyFont="1" applyBorder="1" applyAlignment="1" applyProtection="1">
      <alignment horizontal="center"/>
      <protection hidden="1"/>
    </xf>
    <xf numFmtId="3" fontId="4" fillId="0" borderId="72" xfId="0" applyNumberFormat="1" applyFont="1" applyFill="1" applyBorder="1" applyAlignment="1" applyProtection="1">
      <alignment horizontal="center" vertical="center"/>
      <protection hidden="1"/>
    </xf>
    <xf numFmtId="1" fontId="3" fillId="0" borderId="0" xfId="0" quotePrefix="1" applyNumberFormat="1" applyFont="1" applyFill="1" applyAlignment="1" applyProtection="1">
      <alignment horizontal="center" vertical="center" wrapText="1"/>
      <protection hidden="1"/>
    </xf>
    <xf numFmtId="0" fontId="5" fillId="0" borderId="50" xfId="0" applyFont="1" applyFill="1" applyBorder="1" applyAlignment="1" applyProtection="1">
      <alignment horizontal="right" vertical="center" wrapText="1"/>
      <protection hidden="1"/>
    </xf>
    <xf numFmtId="0" fontId="5" fillId="0" borderId="34" xfId="0" applyFont="1" applyFill="1" applyBorder="1" applyAlignment="1" applyProtection="1">
      <alignment horizontal="right" vertical="center" wrapText="1"/>
      <protection hidden="1"/>
    </xf>
    <xf numFmtId="0" fontId="5" fillId="0" borderId="53" xfId="0" applyFont="1" applyFill="1" applyBorder="1" applyAlignment="1" applyProtection="1">
      <alignment horizontal="right" vertical="center" wrapText="1"/>
      <protection hidden="1"/>
    </xf>
    <xf numFmtId="0" fontId="5" fillId="0" borderId="83" xfId="0" applyFont="1" applyFill="1" applyBorder="1" applyAlignment="1" applyProtection="1">
      <alignment horizontal="right" vertical="center" wrapText="1"/>
      <protection hidden="1"/>
    </xf>
    <xf numFmtId="0" fontId="5" fillId="0" borderId="0" xfId="0" applyFont="1" applyFill="1" applyBorder="1" applyAlignment="1" applyProtection="1">
      <alignment horizontal="center"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0" fontId="5" fillId="0" borderId="0" xfId="12" applyFont="1" applyAlignment="1" applyProtection="1">
      <alignment horizontal="center" vertical="center"/>
      <protection hidden="1"/>
    </xf>
    <xf numFmtId="0" fontId="8" fillId="0" borderId="22" xfId="0" applyFont="1" applyFill="1" applyBorder="1" applyAlignment="1" applyProtection="1">
      <alignment horizontal="justify" vertical="center" wrapText="1"/>
      <protection hidden="1"/>
    </xf>
    <xf numFmtId="0" fontId="8" fillId="0" borderId="23" xfId="0" applyFont="1" applyFill="1" applyBorder="1" applyAlignment="1" applyProtection="1">
      <alignment horizontal="justify" vertical="center" wrapText="1"/>
      <protection hidden="1"/>
    </xf>
    <xf numFmtId="0" fontId="8" fillId="0" borderId="8"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0" xfId="0" applyFont="1" applyFill="1" applyBorder="1" applyAlignment="1" applyProtection="1">
      <alignment horizontal="justify" vertical="center" wrapText="1"/>
      <protection hidden="1"/>
    </xf>
    <xf numFmtId="0" fontId="8" fillId="0" borderId="11" xfId="0" applyFont="1" applyFill="1" applyBorder="1" applyAlignment="1" applyProtection="1">
      <alignment horizontal="justify" vertical="center" wrapText="1"/>
      <protection hidden="1"/>
    </xf>
    <xf numFmtId="4" fontId="7" fillId="46" borderId="75" xfId="0" applyNumberFormat="1" applyFont="1" applyFill="1" applyBorder="1" applyAlignment="1" applyProtection="1">
      <alignment horizontal="center" vertical="center" wrapText="1"/>
      <protection hidden="1"/>
    </xf>
    <xf numFmtId="4" fontId="7" fillId="46" borderId="76" xfId="0" applyNumberFormat="1" applyFont="1" applyFill="1" applyBorder="1" applyAlignment="1" applyProtection="1">
      <alignment horizontal="center" vertical="center" wrapText="1"/>
      <protection hidden="1"/>
    </xf>
    <xf numFmtId="4" fontId="7" fillId="46" borderId="27" xfId="0" applyNumberFormat="1" applyFont="1" applyFill="1" applyBorder="1" applyAlignment="1" applyProtection="1">
      <alignment horizontal="center" vertical="center" wrapText="1"/>
      <protection hidden="1"/>
    </xf>
    <xf numFmtId="0" fontId="22" fillId="46" borderId="0" xfId="0" applyFont="1" applyFill="1" applyAlignment="1" applyProtection="1">
      <alignment horizontal="center" vertical="center" wrapText="1"/>
      <protection hidden="1"/>
    </xf>
    <xf numFmtId="0" fontId="4" fillId="0" borderId="2" xfId="0" applyFont="1" applyFill="1" applyBorder="1" applyAlignment="1" applyProtection="1">
      <alignment horizontal="center" vertical="center"/>
      <protection hidden="1"/>
    </xf>
    <xf numFmtId="1" fontId="73" fillId="0" borderId="73" xfId="0" quotePrefix="1" applyNumberFormat="1" applyFont="1" applyFill="1" applyBorder="1" applyAlignment="1" applyProtection="1">
      <alignment horizontal="center" vertical="center" wrapText="1"/>
      <protection hidden="1"/>
    </xf>
    <xf numFmtId="1" fontId="73" fillId="0" borderId="74" xfId="0" quotePrefix="1" applyNumberFormat="1"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0" fontId="5" fillId="43" borderId="39" xfId="0" applyFont="1" applyFill="1" applyBorder="1" applyAlignment="1" applyProtection="1">
      <alignment horizontal="center" vertical="center"/>
      <protection hidden="1"/>
    </xf>
    <xf numFmtId="0" fontId="5" fillId="43" borderId="40" xfId="0" applyFont="1" applyFill="1" applyBorder="1" applyAlignment="1" applyProtection="1">
      <alignment horizontal="center" vertical="center"/>
      <protection hidden="1"/>
    </xf>
    <xf numFmtId="0" fontId="5" fillId="43" borderId="65" xfId="0" applyFont="1" applyFill="1" applyBorder="1" applyAlignment="1" applyProtection="1">
      <alignment horizontal="center" vertical="center"/>
      <protection hidden="1"/>
    </xf>
    <xf numFmtId="0" fontId="5" fillId="44" borderId="39" xfId="0" applyFont="1" applyFill="1" applyBorder="1" applyAlignment="1" applyProtection="1">
      <alignment horizontal="center" vertical="center"/>
      <protection hidden="1"/>
    </xf>
    <xf numFmtId="0" fontId="5" fillId="44" borderId="40" xfId="0" applyFont="1" applyFill="1" applyBorder="1" applyAlignment="1" applyProtection="1">
      <alignment horizontal="center" vertical="center"/>
      <protection hidden="1"/>
    </xf>
    <xf numFmtId="0" fontId="5" fillId="44" borderId="65" xfId="0" applyFont="1" applyFill="1" applyBorder="1" applyAlignment="1" applyProtection="1">
      <alignment horizontal="center" vertical="center"/>
      <protection hidden="1"/>
    </xf>
    <xf numFmtId="0" fontId="5" fillId="45" borderId="39" xfId="0" applyFont="1" applyFill="1" applyBorder="1" applyAlignment="1" applyProtection="1">
      <alignment horizontal="center" vertical="center" wrapText="1"/>
      <protection hidden="1"/>
    </xf>
    <xf numFmtId="0" fontId="5" fillId="45" borderId="40" xfId="0" applyFont="1" applyFill="1" applyBorder="1" applyAlignment="1" applyProtection="1">
      <alignment horizontal="center" vertical="center" wrapText="1"/>
      <protection hidden="1"/>
    </xf>
    <xf numFmtId="0" fontId="5" fillId="45" borderId="65" xfId="0" applyFont="1" applyFill="1" applyBorder="1" applyAlignment="1" applyProtection="1">
      <alignment horizontal="center" vertical="center" wrapText="1"/>
      <protection hidden="1"/>
    </xf>
    <xf numFmtId="0" fontId="5" fillId="45" borderId="39" xfId="0" quotePrefix="1" applyFont="1" applyFill="1" applyBorder="1" applyAlignment="1" applyProtection="1">
      <alignment horizontal="center" vertical="center"/>
      <protection hidden="1"/>
    </xf>
    <xf numFmtId="0" fontId="5" fillId="45" borderId="40" xfId="0" quotePrefix="1" applyFont="1" applyFill="1" applyBorder="1" applyAlignment="1" applyProtection="1">
      <alignment horizontal="center" vertical="center"/>
      <protection hidden="1"/>
    </xf>
    <xf numFmtId="0" fontId="2" fillId="46" borderId="50" xfId="0" applyFont="1" applyFill="1" applyBorder="1" applyAlignment="1" applyProtection="1">
      <alignment horizontal="right" vertical="center" wrapText="1"/>
      <protection hidden="1"/>
    </xf>
    <xf numFmtId="0" fontId="2" fillId="0" borderId="92" xfId="0" applyFont="1" applyFill="1" applyBorder="1" applyAlignment="1" applyProtection="1">
      <alignment horizontal="right" vertical="center" wrapText="1"/>
      <protection hidden="1"/>
    </xf>
    <xf numFmtId="0" fontId="2" fillId="0" borderId="50" xfId="0" applyFont="1" applyFill="1" applyBorder="1" applyAlignment="1" applyProtection="1">
      <alignment horizontal="right" vertical="center" wrapText="1"/>
      <protection hidden="1"/>
    </xf>
    <xf numFmtId="0" fontId="5" fillId="46" borderId="50" xfId="0" applyFont="1" applyFill="1" applyBorder="1" applyAlignment="1" applyProtection="1">
      <alignment horizontal="right" vertical="center" wrapText="1"/>
      <protection hidden="1"/>
    </xf>
    <xf numFmtId="0" fontId="5" fillId="46" borderId="34" xfId="0" applyFont="1" applyFill="1" applyBorder="1" applyAlignment="1" applyProtection="1">
      <alignment horizontal="right" vertical="center" wrapText="1"/>
      <protection hidden="1"/>
    </xf>
    <xf numFmtId="0" fontId="5" fillId="45" borderId="65" xfId="0" quotePrefix="1" applyFont="1" applyFill="1" applyBorder="1" applyAlignment="1" applyProtection="1">
      <alignment horizontal="center" vertical="center"/>
      <protection hidden="1"/>
    </xf>
    <xf numFmtId="1" fontId="73" fillId="0" borderId="130" xfId="0" quotePrefix="1" applyNumberFormat="1" applyFont="1" applyFill="1" applyBorder="1" applyAlignment="1" applyProtection="1">
      <alignment horizontal="center" vertical="center" wrapText="1"/>
      <protection hidden="1"/>
    </xf>
    <xf numFmtId="0" fontId="8" fillId="0" borderId="24" xfId="0" applyFont="1" applyFill="1" applyBorder="1" applyAlignment="1" applyProtection="1">
      <alignment horizontal="justify" vertical="center" wrapText="1"/>
      <protection hidden="1"/>
    </xf>
    <xf numFmtId="0" fontId="8" fillId="0" borderId="9" xfId="0" applyFont="1" applyFill="1" applyBorder="1" applyAlignment="1" applyProtection="1">
      <alignment horizontal="justify" vertical="center" wrapText="1"/>
      <protection hidden="1"/>
    </xf>
    <xf numFmtId="0" fontId="8" fillId="0" borderId="1" xfId="0" applyFont="1" applyFill="1" applyBorder="1" applyAlignment="1" applyProtection="1">
      <alignment horizontal="justify" vertical="center" wrapText="1"/>
      <protection hidden="1"/>
    </xf>
    <xf numFmtId="0" fontId="5" fillId="0" borderId="0" xfId="12" applyFont="1" applyBorder="1" applyAlignment="1">
      <alignment horizontal="center" vertical="center" wrapText="1"/>
    </xf>
    <xf numFmtId="0" fontId="11" fillId="2" borderId="62"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3" fillId="46" borderId="46" xfId="12" applyFont="1" applyFill="1" applyBorder="1" applyAlignment="1">
      <alignment horizontal="left" vertical="center" wrapText="1"/>
    </xf>
    <xf numFmtId="0" fontId="13" fillId="46" borderId="47" xfId="12" applyFont="1" applyFill="1" applyBorder="1" applyAlignment="1">
      <alignment horizontal="left" vertical="center" wrapText="1"/>
    </xf>
    <xf numFmtId="0" fontId="13" fillId="46" borderId="84" xfId="12" applyFont="1" applyFill="1" applyBorder="1" applyAlignment="1">
      <alignment horizontal="left" vertical="center" wrapText="1"/>
    </xf>
    <xf numFmtId="0" fontId="13" fillId="46" borderId="49" xfId="12" applyFont="1" applyFill="1" applyBorder="1" applyAlignment="1">
      <alignment horizontal="left" vertical="center" wrapText="1"/>
    </xf>
    <xf numFmtId="0" fontId="13" fillId="46" borderId="50" xfId="12" applyFont="1" applyFill="1" applyBorder="1" applyAlignment="1">
      <alignment horizontal="left" vertical="center" wrapText="1"/>
    </xf>
    <xf numFmtId="0" fontId="13" fillId="46" borderId="61" xfId="12" applyFont="1" applyFill="1" applyBorder="1" applyAlignment="1">
      <alignment horizontal="left" vertical="center" wrapText="1"/>
    </xf>
    <xf numFmtId="182" fontId="13" fillId="46" borderId="40" xfId="7" applyNumberFormat="1" applyFont="1" applyFill="1" applyBorder="1" applyAlignment="1">
      <alignment horizontal="center" vertical="center" wrapText="1"/>
    </xf>
    <xf numFmtId="0" fontId="13" fillId="46" borderId="81" xfId="12" applyFont="1" applyFill="1" applyBorder="1" applyAlignment="1">
      <alignment horizontal="center" vertical="center" wrapText="1"/>
    </xf>
    <xf numFmtId="0" fontId="13" fillId="46" borderId="82" xfId="12" applyFont="1" applyFill="1" applyBorder="1" applyAlignment="1">
      <alignment horizontal="center" vertical="center" wrapText="1"/>
    </xf>
    <xf numFmtId="0" fontId="13" fillId="46" borderId="48" xfId="12" applyFont="1" applyFill="1" applyBorder="1" applyAlignment="1">
      <alignment horizontal="center" vertical="center" wrapText="1"/>
    </xf>
    <xf numFmtId="0" fontId="11" fillId="2" borderId="29"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5" fillId="2" borderId="49" xfId="12" applyFont="1" applyFill="1" applyBorder="1" applyAlignment="1">
      <alignment horizontal="right" vertical="center"/>
    </xf>
    <xf numFmtId="0" fontId="5" fillId="2" borderId="50" xfId="12" applyFont="1" applyFill="1" applyBorder="1" applyAlignment="1">
      <alignment horizontal="right" vertical="center"/>
    </xf>
    <xf numFmtId="0" fontId="5" fillId="2" borderId="34" xfId="12" applyFont="1" applyFill="1" applyBorder="1" applyAlignment="1">
      <alignment horizontal="right" vertical="center"/>
    </xf>
    <xf numFmtId="0" fontId="13" fillId="46" borderId="77" xfId="12" applyFont="1" applyFill="1" applyBorder="1" applyAlignment="1">
      <alignment horizontal="center" vertical="center" wrapText="1"/>
    </xf>
    <xf numFmtId="0" fontId="13" fillId="46" borderId="78" xfId="12" applyFont="1" applyFill="1" applyBorder="1" applyAlignment="1">
      <alignment horizontal="center" vertical="center" wrapText="1"/>
    </xf>
    <xf numFmtId="0" fontId="13" fillId="46" borderId="56" xfId="12" applyFont="1" applyFill="1" applyBorder="1" applyAlignment="1">
      <alignment horizontal="center" vertical="center" wrapText="1"/>
    </xf>
    <xf numFmtId="0" fontId="13" fillId="46" borderId="12" xfId="12" applyFont="1" applyFill="1" applyBorder="1" applyAlignment="1">
      <alignment horizontal="center" vertical="center" wrapText="1"/>
    </xf>
    <xf numFmtId="0" fontId="13" fillId="46" borderId="56" xfId="12" applyFont="1" applyFill="1" applyBorder="1" applyAlignment="1">
      <alignment horizontal="center" vertical="center"/>
    </xf>
    <xf numFmtId="0" fontId="13" fillId="46" borderId="12" xfId="12" applyFont="1" applyFill="1" applyBorder="1" applyAlignment="1">
      <alignment horizontal="center" vertical="center"/>
    </xf>
    <xf numFmtId="0" fontId="13" fillId="46" borderId="58" xfId="12" applyFont="1" applyFill="1" applyBorder="1" applyAlignment="1">
      <alignment horizontal="center" vertical="center" wrapText="1"/>
    </xf>
    <xf numFmtId="0" fontId="13" fillId="46" borderId="59" xfId="12" applyFont="1" applyFill="1" applyBorder="1" applyAlignment="1">
      <alignment horizontal="center" vertical="center" wrapText="1"/>
    </xf>
    <xf numFmtId="0" fontId="13" fillId="46" borderId="60" xfId="12" applyFont="1" applyFill="1" applyBorder="1" applyAlignment="1">
      <alignment horizontal="center" vertical="center" wrapText="1"/>
    </xf>
    <xf numFmtId="0" fontId="5" fillId="2" borderId="52" xfId="12" applyFont="1" applyFill="1" applyBorder="1" applyAlignment="1">
      <alignment horizontal="right" vertical="center"/>
    </xf>
    <xf numFmtId="0" fontId="5" fillId="2" borderId="53" xfId="12" applyFont="1" applyFill="1" applyBorder="1" applyAlignment="1">
      <alignment horizontal="right" vertical="center"/>
    </xf>
    <xf numFmtId="0" fontId="5" fillId="2" borderId="83" xfId="12" applyFont="1" applyFill="1" applyBorder="1" applyAlignment="1">
      <alignment horizontal="right" vertical="center"/>
    </xf>
    <xf numFmtId="0" fontId="13" fillId="46" borderId="39" xfId="12" applyFont="1" applyFill="1" applyBorder="1" applyAlignment="1">
      <alignment horizontal="center" vertical="center" wrapText="1"/>
    </xf>
    <xf numFmtId="0" fontId="13" fillId="46" borderId="40" xfId="12" applyFont="1" applyFill="1" applyBorder="1" applyAlignment="1">
      <alignment horizontal="center" vertical="center" wrapText="1"/>
    </xf>
    <xf numFmtId="4" fontId="5" fillId="2" borderId="77" xfId="12" applyNumberFormat="1" applyFont="1" applyFill="1" applyBorder="1" applyAlignment="1">
      <alignment horizontal="right" vertical="center" wrapText="1"/>
    </xf>
    <xf numFmtId="4" fontId="5" fillId="2" borderId="56" xfId="12" applyNumberFormat="1" applyFont="1" applyFill="1" applyBorder="1" applyAlignment="1">
      <alignment horizontal="right" vertical="center" wrapText="1"/>
    </xf>
    <xf numFmtId="4" fontId="5" fillId="2" borderId="78" xfId="12" applyNumberFormat="1" applyFont="1" applyFill="1" applyBorder="1" applyAlignment="1">
      <alignment horizontal="right" vertical="center" wrapText="1"/>
    </xf>
    <xf numFmtId="4" fontId="5" fillId="2" borderId="12" xfId="12" applyNumberFormat="1" applyFont="1" applyFill="1" applyBorder="1" applyAlignment="1">
      <alignment horizontal="right" vertical="center" wrapText="1"/>
    </xf>
    <xf numFmtId="0" fontId="5" fillId="46" borderId="77" xfId="12" applyFont="1" applyFill="1" applyBorder="1" applyAlignment="1">
      <alignment horizontal="center" vertical="center" wrapText="1"/>
    </xf>
    <xf numFmtId="0" fontId="5" fillId="46" borderId="56" xfId="12" applyFont="1" applyFill="1" applyBorder="1" applyAlignment="1">
      <alignment horizontal="center" vertical="center" wrapText="1"/>
    </xf>
    <xf numFmtId="0" fontId="13" fillId="46" borderId="111" xfId="12" applyFont="1" applyFill="1" applyBorder="1" applyAlignment="1">
      <alignment horizontal="center" vertical="center" wrapText="1"/>
    </xf>
    <xf numFmtId="0" fontId="13" fillId="46" borderId="47" xfId="12" applyFont="1" applyFill="1" applyBorder="1" applyAlignment="1">
      <alignment horizontal="center" vertical="center" wrapText="1"/>
    </xf>
    <xf numFmtId="0" fontId="13" fillId="46" borderId="84" xfId="12" applyFont="1" applyFill="1" applyBorder="1" applyAlignment="1">
      <alignment horizontal="center" vertical="center" wrapText="1"/>
    </xf>
    <xf numFmtId="0" fontId="5" fillId="0" borderId="50" xfId="12" applyFont="1" applyBorder="1" applyAlignment="1">
      <alignment horizontal="center" vertical="center"/>
    </xf>
    <xf numFmtId="0" fontId="5" fillId="2" borderId="53" xfId="12" applyFont="1" applyFill="1" applyBorder="1" applyAlignment="1">
      <alignment horizontal="center" vertical="center"/>
    </xf>
    <xf numFmtId="0" fontId="5" fillId="2" borderId="85" xfId="12" applyFont="1" applyFill="1" applyBorder="1" applyAlignment="1">
      <alignment horizontal="center" vertical="center"/>
    </xf>
    <xf numFmtId="0" fontId="5" fillId="0" borderId="53" xfId="12" applyFont="1" applyBorder="1" applyAlignment="1">
      <alignment horizontal="center" vertical="center"/>
    </xf>
    <xf numFmtId="0" fontId="13" fillId="55" borderId="43" xfId="12" applyFont="1" applyFill="1" applyBorder="1" applyAlignment="1">
      <alignment horizontal="center" vertical="center" wrapText="1"/>
    </xf>
    <xf numFmtId="0" fontId="13" fillId="55" borderId="36" xfId="12" applyFont="1" applyFill="1" applyBorder="1" applyAlignment="1">
      <alignment horizontal="center" vertical="center" wrapText="1"/>
    </xf>
    <xf numFmtId="0" fontId="13" fillId="55" borderId="37" xfId="12" applyFont="1" applyFill="1" applyBorder="1" applyAlignment="1">
      <alignment horizontal="center" vertical="center" wrapText="1"/>
    </xf>
    <xf numFmtId="0" fontId="13" fillId="55" borderId="118" xfId="12" applyFont="1" applyFill="1" applyBorder="1" applyAlignment="1">
      <alignment horizontal="center" vertical="center" wrapText="1"/>
    </xf>
    <xf numFmtId="224" fontId="74" fillId="63" borderId="37" xfId="12" applyNumberFormat="1" applyFont="1" applyFill="1" applyBorder="1" applyAlignment="1">
      <alignment horizontal="center" vertical="center"/>
    </xf>
    <xf numFmtId="224" fontId="74" fillId="63" borderId="118" xfId="12" applyNumberFormat="1" applyFont="1" applyFill="1" applyBorder="1" applyAlignment="1">
      <alignment horizontal="center" vertical="center"/>
    </xf>
    <xf numFmtId="224" fontId="74" fillId="63" borderId="120" xfId="12" applyNumberFormat="1" applyFont="1" applyFill="1" applyBorder="1" applyAlignment="1">
      <alignment horizontal="center" vertical="center"/>
    </xf>
    <xf numFmtId="224" fontId="74" fillId="63" borderId="121" xfId="12" applyNumberFormat="1" applyFont="1" applyFill="1" applyBorder="1" applyAlignment="1">
      <alignment horizontal="center" vertical="center"/>
    </xf>
    <xf numFmtId="0" fontId="5" fillId="54" borderId="0" xfId="0" applyFont="1" applyFill="1" applyBorder="1" applyAlignment="1">
      <alignment horizontal="center" vertical="center"/>
    </xf>
  </cellXfs>
  <cellStyles count="231">
    <cellStyle name="2-decimales" xfId="27" xr:uid="{00000000-0005-0000-0000-000006000000}"/>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54" xr:uid="{00000000-0005-0000-0000-000021000000}"/>
    <cellStyle name="Comma0" xfId="55" xr:uid="{00000000-0005-0000-0000-000022000000}"/>
    <cellStyle name="Comma0 - Modelo5" xfId="56" xr:uid="{00000000-0005-0000-0000-000023000000}"/>
    <cellStyle name="Comma1 - Modelo1" xfId="57" xr:uid="{00000000-0005-0000-0000-000024000000}"/>
    <cellStyle name="Curren - Modelo2" xfId="58" xr:uid="{00000000-0005-0000-0000-000025000000}"/>
    <cellStyle name="Currency" xfId="59" xr:uid="{00000000-0005-0000-0000-000026000000}"/>
    <cellStyle name="Currency0" xfId="60" xr:uid="{00000000-0005-0000-0000-000027000000}"/>
    <cellStyle name="Date" xfId="61" xr:uid="{00000000-0005-0000-0000-000028000000}"/>
    <cellStyle name="Énfasis 1" xfId="62" xr:uid="{00000000-0005-0000-0000-000029000000}"/>
    <cellStyle name="Énfasis 2" xfId="63" xr:uid="{00000000-0005-0000-0000-00002A000000}"/>
    <cellStyle name="Énfasis 3" xfId="64" xr:uid="{00000000-0005-0000-0000-00002B000000}"/>
    <cellStyle name="Énfasis1 - 20%" xfId="65" xr:uid="{00000000-0005-0000-0000-00002C000000}"/>
    <cellStyle name="Énfasis1 - 40%" xfId="66" xr:uid="{00000000-0005-0000-0000-00002D000000}"/>
    <cellStyle name="Énfasis1 - 60%" xfId="67" xr:uid="{00000000-0005-0000-0000-00002E000000}"/>
    <cellStyle name="Énfasis2 - 20%" xfId="68" xr:uid="{00000000-0005-0000-0000-00002F000000}"/>
    <cellStyle name="Énfasis2 - 40%" xfId="69" xr:uid="{00000000-0005-0000-0000-000030000000}"/>
    <cellStyle name="Énfasis2 - 60%" xfId="70" xr:uid="{00000000-0005-0000-0000-000031000000}"/>
    <cellStyle name="Énfasis3 - 20%" xfId="71" xr:uid="{00000000-0005-0000-0000-000032000000}"/>
    <cellStyle name="Énfasis3 - 40%" xfId="72" xr:uid="{00000000-0005-0000-0000-000033000000}"/>
    <cellStyle name="Énfasis3 - 60%" xfId="73" xr:uid="{00000000-0005-0000-0000-000034000000}"/>
    <cellStyle name="Énfasis4 - 20%" xfId="74" xr:uid="{00000000-0005-0000-0000-000035000000}"/>
    <cellStyle name="Énfasis4 - 40%" xfId="75" xr:uid="{00000000-0005-0000-0000-000036000000}"/>
    <cellStyle name="Énfasis4 - 60%" xfId="76" xr:uid="{00000000-0005-0000-0000-000037000000}"/>
    <cellStyle name="Énfasis5 - 20%" xfId="77" xr:uid="{00000000-0005-0000-0000-000038000000}"/>
    <cellStyle name="Énfasis5 - 40%" xfId="78" xr:uid="{00000000-0005-0000-0000-000039000000}"/>
    <cellStyle name="Énfasis5 - 60%" xfId="79" xr:uid="{00000000-0005-0000-0000-00003A000000}"/>
    <cellStyle name="Énfasis6 - 20%" xfId="80" xr:uid="{00000000-0005-0000-0000-00003B000000}"/>
    <cellStyle name="Énfasis6 - 40%" xfId="81" xr:uid="{00000000-0005-0000-0000-00003C000000}"/>
    <cellStyle name="Énfasis6 - 60%" xfId="82" xr:uid="{00000000-0005-0000-0000-00003D000000}"/>
    <cellStyle name="ENTERO" xfId="83" xr:uid="{00000000-0005-0000-0000-00003E000000}"/>
    <cellStyle name="Estilo 1" xfId="1" xr:uid="{00000000-0005-0000-0000-00003F000000}"/>
    <cellStyle name="Euro" xfId="2" xr:uid="{00000000-0005-0000-0000-000040000000}"/>
    <cellStyle name="Euro 2" xfId="84" xr:uid="{00000000-0005-0000-0000-000041000000}"/>
    <cellStyle name="Euro 3" xfId="212" xr:uid="{00000000-0005-0000-0000-000042000000}"/>
    <cellStyle name="Explanatory Text" xfId="85" xr:uid="{00000000-0005-0000-0000-000043000000}"/>
    <cellStyle name="F2" xfId="86" xr:uid="{00000000-0005-0000-0000-000044000000}"/>
    <cellStyle name="F3" xfId="87" xr:uid="{00000000-0005-0000-0000-000045000000}"/>
    <cellStyle name="F4" xfId="88" xr:uid="{00000000-0005-0000-0000-000046000000}"/>
    <cellStyle name="F5" xfId="89" xr:uid="{00000000-0005-0000-0000-000047000000}"/>
    <cellStyle name="F6" xfId="90" xr:uid="{00000000-0005-0000-0000-000048000000}"/>
    <cellStyle name="F7" xfId="91" xr:uid="{00000000-0005-0000-0000-000049000000}"/>
    <cellStyle name="F8" xfId="92" xr:uid="{00000000-0005-0000-0000-00004A000000}"/>
    <cellStyle name="Fixed" xfId="93" xr:uid="{00000000-0005-0000-0000-00004B000000}"/>
    <cellStyle name="Good" xfId="94" xr:uid="{00000000-0005-0000-0000-00004C000000}"/>
    <cellStyle name="GRADOSMINSEG" xfId="95" xr:uid="{00000000-0005-0000-0000-00004D000000}"/>
    <cellStyle name="Heading 1" xfId="96" xr:uid="{00000000-0005-0000-0000-00004E000000}"/>
    <cellStyle name="Heading 2" xfId="97" xr:uid="{00000000-0005-0000-0000-00004F000000}"/>
    <cellStyle name="Heading 3" xfId="98" xr:uid="{00000000-0005-0000-0000-000050000000}"/>
    <cellStyle name="Heading 4" xfId="99" xr:uid="{00000000-0005-0000-0000-000051000000}"/>
    <cellStyle name="Heading1" xfId="100" xr:uid="{00000000-0005-0000-0000-000052000000}"/>
    <cellStyle name="Heading2" xfId="101" xr:uid="{00000000-0005-0000-0000-000053000000}"/>
    <cellStyle name="Hipervínculo 2" xfId="102" xr:uid="{00000000-0005-0000-0000-000054000000}"/>
    <cellStyle name="Input" xfId="103" xr:uid="{00000000-0005-0000-0000-000055000000}"/>
    <cellStyle name="Linked Cell" xfId="104" xr:uid="{00000000-0005-0000-0000-000056000000}"/>
    <cellStyle name="MILE DE MILLONES" xfId="105" xr:uid="{00000000-0005-0000-0000-000057000000}"/>
    <cellStyle name="MILES" xfId="106" xr:uid="{00000000-0005-0000-0000-000058000000}"/>
    <cellStyle name="Millares" xfId="3" builtinId="3"/>
    <cellStyle name="Millares [0]" xfId="229" builtinId="6"/>
    <cellStyle name="Millares [0] 2" xfId="107" xr:uid="{00000000-0005-0000-0000-00005B000000}"/>
    <cellStyle name="Millares [0] 2 2" xfId="214" xr:uid="{00000000-0005-0000-0000-00005C000000}"/>
    <cellStyle name="Millares [0] 3" xfId="108" xr:uid="{00000000-0005-0000-0000-00005D000000}"/>
    <cellStyle name="Millares [0] 3 2" xfId="109" xr:uid="{00000000-0005-0000-0000-00005E000000}"/>
    <cellStyle name="Millares [0] 4" xfId="110" xr:uid="{00000000-0005-0000-0000-00005F000000}"/>
    <cellStyle name="Millares [0] 4 2" xfId="111" xr:uid="{00000000-0005-0000-0000-000060000000}"/>
    <cellStyle name="Millares [0] 5" xfId="112" xr:uid="{00000000-0005-0000-0000-000061000000}"/>
    <cellStyle name="Millares [0] 5 2" xfId="113" xr:uid="{00000000-0005-0000-0000-000062000000}"/>
    <cellStyle name="Millares 10" xfId="114" xr:uid="{00000000-0005-0000-0000-000063000000}"/>
    <cellStyle name="Millares 10 2" xfId="115" xr:uid="{00000000-0005-0000-0000-000064000000}"/>
    <cellStyle name="Millares 10 3" xfId="116" xr:uid="{00000000-0005-0000-0000-000065000000}"/>
    <cellStyle name="Millares 10 4" xfId="117" xr:uid="{00000000-0005-0000-0000-000066000000}"/>
    <cellStyle name="Millares 10 5" xfId="118" xr:uid="{00000000-0005-0000-0000-000067000000}"/>
    <cellStyle name="Millares 10 6" xfId="119" xr:uid="{00000000-0005-0000-0000-000068000000}"/>
    <cellStyle name="Millares 11" xfId="120" xr:uid="{00000000-0005-0000-0000-000069000000}"/>
    <cellStyle name="Millares 12" xfId="121" xr:uid="{00000000-0005-0000-0000-00006A000000}"/>
    <cellStyle name="Millares 13" xfId="122" xr:uid="{00000000-0005-0000-0000-00006B000000}"/>
    <cellStyle name="Millares 14" xfId="123" xr:uid="{00000000-0005-0000-0000-00006C000000}"/>
    <cellStyle name="Millares 15" xfId="124" xr:uid="{00000000-0005-0000-0000-00006D000000}"/>
    <cellStyle name="Millares 16" xfId="125" xr:uid="{00000000-0005-0000-0000-00006E000000}"/>
    <cellStyle name="Millares 17" xfId="126" xr:uid="{00000000-0005-0000-0000-00006F000000}"/>
    <cellStyle name="Millares 18" xfId="127" xr:uid="{00000000-0005-0000-0000-000070000000}"/>
    <cellStyle name="Millares 19" xfId="128" xr:uid="{00000000-0005-0000-0000-000071000000}"/>
    <cellStyle name="Millares 2" xfId="4" xr:uid="{00000000-0005-0000-0000-000072000000}"/>
    <cellStyle name="Millares 2 2" xfId="129" xr:uid="{00000000-0005-0000-0000-000073000000}"/>
    <cellStyle name="Millares 2 2 2" xfId="217" xr:uid="{00000000-0005-0000-0000-000074000000}"/>
    <cellStyle name="Millares 2 3" xfId="130" xr:uid="{00000000-0005-0000-0000-000075000000}"/>
    <cellStyle name="Millares 2 4" xfId="19" xr:uid="{00000000-0005-0000-0000-000076000000}"/>
    <cellStyle name="Millares 2 5" xfId="216" xr:uid="{00000000-0005-0000-0000-000077000000}"/>
    <cellStyle name="Millares 20" xfId="131" xr:uid="{00000000-0005-0000-0000-000078000000}"/>
    <cellStyle name="Millares 21" xfId="132" xr:uid="{00000000-0005-0000-0000-000079000000}"/>
    <cellStyle name="Millares 22" xfId="133" xr:uid="{00000000-0005-0000-0000-00007A000000}"/>
    <cellStyle name="Millares 23" xfId="134" xr:uid="{00000000-0005-0000-0000-00007B000000}"/>
    <cellStyle name="Millares 24" xfId="135" xr:uid="{00000000-0005-0000-0000-00007C000000}"/>
    <cellStyle name="Millares 25" xfId="136" xr:uid="{00000000-0005-0000-0000-00007D000000}"/>
    <cellStyle name="Millares 26" xfId="137" xr:uid="{00000000-0005-0000-0000-00007E000000}"/>
    <cellStyle name="Millares 27" xfId="138" xr:uid="{00000000-0005-0000-0000-00007F000000}"/>
    <cellStyle name="Millares 28" xfId="139" xr:uid="{00000000-0005-0000-0000-000080000000}"/>
    <cellStyle name="Millares 29" xfId="140" xr:uid="{00000000-0005-0000-0000-000081000000}"/>
    <cellStyle name="Millares 3" xfId="5" xr:uid="{00000000-0005-0000-0000-000082000000}"/>
    <cellStyle name="Millares 3 2" xfId="142" xr:uid="{00000000-0005-0000-0000-000083000000}"/>
    <cellStyle name="Millares 3 3" xfId="143" xr:uid="{00000000-0005-0000-0000-000084000000}"/>
    <cellStyle name="Millares 3 4" xfId="141" xr:uid="{00000000-0005-0000-0000-000085000000}"/>
    <cellStyle name="Millares 3_6._Presupuesto General Señalización" xfId="144" xr:uid="{00000000-0005-0000-0000-000086000000}"/>
    <cellStyle name="Millares 30" xfId="145" xr:uid="{00000000-0005-0000-0000-000087000000}"/>
    <cellStyle name="Millares 31" xfId="146" xr:uid="{00000000-0005-0000-0000-000088000000}"/>
    <cellStyle name="Millares 32" xfId="147" xr:uid="{00000000-0005-0000-0000-000089000000}"/>
    <cellStyle name="Millares 33" xfId="148" xr:uid="{00000000-0005-0000-0000-00008A000000}"/>
    <cellStyle name="Millares 34" xfId="149" xr:uid="{00000000-0005-0000-0000-00008B000000}"/>
    <cellStyle name="Millares 35" xfId="150" xr:uid="{00000000-0005-0000-0000-00008C000000}"/>
    <cellStyle name="Millares 36" xfId="16" xr:uid="{00000000-0005-0000-0000-00008D000000}"/>
    <cellStyle name="Millares 37" xfId="184" xr:uid="{00000000-0005-0000-0000-00008E000000}"/>
    <cellStyle name="Millares 38" xfId="223" xr:uid="{00000000-0005-0000-0000-00008F000000}"/>
    <cellStyle name="Millares 39" xfId="213" xr:uid="{00000000-0005-0000-0000-000090000000}"/>
    <cellStyle name="Millares 4" xfId="151" xr:uid="{00000000-0005-0000-0000-000091000000}"/>
    <cellStyle name="Millares 4 2" xfId="152" xr:uid="{00000000-0005-0000-0000-000092000000}"/>
    <cellStyle name="Millares 40" xfId="215" xr:uid="{00000000-0005-0000-0000-000093000000}"/>
    <cellStyle name="Millares 5" xfId="153" xr:uid="{00000000-0005-0000-0000-000094000000}"/>
    <cellStyle name="Millares 5 2" xfId="154" xr:uid="{00000000-0005-0000-0000-000095000000}"/>
    <cellStyle name="Millares 6" xfId="155" xr:uid="{00000000-0005-0000-0000-000096000000}"/>
    <cellStyle name="Millares 6 2" xfId="156" xr:uid="{00000000-0005-0000-0000-000097000000}"/>
    <cellStyle name="Millares 7" xfId="157" xr:uid="{00000000-0005-0000-0000-000098000000}"/>
    <cellStyle name="Millares 7 2" xfId="218" xr:uid="{00000000-0005-0000-0000-000099000000}"/>
    <cellStyle name="Millares 8" xfId="158" xr:uid="{00000000-0005-0000-0000-00009A000000}"/>
    <cellStyle name="Millares 8 2" xfId="159" xr:uid="{00000000-0005-0000-0000-00009B000000}"/>
    <cellStyle name="Millares 8 3" xfId="160" xr:uid="{00000000-0005-0000-0000-00009C000000}"/>
    <cellStyle name="Millares 8 4" xfId="161" xr:uid="{00000000-0005-0000-0000-00009D000000}"/>
    <cellStyle name="Millares 8 5" xfId="162" xr:uid="{00000000-0005-0000-0000-00009E000000}"/>
    <cellStyle name="Millares 8 6" xfId="163" xr:uid="{00000000-0005-0000-0000-00009F000000}"/>
    <cellStyle name="Millares 8 7" xfId="164" xr:uid="{00000000-0005-0000-0000-0000A0000000}"/>
    <cellStyle name="Millares 9" xfId="165" xr:uid="{00000000-0005-0000-0000-0000A1000000}"/>
    <cellStyle name="Millares_PtosLicitacionesSRTaño03" xfId="6" xr:uid="{00000000-0005-0000-0000-0000A2000000}"/>
    <cellStyle name="MILLONES" xfId="166" xr:uid="{00000000-0005-0000-0000-0000A3000000}"/>
    <cellStyle name="Moneda" xfId="7" builtinId="4"/>
    <cellStyle name="Moneda [0] 2" xfId="230" xr:uid="{00000000-0005-0000-0000-0000A5000000}"/>
    <cellStyle name="Moneda [00]" xfId="167" xr:uid="{00000000-0005-0000-0000-0000A6000000}"/>
    <cellStyle name="Moneda [2]" xfId="168" xr:uid="{00000000-0005-0000-0000-0000A7000000}"/>
    <cellStyle name="Moneda 12" xfId="169" xr:uid="{00000000-0005-0000-0000-0000A8000000}"/>
    <cellStyle name="Moneda 2" xfId="8" xr:uid="{00000000-0005-0000-0000-0000A9000000}"/>
    <cellStyle name="Moneda 2 2" xfId="170" xr:uid="{00000000-0005-0000-0000-0000AA000000}"/>
    <cellStyle name="Moneda 2 3" xfId="225" xr:uid="{00000000-0005-0000-0000-0000AB000000}"/>
    <cellStyle name="Moneda 3" xfId="171" xr:uid="{00000000-0005-0000-0000-0000AC000000}"/>
    <cellStyle name="Moneda 3 2" xfId="172" xr:uid="{00000000-0005-0000-0000-0000AD000000}"/>
    <cellStyle name="Moneda 3 3" xfId="220" xr:uid="{00000000-0005-0000-0000-0000AE000000}"/>
    <cellStyle name="Moneda 4" xfId="173" xr:uid="{00000000-0005-0000-0000-0000AF000000}"/>
    <cellStyle name="Moneda 5" xfId="17" xr:uid="{00000000-0005-0000-0000-0000B0000000}"/>
    <cellStyle name="Moneda 6" xfId="182" xr:uid="{00000000-0005-0000-0000-0000B1000000}"/>
    <cellStyle name="Moneda 7" xfId="222" xr:uid="{00000000-0005-0000-0000-0000B2000000}"/>
    <cellStyle name="Moneda 8" xfId="219" xr:uid="{00000000-0005-0000-0000-0000B3000000}"/>
    <cellStyle name="Moneda 9" xfId="211" xr:uid="{00000000-0005-0000-0000-0000B4000000}"/>
    <cellStyle name="Moneda_PtosLicitacionesSRTaño03" xfId="9" xr:uid="{00000000-0005-0000-0000-0000B5000000}"/>
    <cellStyle name="No. punto" xfId="174" xr:uid="{00000000-0005-0000-0000-0000B6000000}"/>
    <cellStyle name="Normal" xfId="0" builtinId="0"/>
    <cellStyle name="Normal 10" xfId="227" xr:uid="{00000000-0005-0000-0000-0000B8000000}"/>
    <cellStyle name="Normal 2" xfId="10" xr:uid="{00000000-0005-0000-0000-0000B9000000}"/>
    <cellStyle name="Normal 2 10" xfId="175" xr:uid="{00000000-0005-0000-0000-0000BA000000}"/>
    <cellStyle name="Normal 2 10 2" xfId="176" xr:uid="{00000000-0005-0000-0000-0000BB000000}"/>
    <cellStyle name="Normal 2 10 3" xfId="177" xr:uid="{00000000-0005-0000-0000-0000BC000000}"/>
    <cellStyle name="Normal 2 2" xfId="11" xr:uid="{00000000-0005-0000-0000-0000BD000000}"/>
    <cellStyle name="Normal 2 2 2" xfId="178" xr:uid="{00000000-0005-0000-0000-0000BE000000}"/>
    <cellStyle name="Normal 2 3" xfId="179" xr:uid="{00000000-0005-0000-0000-0000BF000000}"/>
    <cellStyle name="Normal 2 4" xfId="180" xr:uid="{00000000-0005-0000-0000-0000C0000000}"/>
    <cellStyle name="Normal 2_INFORME CTO. 52-2009 CONSORCIO H.L." xfId="181" xr:uid="{00000000-0005-0000-0000-0000C1000000}"/>
    <cellStyle name="Normal 3" xfId="12" xr:uid="{00000000-0005-0000-0000-0000C2000000}"/>
    <cellStyle name="Normal 3 2" xfId="183" xr:uid="{00000000-0005-0000-0000-0000C3000000}"/>
    <cellStyle name="Normal 4" xfId="13" xr:uid="{00000000-0005-0000-0000-0000C4000000}"/>
    <cellStyle name="Normal 4 2" xfId="221" xr:uid="{00000000-0005-0000-0000-0000C5000000}"/>
    <cellStyle name="Normal 5" xfId="185" xr:uid="{00000000-0005-0000-0000-0000C6000000}"/>
    <cellStyle name="Normal 5 2" xfId="186" xr:uid="{00000000-0005-0000-0000-0000C7000000}"/>
    <cellStyle name="Normal 5 3" xfId="187" xr:uid="{00000000-0005-0000-0000-0000C8000000}"/>
    <cellStyle name="Normal 6" xfId="15" xr:uid="{00000000-0005-0000-0000-0000C9000000}"/>
    <cellStyle name="Normal 7" xfId="20" xr:uid="{00000000-0005-0000-0000-0000CA000000}"/>
    <cellStyle name="Normal 8" xfId="224" xr:uid="{00000000-0005-0000-0000-0000CB000000}"/>
    <cellStyle name="Normal 9" xfId="226" xr:uid="{00000000-0005-0000-0000-0000CC000000}"/>
    <cellStyle name="Note" xfId="188" xr:uid="{00000000-0005-0000-0000-0000CD000000}"/>
    <cellStyle name="Output" xfId="189" xr:uid="{00000000-0005-0000-0000-0000CE000000}"/>
    <cellStyle name="Percen - Modelo3" xfId="190" xr:uid="{00000000-0005-0000-0000-0000CF000000}"/>
    <cellStyle name="Percent" xfId="191" xr:uid="{00000000-0005-0000-0000-0000D0000000}"/>
    <cellStyle name="Porcentaje" xfId="228" builtinId="5"/>
    <cellStyle name="Porcentaje 2" xfId="192" xr:uid="{00000000-0005-0000-0000-0000D2000000}"/>
    <cellStyle name="Porcentaje 3" xfId="18" xr:uid="{00000000-0005-0000-0000-0000D3000000}"/>
    <cellStyle name="Porcentual 2" xfId="14" xr:uid="{00000000-0005-0000-0000-0000D4000000}"/>
    <cellStyle name="Porcentual 2 2" xfId="193" xr:uid="{00000000-0005-0000-0000-0000D5000000}"/>
    <cellStyle name="Porcentual 2 2 2" xfId="194" xr:uid="{00000000-0005-0000-0000-0000D6000000}"/>
    <cellStyle name="Porcentual 2 3" xfId="195" xr:uid="{00000000-0005-0000-0000-0000D7000000}"/>
    <cellStyle name="Porcentual 2 4" xfId="196" xr:uid="{00000000-0005-0000-0000-0000D8000000}"/>
    <cellStyle name="Porcentual 2 5" xfId="197" xr:uid="{00000000-0005-0000-0000-0000D9000000}"/>
    <cellStyle name="Porcentual 2 6" xfId="198" xr:uid="{00000000-0005-0000-0000-0000DA000000}"/>
    <cellStyle name="Porcentual 3" xfId="199" xr:uid="{00000000-0005-0000-0000-0000DB000000}"/>
    <cellStyle name="Porcentual 3 2" xfId="200" xr:uid="{00000000-0005-0000-0000-0000DC000000}"/>
    <cellStyle name="Porcentual 4" xfId="201" xr:uid="{00000000-0005-0000-0000-0000DD000000}"/>
    <cellStyle name="Porcentual 4 2" xfId="202" xr:uid="{00000000-0005-0000-0000-0000DE000000}"/>
    <cellStyle name="Porcentual 5" xfId="203" xr:uid="{00000000-0005-0000-0000-0000DF000000}"/>
    <cellStyle name="Porcentual 5 2" xfId="204" xr:uid="{00000000-0005-0000-0000-0000E0000000}"/>
    <cellStyle name="Porcentual 6" xfId="205" xr:uid="{00000000-0005-0000-0000-0000E1000000}"/>
    <cellStyle name="Porcentual 7" xfId="206" xr:uid="{00000000-0005-0000-0000-0000E2000000}"/>
    <cellStyle name="Title" xfId="207" xr:uid="{00000000-0005-0000-0000-0000E3000000}"/>
    <cellStyle name="TITULO" xfId="208" xr:uid="{00000000-0005-0000-0000-0000E4000000}"/>
    <cellStyle name="Título de hoja" xfId="209" xr:uid="{00000000-0005-0000-0000-0000E5000000}"/>
    <cellStyle name="Warning Text" xfId="210" xr:uid="{00000000-0005-0000-0000-0000E6000000}"/>
  </cellStyles>
  <dxfs count="919">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6" tint="-0.24994659260841701"/>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rgb="FFFF0000"/>
      </font>
      <fill>
        <patternFill>
          <bgColor rgb="FFFF96CC"/>
        </patternFill>
      </fill>
    </dxf>
    <dxf>
      <fill>
        <patternFill>
          <bgColor rgb="FFFFC8C8"/>
        </patternFill>
      </fill>
    </dxf>
    <dxf>
      <fill>
        <patternFill>
          <bgColor rgb="FFCCFFCC"/>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C8B4C8"/>
      <color rgb="FF0000FF"/>
      <color rgb="FFCCFFCC"/>
      <color rgb="FF4DD34D"/>
      <color rgb="FFCCFFFF"/>
      <color rgb="FF64C864"/>
      <color rgb="FF00B050"/>
      <color rgb="FFB498D0"/>
      <color rgb="FFC8FAF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227533</xdr:colOff>
      <xdr:row>12</xdr:row>
      <xdr:rowOff>12276</xdr:rowOff>
    </xdr:from>
    <xdr:to>
      <xdr:col>4</xdr:col>
      <xdr:colOff>430945</xdr:colOff>
      <xdr:row>12</xdr:row>
      <xdr:rowOff>171026</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60866" y="262635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5" defaultRowHeight="13"/>
  <cols>
    <col min="1" max="1" width="2.6640625" style="31" customWidth="1"/>
    <col min="2" max="2" width="8.33203125" style="31" customWidth="1"/>
    <col min="3" max="3" width="44.33203125" style="31" customWidth="1"/>
    <col min="4" max="4" width="21.5" style="31" customWidth="1"/>
    <col min="5" max="5" width="1.6640625" style="31" customWidth="1"/>
    <col min="6" max="6" width="20.6640625" style="31" customWidth="1"/>
    <col min="7" max="11" width="40.6640625" style="31" customWidth="1"/>
    <col min="12" max="13" width="25.6640625" style="31" customWidth="1"/>
    <col min="14" max="16384" width="11.5" style="31"/>
  </cols>
  <sheetData>
    <row r="1" spans="1:15" ht="17" thickBot="1">
      <c r="A1" s="31">
        <v>1</v>
      </c>
      <c r="B1" s="37">
        <v>2</v>
      </c>
      <c r="C1" s="32">
        <v>3</v>
      </c>
      <c r="D1" s="32">
        <v>4</v>
      </c>
      <c r="E1" s="31">
        <v>5</v>
      </c>
    </row>
    <row r="2" spans="1:15" ht="14">
      <c r="B2" s="366"/>
      <c r="C2" s="366"/>
      <c r="D2" s="366"/>
      <c r="F2" s="242"/>
    </row>
    <row r="3" spans="1:15" ht="15" customHeight="1">
      <c r="B3" s="366"/>
      <c r="C3" s="367"/>
      <c r="D3" s="351"/>
      <c r="F3" s="243" t="s">
        <v>0</v>
      </c>
    </row>
    <row r="4" spans="1:15" ht="22.5" customHeight="1" thickBot="1">
      <c r="B4" s="366"/>
      <c r="C4" s="367"/>
      <c r="D4" s="351"/>
      <c r="F4" s="244"/>
    </row>
    <row r="5" spans="1:15" ht="6.75" customHeight="1" thickBot="1">
      <c r="B5" s="351"/>
      <c r="C5" s="352"/>
      <c r="D5" s="351"/>
      <c r="F5" s="245"/>
    </row>
    <row r="6" spans="1:15" ht="26.25" customHeight="1">
      <c r="B6" s="246"/>
      <c r="C6" s="247"/>
      <c r="D6" s="248"/>
      <c r="F6" s="249" t="e">
        <f>IF(D6&gt;$I$36,"PROPUESTA VALIDA","PROPUESTA BAJA")</f>
        <v>#NUM!</v>
      </c>
    </row>
    <row r="7" spans="1:15" ht="26.25" customHeight="1">
      <c r="B7" s="246"/>
      <c r="C7" s="247"/>
      <c r="D7" s="248"/>
      <c r="F7" s="249" t="e">
        <f t="shared" ref="F7:F70" si="0">IF(D7&gt;$I$36,"PROPUESTA VALIDA","PROPUESTA BAJA")</f>
        <v>#NUM!</v>
      </c>
    </row>
    <row r="8" spans="1:15" ht="26.25" customHeight="1">
      <c r="B8" s="246"/>
      <c r="C8" s="247"/>
      <c r="D8" s="248"/>
      <c r="F8" s="249" t="e">
        <f t="shared" si="0"/>
        <v>#NUM!</v>
      </c>
    </row>
    <row r="9" spans="1:15" ht="26.25" customHeight="1">
      <c r="B9" s="246"/>
      <c r="C9" s="247"/>
      <c r="D9" s="248"/>
      <c r="F9" s="249" t="e">
        <f t="shared" si="0"/>
        <v>#NUM!</v>
      </c>
    </row>
    <row r="10" spans="1:15" s="112" customFormat="1" ht="26.25" customHeight="1">
      <c r="A10" s="31"/>
      <c r="B10" s="246"/>
      <c r="C10" s="247"/>
      <c r="D10" s="248"/>
      <c r="F10" s="249" t="e">
        <f t="shared" si="0"/>
        <v>#NUM!</v>
      </c>
      <c r="G10" s="31"/>
      <c r="H10" s="31"/>
      <c r="I10" s="31"/>
      <c r="J10" s="31"/>
      <c r="K10" s="31"/>
      <c r="L10" s="31"/>
      <c r="M10" s="31"/>
      <c r="N10" s="31"/>
      <c r="O10" s="31"/>
    </row>
    <row r="11" spans="1:15" s="112" customFormat="1" ht="26.25" customHeight="1">
      <c r="A11" s="31"/>
      <c r="B11" s="246"/>
      <c r="C11" s="247"/>
      <c r="D11" s="248"/>
      <c r="F11" s="249" t="e">
        <f t="shared" si="0"/>
        <v>#NUM!</v>
      </c>
      <c r="G11" s="31"/>
      <c r="H11" s="31"/>
      <c r="I11" s="31"/>
      <c r="J11" s="31"/>
      <c r="K11" s="31"/>
      <c r="L11" s="31"/>
      <c r="M11" s="31"/>
      <c r="N11" s="31"/>
      <c r="O11" s="31"/>
    </row>
    <row r="12" spans="1:15" s="112" customFormat="1" ht="26.25" customHeight="1">
      <c r="A12" s="31"/>
      <c r="B12" s="246"/>
      <c r="C12" s="247"/>
      <c r="D12" s="248"/>
      <c r="F12" s="249" t="e">
        <f t="shared" si="0"/>
        <v>#NUM!</v>
      </c>
      <c r="G12" s="31"/>
      <c r="H12" s="31"/>
      <c r="I12" s="31"/>
      <c r="J12" s="31"/>
      <c r="K12" s="31"/>
      <c r="L12" s="31"/>
      <c r="M12" s="31"/>
      <c r="N12" s="31"/>
      <c r="O12" s="31"/>
    </row>
    <row r="13" spans="1:15" s="112" customFormat="1" ht="26.25" customHeight="1">
      <c r="A13" s="31"/>
      <c r="B13" s="246"/>
      <c r="C13" s="247"/>
      <c r="D13" s="248"/>
      <c r="F13" s="249" t="e">
        <f t="shared" si="0"/>
        <v>#NUM!</v>
      </c>
      <c r="G13" s="31"/>
      <c r="H13" s="31"/>
      <c r="I13" s="31"/>
      <c r="J13" s="31"/>
      <c r="K13" s="31"/>
      <c r="L13" s="31"/>
      <c r="M13" s="31"/>
      <c r="N13" s="31"/>
      <c r="O13" s="31"/>
    </row>
    <row r="14" spans="1:15" s="112" customFormat="1" ht="26.25" customHeight="1">
      <c r="A14" s="31"/>
      <c r="B14" s="246"/>
      <c r="C14" s="247"/>
      <c r="D14" s="248"/>
      <c r="F14" s="249" t="e">
        <f t="shared" si="0"/>
        <v>#NUM!</v>
      </c>
      <c r="G14" s="31"/>
      <c r="H14" s="31"/>
      <c r="I14" s="31"/>
      <c r="J14" s="31"/>
      <c r="K14" s="31"/>
      <c r="L14" s="31"/>
      <c r="M14" s="31"/>
      <c r="N14" s="31"/>
      <c r="O14" s="31"/>
    </row>
    <row r="15" spans="1:15" s="112" customFormat="1" ht="26.25" customHeight="1">
      <c r="A15" s="31"/>
      <c r="B15" s="246"/>
      <c r="C15" s="247"/>
      <c r="D15" s="248"/>
      <c r="F15" s="249" t="e">
        <f t="shared" si="0"/>
        <v>#NUM!</v>
      </c>
      <c r="G15" s="31"/>
      <c r="H15" s="31"/>
      <c r="I15" s="31"/>
      <c r="J15" s="31"/>
      <c r="K15" s="31"/>
      <c r="L15" s="31"/>
      <c r="M15" s="31"/>
      <c r="N15" s="31"/>
      <c r="O15" s="31"/>
    </row>
    <row r="16" spans="1:15" s="112" customFormat="1" ht="26.25" customHeight="1">
      <c r="A16" s="31"/>
      <c r="B16" s="246"/>
      <c r="C16" s="247"/>
      <c r="D16" s="248"/>
      <c r="F16" s="249" t="e">
        <f t="shared" si="0"/>
        <v>#NUM!</v>
      </c>
      <c r="G16" s="31"/>
      <c r="H16" s="31"/>
      <c r="I16" s="31"/>
      <c r="J16" s="31"/>
      <c r="K16" s="31"/>
      <c r="L16" s="31"/>
      <c r="M16" s="31"/>
      <c r="N16" s="31"/>
      <c r="O16" s="31"/>
    </row>
    <row r="17" spans="1:15" s="112" customFormat="1" ht="26.25" customHeight="1">
      <c r="A17" s="31"/>
      <c r="B17" s="246"/>
      <c r="C17" s="247"/>
      <c r="D17" s="248"/>
      <c r="F17" s="249" t="e">
        <f t="shared" si="0"/>
        <v>#NUM!</v>
      </c>
      <c r="G17" s="250"/>
      <c r="H17" s="250"/>
      <c r="I17" s="251"/>
      <c r="J17" s="251"/>
      <c r="K17" s="251"/>
      <c r="L17" s="251"/>
      <c r="M17" s="31"/>
      <c r="N17" s="31"/>
      <c r="O17" s="31"/>
    </row>
    <row r="18" spans="1:15" s="112" customFormat="1" ht="26.25" customHeight="1">
      <c r="A18" s="31"/>
      <c r="B18" s="246"/>
      <c r="C18" s="247"/>
      <c r="D18" s="248"/>
      <c r="F18" s="249" t="e">
        <f t="shared" si="0"/>
        <v>#NUM!</v>
      </c>
      <c r="G18" s="252"/>
      <c r="H18" s="250"/>
      <c r="I18" s="251"/>
      <c r="J18" s="251"/>
      <c r="K18" s="251"/>
      <c r="L18" s="251"/>
      <c r="M18" s="31"/>
      <c r="N18" s="31"/>
      <c r="O18" s="31"/>
    </row>
    <row r="19" spans="1:15" s="112" customFormat="1" ht="26.25" customHeight="1">
      <c r="A19" s="31"/>
      <c r="B19" s="246"/>
      <c r="C19" s="247"/>
      <c r="D19" s="248"/>
      <c r="F19" s="249" t="e">
        <f t="shared" si="0"/>
        <v>#NUM!</v>
      </c>
      <c r="G19" s="253">
        <v>12517051</v>
      </c>
      <c r="H19" s="253" t="s">
        <v>1</v>
      </c>
      <c r="I19" s="253" t="s">
        <v>1</v>
      </c>
      <c r="J19" s="253" t="s">
        <v>1</v>
      </c>
      <c r="K19" s="253">
        <v>0</v>
      </c>
      <c r="L19" s="253"/>
      <c r="M19" s="31"/>
      <c r="N19" s="31"/>
      <c r="O19" s="31"/>
    </row>
    <row r="20" spans="1:15" s="112" customFormat="1" ht="26.25" customHeight="1">
      <c r="A20" s="31"/>
      <c r="B20" s="246"/>
      <c r="C20" s="247"/>
      <c r="D20" s="248"/>
      <c r="F20" s="249" t="e">
        <f t="shared" si="0"/>
        <v>#NUM!</v>
      </c>
      <c r="G20" s="253">
        <v>19572440</v>
      </c>
      <c r="H20" s="253" t="s">
        <v>1</v>
      </c>
      <c r="I20" s="253" t="s">
        <v>1</v>
      </c>
      <c r="J20" s="253" t="s">
        <v>1</v>
      </c>
      <c r="K20" s="253">
        <v>0</v>
      </c>
      <c r="L20" s="253"/>
      <c r="M20" s="31"/>
      <c r="N20" s="31"/>
      <c r="O20" s="31"/>
    </row>
    <row r="21" spans="1:15" s="112" customFormat="1" ht="26.25" customHeight="1">
      <c r="A21" s="31"/>
      <c r="B21" s="246"/>
      <c r="C21" s="247"/>
      <c r="D21" s="248"/>
      <c r="F21" s="249" t="e">
        <f t="shared" si="0"/>
        <v>#NUM!</v>
      </c>
      <c r="G21" s="253">
        <v>8230777</v>
      </c>
      <c r="H21" s="253" t="s">
        <v>1</v>
      </c>
      <c r="I21" s="253" t="s">
        <v>1</v>
      </c>
      <c r="J21" s="253" t="s">
        <v>1</v>
      </c>
      <c r="K21" s="253">
        <v>0</v>
      </c>
      <c r="L21" s="253"/>
      <c r="M21" s="31"/>
      <c r="N21" s="31"/>
      <c r="O21" s="31"/>
    </row>
    <row r="22" spans="1:15" s="112" customFormat="1" ht="26.25" customHeight="1">
      <c r="A22" s="31"/>
      <c r="B22" s="246"/>
      <c r="C22" s="247"/>
      <c r="D22" s="248"/>
      <c r="F22" s="249" t="e">
        <f t="shared" si="0"/>
        <v>#NUM!</v>
      </c>
      <c r="G22" s="253">
        <v>8599889</v>
      </c>
      <c r="H22" s="253">
        <v>4100122</v>
      </c>
      <c r="I22" s="253" t="s">
        <v>1</v>
      </c>
      <c r="J22" s="253" t="s">
        <v>1</v>
      </c>
      <c r="K22" s="253">
        <v>0</v>
      </c>
      <c r="L22" s="253"/>
      <c r="M22" s="31"/>
      <c r="N22" s="31"/>
      <c r="O22" s="31"/>
    </row>
    <row r="23" spans="1:15" s="112" customFormat="1" ht="26.25" customHeight="1">
      <c r="A23" s="31"/>
      <c r="B23" s="246"/>
      <c r="C23" s="247"/>
      <c r="D23" s="248"/>
      <c r="F23" s="249" t="e">
        <f t="shared" si="0"/>
        <v>#NUM!</v>
      </c>
      <c r="G23" s="253">
        <v>13016907</v>
      </c>
      <c r="H23" s="253" t="s">
        <v>1</v>
      </c>
      <c r="I23" s="253" t="s">
        <v>1</v>
      </c>
      <c r="J23" s="253" t="s">
        <v>1</v>
      </c>
      <c r="K23" s="253">
        <v>-14846.380000114441</v>
      </c>
      <c r="L23" s="253"/>
      <c r="M23" s="31"/>
      <c r="N23" s="31"/>
      <c r="O23" s="31"/>
    </row>
    <row r="24" spans="1:15" s="112" customFormat="1" ht="26.25" customHeight="1">
      <c r="A24" s="31"/>
      <c r="B24" s="246"/>
      <c r="C24" s="247"/>
      <c r="D24" s="248"/>
      <c r="F24" s="249" t="e">
        <f t="shared" si="0"/>
        <v>#NUM!</v>
      </c>
      <c r="G24" s="253">
        <v>18624297</v>
      </c>
      <c r="H24" s="253">
        <v>8517140</v>
      </c>
      <c r="I24" s="253" t="s">
        <v>1</v>
      </c>
      <c r="J24" s="253" t="s">
        <v>1</v>
      </c>
      <c r="K24" s="253">
        <v>0</v>
      </c>
      <c r="L24" s="253"/>
      <c r="M24" s="31"/>
      <c r="N24" s="31"/>
      <c r="O24" s="31"/>
    </row>
    <row r="25" spans="1:15" s="112" customFormat="1" ht="26.25" customHeight="1">
      <c r="A25" s="31"/>
      <c r="B25" s="246"/>
      <c r="C25" s="247"/>
      <c r="D25" s="248"/>
      <c r="F25" s="249" t="e">
        <f t="shared" si="0"/>
        <v>#NUM!</v>
      </c>
      <c r="G25" s="253">
        <v>15366493</v>
      </c>
      <c r="H25" s="253" t="s">
        <v>1</v>
      </c>
      <c r="I25" s="253" t="s">
        <v>1</v>
      </c>
      <c r="J25" s="253" t="s">
        <v>1</v>
      </c>
      <c r="K25" s="253">
        <v>0</v>
      </c>
      <c r="L25" s="253"/>
    </row>
    <row r="26" spans="1:15" s="112" customFormat="1" ht="26.25" customHeight="1">
      <c r="A26" s="31"/>
      <c r="B26" s="246"/>
      <c r="C26" s="247"/>
      <c r="D26" s="248"/>
      <c r="F26" s="249" t="e">
        <f t="shared" si="0"/>
        <v>#NUM!</v>
      </c>
      <c r="G26" s="253">
        <v>0</v>
      </c>
      <c r="H26" s="253">
        <v>5259336</v>
      </c>
      <c r="I26" s="253" t="s">
        <v>1</v>
      </c>
      <c r="J26" s="253" t="s">
        <v>1</v>
      </c>
      <c r="K26" s="253">
        <v>-137385</v>
      </c>
      <c r="L26" s="253"/>
    </row>
    <row r="27" spans="1:15" s="112" customFormat="1" ht="26.25" customHeight="1">
      <c r="A27" s="31"/>
      <c r="B27" s="246"/>
      <c r="C27" s="247"/>
      <c r="D27" s="248"/>
      <c r="E27" s="112" t="str">
        <f>IF(COUNTIF(G27:J27,"&gt;"&amp;$L$32),B27,"")</f>
        <v/>
      </c>
      <c r="F27" s="249" t="e">
        <f t="shared" si="0"/>
        <v>#NUM!</v>
      </c>
      <c r="G27" s="253" t="e">
        <v>#VALUE!</v>
      </c>
      <c r="H27" s="253">
        <v>5259336</v>
      </c>
      <c r="I27" s="253" t="s">
        <v>1</v>
      </c>
      <c r="J27" s="253" t="s">
        <v>1</v>
      </c>
      <c r="K27" s="253">
        <v>-797969</v>
      </c>
      <c r="L27" s="253"/>
    </row>
    <row r="28" spans="1:15" s="112" customFormat="1" ht="26.25" customHeight="1">
      <c r="A28" s="31"/>
      <c r="B28" s="246"/>
      <c r="C28" s="247"/>
      <c r="D28" s="248"/>
      <c r="E28" s="112" t="str">
        <f t="shared" ref="E28:E70" si="1">IF(COUNTIF(G28:J28,"&gt;"&amp;$L$32),B28,"")</f>
        <v/>
      </c>
      <c r="F28" s="249" t="e">
        <f t="shared" si="0"/>
        <v>#NUM!</v>
      </c>
      <c r="G28" s="253">
        <v>142621754</v>
      </c>
      <c r="H28" s="253">
        <v>154733629</v>
      </c>
      <c r="I28" s="253" t="s">
        <v>1</v>
      </c>
      <c r="J28" s="253" t="s">
        <v>1</v>
      </c>
      <c r="K28" s="253">
        <v>0</v>
      </c>
      <c r="L28" s="253"/>
    </row>
    <row r="29" spans="1:15" s="112" customFormat="1" ht="26.25" customHeight="1">
      <c r="A29" s="31"/>
      <c r="B29" s="246"/>
      <c r="C29" s="247"/>
      <c r="D29" s="248"/>
      <c r="E29" s="112" t="str">
        <f t="shared" si="1"/>
        <v/>
      </c>
      <c r="F29" s="249" t="e">
        <f t="shared" si="0"/>
        <v>#NUM!</v>
      </c>
      <c r="G29" s="253">
        <v>47648676</v>
      </c>
      <c r="H29" s="253">
        <v>12111875</v>
      </c>
      <c r="I29" s="253" t="s">
        <v>1</v>
      </c>
      <c r="J29" s="253" t="s">
        <v>1</v>
      </c>
      <c r="K29" s="253">
        <v>0</v>
      </c>
      <c r="L29" s="253"/>
    </row>
    <row r="30" spans="1:15" s="112" customFormat="1" ht="26.25" customHeight="1">
      <c r="A30" s="31"/>
      <c r="B30" s="246"/>
      <c r="C30" s="247"/>
      <c r="D30" s="248"/>
      <c r="E30" s="112" t="str">
        <f t="shared" si="1"/>
        <v/>
      </c>
      <c r="F30" s="249" t="e">
        <f t="shared" si="0"/>
        <v>#NUM!</v>
      </c>
      <c r="G30" s="253" t="e">
        <v>#VALUE!</v>
      </c>
      <c r="H30" s="253" t="s">
        <v>1</v>
      </c>
      <c r="I30" s="253" t="s">
        <v>1</v>
      </c>
      <c r="J30" s="253" t="s">
        <v>1</v>
      </c>
      <c r="K30" s="253">
        <v>0</v>
      </c>
      <c r="L30" s="253"/>
    </row>
    <row r="31" spans="1:15" s="112" customFormat="1" ht="26.25" customHeight="1">
      <c r="A31" s="31"/>
      <c r="B31" s="246"/>
      <c r="C31" s="247"/>
      <c r="D31" s="248"/>
      <c r="E31" s="112" t="str">
        <f t="shared" si="1"/>
        <v/>
      </c>
      <c r="F31" s="249" t="e">
        <f t="shared" si="0"/>
        <v>#NUM!</v>
      </c>
      <c r="G31" s="253">
        <v>19036932</v>
      </c>
      <c r="H31" s="253">
        <v>51547085</v>
      </c>
      <c r="I31" s="253" t="s">
        <v>1</v>
      </c>
      <c r="J31" s="253" t="s">
        <v>1</v>
      </c>
      <c r="K31" s="253">
        <v>0</v>
      </c>
      <c r="L31" s="253"/>
    </row>
    <row r="32" spans="1:15" s="112" customFormat="1" ht="26.25" customHeight="1" thickBot="1">
      <c r="A32" s="31"/>
      <c r="B32" s="246"/>
      <c r="C32" s="247"/>
      <c r="D32" s="248"/>
      <c r="E32" s="112" t="str">
        <f t="shared" si="1"/>
        <v/>
      </c>
      <c r="F32" s="249" t="e">
        <f t="shared" si="0"/>
        <v>#NUM!</v>
      </c>
      <c r="G32" s="253" t="e">
        <v>#VALUE!</v>
      </c>
      <c r="H32" s="253">
        <v>32510153</v>
      </c>
      <c r="I32" s="253" t="s">
        <v>1</v>
      </c>
      <c r="J32" s="253" t="s">
        <v>1</v>
      </c>
      <c r="K32" s="253">
        <v>551258</v>
      </c>
      <c r="L32" s="253"/>
    </row>
    <row r="33" spans="1:15" s="112" customFormat="1" ht="26.25" customHeight="1">
      <c r="A33" s="31"/>
      <c r="B33" s="246"/>
      <c r="C33" s="247"/>
      <c r="D33" s="248"/>
      <c r="E33" s="112" t="str">
        <f t="shared" si="1"/>
        <v/>
      </c>
      <c r="F33" s="249" t="e">
        <f t="shared" si="0"/>
        <v>#NUM!</v>
      </c>
      <c r="G33" s="254" t="s">
        <v>2</v>
      </c>
      <c r="H33" s="255"/>
      <c r="I33" s="256"/>
      <c r="J33" s="257"/>
      <c r="K33" s="253">
        <v>0</v>
      </c>
      <c r="L33" s="253"/>
    </row>
    <row r="34" spans="1:15" s="112" customFormat="1" ht="26.25" customHeight="1" thickBot="1">
      <c r="A34" s="31"/>
      <c r="B34" s="246"/>
      <c r="C34" s="247"/>
      <c r="D34" s="248"/>
      <c r="E34" s="112" t="str">
        <f t="shared" si="1"/>
        <v/>
      </c>
      <c r="F34" s="249" t="e">
        <f t="shared" si="0"/>
        <v>#NUM!</v>
      </c>
      <c r="G34" s="258">
        <f>D5</f>
        <v>0</v>
      </c>
      <c r="H34" s="259"/>
      <c r="I34" s="257"/>
      <c r="J34" s="257"/>
      <c r="K34" s="253">
        <v>0</v>
      </c>
      <c r="L34" s="253"/>
    </row>
    <row r="35" spans="1:15" s="112" customFormat="1" ht="26.25" customHeight="1" thickBot="1">
      <c r="A35" s="31"/>
      <c r="B35" s="246"/>
      <c r="C35" s="247"/>
      <c r="D35" s="248"/>
      <c r="E35" s="112" t="str">
        <f t="shared" si="1"/>
        <v/>
      </c>
      <c r="F35" s="249" t="e">
        <f t="shared" si="0"/>
        <v>#NUM!</v>
      </c>
      <c r="G35" s="260" t="s">
        <v>3</v>
      </c>
      <c r="H35" s="261" t="e">
        <f>AVERAGE(D6:D35)</f>
        <v>#DIV/0!</v>
      </c>
      <c r="I35" s="262" t="s">
        <v>4</v>
      </c>
      <c r="J35" s="263" t="s">
        <v>5</v>
      </c>
      <c r="K35" s="356"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357"/>
    </row>
    <row r="36" spans="1:15" s="112" customFormat="1" ht="26.25" customHeight="1" thickBot="1">
      <c r="A36" s="31"/>
      <c r="B36" s="246"/>
      <c r="C36" s="247"/>
      <c r="D36" s="248"/>
      <c r="E36" s="112" t="str">
        <f t="shared" si="1"/>
        <v/>
      </c>
      <c r="F36" s="249" t="e">
        <f t="shared" si="0"/>
        <v>#NUM!</v>
      </c>
      <c r="G36" s="264" t="s">
        <v>6</v>
      </c>
      <c r="H36" s="261" t="e">
        <f>MEDIAN(D6:D35)</f>
        <v>#NUM!</v>
      </c>
      <c r="I36" s="362" t="e">
        <f>H36-H37</f>
        <v>#NUM!</v>
      </c>
      <c r="J36" s="364" t="e">
        <f>1-(I36/J41)</f>
        <v>#NUM!</v>
      </c>
      <c r="K36" s="358"/>
      <c r="L36" s="359"/>
    </row>
    <row r="37" spans="1:15" s="112" customFormat="1" ht="26.25" customHeight="1" thickBot="1">
      <c r="A37" s="31"/>
      <c r="B37" s="246"/>
      <c r="C37" s="247"/>
      <c r="D37" s="248"/>
      <c r="E37" s="112" t="str">
        <f t="shared" si="1"/>
        <v/>
      </c>
      <c r="F37" s="249" t="e">
        <f t="shared" si="0"/>
        <v>#NUM!</v>
      </c>
      <c r="G37" s="265" t="s">
        <v>7</v>
      </c>
      <c r="H37" s="266" t="e">
        <f>_xlfn.STDEV.P(D6:D35)</f>
        <v>#DIV/0!</v>
      </c>
      <c r="I37" s="363"/>
      <c r="J37" s="365"/>
      <c r="K37" s="360"/>
      <c r="L37" s="361"/>
    </row>
    <row r="38" spans="1:15" s="112" customFormat="1" ht="26.25" customHeight="1" thickBot="1">
      <c r="A38" s="31"/>
      <c r="B38" s="246"/>
      <c r="C38" s="247"/>
      <c r="D38" s="248"/>
      <c r="E38" s="112" t="str">
        <f t="shared" si="1"/>
        <v/>
      </c>
      <c r="F38" s="249" t="e">
        <f t="shared" si="0"/>
        <v>#NUM!</v>
      </c>
      <c r="G38" s="267" t="s">
        <v>8</v>
      </c>
      <c r="H38" s="268"/>
      <c r="I38" s="268"/>
      <c r="J38" s="268"/>
      <c r="K38" s="269"/>
      <c r="L38" s="270" t="s">
        <v>9</v>
      </c>
    </row>
    <row r="39" spans="1:15" s="112" customFormat="1" ht="26.25" customHeight="1">
      <c r="A39" s="31"/>
      <c r="B39" s="246"/>
      <c r="C39" s="247"/>
      <c r="D39" s="248"/>
      <c r="E39" s="112" t="str">
        <f t="shared" si="1"/>
        <v/>
      </c>
      <c r="F39" s="249" t="e">
        <f t="shared" si="0"/>
        <v>#NUM!</v>
      </c>
      <c r="G39" s="271"/>
      <c r="H39" s="272" t="s">
        <v>10</v>
      </c>
      <c r="I39" s="272" t="s">
        <v>11</v>
      </c>
      <c r="J39" s="272" t="s">
        <v>2</v>
      </c>
      <c r="K39" s="273" t="s">
        <v>12</v>
      </c>
      <c r="L39" s="274"/>
    </row>
    <row r="40" spans="1:15" s="112" customFormat="1" ht="26.25" customHeight="1">
      <c r="A40" s="31"/>
      <c r="B40" s="246"/>
      <c r="C40" s="247"/>
      <c r="D40" s="248"/>
      <c r="E40" s="112" t="str">
        <f t="shared" si="1"/>
        <v/>
      </c>
      <c r="F40" s="249" t="e">
        <f t="shared" si="0"/>
        <v>#NUM!</v>
      </c>
      <c r="G40" s="275" t="s">
        <v>13</v>
      </c>
      <c r="H40" s="276" t="e">
        <f>(J41-H41)/J41</f>
        <v>#DIV/0!</v>
      </c>
      <c r="I40" s="277" t="e">
        <f>(J41-I41)/J41</f>
        <v>#NUM!</v>
      </c>
      <c r="J40" s="278" t="e">
        <f>(J41-I36)/J41</f>
        <v>#NUM!</v>
      </c>
      <c r="K40" s="279"/>
      <c r="L40" s="274"/>
    </row>
    <row r="41" spans="1:15" s="112" customFormat="1" ht="26.25" customHeight="1" thickBot="1">
      <c r="A41" s="31"/>
      <c r="B41" s="246"/>
      <c r="C41" s="247"/>
      <c r="D41" s="248"/>
      <c r="E41" s="112" t="str">
        <f t="shared" si="1"/>
        <v/>
      </c>
      <c r="F41" s="249" t="e">
        <f t="shared" si="0"/>
        <v>#NUM!</v>
      </c>
      <c r="G41" s="258" t="e">
        <f>I36</f>
        <v>#NUM!</v>
      </c>
      <c r="H41" s="258" t="e">
        <f>H35</f>
        <v>#DIV/0!</v>
      </c>
      <c r="I41" s="258" t="e">
        <f>H36</f>
        <v>#NUM!</v>
      </c>
      <c r="J41" s="258">
        <f>G34</f>
        <v>0</v>
      </c>
      <c r="K41" s="280"/>
      <c r="L41" s="281"/>
    </row>
    <row r="42" spans="1:15" ht="26.25" customHeight="1">
      <c r="B42" s="246"/>
      <c r="C42" s="247"/>
      <c r="D42" s="248"/>
      <c r="E42" s="112" t="str">
        <f>IF(COUNTIF(G42:J42,"&gt;"&amp;$L$32),"No."&amp;B42&amp;",  ","")</f>
        <v/>
      </c>
      <c r="F42" s="249" t="e">
        <f t="shared" si="0"/>
        <v>#NUM!</v>
      </c>
      <c r="G42" s="282" t="e">
        <f>1-(D42/$G$41)</f>
        <v>#NUM!</v>
      </c>
      <c r="H42" s="283" t="e">
        <f>1-(D42/$H$41)</f>
        <v>#DIV/0!</v>
      </c>
      <c r="I42" s="284" t="e">
        <f>1-(D42/$I$41)</f>
        <v>#NUM!</v>
      </c>
      <c r="J42" s="284" t="e">
        <f>1-(D42/$J$41)</f>
        <v>#DIV/0!</v>
      </c>
      <c r="K42" s="285" t="s">
        <v>14</v>
      </c>
      <c r="L42" s="286" t="s">
        <v>15</v>
      </c>
      <c r="M42" s="112"/>
      <c r="N42" s="112"/>
      <c r="O42" s="112"/>
    </row>
    <row r="43" spans="1:15" ht="26.25" customHeight="1" thickBot="1">
      <c r="B43" s="246"/>
      <c r="C43" s="247"/>
      <c r="D43" s="248"/>
      <c r="E43" s="112" t="str">
        <f t="shared" ref="E43:E50" si="2">IF(COUNTIF(G43:J43,"&gt;"&amp;$L$32),"No."&amp;B43&amp;",  ","")</f>
        <v/>
      </c>
      <c r="F43" s="249" t="e">
        <f t="shared" si="0"/>
        <v>#NUM!</v>
      </c>
      <c r="G43" s="282" t="e">
        <f t="shared" ref="G43:G70" si="3">1-(D43/$G$41)</f>
        <v>#NUM!</v>
      </c>
      <c r="H43" s="283" t="e">
        <f t="shared" ref="H43:H70" si="4">1-(D43/$H$41)</f>
        <v>#DIV/0!</v>
      </c>
      <c r="I43" s="284" t="e">
        <f t="shared" ref="I43:I70" si="5">1-(D43/$I$41)</f>
        <v>#NUM!</v>
      </c>
      <c r="J43" s="284" t="e">
        <f t="shared" ref="J43:J70" si="6">1-(D43/$J$41)</f>
        <v>#DIV/0!</v>
      </c>
      <c r="K43" s="287">
        <v>0.113371142807664</v>
      </c>
      <c r="L43" s="288">
        <v>0.03</v>
      </c>
      <c r="M43" s="112"/>
      <c r="N43" s="112"/>
      <c r="O43" s="112"/>
    </row>
    <row r="44" spans="1:15" ht="26.25" customHeight="1">
      <c r="B44" s="246"/>
      <c r="C44" s="247"/>
      <c r="D44" s="248"/>
      <c r="E44" s="112" t="str">
        <f t="shared" si="2"/>
        <v/>
      </c>
      <c r="F44" s="249" t="e">
        <f t="shared" si="0"/>
        <v>#NUM!</v>
      </c>
      <c r="G44" s="282" t="e">
        <f t="shared" si="3"/>
        <v>#NUM!</v>
      </c>
      <c r="H44" s="283" t="e">
        <f t="shared" si="4"/>
        <v>#DIV/0!</v>
      </c>
      <c r="I44" s="284" t="e">
        <f t="shared" si="5"/>
        <v>#NUM!</v>
      </c>
      <c r="J44" s="284" t="e">
        <f t="shared" si="6"/>
        <v>#DIV/0!</v>
      </c>
      <c r="K44" s="289" t="s">
        <v>16</v>
      </c>
      <c r="L44" s="290" t="s">
        <v>9</v>
      </c>
      <c r="M44" s="112"/>
      <c r="N44" s="112"/>
      <c r="O44" s="112"/>
    </row>
    <row r="45" spans="1:15" ht="26.25" customHeight="1" thickBot="1">
      <c r="B45" s="246"/>
      <c r="C45" s="247"/>
      <c r="D45" s="248"/>
      <c r="E45" s="112" t="str">
        <f t="shared" si="2"/>
        <v/>
      </c>
      <c r="F45" s="249" t="e">
        <f t="shared" si="0"/>
        <v>#NUM!</v>
      </c>
      <c r="G45" s="282" t="e">
        <f t="shared" si="3"/>
        <v>#NUM!</v>
      </c>
      <c r="H45" s="283" t="e">
        <f t="shared" si="4"/>
        <v>#DIV/0!</v>
      </c>
      <c r="I45" s="284" t="e">
        <f t="shared" si="5"/>
        <v>#NUM!</v>
      </c>
      <c r="J45" s="284" t="e">
        <f t="shared" si="6"/>
        <v>#DIV/0!</v>
      </c>
      <c r="K45" s="287">
        <v>0.1157212157046858</v>
      </c>
      <c r="L45" s="291">
        <f>AVERAGE(K42:K47)</f>
        <v>0.12271663986972385</v>
      </c>
      <c r="M45" s="112"/>
      <c r="N45" s="112"/>
      <c r="O45" s="112"/>
    </row>
    <row r="46" spans="1:15" ht="26.25" customHeight="1">
      <c r="B46" s="246"/>
      <c r="C46" s="247"/>
      <c r="D46" s="248"/>
      <c r="E46" s="112" t="str">
        <f t="shared" si="2"/>
        <v/>
      </c>
      <c r="F46" s="249" t="e">
        <f t="shared" si="0"/>
        <v>#NUM!</v>
      </c>
      <c r="G46" s="282" t="e">
        <f t="shared" si="3"/>
        <v>#NUM!</v>
      </c>
      <c r="H46" s="283" t="e">
        <f t="shared" si="4"/>
        <v>#DIV/0!</v>
      </c>
      <c r="I46" s="284" t="e">
        <f t="shared" si="5"/>
        <v>#NUM!</v>
      </c>
      <c r="J46" s="284" t="e">
        <f t="shared" si="6"/>
        <v>#DIV/0!</v>
      </c>
      <c r="K46" s="287" t="s">
        <v>17</v>
      </c>
      <c r="L46" s="292" t="s">
        <v>18</v>
      </c>
      <c r="M46" s="112"/>
      <c r="N46" s="112"/>
      <c r="O46" s="112"/>
    </row>
    <row r="47" spans="1:15" ht="26.25" customHeight="1" thickBot="1">
      <c r="B47" s="246"/>
      <c r="C47" s="247"/>
      <c r="D47" s="248"/>
      <c r="E47" s="112" t="str">
        <f t="shared" si="2"/>
        <v/>
      </c>
      <c r="F47" s="249" t="e">
        <f t="shared" si="0"/>
        <v>#NUM!</v>
      </c>
      <c r="G47" s="282" t="e">
        <f t="shared" si="3"/>
        <v>#NUM!</v>
      </c>
      <c r="H47" s="283" t="e">
        <f t="shared" si="4"/>
        <v>#DIV/0!</v>
      </c>
      <c r="I47" s="284" t="e">
        <f t="shared" si="5"/>
        <v>#NUM!</v>
      </c>
      <c r="J47" s="284" t="e">
        <f t="shared" si="6"/>
        <v>#DIV/0!</v>
      </c>
      <c r="K47" s="287">
        <v>0.13905756109682174</v>
      </c>
      <c r="L47" s="293">
        <f>L43+L45</f>
        <v>0.15271663986972384</v>
      </c>
      <c r="M47" s="112"/>
      <c r="N47" s="112"/>
      <c r="O47" s="112"/>
    </row>
    <row r="48" spans="1:15" ht="26.25" customHeight="1">
      <c r="B48" s="246"/>
      <c r="C48" s="247"/>
      <c r="D48" s="248"/>
      <c r="E48" s="112" t="str">
        <f t="shared" si="2"/>
        <v/>
      </c>
      <c r="F48" s="249" t="e">
        <f t="shared" si="0"/>
        <v>#NUM!</v>
      </c>
      <c r="G48" s="282" t="e">
        <f t="shared" si="3"/>
        <v>#NUM!</v>
      </c>
      <c r="H48" s="283" t="e">
        <f t="shared" si="4"/>
        <v>#DIV/0!</v>
      </c>
      <c r="I48" s="284" t="e">
        <f t="shared" si="5"/>
        <v>#NUM!</v>
      </c>
      <c r="J48" s="284" t="e">
        <f t="shared" si="6"/>
        <v>#DIV/0!</v>
      </c>
      <c r="K48" s="253">
        <v>0</v>
      </c>
      <c r="L48" s="253"/>
      <c r="M48" s="112"/>
      <c r="N48" s="112"/>
      <c r="O48" s="112"/>
    </row>
    <row r="49" spans="1:15" ht="26.25" customHeight="1">
      <c r="B49" s="246"/>
      <c r="C49" s="247"/>
      <c r="D49" s="248"/>
      <c r="E49" s="112" t="str">
        <f t="shared" si="2"/>
        <v/>
      </c>
      <c r="F49" s="249" t="e">
        <f t="shared" si="0"/>
        <v>#NUM!</v>
      </c>
      <c r="G49" s="282" t="e">
        <f t="shared" si="3"/>
        <v>#NUM!</v>
      </c>
      <c r="H49" s="283" t="e">
        <f t="shared" si="4"/>
        <v>#DIV/0!</v>
      </c>
      <c r="I49" s="284" t="e">
        <f t="shared" si="5"/>
        <v>#NUM!</v>
      </c>
      <c r="J49" s="284" t="e">
        <f t="shared" si="6"/>
        <v>#DIV/0!</v>
      </c>
      <c r="K49" s="253">
        <v>0</v>
      </c>
      <c r="L49" s="253"/>
      <c r="M49" s="112"/>
      <c r="N49" s="112"/>
      <c r="O49" s="112"/>
    </row>
    <row r="50" spans="1:15" ht="26.25" customHeight="1">
      <c r="B50" s="246"/>
      <c r="C50" s="247"/>
      <c r="D50" s="248"/>
      <c r="E50" s="112" t="str">
        <f t="shared" si="2"/>
        <v/>
      </c>
      <c r="F50" s="249" t="e">
        <f t="shared" si="0"/>
        <v>#NUM!</v>
      </c>
      <c r="G50" s="282" t="e">
        <f t="shared" si="3"/>
        <v>#NUM!</v>
      </c>
      <c r="H50" s="283" t="e">
        <f t="shared" si="4"/>
        <v>#DIV/0!</v>
      </c>
      <c r="I50" s="284" t="e">
        <f t="shared" si="5"/>
        <v>#NUM!</v>
      </c>
      <c r="J50" s="284" t="e">
        <f t="shared" si="6"/>
        <v>#DIV/0!</v>
      </c>
      <c r="K50" s="253">
        <v>0</v>
      </c>
      <c r="L50" s="253"/>
      <c r="M50" s="112"/>
      <c r="N50" s="112"/>
      <c r="O50" s="112"/>
    </row>
    <row r="51" spans="1:15" s="294" customFormat="1" ht="6.75" customHeight="1">
      <c r="B51" s="246"/>
      <c r="C51" s="247"/>
      <c r="D51" s="248"/>
      <c r="E51" s="112" t="str">
        <f t="shared" si="1"/>
        <v/>
      </c>
      <c r="F51" s="249" t="e">
        <f t="shared" si="0"/>
        <v>#NUM!</v>
      </c>
      <c r="G51" s="282" t="e">
        <f t="shared" si="3"/>
        <v>#NUM!</v>
      </c>
      <c r="H51" s="283" t="e">
        <f t="shared" si="4"/>
        <v>#DIV/0!</v>
      </c>
      <c r="I51" s="284" t="e">
        <f t="shared" si="5"/>
        <v>#NUM!</v>
      </c>
      <c r="J51" s="284" t="e">
        <f t="shared" si="6"/>
        <v>#DIV/0!</v>
      </c>
      <c r="K51" s="31"/>
      <c r="L51" s="31"/>
      <c r="M51" s="112"/>
      <c r="N51" s="112"/>
      <c r="O51" s="112"/>
    </row>
    <row r="52" spans="1:15" ht="15">
      <c r="B52" s="246"/>
      <c r="C52" s="247"/>
      <c r="D52" s="248"/>
      <c r="E52" s="112" t="str">
        <f t="shared" si="1"/>
        <v/>
      </c>
      <c r="F52" s="249" t="e">
        <f t="shared" si="0"/>
        <v>#NUM!</v>
      </c>
      <c r="G52" s="282" t="e">
        <f t="shared" si="3"/>
        <v>#NUM!</v>
      </c>
      <c r="H52" s="283" t="e">
        <f t="shared" si="4"/>
        <v>#DIV/0!</v>
      </c>
      <c r="I52" s="284" t="e">
        <f t="shared" si="5"/>
        <v>#NUM!</v>
      </c>
      <c r="J52" s="284" t="e">
        <f t="shared" si="6"/>
        <v>#DIV/0!</v>
      </c>
      <c r="M52" s="112"/>
      <c r="N52" s="112"/>
      <c r="O52" s="112"/>
    </row>
    <row r="53" spans="1:15" ht="15">
      <c r="B53" s="246"/>
      <c r="C53" s="247"/>
      <c r="D53" s="248"/>
      <c r="E53" s="112" t="str">
        <f t="shared" si="1"/>
        <v/>
      </c>
      <c r="F53" s="249" t="e">
        <f t="shared" si="0"/>
        <v>#NUM!</v>
      </c>
      <c r="G53" s="282" t="e">
        <f t="shared" si="3"/>
        <v>#NUM!</v>
      </c>
      <c r="H53" s="283" t="e">
        <f t="shared" si="4"/>
        <v>#DIV/0!</v>
      </c>
      <c r="I53" s="284" t="e">
        <f t="shared" si="5"/>
        <v>#NUM!</v>
      </c>
      <c r="J53" s="284" t="e">
        <f t="shared" si="6"/>
        <v>#DIV/0!</v>
      </c>
      <c r="M53" s="112"/>
      <c r="N53" s="112"/>
      <c r="O53" s="112"/>
    </row>
    <row r="54" spans="1:15" ht="15">
      <c r="B54" s="246"/>
      <c r="C54" s="247"/>
      <c r="D54" s="248"/>
      <c r="E54" s="112" t="str">
        <f t="shared" si="1"/>
        <v/>
      </c>
      <c r="F54" s="249" t="e">
        <f t="shared" si="0"/>
        <v>#NUM!</v>
      </c>
      <c r="G54" s="282" t="e">
        <f t="shared" si="3"/>
        <v>#NUM!</v>
      </c>
      <c r="H54" s="283" t="e">
        <f t="shared" si="4"/>
        <v>#DIV/0!</v>
      </c>
      <c r="I54" s="284" t="e">
        <f t="shared" si="5"/>
        <v>#NUM!</v>
      </c>
      <c r="J54" s="284" t="e">
        <f t="shared" si="6"/>
        <v>#DIV/0!</v>
      </c>
      <c r="M54" s="112"/>
      <c r="N54" s="112"/>
      <c r="O54" s="112"/>
    </row>
    <row r="55" spans="1:15" s="126" customFormat="1" ht="15">
      <c r="A55" s="31"/>
      <c r="B55" s="246"/>
      <c r="C55" s="247"/>
      <c r="D55" s="248"/>
      <c r="E55" s="112" t="str">
        <f t="shared" si="1"/>
        <v/>
      </c>
      <c r="F55" s="249" t="e">
        <f t="shared" si="0"/>
        <v>#NUM!</v>
      </c>
      <c r="G55" s="282" t="e">
        <f t="shared" si="3"/>
        <v>#NUM!</v>
      </c>
      <c r="H55" s="283" t="e">
        <f t="shared" si="4"/>
        <v>#DIV/0!</v>
      </c>
      <c r="I55" s="284" t="e">
        <f t="shared" si="5"/>
        <v>#NUM!</v>
      </c>
      <c r="J55" s="284" t="e">
        <f t="shared" si="6"/>
        <v>#DIV/0!</v>
      </c>
      <c r="K55" s="31"/>
      <c r="L55" s="31"/>
      <c r="M55" s="112"/>
      <c r="N55" s="112"/>
      <c r="O55" s="112"/>
    </row>
    <row r="56" spans="1:15" s="126" customFormat="1" ht="15">
      <c r="A56" s="31"/>
      <c r="B56" s="246"/>
      <c r="C56" s="247"/>
      <c r="D56" s="248"/>
      <c r="E56" s="112" t="str">
        <f t="shared" si="1"/>
        <v/>
      </c>
      <c r="F56" s="249" t="e">
        <f t="shared" si="0"/>
        <v>#NUM!</v>
      </c>
      <c r="G56" s="282" t="e">
        <f t="shared" si="3"/>
        <v>#NUM!</v>
      </c>
      <c r="H56" s="283" t="e">
        <f t="shared" si="4"/>
        <v>#DIV/0!</v>
      </c>
      <c r="I56" s="284" t="e">
        <f t="shared" si="5"/>
        <v>#NUM!</v>
      </c>
      <c r="J56" s="284" t="e">
        <f t="shared" si="6"/>
        <v>#DIV/0!</v>
      </c>
      <c r="K56" s="31"/>
      <c r="L56" s="31"/>
      <c r="M56" s="112"/>
      <c r="N56" s="112"/>
      <c r="O56" s="112"/>
    </row>
    <row r="57" spans="1:15" s="126" customFormat="1" ht="15">
      <c r="A57" s="31"/>
      <c r="B57" s="246"/>
      <c r="C57" s="247"/>
      <c r="D57" s="248"/>
      <c r="E57" s="112" t="str">
        <f t="shared" si="1"/>
        <v/>
      </c>
      <c r="F57" s="249" t="e">
        <f t="shared" si="0"/>
        <v>#NUM!</v>
      </c>
      <c r="G57" s="282" t="e">
        <f t="shared" si="3"/>
        <v>#NUM!</v>
      </c>
      <c r="H57" s="283" t="e">
        <f t="shared" si="4"/>
        <v>#DIV/0!</v>
      </c>
      <c r="I57" s="284" t="e">
        <f t="shared" si="5"/>
        <v>#NUM!</v>
      </c>
      <c r="J57" s="284" t="e">
        <f t="shared" si="6"/>
        <v>#DIV/0!</v>
      </c>
      <c r="K57" s="31"/>
      <c r="L57" s="31"/>
      <c r="M57" s="31"/>
      <c r="N57" s="31"/>
      <c r="O57" s="31"/>
    </row>
    <row r="58" spans="1:15" s="126" customFormat="1" ht="15">
      <c r="A58" s="31"/>
      <c r="B58" s="246"/>
      <c r="C58" s="247"/>
      <c r="D58" s="248"/>
      <c r="E58" s="112" t="str">
        <f t="shared" si="1"/>
        <v/>
      </c>
      <c r="F58" s="249" t="e">
        <f t="shared" si="0"/>
        <v>#NUM!</v>
      </c>
      <c r="G58" s="282" t="e">
        <f t="shared" si="3"/>
        <v>#NUM!</v>
      </c>
      <c r="H58" s="283" t="e">
        <f t="shared" si="4"/>
        <v>#DIV/0!</v>
      </c>
      <c r="I58" s="284" t="e">
        <f t="shared" si="5"/>
        <v>#NUM!</v>
      </c>
      <c r="J58" s="284" t="e">
        <f t="shared" si="6"/>
        <v>#DIV/0!</v>
      </c>
      <c r="K58" s="31"/>
      <c r="L58" s="31"/>
      <c r="M58" s="31"/>
      <c r="N58" s="31"/>
      <c r="O58" s="31"/>
    </row>
    <row r="59" spans="1:15" s="126" customFormat="1" ht="15">
      <c r="A59" s="31"/>
      <c r="B59" s="246"/>
      <c r="C59" s="247"/>
      <c r="D59" s="248"/>
      <c r="E59" s="112" t="str">
        <f t="shared" si="1"/>
        <v/>
      </c>
      <c r="F59" s="249" t="e">
        <f t="shared" si="0"/>
        <v>#NUM!</v>
      </c>
      <c r="G59" s="282" t="e">
        <f t="shared" si="3"/>
        <v>#NUM!</v>
      </c>
      <c r="H59" s="283" t="e">
        <f t="shared" si="4"/>
        <v>#DIV/0!</v>
      </c>
      <c r="I59" s="284" t="e">
        <f t="shared" si="5"/>
        <v>#NUM!</v>
      </c>
      <c r="J59" s="284" t="e">
        <f t="shared" si="6"/>
        <v>#DIV/0!</v>
      </c>
      <c r="K59" s="31"/>
      <c r="L59" s="31"/>
      <c r="M59" s="31"/>
      <c r="N59" s="31"/>
      <c r="O59" s="31"/>
    </row>
    <row r="60" spans="1:15" s="126" customFormat="1" ht="15">
      <c r="A60" s="31"/>
      <c r="B60" s="246"/>
      <c r="C60" s="247"/>
      <c r="D60" s="248"/>
      <c r="E60" s="112" t="str">
        <f t="shared" si="1"/>
        <v/>
      </c>
      <c r="F60" s="249" t="e">
        <f t="shared" si="0"/>
        <v>#NUM!</v>
      </c>
      <c r="G60" s="282" t="e">
        <f t="shared" si="3"/>
        <v>#NUM!</v>
      </c>
      <c r="H60" s="283" t="e">
        <f t="shared" si="4"/>
        <v>#DIV/0!</v>
      </c>
      <c r="I60" s="284" t="e">
        <f t="shared" si="5"/>
        <v>#NUM!</v>
      </c>
      <c r="J60" s="284" t="e">
        <f t="shared" si="6"/>
        <v>#DIV/0!</v>
      </c>
      <c r="K60" s="31"/>
      <c r="L60" s="31"/>
      <c r="M60" s="31"/>
      <c r="N60" s="31"/>
      <c r="O60" s="31"/>
    </row>
    <row r="61" spans="1:15" s="126" customFormat="1" ht="15">
      <c r="A61" s="31"/>
      <c r="B61" s="246"/>
      <c r="C61" s="247"/>
      <c r="D61" s="248"/>
      <c r="E61" s="112" t="str">
        <f t="shared" si="1"/>
        <v/>
      </c>
      <c r="F61" s="249" t="e">
        <f t="shared" si="0"/>
        <v>#NUM!</v>
      </c>
      <c r="G61" s="282" t="e">
        <f t="shared" si="3"/>
        <v>#NUM!</v>
      </c>
      <c r="H61" s="283" t="e">
        <f t="shared" si="4"/>
        <v>#DIV/0!</v>
      </c>
      <c r="I61" s="284" t="e">
        <f t="shared" si="5"/>
        <v>#NUM!</v>
      </c>
      <c r="J61" s="284" t="e">
        <f t="shared" si="6"/>
        <v>#DIV/0!</v>
      </c>
      <c r="K61" s="31"/>
      <c r="L61" s="31"/>
      <c r="M61" s="31"/>
      <c r="N61" s="31"/>
      <c r="O61" s="31"/>
    </row>
    <row r="62" spans="1:15" ht="15">
      <c r="B62" s="246"/>
      <c r="C62" s="247"/>
      <c r="D62" s="248"/>
      <c r="E62" s="112" t="str">
        <f t="shared" si="1"/>
        <v/>
      </c>
      <c r="F62" s="249" t="e">
        <f t="shared" si="0"/>
        <v>#NUM!</v>
      </c>
      <c r="G62" s="282" t="e">
        <f t="shared" si="3"/>
        <v>#NUM!</v>
      </c>
      <c r="H62" s="283" t="e">
        <f t="shared" si="4"/>
        <v>#DIV/0!</v>
      </c>
      <c r="I62" s="284" t="e">
        <f t="shared" si="5"/>
        <v>#NUM!</v>
      </c>
      <c r="J62" s="284" t="e">
        <f t="shared" si="6"/>
        <v>#DIV/0!</v>
      </c>
    </row>
    <row r="63" spans="1:15" ht="15">
      <c r="B63" s="246"/>
      <c r="C63" s="247"/>
      <c r="D63" s="248"/>
      <c r="E63" s="112" t="str">
        <f t="shared" si="1"/>
        <v/>
      </c>
      <c r="F63" s="249" t="e">
        <f t="shared" si="0"/>
        <v>#NUM!</v>
      </c>
      <c r="G63" s="282" t="e">
        <f t="shared" si="3"/>
        <v>#NUM!</v>
      </c>
      <c r="H63" s="283" t="e">
        <f t="shared" si="4"/>
        <v>#DIV/0!</v>
      </c>
      <c r="I63" s="284" t="e">
        <f t="shared" si="5"/>
        <v>#NUM!</v>
      </c>
      <c r="J63" s="284" t="e">
        <f t="shared" si="6"/>
        <v>#DIV/0!</v>
      </c>
    </row>
    <row r="64" spans="1:15" ht="15">
      <c r="B64" s="246"/>
      <c r="C64" s="247"/>
      <c r="D64" s="248"/>
      <c r="E64" s="112" t="str">
        <f t="shared" si="1"/>
        <v/>
      </c>
      <c r="F64" s="249" t="e">
        <f t="shared" si="0"/>
        <v>#NUM!</v>
      </c>
      <c r="G64" s="282" t="e">
        <f t="shared" si="3"/>
        <v>#NUM!</v>
      </c>
      <c r="H64" s="283" t="e">
        <f t="shared" si="4"/>
        <v>#DIV/0!</v>
      </c>
      <c r="I64" s="284" t="e">
        <f t="shared" si="5"/>
        <v>#NUM!</v>
      </c>
      <c r="J64" s="284" t="e">
        <f t="shared" si="6"/>
        <v>#DIV/0!</v>
      </c>
    </row>
    <row r="65" spans="2:15" ht="15">
      <c r="B65" s="246"/>
      <c r="C65" s="247"/>
      <c r="D65" s="248"/>
      <c r="E65" s="112" t="str">
        <f t="shared" si="1"/>
        <v/>
      </c>
      <c r="F65" s="249" t="e">
        <f t="shared" si="0"/>
        <v>#NUM!</v>
      </c>
      <c r="G65" s="282" t="e">
        <f t="shared" si="3"/>
        <v>#NUM!</v>
      </c>
      <c r="H65" s="283" t="e">
        <f t="shared" si="4"/>
        <v>#DIV/0!</v>
      </c>
      <c r="I65" s="284" t="e">
        <f t="shared" si="5"/>
        <v>#NUM!</v>
      </c>
      <c r="J65" s="284" t="e">
        <f t="shared" si="6"/>
        <v>#DIV/0!</v>
      </c>
    </row>
    <row r="66" spans="2:15" ht="15">
      <c r="B66" s="246"/>
      <c r="C66" s="247"/>
      <c r="D66" s="248"/>
      <c r="E66" s="112" t="str">
        <f t="shared" si="1"/>
        <v/>
      </c>
      <c r="F66" s="249" t="e">
        <f t="shared" si="0"/>
        <v>#NUM!</v>
      </c>
      <c r="G66" s="282" t="e">
        <f t="shared" si="3"/>
        <v>#NUM!</v>
      </c>
      <c r="H66" s="283" t="e">
        <f t="shared" si="4"/>
        <v>#DIV/0!</v>
      </c>
      <c r="I66" s="284" t="e">
        <f t="shared" si="5"/>
        <v>#NUM!</v>
      </c>
      <c r="J66" s="284" t="e">
        <f t="shared" si="6"/>
        <v>#DIV/0!</v>
      </c>
      <c r="M66" s="294"/>
      <c r="N66" s="294"/>
      <c r="O66" s="294"/>
    </row>
    <row r="67" spans="2:15" ht="15">
      <c r="B67" s="246"/>
      <c r="C67" s="247"/>
      <c r="D67" s="248"/>
      <c r="E67" s="112" t="str">
        <f t="shared" si="1"/>
        <v/>
      </c>
      <c r="F67" s="249" t="e">
        <f t="shared" si="0"/>
        <v>#NUM!</v>
      </c>
      <c r="G67" s="282" t="e">
        <f t="shared" si="3"/>
        <v>#NUM!</v>
      </c>
      <c r="H67" s="283" t="e">
        <f t="shared" si="4"/>
        <v>#DIV/0!</v>
      </c>
      <c r="I67" s="284" t="e">
        <f t="shared" si="5"/>
        <v>#NUM!</v>
      </c>
      <c r="J67" s="284" t="e">
        <f t="shared" si="6"/>
        <v>#DIV/0!</v>
      </c>
    </row>
    <row r="68" spans="2:15" ht="15">
      <c r="B68" s="246"/>
      <c r="C68" s="247"/>
      <c r="D68" s="248"/>
      <c r="E68" s="112" t="str">
        <f t="shared" si="1"/>
        <v/>
      </c>
      <c r="F68" s="249" t="e">
        <f t="shared" si="0"/>
        <v>#NUM!</v>
      </c>
      <c r="G68" s="282" t="e">
        <f t="shared" si="3"/>
        <v>#NUM!</v>
      </c>
      <c r="H68" s="283" t="e">
        <f t="shared" si="4"/>
        <v>#DIV/0!</v>
      </c>
      <c r="I68" s="284" t="e">
        <f t="shared" si="5"/>
        <v>#NUM!</v>
      </c>
      <c r="J68" s="284" t="e">
        <f t="shared" si="6"/>
        <v>#DIV/0!</v>
      </c>
    </row>
    <row r="69" spans="2:15" ht="15">
      <c r="B69" s="246"/>
      <c r="C69" s="247"/>
      <c r="D69" s="248"/>
      <c r="E69" s="112" t="str">
        <f t="shared" si="1"/>
        <v/>
      </c>
      <c r="F69" s="249" t="e">
        <f t="shared" si="0"/>
        <v>#NUM!</v>
      </c>
      <c r="G69" s="282" t="e">
        <f t="shared" si="3"/>
        <v>#NUM!</v>
      </c>
      <c r="H69" s="283" t="e">
        <f t="shared" si="4"/>
        <v>#DIV/0!</v>
      </c>
      <c r="I69" s="284" t="e">
        <f t="shared" si="5"/>
        <v>#NUM!</v>
      </c>
      <c r="J69" s="284" t="e">
        <f t="shared" si="6"/>
        <v>#DIV/0!</v>
      </c>
    </row>
    <row r="70" spans="2:15" ht="15">
      <c r="B70" s="246"/>
      <c r="C70" s="247"/>
      <c r="D70" s="248"/>
      <c r="E70" s="112" t="str">
        <f t="shared" si="1"/>
        <v/>
      </c>
      <c r="F70" s="249" t="e">
        <f t="shared" si="0"/>
        <v>#NUM!</v>
      </c>
      <c r="G70" s="282" t="e">
        <f t="shared" si="3"/>
        <v>#NUM!</v>
      </c>
      <c r="H70" s="283" t="e">
        <f t="shared" si="4"/>
        <v>#DIV/0!</v>
      </c>
      <c r="I70" s="284" t="e">
        <f t="shared" si="5"/>
        <v>#NUM!</v>
      </c>
      <c r="J70" s="284" t="e">
        <f t="shared" si="6"/>
        <v>#DIV/0!</v>
      </c>
      <c r="M70" s="126"/>
      <c r="N70" s="126"/>
      <c r="O70" s="126"/>
    </row>
    <row r="71" spans="2:15">
      <c r="B71" s="295"/>
      <c r="C71" s="295"/>
      <c r="D71" s="295"/>
      <c r="M71" s="126"/>
      <c r="N71" s="126"/>
      <c r="O71" s="126"/>
    </row>
    <row r="72" spans="2:15">
      <c r="B72" s="295"/>
      <c r="C72" s="295"/>
      <c r="D72" s="295"/>
      <c r="M72" s="126"/>
      <c r="N72" s="126"/>
      <c r="O72" s="126"/>
    </row>
    <row r="73" spans="2:15">
      <c r="B73" s="295"/>
      <c r="C73" s="295"/>
      <c r="D73" s="295"/>
      <c r="M73" s="126"/>
      <c r="N73" s="126"/>
      <c r="O73" s="126"/>
    </row>
    <row r="74" spans="2:15">
      <c r="B74" s="295"/>
      <c r="C74" s="295"/>
      <c r="D74" s="295"/>
      <c r="M74" s="126"/>
      <c r="N74" s="126"/>
      <c r="O74" s="126"/>
    </row>
    <row r="75" spans="2:15">
      <c r="B75" s="295"/>
      <c r="C75" s="295"/>
      <c r="D75" s="295"/>
      <c r="M75" s="126"/>
      <c r="N75" s="126"/>
      <c r="O75" s="126"/>
    </row>
    <row r="76" spans="2:15">
      <c r="B76" s="295"/>
      <c r="C76" s="295"/>
      <c r="D76" s="295"/>
      <c r="M76" s="126"/>
      <c r="N76" s="126"/>
      <c r="O76" s="126"/>
    </row>
  </sheetData>
  <sheetProtection selectLockedCells="1"/>
  <dataConsolidate/>
  <mergeCells count="3">
    <mergeCell ref="B2:D2"/>
    <mergeCell ref="B3:B4"/>
    <mergeCell ref="C3:C4"/>
  </mergeCells>
  <conditionalFormatting sqref="B6:D70">
    <cfRule type="expression" dxfId="918" priority="8" stopIfTrue="1">
      <formula>MOD(ROW(),2)</formula>
    </cfRule>
  </conditionalFormatting>
  <conditionalFormatting sqref="D6:D70">
    <cfRule type="cellIs" dxfId="917" priority="7" stopIfTrue="1" operator="equal">
      <formula>"NO ADMISIBLE"</formula>
    </cfRule>
  </conditionalFormatting>
  <conditionalFormatting sqref="D6:D70">
    <cfRule type="cellIs" dxfId="916" priority="6" stopIfTrue="1" operator="equal">
      <formula>"DESCARTADO"</formula>
    </cfRule>
  </conditionalFormatting>
  <conditionalFormatting sqref="D6:D70">
    <cfRule type="cellIs" dxfId="915" priority="5" stopIfTrue="1" operator="equal">
      <formula>"NO ADMISIBLE"</formula>
    </cfRule>
  </conditionalFormatting>
  <conditionalFormatting sqref="D6:D70">
    <cfRule type="cellIs" dxfId="914" priority="4" stopIfTrue="1" operator="equal">
      <formula>"DESCARTADO"</formula>
    </cfRule>
  </conditionalFormatting>
  <conditionalFormatting sqref="F6:F70">
    <cfRule type="cellIs" dxfId="913" priority="2" operator="equal">
      <formula>"PROPUESTA BAJA"</formula>
    </cfRule>
    <cfRule type="cellIs" dxfId="912" priority="3" operator="equal">
      <formula>"PROPUESTA VALIDA"</formula>
    </cfRule>
  </conditionalFormatting>
  <conditionalFormatting sqref="G42:J70">
    <cfRule type="cellIs" dxfId="911"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tabColor rgb="FFFFFF00"/>
  </sheetPr>
  <dimension ref="A1:L274"/>
  <sheetViews>
    <sheetView showGridLines="0" tabSelected="1" zoomScale="130" zoomScaleNormal="130" workbookViewId="0">
      <selection activeCell="D12" sqref="D12:D13"/>
    </sheetView>
  </sheetViews>
  <sheetFormatPr baseColWidth="10" defaultColWidth="0" defaultRowHeight="13" zeroHeight="1"/>
  <cols>
    <col min="1" max="1" width="3" style="1" customWidth="1"/>
    <col min="2" max="2" width="7.1640625" style="1" hidden="1" customWidth="1"/>
    <col min="3" max="3" width="7" style="1" customWidth="1"/>
    <col min="4" max="4" width="60.33203125" style="1" customWidth="1"/>
    <col min="5" max="5" width="15.6640625" style="1" customWidth="1"/>
    <col min="6" max="7" width="13.5" style="10" customWidth="1"/>
    <col min="8" max="8" width="21.5" style="10" customWidth="1"/>
    <col min="9" max="9" width="15.6640625" style="10" hidden="1" customWidth="1"/>
    <col min="10" max="10" width="15.6640625" style="1" customWidth="1"/>
    <col min="11" max="11" width="19.6640625" style="1" hidden="1" customWidth="1"/>
    <col min="12" max="12" width="11.5" style="1" customWidth="1"/>
    <col min="13" max="16384" width="11.5" style="1" hidden="1"/>
  </cols>
  <sheetData>
    <row r="1" spans="1:11" s="21" customFormat="1" ht="20" customHeight="1">
      <c r="B1" s="368" t="s">
        <v>19</v>
      </c>
      <c r="C1" s="368"/>
      <c r="D1" s="368"/>
      <c r="E1" s="368"/>
      <c r="F1" s="368"/>
      <c r="G1" s="368"/>
      <c r="H1" s="368"/>
      <c r="I1" s="368"/>
    </row>
    <row r="2" spans="1:11" s="21" customFormat="1" ht="20" customHeight="1">
      <c r="B2" s="369" t="s">
        <v>20</v>
      </c>
      <c r="C2" s="369"/>
      <c r="D2" s="369"/>
      <c r="E2" s="369"/>
      <c r="F2" s="369"/>
      <c r="G2" s="369"/>
      <c r="H2" s="369"/>
      <c r="I2" s="369"/>
    </row>
    <row r="3" spans="1:11" s="21" customFormat="1" ht="20" customHeight="1">
      <c r="B3" s="369" t="s">
        <v>21</v>
      </c>
      <c r="C3" s="369"/>
      <c r="D3" s="369"/>
      <c r="E3" s="369"/>
      <c r="F3" s="369"/>
      <c r="G3" s="369"/>
      <c r="H3" s="369"/>
      <c r="I3" s="369"/>
    </row>
    <row r="4" spans="1:11" s="21" customFormat="1" ht="18">
      <c r="B4" s="369" t="s">
        <v>22</v>
      </c>
      <c r="C4" s="369"/>
      <c r="D4" s="369"/>
      <c r="E4" s="369"/>
      <c r="F4" s="369"/>
      <c r="G4" s="369"/>
      <c r="H4" s="369"/>
      <c r="I4" s="369"/>
    </row>
    <row r="5" spans="1:11" s="21" customFormat="1" ht="25.5" customHeight="1">
      <c r="A5" s="26"/>
      <c r="B5" s="369" t="s">
        <v>23</v>
      </c>
      <c r="C5" s="369"/>
      <c r="D5" s="369"/>
      <c r="E5" s="369"/>
      <c r="F5" s="369"/>
      <c r="G5" s="369"/>
      <c r="H5" s="369"/>
      <c r="I5" s="369"/>
    </row>
    <row r="6" spans="1:11" s="21" customFormat="1" ht="19">
      <c r="A6" s="26"/>
      <c r="B6" s="36"/>
      <c r="C6" s="321" t="s">
        <v>24</v>
      </c>
      <c r="D6" s="35"/>
      <c r="E6" s="35"/>
      <c r="F6" s="35"/>
      <c r="G6" s="35"/>
      <c r="H6" s="35"/>
      <c r="I6" s="35"/>
    </row>
    <row r="7" spans="1:11" s="21" customFormat="1" ht="53.25" customHeight="1">
      <c r="A7" s="26"/>
      <c r="B7" s="369" t="s">
        <v>303</v>
      </c>
      <c r="C7" s="369"/>
      <c r="D7" s="369"/>
      <c r="E7" s="369"/>
      <c r="F7" s="369"/>
      <c r="G7" s="369"/>
      <c r="H7" s="369"/>
      <c r="I7" s="369"/>
    </row>
    <row r="8" spans="1:11" s="21" customFormat="1" ht="18">
      <c r="A8" s="26"/>
      <c r="B8" s="36"/>
      <c r="C8" s="36"/>
      <c r="D8" s="35"/>
      <c r="E8" s="35"/>
      <c r="F8" s="35"/>
      <c r="G8" s="35"/>
      <c r="H8" s="35"/>
      <c r="I8" s="35"/>
    </row>
    <row r="9" spans="1:11" s="21" customFormat="1" ht="18">
      <c r="A9" s="26"/>
      <c r="B9" s="36"/>
      <c r="C9" s="36"/>
      <c r="D9" s="35"/>
      <c r="E9" s="35"/>
      <c r="F9" s="35"/>
      <c r="G9" s="35"/>
      <c r="H9" s="35"/>
      <c r="I9" s="35"/>
    </row>
    <row r="10" spans="1:11" ht="13.5" customHeight="1">
      <c r="A10" s="28"/>
      <c r="B10" s="389" t="s">
        <v>25</v>
      </c>
      <c r="C10" s="389"/>
      <c r="D10" s="389"/>
      <c r="E10" s="389"/>
      <c r="F10" s="389"/>
      <c r="G10" s="389"/>
      <c r="H10" s="389"/>
      <c r="I10" s="389"/>
      <c r="J10" s="28"/>
      <c r="K10" s="28"/>
    </row>
    <row r="11" spans="1:11" ht="13.5" customHeight="1" thickBot="1">
      <c r="A11" s="28"/>
      <c r="B11" s="390" t="s">
        <v>26</v>
      </c>
      <c r="C11" s="390"/>
      <c r="D11" s="390"/>
      <c r="E11" s="390"/>
      <c r="F11" s="390"/>
      <c r="G11" s="390"/>
      <c r="H11" s="390"/>
      <c r="I11" s="390"/>
      <c r="J11" s="28"/>
      <c r="K11" s="28"/>
    </row>
    <row r="12" spans="1:11" ht="41.25" customHeight="1" thickTop="1">
      <c r="A12" s="28"/>
      <c r="B12" s="378" t="s">
        <v>27</v>
      </c>
      <c r="C12" s="382" t="s">
        <v>28</v>
      </c>
      <c r="D12" s="376" t="s">
        <v>29</v>
      </c>
      <c r="E12" s="380" t="s">
        <v>30</v>
      </c>
      <c r="F12" s="386" t="s">
        <v>31</v>
      </c>
      <c r="G12" s="387"/>
      <c r="H12" s="388"/>
      <c r="I12" s="384"/>
      <c r="J12" s="28"/>
      <c r="K12" s="28"/>
    </row>
    <row r="13" spans="1:11" ht="59.25" customHeight="1" thickBot="1">
      <c r="A13" s="28"/>
      <c r="B13" s="379"/>
      <c r="C13" s="383"/>
      <c r="D13" s="377"/>
      <c r="E13" s="381"/>
      <c r="F13" s="162" t="s">
        <v>32</v>
      </c>
      <c r="G13" s="163" t="s">
        <v>33</v>
      </c>
      <c r="H13" s="164" t="s">
        <v>34</v>
      </c>
      <c r="I13" s="385"/>
      <c r="J13" s="28"/>
      <c r="K13" s="28"/>
    </row>
    <row r="14" spans="1:11" ht="4.5" customHeight="1">
      <c r="A14" s="28"/>
      <c r="B14" s="38"/>
      <c r="C14" s="53"/>
      <c r="D14" s="39"/>
      <c r="E14" s="39"/>
      <c r="F14" s="334"/>
      <c r="G14" s="334"/>
      <c r="H14" s="335"/>
      <c r="I14" s="334"/>
      <c r="J14" s="336"/>
      <c r="K14" s="28"/>
    </row>
    <row r="15" spans="1:11">
      <c r="A15" s="28"/>
      <c r="B15" s="91">
        <v>1</v>
      </c>
      <c r="C15" s="92">
        <v>1</v>
      </c>
      <c r="D15" s="120" t="s">
        <v>35</v>
      </c>
      <c r="E15" s="93" t="s">
        <v>36</v>
      </c>
      <c r="F15" s="94">
        <v>10</v>
      </c>
      <c r="G15" s="94">
        <v>19</v>
      </c>
      <c r="H15" s="117">
        <v>1</v>
      </c>
      <c r="I15" s="94"/>
      <c r="J15" s="336"/>
      <c r="K15" s="161" t="s">
        <v>310</v>
      </c>
    </row>
    <row r="16" spans="1:11">
      <c r="A16" s="28"/>
      <c r="B16" s="91">
        <v>2</v>
      </c>
      <c r="C16" s="92">
        <v>3</v>
      </c>
      <c r="D16" s="120" t="s">
        <v>37</v>
      </c>
      <c r="E16" s="93" t="s">
        <v>38</v>
      </c>
      <c r="F16" s="94">
        <v>10</v>
      </c>
      <c r="G16" s="94">
        <v>19</v>
      </c>
      <c r="H16" s="117">
        <v>1</v>
      </c>
      <c r="I16" s="94"/>
      <c r="J16" s="336"/>
      <c r="K16" s="161" t="s">
        <v>310</v>
      </c>
    </row>
    <row r="17" spans="2:11">
      <c r="B17" s="91">
        <v>3</v>
      </c>
      <c r="C17" s="92">
        <v>6</v>
      </c>
      <c r="D17" s="120" t="s">
        <v>39</v>
      </c>
      <c r="E17" s="93" t="s">
        <v>36</v>
      </c>
      <c r="F17" s="94">
        <v>10</v>
      </c>
      <c r="G17" s="94">
        <v>19</v>
      </c>
      <c r="H17" s="117">
        <v>1</v>
      </c>
      <c r="I17" s="94"/>
      <c r="J17" s="336"/>
      <c r="K17" s="161" t="s">
        <v>310</v>
      </c>
    </row>
    <row r="18" spans="2:11">
      <c r="B18" s="91">
        <v>4</v>
      </c>
      <c r="C18" s="92">
        <v>8</v>
      </c>
      <c r="D18" s="120" t="s">
        <v>40</v>
      </c>
      <c r="E18" s="93" t="s">
        <v>36</v>
      </c>
      <c r="F18" s="94">
        <v>10</v>
      </c>
      <c r="G18" s="94">
        <v>19</v>
      </c>
      <c r="H18" s="117">
        <v>1</v>
      </c>
      <c r="I18" s="94"/>
      <c r="J18" s="336"/>
      <c r="K18" s="161" t="s">
        <v>310</v>
      </c>
    </row>
    <row r="19" spans="2:11">
      <c r="B19" s="91">
        <v>5</v>
      </c>
      <c r="C19" s="92">
        <v>11</v>
      </c>
      <c r="D19" s="120" t="s">
        <v>41</v>
      </c>
      <c r="E19" s="93" t="s">
        <v>36</v>
      </c>
      <c r="F19" s="94">
        <v>10</v>
      </c>
      <c r="G19" s="94">
        <v>19</v>
      </c>
      <c r="H19" s="117">
        <v>1</v>
      </c>
      <c r="I19" s="94"/>
      <c r="J19" s="336"/>
      <c r="K19" s="161" t="s">
        <v>310</v>
      </c>
    </row>
    <row r="20" spans="2:11">
      <c r="B20" s="91">
        <v>6</v>
      </c>
      <c r="C20" s="92">
        <v>18</v>
      </c>
      <c r="D20" s="120" t="s">
        <v>42</v>
      </c>
      <c r="E20" s="93" t="s">
        <v>36</v>
      </c>
      <c r="F20" s="94">
        <v>10</v>
      </c>
      <c r="G20" s="94">
        <v>19</v>
      </c>
      <c r="H20" s="117">
        <v>1</v>
      </c>
      <c r="I20" s="94"/>
      <c r="J20" s="336"/>
      <c r="K20" s="161" t="s">
        <v>310</v>
      </c>
    </row>
    <row r="21" spans="2:11">
      <c r="B21" s="91">
        <v>7</v>
      </c>
      <c r="C21" s="92">
        <v>21</v>
      </c>
      <c r="D21" s="120" t="s">
        <v>43</v>
      </c>
      <c r="E21" s="93" t="s">
        <v>38</v>
      </c>
      <c r="F21" s="94">
        <v>10</v>
      </c>
      <c r="G21" s="94">
        <v>19</v>
      </c>
      <c r="H21" s="117">
        <v>1</v>
      </c>
      <c r="I21" s="94"/>
      <c r="J21" s="336"/>
      <c r="K21" s="161" t="s">
        <v>310</v>
      </c>
    </row>
    <row r="22" spans="2:11">
      <c r="B22" s="91">
        <v>8</v>
      </c>
      <c r="C22" s="92">
        <v>23</v>
      </c>
      <c r="D22" s="120" t="s">
        <v>44</v>
      </c>
      <c r="E22" s="93" t="s">
        <v>36</v>
      </c>
      <c r="F22" s="94">
        <v>10</v>
      </c>
      <c r="G22" s="94">
        <v>19</v>
      </c>
      <c r="H22" s="117">
        <v>1</v>
      </c>
      <c r="I22" s="94"/>
      <c r="J22" s="336"/>
      <c r="K22" s="161" t="s">
        <v>310</v>
      </c>
    </row>
    <row r="23" spans="2:11">
      <c r="B23" s="91">
        <v>9</v>
      </c>
      <c r="C23" s="92">
        <v>25</v>
      </c>
      <c r="D23" s="120" t="s">
        <v>45</v>
      </c>
      <c r="E23" s="93" t="s">
        <v>36</v>
      </c>
      <c r="F23" s="94">
        <v>10</v>
      </c>
      <c r="G23" s="94">
        <v>19</v>
      </c>
      <c r="H23" s="117">
        <v>1</v>
      </c>
      <c r="I23" s="94"/>
      <c r="J23" s="336"/>
      <c r="K23" s="161" t="s">
        <v>310</v>
      </c>
    </row>
    <row r="24" spans="2:11">
      <c r="B24" s="91">
        <v>10</v>
      </c>
      <c r="C24" s="92">
        <v>28</v>
      </c>
      <c r="D24" s="120" t="s">
        <v>46</v>
      </c>
      <c r="E24" s="93" t="s">
        <v>38</v>
      </c>
      <c r="F24" s="94">
        <v>10</v>
      </c>
      <c r="G24" s="94">
        <v>19</v>
      </c>
      <c r="H24" s="117">
        <v>1</v>
      </c>
      <c r="I24" s="94"/>
      <c r="J24" s="336"/>
      <c r="K24" s="161" t="s">
        <v>310</v>
      </c>
    </row>
    <row r="25" spans="2:11">
      <c r="B25" s="91">
        <v>11</v>
      </c>
      <c r="C25" s="92">
        <v>32</v>
      </c>
      <c r="D25" s="120" t="s">
        <v>47</v>
      </c>
      <c r="E25" s="93" t="s">
        <v>36</v>
      </c>
      <c r="F25" s="94">
        <v>10</v>
      </c>
      <c r="G25" s="94">
        <v>19</v>
      </c>
      <c r="H25" s="117">
        <v>1</v>
      </c>
      <c r="I25" s="94"/>
      <c r="J25" s="336"/>
      <c r="K25" s="161" t="s">
        <v>310</v>
      </c>
    </row>
    <row r="26" spans="2:11">
      <c r="B26" s="91">
        <v>12</v>
      </c>
      <c r="C26" s="92">
        <v>33</v>
      </c>
      <c r="D26" s="120" t="s">
        <v>48</v>
      </c>
      <c r="E26" s="93" t="s">
        <v>38</v>
      </c>
      <c r="F26" s="94">
        <v>10</v>
      </c>
      <c r="G26" s="94">
        <v>19</v>
      </c>
      <c r="H26" s="117">
        <v>1</v>
      </c>
      <c r="I26" s="94"/>
      <c r="J26" s="336"/>
      <c r="K26" s="161" t="s">
        <v>310</v>
      </c>
    </row>
    <row r="27" spans="2:11">
      <c r="B27" s="91">
        <v>13</v>
      </c>
      <c r="C27" s="92">
        <v>35</v>
      </c>
      <c r="D27" s="120" t="s">
        <v>49</v>
      </c>
      <c r="E27" s="93" t="s">
        <v>36</v>
      </c>
      <c r="F27" s="94">
        <v>10</v>
      </c>
      <c r="G27" s="94">
        <v>19</v>
      </c>
      <c r="H27" s="117">
        <v>1</v>
      </c>
      <c r="I27" s="94"/>
      <c r="J27" s="336"/>
      <c r="K27" s="161" t="s">
        <v>310</v>
      </c>
    </row>
    <row r="28" spans="2:11">
      <c r="B28" s="91">
        <v>14</v>
      </c>
      <c r="C28" s="92">
        <v>36</v>
      </c>
      <c r="D28" s="120" t="s">
        <v>50</v>
      </c>
      <c r="E28" s="93" t="s">
        <v>36</v>
      </c>
      <c r="F28" s="94">
        <v>10</v>
      </c>
      <c r="G28" s="94">
        <v>19</v>
      </c>
      <c r="H28" s="117">
        <v>1</v>
      </c>
      <c r="I28" s="94"/>
      <c r="J28" s="336"/>
      <c r="K28" s="161" t="s">
        <v>310</v>
      </c>
    </row>
    <row r="29" spans="2:11">
      <c r="B29" s="91">
        <v>15</v>
      </c>
      <c r="C29" s="92">
        <v>38</v>
      </c>
      <c r="D29" s="120" t="s">
        <v>51</v>
      </c>
      <c r="E29" s="93" t="s">
        <v>36</v>
      </c>
      <c r="F29" s="94">
        <v>10</v>
      </c>
      <c r="G29" s="94">
        <v>19</v>
      </c>
      <c r="H29" s="117">
        <v>1</v>
      </c>
      <c r="I29" s="94"/>
      <c r="J29" s="336"/>
      <c r="K29" s="161" t="s">
        <v>310</v>
      </c>
    </row>
    <row r="30" spans="2:11" ht="5.25" customHeight="1" thickBot="1">
      <c r="B30" s="206"/>
      <c r="C30" s="391"/>
      <c r="D30" s="391"/>
      <c r="E30" s="391"/>
      <c r="F30" s="391"/>
      <c r="G30" s="391"/>
      <c r="H30" s="391"/>
      <c r="I30" s="232"/>
      <c r="J30" s="336"/>
      <c r="K30" s="28"/>
    </row>
    <row r="31" spans="2:11" ht="14" thickTop="1">
      <c r="B31" s="370" t="s">
        <v>52</v>
      </c>
      <c r="C31" s="371"/>
      <c r="D31" s="95" t="s">
        <v>36</v>
      </c>
      <c r="E31" s="166">
        <v>11</v>
      </c>
      <c r="F31" s="337"/>
      <c r="G31" s="338"/>
      <c r="H31" s="339"/>
      <c r="I31" s="339"/>
      <c r="J31" s="28"/>
      <c r="K31" s="28"/>
    </row>
    <row r="32" spans="2:11">
      <c r="B32" s="372"/>
      <c r="C32" s="373"/>
      <c r="D32" s="96" t="s">
        <v>38</v>
      </c>
      <c r="E32" s="167">
        <v>4</v>
      </c>
      <c r="F32" s="340"/>
      <c r="G32" s="232"/>
      <c r="H32" s="341"/>
      <c r="I32" s="341"/>
      <c r="J32" s="28"/>
      <c r="K32" s="28"/>
    </row>
    <row r="33" spans="2:9">
      <c r="B33" s="372"/>
      <c r="C33" s="373"/>
      <c r="D33" s="97" t="s">
        <v>53</v>
      </c>
      <c r="E33" s="168">
        <v>0</v>
      </c>
      <c r="F33" s="340"/>
      <c r="G33" s="232"/>
      <c r="H33" s="341"/>
      <c r="I33" s="341"/>
    </row>
    <row r="34" spans="2:9" ht="14" thickBot="1">
      <c r="B34" s="374"/>
      <c r="C34" s="375"/>
      <c r="D34" s="165" t="s">
        <v>54</v>
      </c>
      <c r="E34" s="169">
        <v>15</v>
      </c>
      <c r="F34" s="342"/>
      <c r="G34" s="343"/>
      <c r="H34" s="344"/>
      <c r="I34" s="344"/>
    </row>
    <row r="35" spans="2:9" ht="3" customHeight="1" thickTop="1">
      <c r="B35" s="160" t="s">
        <v>55</v>
      </c>
      <c r="C35" s="28"/>
      <c r="D35" s="28"/>
      <c r="E35" s="28"/>
      <c r="F35" s="345"/>
      <c r="G35" s="345"/>
      <c r="H35" s="345"/>
      <c r="I35" s="345"/>
    </row>
    <row r="36" spans="2:9">
      <c r="B36" s="28"/>
      <c r="C36" s="28"/>
      <c r="D36" s="28"/>
      <c r="E36" s="28"/>
      <c r="F36" s="345"/>
      <c r="G36" s="345"/>
      <c r="H36" s="345"/>
      <c r="I36" s="345"/>
    </row>
    <row r="37" spans="2:9">
      <c r="B37" s="28"/>
      <c r="C37" s="28"/>
      <c r="D37" s="28"/>
      <c r="E37" s="28"/>
      <c r="F37" s="345"/>
      <c r="G37" s="345"/>
      <c r="H37" s="345"/>
      <c r="I37" s="345"/>
    </row>
    <row r="38" spans="2:9">
      <c r="B38" s="28"/>
      <c r="C38" s="28"/>
      <c r="D38" s="28"/>
      <c r="E38" s="28"/>
      <c r="F38" s="345"/>
      <c r="G38" s="345"/>
      <c r="H38" s="345"/>
      <c r="I38" s="345"/>
    </row>
    <row r="39" spans="2:9">
      <c r="B39" s="28"/>
      <c r="C39" s="28"/>
      <c r="D39" s="28"/>
      <c r="E39" s="28"/>
      <c r="F39" s="345"/>
      <c r="G39" s="345"/>
      <c r="H39" s="345"/>
      <c r="I39" s="345"/>
    </row>
    <row r="40" spans="2:9">
      <c r="B40" s="28"/>
      <c r="C40" s="28"/>
      <c r="D40" s="28"/>
      <c r="E40" s="28"/>
      <c r="F40" s="345"/>
      <c r="G40" s="345"/>
      <c r="H40" s="345"/>
      <c r="I40" s="345"/>
    </row>
    <row r="41" spans="2:9">
      <c r="B41" s="28"/>
      <c r="C41" s="28"/>
      <c r="D41" s="28"/>
      <c r="E41" s="28"/>
      <c r="F41" s="345"/>
      <c r="G41" s="345"/>
      <c r="H41" s="345"/>
      <c r="I41" s="345"/>
    </row>
    <row r="42" spans="2:9">
      <c r="B42" s="28"/>
      <c r="C42" s="28"/>
      <c r="D42" s="28"/>
      <c r="E42" s="28"/>
      <c r="F42" s="345"/>
      <c r="G42" s="345"/>
      <c r="H42" s="345"/>
      <c r="I42" s="345"/>
    </row>
    <row r="43" spans="2:9">
      <c r="B43" s="28"/>
      <c r="C43" s="28"/>
      <c r="D43" s="28"/>
      <c r="E43" s="28"/>
      <c r="F43" s="345"/>
      <c r="G43" s="345"/>
      <c r="H43" s="345"/>
      <c r="I43" s="345"/>
    </row>
    <row r="44" spans="2:9">
      <c r="B44" s="28"/>
      <c r="C44" s="28"/>
      <c r="D44" s="28"/>
      <c r="E44" s="28"/>
      <c r="F44" s="345"/>
      <c r="G44" s="345"/>
      <c r="H44" s="345"/>
      <c r="I44" s="345"/>
    </row>
    <row r="45" spans="2:9">
      <c r="B45" s="28"/>
      <c r="C45" s="28"/>
      <c r="D45" s="28"/>
      <c r="E45" s="28"/>
      <c r="F45" s="345"/>
      <c r="G45" s="345"/>
      <c r="H45" s="345"/>
      <c r="I45" s="345"/>
    </row>
    <row r="46" spans="2:9">
      <c r="B46" s="28"/>
      <c r="C46" s="28"/>
      <c r="D46" s="28"/>
      <c r="E46" s="28"/>
      <c r="F46" s="345"/>
      <c r="G46" s="345"/>
      <c r="H46" s="345"/>
      <c r="I46" s="345"/>
    </row>
    <row r="47" spans="2:9">
      <c r="B47" s="28"/>
      <c r="C47" s="28"/>
      <c r="D47" s="28"/>
      <c r="E47" s="28"/>
      <c r="F47" s="345"/>
      <c r="G47" s="345"/>
      <c r="H47" s="345"/>
      <c r="I47" s="345"/>
    </row>
    <row r="48" spans="2:9">
      <c r="B48" s="28"/>
      <c r="C48" s="28"/>
      <c r="D48" s="28"/>
      <c r="E48" s="28"/>
      <c r="F48" s="345"/>
      <c r="G48" s="345"/>
      <c r="H48" s="345"/>
      <c r="I48" s="345"/>
    </row>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sheetData>
  <sheetProtection selectLockedCells="1"/>
  <mergeCells count="16">
    <mergeCell ref="B31:C34"/>
    <mergeCell ref="B4:I4"/>
    <mergeCell ref="D12:D13"/>
    <mergeCell ref="B12:B13"/>
    <mergeCell ref="E12:E13"/>
    <mergeCell ref="C12:C13"/>
    <mergeCell ref="I12:I13"/>
    <mergeCell ref="F12:H12"/>
    <mergeCell ref="B10:I10"/>
    <mergeCell ref="B11:I11"/>
    <mergeCell ref="C30:H30"/>
    <mergeCell ref="B1:I1"/>
    <mergeCell ref="B2:I2"/>
    <mergeCell ref="B3:I3"/>
    <mergeCell ref="B5:I5"/>
    <mergeCell ref="B7:I7"/>
  </mergeCells>
  <phoneticPr fontId="0" type="noConversion"/>
  <conditionalFormatting sqref="B15:I29">
    <cfRule type="expression" dxfId="910" priority="38">
      <formula>MOD(ROW(),2)</formula>
    </cfRule>
  </conditionalFormatting>
  <conditionalFormatting sqref="E32">
    <cfRule type="cellIs" dxfId="909" priority="21" operator="greaterThan">
      <formula>0</formula>
    </cfRule>
  </conditionalFormatting>
  <conditionalFormatting sqref="E15:E29 D32:E32">
    <cfRule type="cellIs" dxfId="908" priority="19" operator="equal">
      <formula>"NO ADMISIBLE"</formula>
    </cfRule>
  </conditionalFormatting>
  <conditionalFormatting sqref="F15:H29">
    <cfRule type="cellIs" dxfId="907" priority="12" operator="equal">
      <formula>0</formula>
    </cfRule>
  </conditionalFormatting>
  <conditionalFormatting sqref="I15:I29">
    <cfRule type="cellIs" dxfId="906" priority="11" operator="equal">
      <formula>"NO"</formula>
    </cfRule>
  </conditionalFormatting>
  <conditionalFormatting sqref="K15:K29">
    <cfRule type="cellIs" dxfId="905" priority="9" operator="notEqual">
      <formula>"CORRECTO"</formula>
    </cfRule>
    <cfRule type="cellIs" dxfId="904" priority="10" operator="equal">
      <formula>"CORRECTO"</formula>
    </cfRule>
  </conditionalFormatting>
  <conditionalFormatting sqref="E15:E29 D31:E31">
    <cfRule type="cellIs" dxfId="903" priority="20" stopIfTrue="1" operator="equal">
      <formula>"ADMISIBLE"</formula>
    </cfRule>
  </conditionalFormatting>
  <conditionalFormatting sqref="E15:E29 D33:E33">
    <cfRule type="cellIs" dxfId="902" priority="18" operator="equal">
      <formula>"RECHAZO"</formula>
    </cfRule>
  </conditionalFormatting>
  <dataValidations disablePrompts="1" count="2">
    <dataValidation type="list" allowBlank="1" showInputMessage="1" showErrorMessage="1" sqref="B4:C4" xr:uid="{00000000-0002-0000-0100-000000000000}">
      <formula1>DEPENDENCIAS</formula1>
    </dataValidation>
    <dataValidation type="list" allowBlank="1" showInputMessage="1" showErrorMessage="1" sqref="E15:E29" xr:uid="{00000000-0002-0000-01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tabColor theme="9" tint="-0.249977111117893"/>
  </sheetPr>
  <dimension ref="A1:BE160"/>
  <sheetViews>
    <sheetView showGridLines="0" zoomScale="73" zoomScaleNormal="73" zoomScaleSheetLayoutView="93" workbookViewId="0">
      <selection activeCell="B11" sqref="B11:H11"/>
    </sheetView>
  </sheetViews>
  <sheetFormatPr baseColWidth="10" defaultColWidth="11.5" defaultRowHeight="13" zeroHeight="1"/>
  <cols>
    <col min="1" max="1" width="2.6640625" style="1" customWidth="1"/>
    <col min="2" max="2" width="5.1640625" style="8" customWidth="1"/>
    <col min="3" max="3" width="9.5" style="8" customWidth="1"/>
    <col min="4" max="4" width="45.6640625" style="1" customWidth="1"/>
    <col min="5" max="5" width="10.1640625" style="1" customWidth="1"/>
    <col min="6" max="6" width="13.5" style="1" customWidth="1"/>
    <col min="7" max="7" width="18" style="5" customWidth="1"/>
    <col min="8" max="8" width="22.1640625" style="1" customWidth="1"/>
    <col min="9" max="10" width="21.1640625" style="5" customWidth="1"/>
    <col min="11" max="11" width="21.1640625" style="9" customWidth="1"/>
    <col min="12" max="13" width="21.1640625" style="5" customWidth="1"/>
    <col min="14" max="14" width="21.1640625" style="9" customWidth="1"/>
    <col min="15" max="16" width="21.1640625" style="5" customWidth="1"/>
    <col min="17" max="17" width="21.1640625" style="9" customWidth="1"/>
    <col min="18" max="19" width="21.1640625" style="5" customWidth="1"/>
    <col min="20" max="20" width="21.1640625" style="9" customWidth="1"/>
    <col min="21" max="22" width="21.1640625" style="5" customWidth="1"/>
    <col min="23" max="23" width="21.1640625" style="9" customWidth="1"/>
    <col min="24" max="25" width="21.1640625" style="5" customWidth="1"/>
    <col min="26" max="26" width="21.1640625" style="9" customWidth="1"/>
    <col min="27" max="28" width="21.1640625" style="5" customWidth="1"/>
    <col min="29" max="29" width="21.1640625" style="9" customWidth="1"/>
    <col min="30" max="30" width="21.1640625" style="5" customWidth="1"/>
    <col min="31" max="31" width="22.6640625" style="5" customWidth="1"/>
    <col min="32" max="32" width="21.1640625" style="9" customWidth="1"/>
    <col min="33" max="34" width="21.1640625" style="5" customWidth="1"/>
    <col min="35" max="35" width="21.1640625" style="9" customWidth="1"/>
    <col min="36" max="37" width="21.1640625" style="5" customWidth="1"/>
    <col min="38" max="38" width="21.1640625" style="9" customWidth="1"/>
    <col min="39" max="40" width="21.1640625" style="5" customWidth="1"/>
    <col min="41" max="41" width="21.1640625" style="9" customWidth="1"/>
    <col min="42" max="43" width="21.1640625" style="5" customWidth="1"/>
    <col min="44" max="44" width="21.1640625" style="9" customWidth="1"/>
    <col min="45" max="45" width="21.1640625" style="5" customWidth="1"/>
    <col min="46" max="46" width="21.83203125" style="5" customWidth="1"/>
    <col min="47" max="47" width="21.1640625" style="9" customWidth="1"/>
    <col min="48" max="49" width="21.1640625" style="5" customWidth="1"/>
    <col min="50" max="50" width="21.1640625" style="9" customWidth="1"/>
    <col min="51" max="52" width="21.1640625" style="5" customWidth="1"/>
    <col min="53" max="53" width="21.1640625" style="9" customWidth="1"/>
    <col min="54" max="150" width="11.5" style="1" customWidth="1"/>
    <col min="151" max="16384" width="11.5" style="1"/>
  </cols>
  <sheetData>
    <row r="1" spans="1:57" s="22" customFormat="1" ht="20" customHeight="1">
      <c r="A1" s="23"/>
      <c r="B1" s="399" t="s">
        <v>19</v>
      </c>
      <c r="C1" s="399"/>
      <c r="D1" s="399"/>
      <c r="E1" s="399"/>
      <c r="F1" s="399"/>
      <c r="G1" s="399"/>
      <c r="H1" s="399"/>
      <c r="I1" s="24"/>
      <c r="J1" s="23"/>
      <c r="K1" s="25"/>
      <c r="L1" s="24"/>
      <c r="M1" s="23"/>
      <c r="N1" s="25"/>
      <c r="O1" s="24"/>
      <c r="P1" s="23"/>
      <c r="Q1" s="25"/>
      <c r="R1" s="24"/>
      <c r="S1" s="23"/>
      <c r="T1" s="25"/>
      <c r="U1" s="24"/>
      <c r="V1" s="23"/>
      <c r="W1" s="25"/>
      <c r="X1" s="24"/>
      <c r="Y1" s="23"/>
      <c r="Z1" s="25"/>
      <c r="AA1" s="24"/>
      <c r="AB1" s="23"/>
      <c r="AC1" s="25"/>
      <c r="AD1" s="24"/>
      <c r="AE1" s="23"/>
      <c r="AF1" s="25"/>
      <c r="AG1" s="24"/>
      <c r="AH1" s="23"/>
      <c r="AI1" s="25"/>
      <c r="AJ1" s="24"/>
      <c r="AK1" s="23"/>
      <c r="AL1" s="25"/>
      <c r="AM1" s="24"/>
      <c r="AN1" s="23"/>
      <c r="AO1" s="25"/>
      <c r="AP1" s="24"/>
      <c r="AQ1" s="23"/>
      <c r="AR1" s="25"/>
      <c r="AS1" s="24"/>
      <c r="AT1" s="23"/>
      <c r="AU1" s="25"/>
      <c r="AV1" s="24"/>
      <c r="AW1" s="23"/>
      <c r="AX1" s="25"/>
      <c r="AY1" s="24"/>
      <c r="AZ1" s="23"/>
      <c r="BA1" s="25"/>
    </row>
    <row r="2" spans="1:57" s="22" customFormat="1" ht="20" customHeight="1">
      <c r="A2" s="23"/>
      <c r="B2" s="400" t="s">
        <v>20</v>
      </c>
      <c r="C2" s="400"/>
      <c r="D2" s="400"/>
      <c r="E2" s="400"/>
      <c r="F2" s="400"/>
      <c r="G2" s="400"/>
      <c r="H2" s="400"/>
      <c r="I2" s="24"/>
      <c r="J2" s="23"/>
      <c r="K2" s="25"/>
      <c r="L2" s="24"/>
      <c r="M2" s="23"/>
      <c r="N2" s="25"/>
      <c r="O2" s="24"/>
      <c r="P2" s="23"/>
      <c r="Q2" s="25"/>
      <c r="R2" s="24"/>
      <c r="S2" s="23"/>
      <c r="T2" s="25"/>
      <c r="U2" s="24"/>
      <c r="V2" s="23"/>
      <c r="W2" s="25"/>
      <c r="X2" s="24"/>
      <c r="Y2" s="23"/>
      <c r="Z2" s="25"/>
      <c r="AA2" s="24"/>
      <c r="AB2" s="23"/>
      <c r="AC2" s="25"/>
      <c r="AD2" s="24"/>
      <c r="AE2" s="23"/>
      <c r="AF2" s="25"/>
      <c r="AG2" s="24"/>
      <c r="AH2" s="23"/>
      <c r="AI2" s="25"/>
      <c r="AJ2" s="24"/>
      <c r="AK2" s="23"/>
      <c r="AL2" s="25"/>
      <c r="AM2" s="24"/>
      <c r="AN2" s="23"/>
      <c r="AO2" s="25"/>
      <c r="AP2" s="24"/>
      <c r="AQ2" s="23"/>
      <c r="AR2" s="25"/>
      <c r="AS2" s="24"/>
      <c r="AT2" s="23"/>
      <c r="AU2" s="25"/>
      <c r="AV2" s="24"/>
      <c r="AW2" s="23"/>
      <c r="AX2" s="25"/>
      <c r="AY2" s="24"/>
      <c r="AZ2" s="23"/>
      <c r="BA2" s="25"/>
    </row>
    <row r="3" spans="1:57" s="22" customFormat="1" ht="20" customHeight="1">
      <c r="A3" s="23"/>
      <c r="B3" s="400" t="s">
        <v>21</v>
      </c>
      <c r="C3" s="400"/>
      <c r="D3" s="400"/>
      <c r="E3" s="400"/>
      <c r="F3" s="400"/>
      <c r="G3" s="400"/>
      <c r="H3" s="400"/>
      <c r="I3" s="24"/>
      <c r="J3" s="105"/>
      <c r="K3" s="25"/>
      <c r="L3" s="24"/>
      <c r="M3" s="105"/>
      <c r="N3" s="25"/>
      <c r="O3" s="24"/>
      <c r="P3" s="105"/>
      <c r="Q3" s="25"/>
      <c r="R3" s="24"/>
      <c r="S3" s="105"/>
      <c r="T3" s="25"/>
      <c r="U3" s="24"/>
      <c r="V3" s="105"/>
      <c r="W3" s="25"/>
      <c r="X3" s="24"/>
      <c r="Y3" s="105"/>
      <c r="Z3" s="25"/>
      <c r="AA3" s="24"/>
      <c r="AB3" s="105"/>
      <c r="AC3" s="25"/>
      <c r="AD3" s="24"/>
      <c r="AE3" s="105"/>
      <c r="AF3" s="25"/>
      <c r="AG3" s="24"/>
      <c r="AH3" s="105"/>
      <c r="AI3" s="25"/>
      <c r="AJ3" s="24"/>
      <c r="AK3" s="105"/>
      <c r="AL3" s="25"/>
      <c r="AM3" s="24"/>
      <c r="AN3" s="105"/>
      <c r="AO3" s="25"/>
      <c r="AP3" s="24"/>
      <c r="AQ3" s="105"/>
      <c r="AR3" s="25"/>
      <c r="AS3" s="24"/>
      <c r="AT3" s="105"/>
      <c r="AU3" s="25"/>
      <c r="AV3" s="24"/>
      <c r="AW3" s="105"/>
      <c r="AX3" s="25"/>
      <c r="AY3" s="24"/>
      <c r="AZ3" s="105"/>
      <c r="BA3" s="25"/>
    </row>
    <row r="4" spans="1:57" s="22" customFormat="1" ht="20" customHeight="1">
      <c r="A4" s="23"/>
      <c r="B4" s="400" t="s">
        <v>22</v>
      </c>
      <c r="C4" s="400"/>
      <c r="D4" s="400"/>
      <c r="E4" s="400"/>
      <c r="F4" s="400"/>
      <c r="G4" s="400"/>
      <c r="H4" s="400"/>
      <c r="I4" s="24"/>
      <c r="J4" s="106"/>
      <c r="K4" s="25"/>
      <c r="L4" s="24"/>
      <c r="M4" s="106"/>
      <c r="N4" s="25"/>
      <c r="O4" s="24"/>
      <c r="P4" s="106"/>
      <c r="Q4" s="25"/>
      <c r="R4" s="24"/>
      <c r="S4" s="106"/>
      <c r="T4" s="25"/>
      <c r="U4" s="24"/>
      <c r="V4" s="106"/>
      <c r="W4" s="25"/>
      <c r="X4" s="24"/>
      <c r="Y4" s="106"/>
      <c r="Z4" s="25"/>
      <c r="AA4" s="24"/>
      <c r="AB4" s="106"/>
      <c r="AC4" s="25"/>
      <c r="AD4" s="24"/>
      <c r="AE4" s="106"/>
      <c r="AF4" s="25"/>
      <c r="AG4" s="24"/>
      <c r="AH4" s="106"/>
      <c r="AI4" s="25"/>
      <c r="AJ4" s="24"/>
      <c r="AK4" s="106"/>
      <c r="AL4" s="25"/>
      <c r="AM4" s="24"/>
      <c r="AN4" s="106"/>
      <c r="AO4" s="25"/>
      <c r="AP4" s="24"/>
      <c r="AQ4" s="106"/>
      <c r="AR4" s="25"/>
      <c r="AS4" s="24"/>
      <c r="AT4" s="106"/>
      <c r="AU4" s="25"/>
      <c r="AV4" s="24"/>
      <c r="AW4" s="106"/>
      <c r="AX4" s="25"/>
      <c r="AY4" s="24"/>
      <c r="AZ4" s="106"/>
      <c r="BA4" s="25"/>
    </row>
    <row r="5" spans="1:57" s="22" customFormat="1" ht="20" customHeight="1">
      <c r="A5" s="23"/>
      <c r="B5" s="400" t="s">
        <v>23</v>
      </c>
      <c r="C5" s="400"/>
      <c r="D5" s="400"/>
      <c r="E5" s="400"/>
      <c r="F5" s="400"/>
      <c r="G5" s="400"/>
      <c r="H5" s="400"/>
      <c r="I5" s="24"/>
      <c r="J5" s="23"/>
      <c r="K5" s="25"/>
      <c r="L5" s="24"/>
      <c r="M5" s="23"/>
      <c r="N5" s="25"/>
      <c r="O5" s="24"/>
      <c r="P5" s="23"/>
      <c r="Q5" s="25"/>
      <c r="R5" s="24"/>
      <c r="S5" s="23"/>
      <c r="T5" s="25"/>
      <c r="U5" s="24"/>
      <c r="V5" s="23"/>
      <c r="W5" s="25"/>
      <c r="X5" s="24"/>
      <c r="Y5" s="23"/>
      <c r="Z5" s="25"/>
      <c r="AA5" s="24"/>
      <c r="AB5" s="23"/>
      <c r="AC5" s="25"/>
      <c r="AD5" s="24"/>
      <c r="AE5" s="23"/>
      <c r="AF5" s="25"/>
      <c r="AG5" s="24"/>
      <c r="AH5" s="23"/>
      <c r="AI5" s="25"/>
      <c r="AJ5" s="24"/>
      <c r="AK5" s="23"/>
      <c r="AL5" s="25"/>
      <c r="AM5" s="24"/>
      <c r="AN5" s="23"/>
      <c r="AO5" s="25"/>
      <c r="AP5" s="24"/>
      <c r="AQ5" s="23"/>
      <c r="AR5" s="25"/>
      <c r="AS5" s="24"/>
      <c r="AT5" s="23"/>
      <c r="AU5" s="25"/>
      <c r="AV5" s="24"/>
      <c r="AW5" s="23"/>
      <c r="AX5" s="25"/>
      <c r="AY5" s="24"/>
      <c r="AZ5" s="23"/>
      <c r="BA5" s="25"/>
    </row>
    <row r="6" spans="1:57" s="22" customFormat="1" ht="19" hidden="1">
      <c r="A6" s="23"/>
      <c r="B6" s="322" t="s">
        <v>24</v>
      </c>
      <c r="C6" s="19"/>
      <c r="D6" s="20"/>
      <c r="E6" s="20"/>
      <c r="F6" s="20"/>
      <c r="G6" s="20"/>
      <c r="H6" s="20"/>
      <c r="I6" s="24"/>
      <c r="J6" s="23"/>
      <c r="K6" s="25"/>
      <c r="L6" s="24"/>
      <c r="M6" s="23"/>
      <c r="N6" s="25"/>
      <c r="O6" s="24"/>
      <c r="P6" s="23"/>
      <c r="Q6" s="25"/>
      <c r="R6" s="24"/>
      <c r="S6" s="23"/>
      <c r="T6" s="25"/>
      <c r="U6" s="24"/>
      <c r="V6" s="23"/>
      <c r="W6" s="25"/>
      <c r="X6" s="24"/>
      <c r="Y6" s="23"/>
      <c r="Z6" s="25"/>
      <c r="AA6" s="24"/>
      <c r="AB6" s="23"/>
      <c r="AC6" s="25"/>
      <c r="AD6" s="24"/>
      <c r="AE6" s="23"/>
      <c r="AF6" s="25"/>
      <c r="AG6" s="24"/>
      <c r="AH6" s="23"/>
      <c r="AI6" s="25"/>
      <c r="AJ6" s="24"/>
      <c r="AK6" s="23"/>
      <c r="AL6" s="25"/>
      <c r="AM6" s="24"/>
      <c r="AN6" s="23"/>
      <c r="AO6" s="25"/>
      <c r="AP6" s="24"/>
      <c r="AQ6" s="23"/>
      <c r="AR6" s="25"/>
      <c r="AS6" s="24"/>
      <c r="AT6" s="23"/>
      <c r="AU6" s="25"/>
      <c r="AV6" s="24"/>
      <c r="AW6" s="23"/>
      <c r="AX6" s="25"/>
      <c r="AY6" s="24"/>
      <c r="AZ6" s="23"/>
      <c r="BA6" s="25"/>
    </row>
    <row r="7" spans="1:57" s="22" customFormat="1" ht="36.75" customHeight="1" thickBot="1">
      <c r="A7" s="23"/>
      <c r="B7" s="400" t="s">
        <v>303</v>
      </c>
      <c r="C7" s="400"/>
      <c r="D7" s="400"/>
      <c r="E7" s="400"/>
      <c r="F7" s="400"/>
      <c r="G7" s="400"/>
      <c r="H7" s="400"/>
      <c r="I7" s="24"/>
      <c r="J7" s="23"/>
      <c r="K7" s="25"/>
      <c r="L7" s="24"/>
      <c r="M7" s="23"/>
      <c r="N7" s="25"/>
      <c r="O7" s="24"/>
      <c r="P7" s="23"/>
      <c r="Q7" s="25"/>
      <c r="R7" s="24"/>
      <c r="S7" s="23"/>
      <c r="T7" s="25"/>
      <c r="U7" s="24"/>
      <c r="V7" s="23"/>
      <c r="W7" s="25"/>
      <c r="X7" s="24"/>
      <c r="Y7" s="23"/>
      <c r="Z7" s="25"/>
      <c r="AA7" s="24"/>
      <c r="AB7" s="23"/>
      <c r="AC7" s="25"/>
      <c r="AD7" s="24"/>
      <c r="AE7" s="23"/>
      <c r="AF7" s="25"/>
      <c r="AG7" s="24"/>
      <c r="AH7" s="23"/>
      <c r="AI7" s="25"/>
      <c r="AJ7" s="24"/>
      <c r="AK7" s="23"/>
      <c r="AL7" s="25"/>
      <c r="AM7" s="24"/>
      <c r="AN7" s="23"/>
      <c r="AO7" s="25"/>
      <c r="AP7" s="24"/>
      <c r="AQ7" s="23"/>
      <c r="AR7" s="25"/>
      <c r="AS7" s="24"/>
      <c r="AT7" s="23"/>
      <c r="AU7" s="25"/>
      <c r="AV7" s="24"/>
      <c r="AW7" s="23"/>
      <c r="AX7" s="25"/>
      <c r="AY7" s="24"/>
      <c r="AZ7" s="23"/>
      <c r="BA7" s="25"/>
    </row>
    <row r="8" spans="1:57" s="22" customFormat="1" ht="19" hidden="1" thickBot="1"/>
    <row r="9" spans="1:57" s="10" customFormat="1" ht="14" hidden="1" thickBot="1">
      <c r="A9" s="346"/>
      <c r="B9" s="401" t="s">
        <v>56</v>
      </c>
      <c r="C9" s="401"/>
      <c r="D9" s="401"/>
      <c r="E9" s="401"/>
      <c r="F9" s="401"/>
      <c r="G9" s="401"/>
      <c r="H9" s="401"/>
      <c r="I9" s="16"/>
      <c r="J9" s="15"/>
      <c r="K9" s="15"/>
      <c r="L9" s="16"/>
      <c r="M9" s="15"/>
      <c r="N9" s="15"/>
      <c r="O9" s="16"/>
      <c r="P9" s="15"/>
      <c r="Q9" s="15"/>
      <c r="R9" s="16"/>
      <c r="S9" s="15"/>
      <c r="T9" s="15"/>
      <c r="U9" s="16"/>
      <c r="V9" s="15"/>
      <c r="W9" s="15"/>
      <c r="X9" s="16"/>
      <c r="Y9" s="15"/>
      <c r="Z9" s="15"/>
      <c r="AA9" s="16"/>
      <c r="AB9" s="15"/>
      <c r="AC9" s="15"/>
      <c r="AD9" s="16"/>
      <c r="AE9" s="15"/>
      <c r="AF9" s="15"/>
      <c r="AG9" s="16"/>
      <c r="AH9" s="15"/>
      <c r="AI9" s="15"/>
      <c r="AJ9" s="16"/>
      <c r="AK9" s="15"/>
      <c r="AL9" s="15"/>
      <c r="AM9" s="16"/>
      <c r="AN9" s="15"/>
      <c r="AO9" s="15"/>
      <c r="AP9" s="16"/>
      <c r="AQ9" s="15"/>
      <c r="AR9" s="15"/>
      <c r="AS9" s="16"/>
      <c r="AT9" s="15"/>
      <c r="AU9" s="15"/>
      <c r="AV9" s="16"/>
      <c r="AW9" s="15"/>
      <c r="AX9" s="15"/>
      <c r="AY9" s="16"/>
      <c r="AZ9" s="15"/>
      <c r="BA9" s="15"/>
      <c r="BB9" s="345"/>
      <c r="BC9" s="345"/>
      <c r="BD9" s="345"/>
      <c r="BE9" s="345"/>
    </row>
    <row r="10" spans="1:57" s="2" customFormat="1" ht="20" customHeight="1" thickTop="1" thickBot="1">
      <c r="A10" s="347"/>
      <c r="B10" s="138"/>
      <c r="C10" s="6"/>
      <c r="D10" s="11"/>
      <c r="E10" s="12"/>
      <c r="F10" s="12"/>
      <c r="G10" s="193" t="s">
        <v>57</v>
      </c>
      <c r="H10" s="194" t="s">
        <v>58</v>
      </c>
      <c r="I10" s="392" t="s">
        <v>36</v>
      </c>
      <c r="J10" s="392"/>
      <c r="K10" s="392"/>
      <c r="L10" s="392" t="s">
        <v>38</v>
      </c>
      <c r="M10" s="392"/>
      <c r="N10" s="392"/>
      <c r="O10" s="392" t="s">
        <v>36</v>
      </c>
      <c r="P10" s="392"/>
      <c r="Q10" s="392"/>
      <c r="R10" s="392" t="s">
        <v>36</v>
      </c>
      <c r="S10" s="392"/>
      <c r="T10" s="392"/>
      <c r="U10" s="392" t="s">
        <v>36</v>
      </c>
      <c r="V10" s="392"/>
      <c r="W10" s="392"/>
      <c r="X10" s="392" t="s">
        <v>36</v>
      </c>
      <c r="Y10" s="392"/>
      <c r="Z10" s="392"/>
      <c r="AA10" s="392" t="s">
        <v>38</v>
      </c>
      <c r="AB10" s="392"/>
      <c r="AC10" s="392"/>
      <c r="AD10" s="392" t="s">
        <v>36</v>
      </c>
      <c r="AE10" s="392"/>
      <c r="AF10" s="392"/>
      <c r="AG10" s="392" t="s">
        <v>36</v>
      </c>
      <c r="AH10" s="392"/>
      <c r="AI10" s="392"/>
      <c r="AJ10" s="392" t="s">
        <v>38</v>
      </c>
      <c r="AK10" s="392"/>
      <c r="AL10" s="392"/>
      <c r="AM10" s="392" t="s">
        <v>36</v>
      </c>
      <c r="AN10" s="392"/>
      <c r="AO10" s="392"/>
      <c r="AP10" s="392" t="s">
        <v>38</v>
      </c>
      <c r="AQ10" s="392"/>
      <c r="AR10" s="392"/>
      <c r="AS10" s="392" t="s">
        <v>36</v>
      </c>
      <c r="AT10" s="392"/>
      <c r="AU10" s="392"/>
      <c r="AV10" s="392" t="s">
        <v>36</v>
      </c>
      <c r="AW10" s="392"/>
      <c r="AX10" s="392"/>
      <c r="AY10" s="392" t="s">
        <v>36</v>
      </c>
      <c r="AZ10" s="392"/>
      <c r="BA10" s="392"/>
      <c r="BB10" s="241"/>
      <c r="BC10" s="348"/>
      <c r="BD10" s="348"/>
      <c r="BE10" s="241" t="s">
        <v>55</v>
      </c>
    </row>
    <row r="11" spans="1:57" s="3" customFormat="1" ht="20.25" customHeight="1" thickTop="1">
      <c r="A11" s="13"/>
      <c r="B11" s="411"/>
      <c r="C11" s="411"/>
      <c r="D11" s="411"/>
      <c r="E11" s="411"/>
      <c r="F11" s="411"/>
      <c r="G11" s="411"/>
      <c r="H11" s="411"/>
      <c r="I11" s="393">
        <v>1</v>
      </c>
      <c r="J11" s="393"/>
      <c r="K11" s="393"/>
      <c r="L11" s="393">
        <v>3</v>
      </c>
      <c r="M11" s="393"/>
      <c r="N11" s="393"/>
      <c r="O11" s="393">
        <v>6</v>
      </c>
      <c r="P11" s="393"/>
      <c r="Q11" s="393"/>
      <c r="R11" s="393">
        <v>8</v>
      </c>
      <c r="S11" s="393"/>
      <c r="T11" s="393"/>
      <c r="U11" s="393">
        <v>11</v>
      </c>
      <c r="V11" s="393"/>
      <c r="W11" s="393"/>
      <c r="X11" s="393">
        <v>18</v>
      </c>
      <c r="Y11" s="393"/>
      <c r="Z11" s="393"/>
      <c r="AA11" s="393">
        <v>21</v>
      </c>
      <c r="AB11" s="393"/>
      <c r="AC11" s="393"/>
      <c r="AD11" s="393">
        <v>23</v>
      </c>
      <c r="AE11" s="393"/>
      <c r="AF11" s="393"/>
      <c r="AG11" s="393">
        <v>25</v>
      </c>
      <c r="AH11" s="393"/>
      <c r="AI11" s="393"/>
      <c r="AJ11" s="393">
        <v>28</v>
      </c>
      <c r="AK11" s="393"/>
      <c r="AL11" s="393"/>
      <c r="AM11" s="393">
        <v>32</v>
      </c>
      <c r="AN11" s="393"/>
      <c r="AO11" s="393"/>
      <c r="AP11" s="393">
        <v>33</v>
      </c>
      <c r="AQ11" s="393"/>
      <c r="AR11" s="393"/>
      <c r="AS11" s="393">
        <v>35</v>
      </c>
      <c r="AT11" s="393"/>
      <c r="AU11" s="393"/>
      <c r="AV11" s="393">
        <v>36</v>
      </c>
      <c r="AW11" s="393"/>
      <c r="AX11" s="393"/>
      <c r="AY11" s="393">
        <v>38</v>
      </c>
      <c r="AZ11" s="393"/>
      <c r="BA11" s="393"/>
    </row>
    <row r="12" spans="1:57" s="4" customFormat="1" ht="17.25" customHeight="1" thickBot="1">
      <c r="A12" s="349"/>
      <c r="B12" s="412" t="s">
        <v>2</v>
      </c>
      <c r="C12" s="412"/>
      <c r="D12" s="412"/>
      <c r="E12" s="412"/>
      <c r="F12" s="412"/>
      <c r="G12" s="412"/>
      <c r="H12" s="412"/>
      <c r="I12" s="415" t="s">
        <v>35</v>
      </c>
      <c r="J12" s="415"/>
      <c r="K12" s="415"/>
      <c r="L12" s="398" t="s">
        <v>37</v>
      </c>
      <c r="M12" s="398"/>
      <c r="N12" s="398"/>
      <c r="O12" s="398" t="s">
        <v>39</v>
      </c>
      <c r="P12" s="398"/>
      <c r="Q12" s="398"/>
      <c r="R12" s="398" t="s">
        <v>40</v>
      </c>
      <c r="S12" s="398"/>
      <c r="T12" s="398"/>
      <c r="U12" s="398" t="s">
        <v>41</v>
      </c>
      <c r="V12" s="398"/>
      <c r="W12" s="398"/>
      <c r="X12" s="398" t="s">
        <v>42</v>
      </c>
      <c r="Y12" s="398"/>
      <c r="Z12" s="398"/>
      <c r="AA12" s="398" t="s">
        <v>43</v>
      </c>
      <c r="AB12" s="398"/>
      <c r="AC12" s="398"/>
      <c r="AD12" s="398" t="s">
        <v>44</v>
      </c>
      <c r="AE12" s="398"/>
      <c r="AF12" s="398"/>
      <c r="AG12" s="398" t="s">
        <v>45</v>
      </c>
      <c r="AH12" s="398"/>
      <c r="AI12" s="398"/>
      <c r="AJ12" s="398" t="s">
        <v>46</v>
      </c>
      <c r="AK12" s="398"/>
      <c r="AL12" s="398"/>
      <c r="AM12" s="398" t="s">
        <v>47</v>
      </c>
      <c r="AN12" s="398"/>
      <c r="AO12" s="398"/>
      <c r="AP12" s="398" t="s">
        <v>48</v>
      </c>
      <c r="AQ12" s="398"/>
      <c r="AR12" s="398"/>
      <c r="AS12" s="398" t="s">
        <v>49</v>
      </c>
      <c r="AT12" s="398"/>
      <c r="AU12" s="398"/>
      <c r="AV12" s="398" t="s">
        <v>50</v>
      </c>
      <c r="AW12" s="398"/>
      <c r="AX12" s="398"/>
      <c r="AY12" s="398" t="s">
        <v>51</v>
      </c>
      <c r="AZ12" s="398"/>
      <c r="BA12" s="398"/>
      <c r="BB12" s="350"/>
      <c r="BC12" s="350"/>
      <c r="BD12" s="350"/>
      <c r="BE12" s="350"/>
    </row>
    <row r="13" spans="1:57" ht="30.5" customHeight="1" thickBot="1">
      <c r="A13" s="27"/>
      <c r="B13" s="422"/>
      <c r="C13" s="423"/>
      <c r="D13" s="423"/>
      <c r="E13" s="423"/>
      <c r="F13" s="423"/>
      <c r="G13" s="423"/>
      <c r="H13" s="424"/>
      <c r="I13" s="425"/>
      <c r="J13" s="426"/>
      <c r="K13" s="426"/>
      <c r="L13" s="425"/>
      <c r="M13" s="426"/>
      <c r="N13" s="426"/>
      <c r="O13" s="425"/>
      <c r="P13" s="426"/>
      <c r="Q13" s="426"/>
      <c r="R13" s="425"/>
      <c r="S13" s="426"/>
      <c r="T13" s="426"/>
      <c r="U13" s="425"/>
      <c r="V13" s="426"/>
      <c r="W13" s="426"/>
      <c r="X13" s="425"/>
      <c r="Y13" s="426"/>
      <c r="Z13" s="426"/>
      <c r="AA13" s="425"/>
      <c r="AB13" s="426"/>
      <c r="AC13" s="426"/>
      <c r="AD13" s="425"/>
      <c r="AE13" s="426"/>
      <c r="AF13" s="426"/>
      <c r="AG13" s="425"/>
      <c r="AH13" s="426"/>
      <c r="AI13" s="426"/>
      <c r="AJ13" s="425"/>
      <c r="AK13" s="426"/>
      <c r="AL13" s="426"/>
      <c r="AM13" s="425"/>
      <c r="AN13" s="426"/>
      <c r="AO13" s="426"/>
      <c r="AP13" s="425"/>
      <c r="AQ13" s="426"/>
      <c r="AR13" s="426"/>
      <c r="AS13" s="425"/>
      <c r="AT13" s="426"/>
      <c r="AU13" s="426"/>
      <c r="AV13" s="425"/>
      <c r="AW13" s="426"/>
      <c r="AX13" s="426"/>
      <c r="AY13" s="425"/>
      <c r="AZ13" s="426"/>
      <c r="BA13" s="432"/>
      <c r="BB13" s="28"/>
      <c r="BC13" s="28"/>
      <c r="BD13" s="28"/>
      <c r="BE13" s="28"/>
    </row>
    <row r="14" spans="1:57" ht="36" customHeight="1" thickBot="1">
      <c r="A14" s="27"/>
      <c r="B14" s="139" t="s">
        <v>59</v>
      </c>
      <c r="C14" s="140" t="s">
        <v>60</v>
      </c>
      <c r="D14" s="107" t="s">
        <v>61</v>
      </c>
      <c r="E14" s="107" t="s">
        <v>62</v>
      </c>
      <c r="F14" s="108" t="s">
        <v>63</v>
      </c>
      <c r="G14" s="107" t="s">
        <v>64</v>
      </c>
      <c r="H14" s="109" t="s">
        <v>65</v>
      </c>
      <c r="I14" s="110" t="s">
        <v>64</v>
      </c>
      <c r="J14" s="107" t="s">
        <v>66</v>
      </c>
      <c r="K14" s="228" t="s">
        <v>67</v>
      </c>
      <c r="L14" s="110" t="s">
        <v>64</v>
      </c>
      <c r="M14" s="107" t="s">
        <v>66</v>
      </c>
      <c r="N14" s="228" t="s">
        <v>67</v>
      </c>
      <c r="O14" s="110" t="s">
        <v>64</v>
      </c>
      <c r="P14" s="107" t="s">
        <v>66</v>
      </c>
      <c r="Q14" s="228" t="s">
        <v>67</v>
      </c>
      <c r="R14" s="110" t="s">
        <v>64</v>
      </c>
      <c r="S14" s="107" t="s">
        <v>66</v>
      </c>
      <c r="T14" s="228" t="s">
        <v>67</v>
      </c>
      <c r="U14" s="110" t="s">
        <v>64</v>
      </c>
      <c r="V14" s="107" t="s">
        <v>66</v>
      </c>
      <c r="W14" s="228" t="s">
        <v>67</v>
      </c>
      <c r="X14" s="110" t="s">
        <v>64</v>
      </c>
      <c r="Y14" s="107" t="s">
        <v>66</v>
      </c>
      <c r="Z14" s="228" t="s">
        <v>67</v>
      </c>
      <c r="AA14" s="110" t="s">
        <v>64</v>
      </c>
      <c r="AB14" s="107" t="s">
        <v>66</v>
      </c>
      <c r="AC14" s="228" t="s">
        <v>67</v>
      </c>
      <c r="AD14" s="110" t="s">
        <v>64</v>
      </c>
      <c r="AE14" s="107" t="s">
        <v>66</v>
      </c>
      <c r="AF14" s="228" t="s">
        <v>67</v>
      </c>
      <c r="AG14" s="110" t="s">
        <v>64</v>
      </c>
      <c r="AH14" s="107" t="s">
        <v>66</v>
      </c>
      <c r="AI14" s="228" t="s">
        <v>67</v>
      </c>
      <c r="AJ14" s="110" t="s">
        <v>64</v>
      </c>
      <c r="AK14" s="107" t="s">
        <v>66</v>
      </c>
      <c r="AL14" s="228" t="s">
        <v>67</v>
      </c>
      <c r="AM14" s="110" t="s">
        <v>64</v>
      </c>
      <c r="AN14" s="107" t="s">
        <v>66</v>
      </c>
      <c r="AO14" s="228" t="s">
        <v>67</v>
      </c>
      <c r="AP14" s="110" t="s">
        <v>64</v>
      </c>
      <c r="AQ14" s="107" t="s">
        <v>66</v>
      </c>
      <c r="AR14" s="228" t="s">
        <v>67</v>
      </c>
      <c r="AS14" s="110" t="s">
        <v>64</v>
      </c>
      <c r="AT14" s="107" t="s">
        <v>66</v>
      </c>
      <c r="AU14" s="228" t="s">
        <v>67</v>
      </c>
      <c r="AV14" s="110" t="s">
        <v>64</v>
      </c>
      <c r="AW14" s="107" t="s">
        <v>66</v>
      </c>
      <c r="AX14" s="228" t="s">
        <v>67</v>
      </c>
      <c r="AY14" s="110" t="s">
        <v>64</v>
      </c>
      <c r="AZ14" s="107" t="s">
        <v>66</v>
      </c>
      <c r="BA14" s="324" t="s">
        <v>67</v>
      </c>
      <c r="BB14" s="28"/>
      <c r="BC14" s="28"/>
      <c r="BD14" s="28"/>
      <c r="BE14" s="28"/>
    </row>
    <row r="15" spans="1:57" ht="20.25" customHeight="1">
      <c r="A15" s="27"/>
      <c r="B15" s="220" t="s">
        <v>68</v>
      </c>
      <c r="C15" s="221"/>
      <c r="D15" s="221"/>
      <c r="E15" s="221"/>
      <c r="F15" s="222"/>
      <c r="G15" s="221"/>
      <c r="H15" s="223">
        <v>4063813243</v>
      </c>
      <c r="I15" s="224"/>
      <c r="J15" s="225">
        <v>4063813243</v>
      </c>
      <c r="K15" s="229"/>
      <c r="L15" s="224"/>
      <c r="M15" s="225">
        <v>0</v>
      </c>
      <c r="N15" s="229"/>
      <c r="O15" s="224"/>
      <c r="P15" s="225">
        <v>3758147359</v>
      </c>
      <c r="Q15" s="229"/>
      <c r="R15" s="224"/>
      <c r="S15" s="225">
        <v>3929744642</v>
      </c>
      <c r="T15" s="229"/>
      <c r="U15" s="224"/>
      <c r="V15" s="225">
        <v>3973433981</v>
      </c>
      <c r="W15" s="229"/>
      <c r="X15" s="224"/>
      <c r="Y15" s="225">
        <v>3984041782</v>
      </c>
      <c r="Z15" s="229"/>
      <c r="AA15" s="224"/>
      <c r="AB15" s="225">
        <v>0</v>
      </c>
      <c r="AC15" s="229"/>
      <c r="AD15" s="224"/>
      <c r="AE15" s="225">
        <v>3581948285</v>
      </c>
      <c r="AF15" s="229"/>
      <c r="AG15" s="224"/>
      <c r="AH15" s="225">
        <v>4042881900</v>
      </c>
      <c r="AI15" s="229"/>
      <c r="AJ15" s="224"/>
      <c r="AK15" s="225">
        <v>0</v>
      </c>
      <c r="AL15" s="229"/>
      <c r="AM15" s="224"/>
      <c r="AN15" s="225">
        <v>3928642648</v>
      </c>
      <c r="AO15" s="229"/>
      <c r="AP15" s="224"/>
      <c r="AQ15" s="225">
        <v>0</v>
      </c>
      <c r="AR15" s="229"/>
      <c r="AS15" s="224"/>
      <c r="AT15" s="225">
        <v>4063813243</v>
      </c>
      <c r="AU15" s="229"/>
      <c r="AV15" s="224"/>
      <c r="AW15" s="225">
        <v>3942443900</v>
      </c>
      <c r="AX15" s="229"/>
      <c r="AY15" s="224"/>
      <c r="AZ15" s="225">
        <v>3908943289</v>
      </c>
      <c r="BA15" s="325"/>
      <c r="BB15" s="28"/>
      <c r="BC15" s="28"/>
      <c r="BD15" s="28"/>
      <c r="BE15" s="28"/>
    </row>
    <row r="16" spans="1:57" ht="30.5" customHeight="1">
      <c r="A16" s="27"/>
      <c r="B16" s="141">
        <v>1</v>
      </c>
      <c r="C16" s="142" t="s">
        <v>69</v>
      </c>
      <c r="D16" s="143" t="s">
        <v>70</v>
      </c>
      <c r="E16" s="142" t="s">
        <v>71</v>
      </c>
      <c r="F16" s="144">
        <v>14</v>
      </c>
      <c r="G16" s="145">
        <v>1148533</v>
      </c>
      <c r="H16" s="146">
        <v>16079462</v>
      </c>
      <c r="I16" s="147">
        <v>1148533</v>
      </c>
      <c r="J16" s="148">
        <v>16079462</v>
      </c>
      <c r="K16" s="230" t="s">
        <v>308</v>
      </c>
      <c r="L16" s="147"/>
      <c r="M16" s="148">
        <v>0</v>
      </c>
      <c r="N16" s="230" t="s">
        <v>309</v>
      </c>
      <c r="O16" s="147">
        <v>1148533</v>
      </c>
      <c r="P16" s="148">
        <v>16079462</v>
      </c>
      <c r="Q16" s="230" t="s">
        <v>308</v>
      </c>
      <c r="R16" s="147">
        <v>1110631</v>
      </c>
      <c r="S16" s="148">
        <v>15548834</v>
      </c>
      <c r="T16" s="230" t="s">
        <v>308</v>
      </c>
      <c r="U16" s="147">
        <v>1148532</v>
      </c>
      <c r="V16" s="148">
        <v>16079448</v>
      </c>
      <c r="W16" s="230" t="s">
        <v>308</v>
      </c>
      <c r="X16" s="147">
        <v>1113043</v>
      </c>
      <c r="Y16" s="148">
        <v>15582602</v>
      </c>
      <c r="Z16" s="230" t="s">
        <v>308</v>
      </c>
      <c r="AA16" s="147"/>
      <c r="AB16" s="148">
        <v>0</v>
      </c>
      <c r="AC16" s="230" t="s">
        <v>309</v>
      </c>
      <c r="AD16" s="147">
        <v>1148533</v>
      </c>
      <c r="AE16" s="148">
        <v>16079462</v>
      </c>
      <c r="AF16" s="230" t="s">
        <v>308</v>
      </c>
      <c r="AG16" s="147">
        <v>1148500</v>
      </c>
      <c r="AH16" s="148">
        <v>16079000</v>
      </c>
      <c r="AI16" s="230" t="s">
        <v>308</v>
      </c>
      <c r="AJ16" s="147"/>
      <c r="AK16" s="148">
        <v>0</v>
      </c>
      <c r="AL16" s="230" t="s">
        <v>309</v>
      </c>
      <c r="AM16" s="147">
        <v>1125562</v>
      </c>
      <c r="AN16" s="148">
        <v>15757868</v>
      </c>
      <c r="AO16" s="230" t="s">
        <v>308</v>
      </c>
      <c r="AP16" s="147"/>
      <c r="AQ16" s="148">
        <v>0</v>
      </c>
      <c r="AR16" s="230" t="s">
        <v>309</v>
      </c>
      <c r="AS16" s="147">
        <v>1148533</v>
      </c>
      <c r="AT16" s="148">
        <v>16079462</v>
      </c>
      <c r="AU16" s="230" t="s">
        <v>308</v>
      </c>
      <c r="AV16" s="147">
        <v>1140000</v>
      </c>
      <c r="AW16" s="148">
        <v>15960000</v>
      </c>
      <c r="AX16" s="230" t="s">
        <v>308</v>
      </c>
      <c r="AY16" s="147">
        <v>1104774</v>
      </c>
      <c r="AZ16" s="148">
        <v>15466836</v>
      </c>
      <c r="BA16" s="326" t="s">
        <v>308</v>
      </c>
      <c r="BB16" s="28"/>
      <c r="BC16" s="28"/>
      <c r="BD16" s="28"/>
      <c r="BE16" s="28"/>
    </row>
    <row r="17" spans="1:53" ht="30.5" customHeight="1">
      <c r="A17" s="27"/>
      <c r="B17" s="141">
        <v>2</v>
      </c>
      <c r="C17" s="142" t="s">
        <v>72</v>
      </c>
      <c r="D17" s="143" t="s">
        <v>73</v>
      </c>
      <c r="E17" s="142" t="s">
        <v>74</v>
      </c>
      <c r="F17" s="144">
        <v>1023</v>
      </c>
      <c r="G17" s="145">
        <v>113261</v>
      </c>
      <c r="H17" s="146">
        <v>115866003</v>
      </c>
      <c r="I17" s="147">
        <v>113261</v>
      </c>
      <c r="J17" s="148">
        <v>115866003</v>
      </c>
      <c r="K17" s="230" t="s">
        <v>308</v>
      </c>
      <c r="L17" s="147"/>
      <c r="M17" s="148">
        <v>0</v>
      </c>
      <c r="N17" s="230" t="s">
        <v>309</v>
      </c>
      <c r="O17" s="147">
        <v>113261</v>
      </c>
      <c r="P17" s="148">
        <v>115866003</v>
      </c>
      <c r="Q17" s="230" t="s">
        <v>308</v>
      </c>
      <c r="R17" s="147">
        <v>109523</v>
      </c>
      <c r="S17" s="148">
        <v>112042029</v>
      </c>
      <c r="T17" s="230" t="s">
        <v>308</v>
      </c>
      <c r="U17" s="147">
        <v>113260</v>
      </c>
      <c r="V17" s="148">
        <v>115864980</v>
      </c>
      <c r="W17" s="230" t="s">
        <v>308</v>
      </c>
      <c r="X17" s="147">
        <v>60000</v>
      </c>
      <c r="Y17" s="148">
        <v>61380000</v>
      </c>
      <c r="Z17" s="230" t="s">
        <v>308</v>
      </c>
      <c r="AA17" s="147"/>
      <c r="AB17" s="148">
        <v>0</v>
      </c>
      <c r="AC17" s="230" t="s">
        <v>309</v>
      </c>
      <c r="AD17" s="147">
        <v>113261</v>
      </c>
      <c r="AE17" s="148">
        <v>115866003</v>
      </c>
      <c r="AF17" s="230" t="s">
        <v>308</v>
      </c>
      <c r="AG17" s="147">
        <v>113200</v>
      </c>
      <c r="AH17" s="148">
        <v>115803600</v>
      </c>
      <c r="AI17" s="230" t="s">
        <v>308</v>
      </c>
      <c r="AJ17" s="147"/>
      <c r="AK17" s="148">
        <v>0</v>
      </c>
      <c r="AL17" s="230" t="s">
        <v>309</v>
      </c>
      <c r="AM17" s="147">
        <v>110996</v>
      </c>
      <c r="AN17" s="148">
        <v>113548908</v>
      </c>
      <c r="AO17" s="230" t="s">
        <v>308</v>
      </c>
      <c r="AP17" s="147"/>
      <c r="AQ17" s="148">
        <v>0</v>
      </c>
      <c r="AR17" s="230" t="s">
        <v>309</v>
      </c>
      <c r="AS17" s="147">
        <v>113261</v>
      </c>
      <c r="AT17" s="148">
        <v>115866003</v>
      </c>
      <c r="AU17" s="230" t="s">
        <v>308</v>
      </c>
      <c r="AV17" s="147">
        <v>110000</v>
      </c>
      <c r="AW17" s="148">
        <v>112530000</v>
      </c>
      <c r="AX17" s="230" t="s">
        <v>308</v>
      </c>
      <c r="AY17" s="147">
        <v>108946</v>
      </c>
      <c r="AZ17" s="148">
        <v>111451758</v>
      </c>
      <c r="BA17" s="326" t="s">
        <v>308</v>
      </c>
    </row>
    <row r="18" spans="1:53" ht="30.5" customHeight="1">
      <c r="A18" s="27"/>
      <c r="B18" s="141">
        <v>3</v>
      </c>
      <c r="C18" s="142" t="s">
        <v>75</v>
      </c>
      <c r="D18" s="143" t="s">
        <v>76</v>
      </c>
      <c r="E18" s="142" t="s">
        <v>77</v>
      </c>
      <c r="F18" s="144">
        <v>250</v>
      </c>
      <c r="G18" s="145">
        <v>69289</v>
      </c>
      <c r="H18" s="146">
        <v>17322250</v>
      </c>
      <c r="I18" s="147">
        <v>69289</v>
      </c>
      <c r="J18" s="148">
        <v>17322250</v>
      </c>
      <c r="K18" s="230" t="s">
        <v>308</v>
      </c>
      <c r="L18" s="147"/>
      <c r="M18" s="148">
        <v>0</v>
      </c>
      <c r="N18" s="230" t="s">
        <v>309</v>
      </c>
      <c r="O18" s="147">
        <v>69289</v>
      </c>
      <c r="P18" s="148">
        <v>17322250</v>
      </c>
      <c r="Q18" s="230" t="s">
        <v>308</v>
      </c>
      <c r="R18" s="147">
        <v>67002</v>
      </c>
      <c r="S18" s="148">
        <v>16750500</v>
      </c>
      <c r="T18" s="230" t="s">
        <v>308</v>
      </c>
      <c r="U18" s="147">
        <v>69288</v>
      </c>
      <c r="V18" s="148">
        <v>17322000</v>
      </c>
      <c r="W18" s="230" t="s">
        <v>308</v>
      </c>
      <c r="X18" s="147">
        <v>67870</v>
      </c>
      <c r="Y18" s="148">
        <v>16967500</v>
      </c>
      <c r="Z18" s="230" t="s">
        <v>308</v>
      </c>
      <c r="AA18" s="147"/>
      <c r="AB18" s="148">
        <v>0</v>
      </c>
      <c r="AC18" s="230" t="s">
        <v>309</v>
      </c>
      <c r="AD18" s="147">
        <v>69289</v>
      </c>
      <c r="AE18" s="148">
        <v>17322250</v>
      </c>
      <c r="AF18" s="230" t="s">
        <v>308</v>
      </c>
      <c r="AG18" s="147">
        <v>69200</v>
      </c>
      <c r="AH18" s="148">
        <v>17300000</v>
      </c>
      <c r="AI18" s="230" t="s">
        <v>308</v>
      </c>
      <c r="AJ18" s="147"/>
      <c r="AK18" s="148">
        <v>0</v>
      </c>
      <c r="AL18" s="230" t="s">
        <v>309</v>
      </c>
      <c r="AM18" s="147">
        <v>67903</v>
      </c>
      <c r="AN18" s="148">
        <v>16975750</v>
      </c>
      <c r="AO18" s="230" t="s">
        <v>308</v>
      </c>
      <c r="AP18" s="147"/>
      <c r="AQ18" s="148">
        <v>0</v>
      </c>
      <c r="AR18" s="230" t="s">
        <v>309</v>
      </c>
      <c r="AS18" s="147">
        <v>69289</v>
      </c>
      <c r="AT18" s="148">
        <v>17322250</v>
      </c>
      <c r="AU18" s="230" t="s">
        <v>308</v>
      </c>
      <c r="AV18" s="147">
        <v>69000</v>
      </c>
      <c r="AW18" s="148">
        <v>17250000</v>
      </c>
      <c r="AX18" s="230" t="s">
        <v>308</v>
      </c>
      <c r="AY18" s="147">
        <v>66649</v>
      </c>
      <c r="AZ18" s="148">
        <v>16662250</v>
      </c>
      <c r="BA18" s="326" t="s">
        <v>308</v>
      </c>
    </row>
    <row r="19" spans="1:53" ht="30.5" customHeight="1">
      <c r="A19" s="27"/>
      <c r="B19" s="141">
        <v>4</v>
      </c>
      <c r="C19" s="142" t="s">
        <v>78</v>
      </c>
      <c r="D19" s="143" t="s">
        <v>79</v>
      </c>
      <c r="E19" s="142" t="s">
        <v>74</v>
      </c>
      <c r="F19" s="144">
        <v>64565</v>
      </c>
      <c r="G19" s="145">
        <v>10619</v>
      </c>
      <c r="H19" s="146">
        <v>685615735</v>
      </c>
      <c r="I19" s="147">
        <v>10619</v>
      </c>
      <c r="J19" s="148">
        <v>685615735</v>
      </c>
      <c r="K19" s="230" t="s">
        <v>308</v>
      </c>
      <c r="L19" s="147"/>
      <c r="M19" s="148">
        <v>0</v>
      </c>
      <c r="N19" s="230" t="s">
        <v>309</v>
      </c>
      <c r="O19" s="147">
        <v>9295</v>
      </c>
      <c r="P19" s="148">
        <v>600131675</v>
      </c>
      <c r="Q19" s="230" t="s">
        <v>308</v>
      </c>
      <c r="R19" s="147">
        <v>10269</v>
      </c>
      <c r="S19" s="148">
        <v>663017985</v>
      </c>
      <c r="T19" s="230" t="s">
        <v>308</v>
      </c>
      <c r="U19" s="147">
        <v>10357</v>
      </c>
      <c r="V19" s="148">
        <v>668699705</v>
      </c>
      <c r="W19" s="230" t="s">
        <v>308</v>
      </c>
      <c r="X19" s="147">
        <v>10619</v>
      </c>
      <c r="Y19" s="148">
        <v>685615735</v>
      </c>
      <c r="Z19" s="230" t="s">
        <v>308</v>
      </c>
      <c r="AA19" s="147"/>
      <c r="AB19" s="148">
        <v>0</v>
      </c>
      <c r="AC19" s="230" t="s">
        <v>309</v>
      </c>
      <c r="AD19" s="147">
        <v>8000</v>
      </c>
      <c r="AE19" s="148">
        <v>516520000</v>
      </c>
      <c r="AF19" s="230" t="s">
        <v>308</v>
      </c>
      <c r="AG19" s="147">
        <v>10600</v>
      </c>
      <c r="AH19" s="148">
        <v>684389000</v>
      </c>
      <c r="AI19" s="230" t="s">
        <v>308</v>
      </c>
      <c r="AJ19" s="147"/>
      <c r="AK19" s="148">
        <v>0</v>
      </c>
      <c r="AL19" s="230" t="s">
        <v>309</v>
      </c>
      <c r="AM19" s="147">
        <v>10407</v>
      </c>
      <c r="AN19" s="148">
        <v>671927955</v>
      </c>
      <c r="AO19" s="230" t="s">
        <v>308</v>
      </c>
      <c r="AP19" s="147"/>
      <c r="AQ19" s="148">
        <v>0</v>
      </c>
      <c r="AR19" s="230" t="s">
        <v>309</v>
      </c>
      <c r="AS19" s="147">
        <v>10619</v>
      </c>
      <c r="AT19" s="148">
        <v>685615735</v>
      </c>
      <c r="AU19" s="230" t="s">
        <v>308</v>
      </c>
      <c r="AV19" s="147">
        <v>10300</v>
      </c>
      <c r="AW19" s="148">
        <v>665019500</v>
      </c>
      <c r="AX19" s="230" t="s">
        <v>308</v>
      </c>
      <c r="AY19" s="147">
        <v>10214</v>
      </c>
      <c r="AZ19" s="148">
        <v>659466910</v>
      </c>
      <c r="BA19" s="326" t="s">
        <v>308</v>
      </c>
    </row>
    <row r="20" spans="1:53" ht="30.5" customHeight="1">
      <c r="A20" s="27"/>
      <c r="B20" s="141">
        <v>5</v>
      </c>
      <c r="C20" s="142" t="s">
        <v>80</v>
      </c>
      <c r="D20" s="143" t="s">
        <v>81</v>
      </c>
      <c r="E20" s="142" t="s">
        <v>74</v>
      </c>
      <c r="F20" s="144">
        <v>76453</v>
      </c>
      <c r="G20" s="145">
        <v>12562</v>
      </c>
      <c r="H20" s="146">
        <v>960402586</v>
      </c>
      <c r="I20" s="147">
        <v>12562</v>
      </c>
      <c r="J20" s="148">
        <v>960402586</v>
      </c>
      <c r="K20" s="230" t="s">
        <v>308</v>
      </c>
      <c r="L20" s="147"/>
      <c r="M20" s="148">
        <v>0</v>
      </c>
      <c r="N20" s="230" t="s">
        <v>309</v>
      </c>
      <c r="O20" s="147">
        <v>11570</v>
      </c>
      <c r="P20" s="148">
        <v>884561210</v>
      </c>
      <c r="Q20" s="230" t="s">
        <v>308</v>
      </c>
      <c r="R20" s="147">
        <v>12147</v>
      </c>
      <c r="S20" s="148">
        <v>928674591</v>
      </c>
      <c r="T20" s="230" t="s">
        <v>308</v>
      </c>
      <c r="U20" s="147">
        <v>12252</v>
      </c>
      <c r="V20" s="148">
        <v>936702156</v>
      </c>
      <c r="W20" s="230" t="s">
        <v>308</v>
      </c>
      <c r="X20" s="147">
        <v>12562</v>
      </c>
      <c r="Y20" s="148">
        <v>960402586</v>
      </c>
      <c r="Z20" s="230" t="s">
        <v>308</v>
      </c>
      <c r="AA20" s="147"/>
      <c r="AB20" s="148">
        <v>0</v>
      </c>
      <c r="AC20" s="230" t="s">
        <v>309</v>
      </c>
      <c r="AD20" s="147">
        <v>12562</v>
      </c>
      <c r="AE20" s="148">
        <v>960402586</v>
      </c>
      <c r="AF20" s="230" t="s">
        <v>308</v>
      </c>
      <c r="AG20" s="147">
        <v>12500</v>
      </c>
      <c r="AH20" s="148">
        <v>955662500</v>
      </c>
      <c r="AI20" s="230" t="s">
        <v>308</v>
      </c>
      <c r="AJ20" s="147"/>
      <c r="AK20" s="148">
        <v>0</v>
      </c>
      <c r="AL20" s="230" t="s">
        <v>309</v>
      </c>
      <c r="AM20" s="147">
        <v>12311</v>
      </c>
      <c r="AN20" s="148">
        <v>941212883</v>
      </c>
      <c r="AO20" s="230" t="s">
        <v>308</v>
      </c>
      <c r="AP20" s="147"/>
      <c r="AQ20" s="148">
        <v>0</v>
      </c>
      <c r="AR20" s="230" t="s">
        <v>309</v>
      </c>
      <c r="AS20" s="147">
        <v>12562</v>
      </c>
      <c r="AT20" s="148">
        <v>960402586</v>
      </c>
      <c r="AU20" s="230" t="s">
        <v>308</v>
      </c>
      <c r="AV20" s="147">
        <v>12300</v>
      </c>
      <c r="AW20" s="148">
        <v>940371900</v>
      </c>
      <c r="AX20" s="230" t="s">
        <v>308</v>
      </c>
      <c r="AY20" s="147">
        <v>12083</v>
      </c>
      <c r="AZ20" s="148">
        <v>923781599</v>
      </c>
      <c r="BA20" s="326" t="s">
        <v>308</v>
      </c>
    </row>
    <row r="21" spans="1:53" ht="30.5" customHeight="1">
      <c r="A21" s="27"/>
      <c r="B21" s="141">
        <v>6</v>
      </c>
      <c r="C21" s="142" t="s">
        <v>82</v>
      </c>
      <c r="D21" s="143" t="s">
        <v>83</v>
      </c>
      <c r="E21" s="142" t="s">
        <v>74</v>
      </c>
      <c r="F21" s="144">
        <v>2696</v>
      </c>
      <c r="G21" s="145">
        <v>62829</v>
      </c>
      <c r="H21" s="146">
        <v>169386984</v>
      </c>
      <c r="I21" s="147">
        <v>62829</v>
      </c>
      <c r="J21" s="148">
        <v>169386984</v>
      </c>
      <c r="K21" s="230" t="s">
        <v>308</v>
      </c>
      <c r="L21" s="147"/>
      <c r="M21" s="148">
        <v>0</v>
      </c>
      <c r="N21" s="230" t="s">
        <v>309</v>
      </c>
      <c r="O21" s="147">
        <v>62829</v>
      </c>
      <c r="P21" s="148">
        <v>169386984</v>
      </c>
      <c r="Q21" s="230" t="s">
        <v>308</v>
      </c>
      <c r="R21" s="147">
        <v>60756</v>
      </c>
      <c r="S21" s="148">
        <v>163798176</v>
      </c>
      <c r="T21" s="230" t="s">
        <v>308</v>
      </c>
      <c r="U21" s="147">
        <v>62828</v>
      </c>
      <c r="V21" s="148">
        <v>169384288</v>
      </c>
      <c r="W21" s="230" t="s">
        <v>308</v>
      </c>
      <c r="X21" s="147">
        <v>53766</v>
      </c>
      <c r="Y21" s="148">
        <v>144953136</v>
      </c>
      <c r="Z21" s="230" t="s">
        <v>308</v>
      </c>
      <c r="AA21" s="147"/>
      <c r="AB21" s="148">
        <v>0</v>
      </c>
      <c r="AC21" s="230" t="s">
        <v>309</v>
      </c>
      <c r="AD21" s="147">
        <v>62829</v>
      </c>
      <c r="AE21" s="148">
        <v>169386984</v>
      </c>
      <c r="AF21" s="230" t="s">
        <v>308</v>
      </c>
      <c r="AG21" s="147">
        <v>62800</v>
      </c>
      <c r="AH21" s="148">
        <v>169308800</v>
      </c>
      <c r="AI21" s="230" t="s">
        <v>308</v>
      </c>
      <c r="AJ21" s="147"/>
      <c r="AK21" s="148">
        <v>0</v>
      </c>
      <c r="AL21" s="230" t="s">
        <v>309</v>
      </c>
      <c r="AM21" s="147">
        <v>61572</v>
      </c>
      <c r="AN21" s="148">
        <v>165998112</v>
      </c>
      <c r="AO21" s="230" t="s">
        <v>308</v>
      </c>
      <c r="AP21" s="147"/>
      <c r="AQ21" s="148">
        <v>0</v>
      </c>
      <c r="AR21" s="230" t="s">
        <v>309</v>
      </c>
      <c r="AS21" s="147">
        <v>62829</v>
      </c>
      <c r="AT21" s="148">
        <v>169386984</v>
      </c>
      <c r="AU21" s="230" t="s">
        <v>308</v>
      </c>
      <c r="AV21" s="147">
        <v>62500</v>
      </c>
      <c r="AW21" s="148">
        <v>168500000</v>
      </c>
      <c r="AX21" s="230" t="s">
        <v>308</v>
      </c>
      <c r="AY21" s="147">
        <v>60435</v>
      </c>
      <c r="AZ21" s="148">
        <v>162932760</v>
      </c>
      <c r="BA21" s="326" t="s">
        <v>308</v>
      </c>
    </row>
    <row r="22" spans="1:53" ht="30.5" customHeight="1">
      <c r="A22" s="27"/>
      <c r="B22" s="141">
        <v>7</v>
      </c>
      <c r="C22" s="142" t="s">
        <v>84</v>
      </c>
      <c r="D22" s="143" t="s">
        <v>85</v>
      </c>
      <c r="E22" s="142" t="s">
        <v>74</v>
      </c>
      <c r="F22" s="144">
        <v>8500</v>
      </c>
      <c r="G22" s="145">
        <v>9708</v>
      </c>
      <c r="H22" s="146">
        <v>82518000</v>
      </c>
      <c r="I22" s="147">
        <v>9708</v>
      </c>
      <c r="J22" s="148">
        <v>82518000</v>
      </c>
      <c r="K22" s="230" t="s">
        <v>308</v>
      </c>
      <c r="L22" s="147"/>
      <c r="M22" s="148">
        <v>0</v>
      </c>
      <c r="N22" s="230" t="s">
        <v>309</v>
      </c>
      <c r="O22" s="147">
        <v>9708</v>
      </c>
      <c r="P22" s="148">
        <v>82518000</v>
      </c>
      <c r="Q22" s="230" t="s">
        <v>308</v>
      </c>
      <c r="R22" s="147">
        <v>9388</v>
      </c>
      <c r="S22" s="148">
        <v>79798000</v>
      </c>
      <c r="T22" s="230" t="s">
        <v>308</v>
      </c>
      <c r="U22" s="147">
        <v>9707</v>
      </c>
      <c r="V22" s="148">
        <v>82509500</v>
      </c>
      <c r="W22" s="230" t="s">
        <v>308</v>
      </c>
      <c r="X22" s="147">
        <v>9708</v>
      </c>
      <c r="Y22" s="148">
        <v>82518000</v>
      </c>
      <c r="Z22" s="230" t="s">
        <v>308</v>
      </c>
      <c r="AA22" s="147"/>
      <c r="AB22" s="148">
        <v>0</v>
      </c>
      <c r="AC22" s="230" t="s">
        <v>309</v>
      </c>
      <c r="AD22" s="147">
        <v>9708</v>
      </c>
      <c r="AE22" s="148">
        <v>82518000</v>
      </c>
      <c r="AF22" s="230" t="s">
        <v>308</v>
      </c>
      <c r="AG22" s="147">
        <v>9700</v>
      </c>
      <c r="AH22" s="148">
        <v>82450000</v>
      </c>
      <c r="AI22" s="230" t="s">
        <v>308</v>
      </c>
      <c r="AJ22" s="147"/>
      <c r="AK22" s="148">
        <v>0</v>
      </c>
      <c r="AL22" s="230" t="s">
        <v>309</v>
      </c>
      <c r="AM22" s="147">
        <v>9514</v>
      </c>
      <c r="AN22" s="148">
        <v>80869000</v>
      </c>
      <c r="AO22" s="230" t="s">
        <v>308</v>
      </c>
      <c r="AP22" s="147"/>
      <c r="AQ22" s="148">
        <v>0</v>
      </c>
      <c r="AR22" s="230" t="s">
        <v>309</v>
      </c>
      <c r="AS22" s="147">
        <v>9708</v>
      </c>
      <c r="AT22" s="148">
        <v>82518000</v>
      </c>
      <c r="AU22" s="230" t="s">
        <v>308</v>
      </c>
      <c r="AV22" s="147">
        <v>9500</v>
      </c>
      <c r="AW22" s="148">
        <v>80750000</v>
      </c>
      <c r="AX22" s="230" t="s">
        <v>308</v>
      </c>
      <c r="AY22" s="147">
        <v>9338</v>
      </c>
      <c r="AZ22" s="148">
        <v>79373000</v>
      </c>
      <c r="BA22" s="326" t="s">
        <v>308</v>
      </c>
    </row>
    <row r="23" spans="1:53" ht="30.5" customHeight="1">
      <c r="A23" s="27"/>
      <c r="B23" s="141">
        <v>8</v>
      </c>
      <c r="C23" s="142" t="s">
        <v>86</v>
      </c>
      <c r="D23" s="143" t="s">
        <v>87</v>
      </c>
      <c r="E23" s="142" t="s">
        <v>74</v>
      </c>
      <c r="F23" s="144">
        <v>76453</v>
      </c>
      <c r="G23" s="145">
        <v>13091</v>
      </c>
      <c r="H23" s="146">
        <v>1000846223</v>
      </c>
      <c r="I23" s="147">
        <v>13091</v>
      </c>
      <c r="J23" s="148">
        <v>1000846223</v>
      </c>
      <c r="K23" s="230" t="s">
        <v>308</v>
      </c>
      <c r="L23" s="147"/>
      <c r="M23" s="148">
        <v>0</v>
      </c>
      <c r="N23" s="230" t="s">
        <v>309</v>
      </c>
      <c r="O23" s="147">
        <v>12675</v>
      </c>
      <c r="P23" s="148">
        <v>969041775</v>
      </c>
      <c r="Q23" s="230" t="s">
        <v>308</v>
      </c>
      <c r="R23" s="147">
        <v>12659</v>
      </c>
      <c r="S23" s="148">
        <v>967818527</v>
      </c>
      <c r="T23" s="230" t="s">
        <v>308</v>
      </c>
      <c r="U23" s="147">
        <v>12768</v>
      </c>
      <c r="V23" s="148">
        <v>976151904</v>
      </c>
      <c r="W23" s="230" t="s">
        <v>308</v>
      </c>
      <c r="X23" s="147">
        <v>13091</v>
      </c>
      <c r="Y23" s="148">
        <v>1000846223</v>
      </c>
      <c r="Z23" s="230" t="s">
        <v>308</v>
      </c>
      <c r="AA23" s="147"/>
      <c r="AB23" s="148">
        <v>0</v>
      </c>
      <c r="AC23" s="230" t="s">
        <v>309</v>
      </c>
      <c r="AD23" s="147">
        <v>9000</v>
      </c>
      <c r="AE23" s="148">
        <v>688077000</v>
      </c>
      <c r="AF23" s="230" t="s">
        <v>308</v>
      </c>
      <c r="AG23" s="147">
        <v>13000</v>
      </c>
      <c r="AH23" s="148">
        <v>993889000</v>
      </c>
      <c r="AI23" s="230" t="s">
        <v>308</v>
      </c>
      <c r="AJ23" s="147"/>
      <c r="AK23" s="148">
        <v>0</v>
      </c>
      <c r="AL23" s="230" t="s">
        <v>309</v>
      </c>
      <c r="AM23" s="147">
        <v>12124</v>
      </c>
      <c r="AN23" s="148">
        <v>926916172</v>
      </c>
      <c r="AO23" s="230" t="s">
        <v>308</v>
      </c>
      <c r="AP23" s="147"/>
      <c r="AQ23" s="148">
        <v>0</v>
      </c>
      <c r="AR23" s="230" t="s">
        <v>309</v>
      </c>
      <c r="AS23" s="147">
        <v>13091</v>
      </c>
      <c r="AT23" s="148">
        <v>1000846223</v>
      </c>
      <c r="AU23" s="230" t="s">
        <v>308</v>
      </c>
      <c r="AV23" s="147">
        <v>12500</v>
      </c>
      <c r="AW23" s="148">
        <v>955662500</v>
      </c>
      <c r="AX23" s="230" t="s">
        <v>308</v>
      </c>
      <c r="AY23" s="147">
        <v>12592</v>
      </c>
      <c r="AZ23" s="148">
        <v>962696176</v>
      </c>
      <c r="BA23" s="326" t="s">
        <v>308</v>
      </c>
    </row>
    <row r="24" spans="1:53" ht="30.5" customHeight="1">
      <c r="A24" s="27"/>
      <c r="B24" s="141">
        <v>9</v>
      </c>
      <c r="C24" s="142" t="s">
        <v>88</v>
      </c>
      <c r="D24" s="143" t="s">
        <v>89</v>
      </c>
      <c r="E24" s="142" t="s">
        <v>74</v>
      </c>
      <c r="F24" s="144">
        <v>72000</v>
      </c>
      <c r="G24" s="145">
        <v>10377</v>
      </c>
      <c r="H24" s="146">
        <v>747144000</v>
      </c>
      <c r="I24" s="147">
        <v>10377</v>
      </c>
      <c r="J24" s="148">
        <v>747144000</v>
      </c>
      <c r="K24" s="230" t="s">
        <v>308</v>
      </c>
      <c r="L24" s="147"/>
      <c r="M24" s="148">
        <v>0</v>
      </c>
      <c r="N24" s="230" t="s">
        <v>309</v>
      </c>
      <c r="O24" s="147">
        <v>9230</v>
      </c>
      <c r="P24" s="148">
        <v>664560000</v>
      </c>
      <c r="Q24" s="230" t="s">
        <v>308</v>
      </c>
      <c r="R24" s="147">
        <v>10035</v>
      </c>
      <c r="S24" s="148">
        <v>722520000</v>
      </c>
      <c r="T24" s="230" t="s">
        <v>308</v>
      </c>
      <c r="U24" s="147">
        <v>10121</v>
      </c>
      <c r="V24" s="148">
        <v>728712000</v>
      </c>
      <c r="W24" s="230" t="s">
        <v>308</v>
      </c>
      <c r="X24" s="147">
        <v>10377</v>
      </c>
      <c r="Y24" s="148">
        <v>747144000</v>
      </c>
      <c r="Z24" s="230" t="s">
        <v>308</v>
      </c>
      <c r="AA24" s="147"/>
      <c r="AB24" s="148">
        <v>0</v>
      </c>
      <c r="AC24" s="230" t="s">
        <v>309</v>
      </c>
      <c r="AD24" s="147">
        <v>10377</v>
      </c>
      <c r="AE24" s="148">
        <v>747144000</v>
      </c>
      <c r="AF24" s="230" t="s">
        <v>308</v>
      </c>
      <c r="AG24" s="147">
        <v>10300</v>
      </c>
      <c r="AH24" s="148">
        <v>741600000</v>
      </c>
      <c r="AI24" s="230" t="s">
        <v>308</v>
      </c>
      <c r="AJ24" s="147"/>
      <c r="AK24" s="148">
        <v>0</v>
      </c>
      <c r="AL24" s="230" t="s">
        <v>309</v>
      </c>
      <c r="AM24" s="147">
        <v>10169</v>
      </c>
      <c r="AN24" s="148">
        <v>732168000</v>
      </c>
      <c r="AO24" s="230" t="s">
        <v>308</v>
      </c>
      <c r="AP24" s="147"/>
      <c r="AQ24" s="148">
        <v>0</v>
      </c>
      <c r="AR24" s="230" t="s">
        <v>309</v>
      </c>
      <c r="AS24" s="147">
        <v>10377</v>
      </c>
      <c r="AT24" s="148">
        <v>747144000</v>
      </c>
      <c r="AU24" s="230" t="s">
        <v>308</v>
      </c>
      <c r="AV24" s="147">
        <v>10000</v>
      </c>
      <c r="AW24" s="148">
        <v>720000000</v>
      </c>
      <c r="AX24" s="230" t="s">
        <v>308</v>
      </c>
      <c r="AY24" s="147">
        <v>9982</v>
      </c>
      <c r="AZ24" s="148">
        <v>718704000</v>
      </c>
      <c r="BA24" s="326" t="s">
        <v>308</v>
      </c>
    </row>
    <row r="25" spans="1:53" ht="30.5" customHeight="1" thickBot="1">
      <c r="A25" s="27"/>
      <c r="B25" s="141">
        <v>10</v>
      </c>
      <c r="C25" s="142" t="s">
        <v>90</v>
      </c>
      <c r="D25" s="143" t="s">
        <v>91</v>
      </c>
      <c r="E25" s="142" t="s">
        <v>92</v>
      </c>
      <c r="F25" s="144">
        <v>36000</v>
      </c>
      <c r="G25" s="145">
        <v>7462</v>
      </c>
      <c r="H25" s="146">
        <v>268632000</v>
      </c>
      <c r="I25" s="147">
        <v>7462</v>
      </c>
      <c r="J25" s="148">
        <v>268632000</v>
      </c>
      <c r="K25" s="230" t="s">
        <v>308</v>
      </c>
      <c r="L25" s="147"/>
      <c r="M25" s="148">
        <v>0</v>
      </c>
      <c r="N25" s="230" t="s">
        <v>309</v>
      </c>
      <c r="O25" s="147">
        <v>6630</v>
      </c>
      <c r="P25" s="148">
        <v>238680000</v>
      </c>
      <c r="Q25" s="230" t="s">
        <v>308</v>
      </c>
      <c r="R25" s="147">
        <v>7216</v>
      </c>
      <c r="S25" s="148">
        <v>259776000</v>
      </c>
      <c r="T25" s="230" t="s">
        <v>308</v>
      </c>
      <c r="U25" s="147">
        <v>7278</v>
      </c>
      <c r="V25" s="148">
        <v>262008000</v>
      </c>
      <c r="W25" s="230" t="s">
        <v>308</v>
      </c>
      <c r="X25" s="147">
        <v>7462</v>
      </c>
      <c r="Y25" s="148">
        <v>268632000</v>
      </c>
      <c r="Z25" s="230" t="s">
        <v>308</v>
      </c>
      <c r="AA25" s="147"/>
      <c r="AB25" s="148">
        <v>0</v>
      </c>
      <c r="AC25" s="230" t="s">
        <v>309</v>
      </c>
      <c r="AD25" s="147">
        <v>7462</v>
      </c>
      <c r="AE25" s="148">
        <v>268632000</v>
      </c>
      <c r="AF25" s="230" t="s">
        <v>308</v>
      </c>
      <c r="AG25" s="147">
        <v>7400</v>
      </c>
      <c r="AH25" s="148">
        <v>266400000</v>
      </c>
      <c r="AI25" s="230" t="s">
        <v>308</v>
      </c>
      <c r="AJ25" s="147"/>
      <c r="AK25" s="148">
        <v>0</v>
      </c>
      <c r="AL25" s="230" t="s">
        <v>309</v>
      </c>
      <c r="AM25" s="147">
        <v>7313</v>
      </c>
      <c r="AN25" s="148">
        <v>263268000</v>
      </c>
      <c r="AO25" s="230" t="s">
        <v>308</v>
      </c>
      <c r="AP25" s="147"/>
      <c r="AQ25" s="148">
        <v>0</v>
      </c>
      <c r="AR25" s="230" t="s">
        <v>309</v>
      </c>
      <c r="AS25" s="147">
        <v>7462</v>
      </c>
      <c r="AT25" s="148">
        <v>268632000</v>
      </c>
      <c r="AU25" s="230" t="s">
        <v>308</v>
      </c>
      <c r="AV25" s="147">
        <v>7400</v>
      </c>
      <c r="AW25" s="148">
        <v>266400000</v>
      </c>
      <c r="AX25" s="230" t="s">
        <v>308</v>
      </c>
      <c r="AY25" s="147">
        <v>7178</v>
      </c>
      <c r="AZ25" s="148">
        <v>258408000</v>
      </c>
      <c r="BA25" s="326" t="s">
        <v>308</v>
      </c>
    </row>
    <row r="26" spans="1:53" ht="20.5" customHeight="1">
      <c r="A26" s="27"/>
      <c r="B26" s="220" t="s">
        <v>93</v>
      </c>
      <c r="C26" s="221"/>
      <c r="D26" s="221"/>
      <c r="E26" s="221"/>
      <c r="F26" s="222"/>
      <c r="G26" s="221"/>
      <c r="H26" s="223">
        <v>3442306170</v>
      </c>
      <c r="I26" s="224"/>
      <c r="J26" s="225">
        <v>3442306170</v>
      </c>
      <c r="K26" s="229"/>
      <c r="L26" s="224"/>
      <c r="M26" s="225">
        <v>0</v>
      </c>
      <c r="N26" s="229"/>
      <c r="O26" s="224"/>
      <c r="P26" s="225">
        <v>3352487699</v>
      </c>
      <c r="Q26" s="229"/>
      <c r="R26" s="224"/>
      <c r="S26" s="225">
        <v>3328682389</v>
      </c>
      <c r="T26" s="229"/>
      <c r="U26" s="224"/>
      <c r="V26" s="225">
        <v>3373694817</v>
      </c>
      <c r="W26" s="229"/>
      <c r="X26" s="224"/>
      <c r="Y26" s="225">
        <v>3017041700</v>
      </c>
      <c r="Z26" s="229"/>
      <c r="AA26" s="224"/>
      <c r="AB26" s="225">
        <v>0</v>
      </c>
      <c r="AC26" s="229"/>
      <c r="AD26" s="224"/>
      <c r="AE26" s="225">
        <v>3010383750</v>
      </c>
      <c r="AF26" s="229"/>
      <c r="AG26" s="224"/>
      <c r="AH26" s="225">
        <v>3272205300</v>
      </c>
      <c r="AI26" s="229"/>
      <c r="AJ26" s="224"/>
      <c r="AK26" s="225">
        <v>0</v>
      </c>
      <c r="AL26" s="229"/>
      <c r="AM26" s="224"/>
      <c r="AN26" s="225">
        <v>3373478912</v>
      </c>
      <c r="AO26" s="229"/>
      <c r="AP26" s="224"/>
      <c r="AQ26" s="225">
        <v>0</v>
      </c>
      <c r="AR26" s="229"/>
      <c r="AS26" s="224"/>
      <c r="AT26" s="225">
        <v>3321355600</v>
      </c>
      <c r="AU26" s="229"/>
      <c r="AV26" s="224"/>
      <c r="AW26" s="225">
        <v>3429540500</v>
      </c>
      <c r="AX26" s="229"/>
      <c r="AY26" s="224"/>
      <c r="AZ26" s="225">
        <v>3311177409</v>
      </c>
      <c r="BA26" s="325"/>
    </row>
    <row r="27" spans="1:53" ht="30.5" customHeight="1">
      <c r="A27" s="27"/>
      <c r="B27" s="141">
        <v>11</v>
      </c>
      <c r="C27" s="142" t="s">
        <v>94</v>
      </c>
      <c r="D27" s="143" t="s">
        <v>95</v>
      </c>
      <c r="E27" s="142" t="s">
        <v>92</v>
      </c>
      <c r="F27" s="144">
        <v>58100.000000000007</v>
      </c>
      <c r="G27" s="145">
        <v>925</v>
      </c>
      <c r="H27" s="146">
        <v>53742500</v>
      </c>
      <c r="I27" s="147">
        <v>925</v>
      </c>
      <c r="J27" s="148">
        <v>53742500</v>
      </c>
      <c r="K27" s="230" t="s">
        <v>308</v>
      </c>
      <c r="L27" s="147"/>
      <c r="M27" s="148">
        <v>0</v>
      </c>
      <c r="N27" s="230" t="s">
        <v>309</v>
      </c>
      <c r="O27" s="147">
        <v>925</v>
      </c>
      <c r="P27" s="148">
        <v>53742500</v>
      </c>
      <c r="Q27" s="230" t="s">
        <v>308</v>
      </c>
      <c r="R27" s="147">
        <v>894</v>
      </c>
      <c r="S27" s="148">
        <v>51941400</v>
      </c>
      <c r="T27" s="230" t="s">
        <v>308</v>
      </c>
      <c r="U27" s="147">
        <v>924</v>
      </c>
      <c r="V27" s="148">
        <v>53684400</v>
      </c>
      <c r="W27" s="230" t="s">
        <v>308</v>
      </c>
      <c r="X27" s="147">
        <v>925</v>
      </c>
      <c r="Y27" s="148">
        <v>53742500</v>
      </c>
      <c r="Z27" s="230" t="s">
        <v>308</v>
      </c>
      <c r="AA27" s="147"/>
      <c r="AB27" s="148">
        <v>0</v>
      </c>
      <c r="AC27" s="230" t="s">
        <v>309</v>
      </c>
      <c r="AD27" s="147">
        <v>925</v>
      </c>
      <c r="AE27" s="148">
        <v>53742500</v>
      </c>
      <c r="AF27" s="230" t="s">
        <v>308</v>
      </c>
      <c r="AG27" s="147">
        <v>920</v>
      </c>
      <c r="AH27" s="148">
        <v>53452000</v>
      </c>
      <c r="AI27" s="230" t="s">
        <v>308</v>
      </c>
      <c r="AJ27" s="147"/>
      <c r="AK27" s="148">
        <v>0</v>
      </c>
      <c r="AL27" s="230" t="s">
        <v>309</v>
      </c>
      <c r="AM27" s="147">
        <v>907</v>
      </c>
      <c r="AN27" s="148">
        <v>52696700</v>
      </c>
      <c r="AO27" s="230" t="s">
        <v>308</v>
      </c>
      <c r="AP27" s="147"/>
      <c r="AQ27" s="148">
        <v>0</v>
      </c>
      <c r="AR27" s="230" t="s">
        <v>309</v>
      </c>
      <c r="AS27" s="147">
        <v>925</v>
      </c>
      <c r="AT27" s="148">
        <v>53742500</v>
      </c>
      <c r="AU27" s="230" t="s">
        <v>308</v>
      </c>
      <c r="AV27" s="147">
        <v>925</v>
      </c>
      <c r="AW27" s="148">
        <v>53742500</v>
      </c>
      <c r="AX27" s="230" t="s">
        <v>308</v>
      </c>
      <c r="AY27" s="147">
        <v>890</v>
      </c>
      <c r="AZ27" s="148">
        <v>51709000</v>
      </c>
      <c r="BA27" s="326" t="s">
        <v>308</v>
      </c>
    </row>
    <row r="28" spans="1:53" ht="30.5" customHeight="1">
      <c r="A28" s="27"/>
      <c r="B28" s="141">
        <v>12</v>
      </c>
      <c r="C28" s="142" t="s">
        <v>96</v>
      </c>
      <c r="D28" s="143" t="s">
        <v>97</v>
      </c>
      <c r="E28" s="142" t="s">
        <v>74</v>
      </c>
      <c r="F28" s="144">
        <v>3600</v>
      </c>
      <c r="G28" s="145">
        <v>62281</v>
      </c>
      <c r="H28" s="146">
        <v>224211600</v>
      </c>
      <c r="I28" s="147">
        <v>62281</v>
      </c>
      <c r="J28" s="148">
        <v>224211600</v>
      </c>
      <c r="K28" s="230" t="s">
        <v>308</v>
      </c>
      <c r="L28" s="147"/>
      <c r="M28" s="148">
        <v>0</v>
      </c>
      <c r="N28" s="230" t="s">
        <v>309</v>
      </c>
      <c r="O28" s="147">
        <v>58500</v>
      </c>
      <c r="P28" s="148">
        <v>210600000</v>
      </c>
      <c r="Q28" s="230" t="s">
        <v>308</v>
      </c>
      <c r="R28" s="147">
        <v>60226</v>
      </c>
      <c r="S28" s="148">
        <v>216813600</v>
      </c>
      <c r="T28" s="230" t="s">
        <v>308</v>
      </c>
      <c r="U28" s="147">
        <v>62280</v>
      </c>
      <c r="V28" s="148">
        <v>224208000</v>
      </c>
      <c r="W28" s="230" t="s">
        <v>308</v>
      </c>
      <c r="X28" s="147">
        <v>68372</v>
      </c>
      <c r="Y28" s="148">
        <v>246139200</v>
      </c>
      <c r="Z28" s="230" t="s">
        <v>309</v>
      </c>
      <c r="AA28" s="147"/>
      <c r="AB28" s="148">
        <v>0</v>
      </c>
      <c r="AC28" s="230" t="s">
        <v>309</v>
      </c>
      <c r="AD28" s="147">
        <v>62281</v>
      </c>
      <c r="AE28" s="148">
        <v>224211600</v>
      </c>
      <c r="AF28" s="230" t="s">
        <v>308</v>
      </c>
      <c r="AG28" s="147">
        <v>62200</v>
      </c>
      <c r="AH28" s="148">
        <v>223920000</v>
      </c>
      <c r="AI28" s="230" t="s">
        <v>308</v>
      </c>
      <c r="AJ28" s="147"/>
      <c r="AK28" s="148">
        <v>0</v>
      </c>
      <c r="AL28" s="230" t="s">
        <v>309</v>
      </c>
      <c r="AM28" s="147">
        <v>61035</v>
      </c>
      <c r="AN28" s="148">
        <v>219726000</v>
      </c>
      <c r="AO28" s="230" t="s">
        <v>308</v>
      </c>
      <c r="AP28" s="147"/>
      <c r="AQ28" s="148">
        <v>0</v>
      </c>
      <c r="AR28" s="230" t="s">
        <v>309</v>
      </c>
      <c r="AS28" s="147">
        <v>62281</v>
      </c>
      <c r="AT28" s="148">
        <v>224211600</v>
      </c>
      <c r="AU28" s="230" t="s">
        <v>308</v>
      </c>
      <c r="AV28" s="147">
        <v>62000</v>
      </c>
      <c r="AW28" s="148">
        <v>223200000</v>
      </c>
      <c r="AX28" s="230" t="s">
        <v>308</v>
      </c>
      <c r="AY28" s="147">
        <v>59908</v>
      </c>
      <c r="AZ28" s="148">
        <v>215668800</v>
      </c>
      <c r="BA28" s="326" t="s">
        <v>308</v>
      </c>
    </row>
    <row r="29" spans="1:53" ht="30.5" customHeight="1">
      <c r="A29" s="27"/>
      <c r="B29" s="141">
        <v>13</v>
      </c>
      <c r="C29" s="142" t="s">
        <v>98</v>
      </c>
      <c r="D29" s="143" t="s">
        <v>99</v>
      </c>
      <c r="E29" s="142" t="s">
        <v>74</v>
      </c>
      <c r="F29" s="144">
        <v>17999</v>
      </c>
      <c r="G29" s="145">
        <v>102080</v>
      </c>
      <c r="H29" s="146">
        <v>1837337920</v>
      </c>
      <c r="I29" s="147">
        <v>102080</v>
      </c>
      <c r="J29" s="148">
        <v>1837337920</v>
      </c>
      <c r="K29" s="230" t="s">
        <v>308</v>
      </c>
      <c r="L29" s="147"/>
      <c r="M29" s="148">
        <v>0</v>
      </c>
      <c r="N29" s="230" t="s">
        <v>309</v>
      </c>
      <c r="O29" s="147">
        <v>99501</v>
      </c>
      <c r="P29" s="148">
        <v>1790918499</v>
      </c>
      <c r="Q29" s="230" t="s">
        <v>308</v>
      </c>
      <c r="R29" s="147">
        <v>98711</v>
      </c>
      <c r="S29" s="148">
        <v>1776699289</v>
      </c>
      <c r="T29" s="230" t="s">
        <v>308</v>
      </c>
      <c r="U29" s="147">
        <v>100083</v>
      </c>
      <c r="V29" s="148">
        <v>1801393917</v>
      </c>
      <c r="W29" s="230" t="s">
        <v>308</v>
      </c>
      <c r="X29" s="147">
        <v>90000</v>
      </c>
      <c r="Y29" s="148">
        <v>1619910000</v>
      </c>
      <c r="Z29" s="230" t="s">
        <v>308</v>
      </c>
      <c r="AA29" s="147"/>
      <c r="AB29" s="148">
        <v>0</v>
      </c>
      <c r="AC29" s="230" t="s">
        <v>309</v>
      </c>
      <c r="AD29" s="147">
        <v>84500</v>
      </c>
      <c r="AE29" s="148">
        <v>1520915500</v>
      </c>
      <c r="AF29" s="230" t="s">
        <v>308</v>
      </c>
      <c r="AG29" s="147">
        <v>96700</v>
      </c>
      <c r="AH29" s="148">
        <v>1740503300</v>
      </c>
      <c r="AI29" s="230" t="s">
        <v>308</v>
      </c>
      <c r="AJ29" s="147"/>
      <c r="AK29" s="148">
        <v>0</v>
      </c>
      <c r="AL29" s="230" t="s">
        <v>309</v>
      </c>
      <c r="AM29" s="147">
        <v>100038</v>
      </c>
      <c r="AN29" s="148">
        <v>1800583962</v>
      </c>
      <c r="AO29" s="230" t="s">
        <v>308</v>
      </c>
      <c r="AP29" s="147"/>
      <c r="AQ29" s="148">
        <v>0</v>
      </c>
      <c r="AR29" s="230" t="s">
        <v>309</v>
      </c>
      <c r="AS29" s="147">
        <v>98500</v>
      </c>
      <c r="AT29" s="148">
        <v>1772901500</v>
      </c>
      <c r="AU29" s="230" t="s">
        <v>308</v>
      </c>
      <c r="AV29" s="147">
        <v>102000</v>
      </c>
      <c r="AW29" s="148">
        <v>1835898000</v>
      </c>
      <c r="AX29" s="230" t="s">
        <v>308</v>
      </c>
      <c r="AY29" s="147">
        <v>98191</v>
      </c>
      <c r="AZ29" s="148">
        <v>1767339809</v>
      </c>
      <c r="BA29" s="326" t="s">
        <v>308</v>
      </c>
    </row>
    <row r="30" spans="1:53" ht="30.5" customHeight="1" thickBot="1">
      <c r="A30" s="27"/>
      <c r="B30" s="141">
        <v>14</v>
      </c>
      <c r="C30" s="142" t="s">
        <v>100</v>
      </c>
      <c r="D30" s="143" t="s">
        <v>101</v>
      </c>
      <c r="E30" s="142" t="s">
        <v>74</v>
      </c>
      <c r="F30" s="144">
        <v>11550</v>
      </c>
      <c r="G30" s="145">
        <v>114893</v>
      </c>
      <c r="H30" s="146">
        <v>1327014150</v>
      </c>
      <c r="I30" s="147">
        <v>114893</v>
      </c>
      <c r="J30" s="148">
        <v>1327014150</v>
      </c>
      <c r="K30" s="230" t="s">
        <v>308</v>
      </c>
      <c r="L30" s="147"/>
      <c r="M30" s="148">
        <v>0</v>
      </c>
      <c r="N30" s="230" t="s">
        <v>309</v>
      </c>
      <c r="O30" s="147">
        <v>112314</v>
      </c>
      <c r="P30" s="148">
        <v>1297226700</v>
      </c>
      <c r="Q30" s="230" t="s">
        <v>308</v>
      </c>
      <c r="R30" s="147">
        <v>111102</v>
      </c>
      <c r="S30" s="148">
        <v>1283228100</v>
      </c>
      <c r="T30" s="230" t="s">
        <v>308</v>
      </c>
      <c r="U30" s="147">
        <v>112070</v>
      </c>
      <c r="V30" s="148">
        <v>1294408500</v>
      </c>
      <c r="W30" s="230" t="s">
        <v>308</v>
      </c>
      <c r="X30" s="147">
        <v>95000</v>
      </c>
      <c r="Y30" s="148">
        <v>1097250000</v>
      </c>
      <c r="Z30" s="230" t="s">
        <v>308</v>
      </c>
      <c r="AA30" s="147"/>
      <c r="AB30" s="148">
        <v>0</v>
      </c>
      <c r="AC30" s="230" t="s">
        <v>309</v>
      </c>
      <c r="AD30" s="147">
        <v>104893</v>
      </c>
      <c r="AE30" s="148">
        <v>1211514150</v>
      </c>
      <c r="AF30" s="230" t="s">
        <v>308</v>
      </c>
      <c r="AG30" s="147">
        <v>108600</v>
      </c>
      <c r="AH30" s="148">
        <v>1254330000</v>
      </c>
      <c r="AI30" s="230" t="s">
        <v>308</v>
      </c>
      <c r="AJ30" s="147"/>
      <c r="AK30" s="148">
        <v>0</v>
      </c>
      <c r="AL30" s="230" t="s">
        <v>309</v>
      </c>
      <c r="AM30" s="147">
        <v>112595</v>
      </c>
      <c r="AN30" s="148">
        <v>1300472250</v>
      </c>
      <c r="AO30" s="230" t="s">
        <v>308</v>
      </c>
      <c r="AP30" s="147"/>
      <c r="AQ30" s="148">
        <v>0</v>
      </c>
      <c r="AR30" s="230" t="s">
        <v>309</v>
      </c>
      <c r="AS30" s="147">
        <v>110000</v>
      </c>
      <c r="AT30" s="148">
        <v>1270500000</v>
      </c>
      <c r="AU30" s="230" t="s">
        <v>308</v>
      </c>
      <c r="AV30" s="147">
        <v>114000</v>
      </c>
      <c r="AW30" s="148">
        <v>1316700000</v>
      </c>
      <c r="AX30" s="230" t="s">
        <v>308</v>
      </c>
      <c r="AY30" s="147">
        <v>110516</v>
      </c>
      <c r="AZ30" s="148">
        <v>1276459800</v>
      </c>
      <c r="BA30" s="326" t="s">
        <v>308</v>
      </c>
    </row>
    <row r="31" spans="1:53" ht="22.5" customHeight="1">
      <c r="A31" s="27"/>
      <c r="B31" s="220" t="s">
        <v>102</v>
      </c>
      <c r="C31" s="221"/>
      <c r="D31" s="221"/>
      <c r="E31" s="221"/>
      <c r="F31" s="222"/>
      <c r="G31" s="221"/>
      <c r="H31" s="223">
        <v>7415005086</v>
      </c>
      <c r="I31" s="224"/>
      <c r="J31" s="225">
        <v>6926719800</v>
      </c>
      <c r="K31" s="229"/>
      <c r="L31" s="224"/>
      <c r="M31" s="225">
        <v>0</v>
      </c>
      <c r="N31" s="229"/>
      <c r="O31" s="224"/>
      <c r="P31" s="225">
        <v>7315383400</v>
      </c>
      <c r="Q31" s="229"/>
      <c r="R31" s="224"/>
      <c r="S31" s="225">
        <v>7170319693</v>
      </c>
      <c r="T31" s="229"/>
      <c r="U31" s="224"/>
      <c r="V31" s="225">
        <v>7239142259</v>
      </c>
      <c r="W31" s="229"/>
      <c r="X31" s="224"/>
      <c r="Y31" s="225">
        <v>7018443800</v>
      </c>
      <c r="Z31" s="229"/>
      <c r="AA31" s="224"/>
      <c r="AB31" s="225">
        <v>0</v>
      </c>
      <c r="AC31" s="229"/>
      <c r="AD31" s="224"/>
      <c r="AE31" s="225">
        <v>6818611800</v>
      </c>
      <c r="AF31" s="229"/>
      <c r="AG31" s="224"/>
      <c r="AH31" s="225">
        <v>7023882400</v>
      </c>
      <c r="AI31" s="229"/>
      <c r="AJ31" s="224"/>
      <c r="AK31" s="225">
        <v>0</v>
      </c>
      <c r="AL31" s="229"/>
      <c r="AM31" s="224"/>
      <c r="AN31" s="225">
        <v>6881066966</v>
      </c>
      <c r="AO31" s="229"/>
      <c r="AP31" s="224"/>
      <c r="AQ31" s="225">
        <v>0</v>
      </c>
      <c r="AR31" s="229"/>
      <c r="AS31" s="224"/>
      <c r="AT31" s="225">
        <v>6829124800</v>
      </c>
      <c r="AU31" s="229"/>
      <c r="AV31" s="224"/>
      <c r="AW31" s="225">
        <v>7332442000</v>
      </c>
      <c r="AX31" s="229"/>
      <c r="AY31" s="224"/>
      <c r="AZ31" s="225">
        <v>7132516827</v>
      </c>
      <c r="BA31" s="325"/>
    </row>
    <row r="32" spans="1:53" ht="30.5" customHeight="1">
      <c r="A32" s="27"/>
      <c r="B32" s="141">
        <v>14</v>
      </c>
      <c r="C32" s="142" t="s">
        <v>103</v>
      </c>
      <c r="D32" s="143" t="s">
        <v>104</v>
      </c>
      <c r="E32" s="142" t="s">
        <v>92</v>
      </c>
      <c r="F32" s="144">
        <v>54600</v>
      </c>
      <c r="G32" s="145">
        <v>2916</v>
      </c>
      <c r="H32" s="146">
        <v>159213600</v>
      </c>
      <c r="I32" s="147">
        <v>2916</v>
      </c>
      <c r="J32" s="148">
        <v>159213600</v>
      </c>
      <c r="K32" s="230" t="s">
        <v>308</v>
      </c>
      <c r="L32" s="147"/>
      <c r="M32" s="148">
        <v>0</v>
      </c>
      <c r="N32" s="230" t="s">
        <v>309</v>
      </c>
      <c r="O32" s="147">
        <v>2916</v>
      </c>
      <c r="P32" s="148">
        <v>159213600</v>
      </c>
      <c r="Q32" s="230" t="s">
        <v>308</v>
      </c>
      <c r="R32" s="147">
        <v>2820</v>
      </c>
      <c r="S32" s="148">
        <v>153972000</v>
      </c>
      <c r="T32" s="230" t="s">
        <v>308</v>
      </c>
      <c r="U32" s="147">
        <v>2915</v>
      </c>
      <c r="V32" s="148">
        <v>159159000</v>
      </c>
      <c r="W32" s="230" t="s">
        <v>308</v>
      </c>
      <c r="X32" s="147">
        <v>2656</v>
      </c>
      <c r="Y32" s="148">
        <v>145017600</v>
      </c>
      <c r="Z32" s="230" t="s">
        <v>308</v>
      </c>
      <c r="AA32" s="147"/>
      <c r="AB32" s="148">
        <v>0</v>
      </c>
      <c r="AC32" s="230" t="s">
        <v>309</v>
      </c>
      <c r="AD32" s="147">
        <v>2916</v>
      </c>
      <c r="AE32" s="148">
        <v>159213600</v>
      </c>
      <c r="AF32" s="230" t="s">
        <v>308</v>
      </c>
      <c r="AG32" s="147">
        <v>2900</v>
      </c>
      <c r="AH32" s="148">
        <v>158340000</v>
      </c>
      <c r="AI32" s="230" t="s">
        <v>308</v>
      </c>
      <c r="AJ32" s="147"/>
      <c r="AK32" s="148">
        <v>0</v>
      </c>
      <c r="AL32" s="230" t="s">
        <v>309</v>
      </c>
      <c r="AM32" s="147">
        <v>2858</v>
      </c>
      <c r="AN32" s="148">
        <v>156046800</v>
      </c>
      <c r="AO32" s="230" t="s">
        <v>308</v>
      </c>
      <c r="AP32" s="147"/>
      <c r="AQ32" s="148">
        <v>0</v>
      </c>
      <c r="AR32" s="230" t="s">
        <v>309</v>
      </c>
      <c r="AS32" s="147">
        <v>2916</v>
      </c>
      <c r="AT32" s="148">
        <v>159213600</v>
      </c>
      <c r="AU32" s="230" t="s">
        <v>308</v>
      </c>
      <c r="AV32" s="147">
        <v>2900</v>
      </c>
      <c r="AW32" s="148">
        <v>158340000</v>
      </c>
      <c r="AX32" s="230" t="s">
        <v>308</v>
      </c>
      <c r="AY32" s="147">
        <v>2805</v>
      </c>
      <c r="AZ32" s="148">
        <v>153153000</v>
      </c>
      <c r="BA32" s="326" t="s">
        <v>308</v>
      </c>
    </row>
    <row r="33" spans="1:53" ht="30.5" customHeight="1">
      <c r="A33" s="27"/>
      <c r="B33" s="141">
        <v>15</v>
      </c>
      <c r="C33" s="142" t="s">
        <v>105</v>
      </c>
      <c r="D33" s="143" t="s">
        <v>106</v>
      </c>
      <c r="E33" s="142" t="s">
        <v>92</v>
      </c>
      <c r="F33" s="144">
        <v>54600</v>
      </c>
      <c r="G33" s="145">
        <v>1847</v>
      </c>
      <c r="H33" s="146">
        <v>100846200</v>
      </c>
      <c r="I33" s="147">
        <v>1847</v>
      </c>
      <c r="J33" s="148">
        <v>100846200</v>
      </c>
      <c r="K33" s="230" t="s">
        <v>308</v>
      </c>
      <c r="L33" s="147"/>
      <c r="M33" s="148">
        <v>0</v>
      </c>
      <c r="N33" s="230" t="s">
        <v>309</v>
      </c>
      <c r="O33" s="147">
        <v>1847</v>
      </c>
      <c r="P33" s="148">
        <v>100846200</v>
      </c>
      <c r="Q33" s="230" t="s">
        <v>308</v>
      </c>
      <c r="R33" s="147">
        <v>1786</v>
      </c>
      <c r="S33" s="148">
        <v>97515600</v>
      </c>
      <c r="T33" s="230" t="s">
        <v>308</v>
      </c>
      <c r="U33" s="147">
        <v>1846</v>
      </c>
      <c r="V33" s="148">
        <v>100791600</v>
      </c>
      <c r="W33" s="230" t="s">
        <v>308</v>
      </c>
      <c r="X33" s="147">
        <v>1587</v>
      </c>
      <c r="Y33" s="148">
        <v>86650200</v>
      </c>
      <c r="Z33" s="230" t="s">
        <v>308</v>
      </c>
      <c r="AA33" s="147"/>
      <c r="AB33" s="148">
        <v>0</v>
      </c>
      <c r="AC33" s="230" t="s">
        <v>309</v>
      </c>
      <c r="AD33" s="147">
        <v>1847</v>
      </c>
      <c r="AE33" s="148">
        <v>100846200</v>
      </c>
      <c r="AF33" s="230" t="s">
        <v>308</v>
      </c>
      <c r="AG33" s="147">
        <v>1800</v>
      </c>
      <c r="AH33" s="148">
        <v>98280000</v>
      </c>
      <c r="AI33" s="230" t="s">
        <v>308</v>
      </c>
      <c r="AJ33" s="147"/>
      <c r="AK33" s="148">
        <v>0</v>
      </c>
      <c r="AL33" s="230" t="s">
        <v>309</v>
      </c>
      <c r="AM33" s="147">
        <v>1810</v>
      </c>
      <c r="AN33" s="148">
        <v>98826000</v>
      </c>
      <c r="AO33" s="230" t="s">
        <v>308</v>
      </c>
      <c r="AP33" s="147"/>
      <c r="AQ33" s="148">
        <v>0</v>
      </c>
      <c r="AR33" s="230" t="s">
        <v>309</v>
      </c>
      <c r="AS33" s="147">
        <v>1847</v>
      </c>
      <c r="AT33" s="148">
        <v>100846200</v>
      </c>
      <c r="AU33" s="230" t="s">
        <v>308</v>
      </c>
      <c r="AV33" s="147">
        <v>1800</v>
      </c>
      <c r="AW33" s="148">
        <v>98280000</v>
      </c>
      <c r="AX33" s="230" t="s">
        <v>308</v>
      </c>
      <c r="AY33" s="147">
        <v>1777</v>
      </c>
      <c r="AZ33" s="148">
        <v>97024200</v>
      </c>
      <c r="BA33" s="326" t="s">
        <v>308</v>
      </c>
    </row>
    <row r="34" spans="1:53" ht="30.5" customHeight="1">
      <c r="A34" s="27"/>
      <c r="B34" s="141">
        <v>16</v>
      </c>
      <c r="C34" s="142" t="s">
        <v>107</v>
      </c>
      <c r="D34" s="143" t="s">
        <v>108</v>
      </c>
      <c r="E34" s="142" t="s">
        <v>74</v>
      </c>
      <c r="F34" s="144">
        <v>5255</v>
      </c>
      <c r="G34" s="145">
        <v>790882</v>
      </c>
      <c r="H34" s="146">
        <v>4156084910</v>
      </c>
      <c r="I34" s="147">
        <v>740000</v>
      </c>
      <c r="J34" s="148">
        <v>3888700000</v>
      </c>
      <c r="K34" s="230" t="s">
        <v>308</v>
      </c>
      <c r="L34" s="147"/>
      <c r="M34" s="148">
        <v>0</v>
      </c>
      <c r="N34" s="230" t="s">
        <v>309</v>
      </c>
      <c r="O34" s="147">
        <v>782600</v>
      </c>
      <c r="P34" s="148">
        <v>4112563000</v>
      </c>
      <c r="Q34" s="230" t="s">
        <v>308</v>
      </c>
      <c r="R34" s="147">
        <v>764783</v>
      </c>
      <c r="S34" s="148">
        <v>4018934665</v>
      </c>
      <c r="T34" s="230" t="s">
        <v>308</v>
      </c>
      <c r="U34" s="147">
        <v>771455</v>
      </c>
      <c r="V34" s="148">
        <v>4053996025</v>
      </c>
      <c r="W34" s="230" t="s">
        <v>308</v>
      </c>
      <c r="X34" s="147">
        <v>760000</v>
      </c>
      <c r="Y34" s="148">
        <v>3993800000</v>
      </c>
      <c r="Z34" s="230" t="s">
        <v>308</v>
      </c>
      <c r="AA34" s="147"/>
      <c r="AB34" s="148">
        <v>0</v>
      </c>
      <c r="AC34" s="230" t="s">
        <v>309</v>
      </c>
      <c r="AD34" s="147">
        <v>728000</v>
      </c>
      <c r="AE34" s="148">
        <v>3825640000</v>
      </c>
      <c r="AF34" s="230" t="s">
        <v>308</v>
      </c>
      <c r="AG34" s="147">
        <v>748000</v>
      </c>
      <c r="AH34" s="148">
        <v>3930740000</v>
      </c>
      <c r="AI34" s="230" t="s">
        <v>308</v>
      </c>
      <c r="AJ34" s="147"/>
      <c r="AK34" s="148">
        <v>0</v>
      </c>
      <c r="AL34" s="230" t="s">
        <v>309</v>
      </c>
      <c r="AM34" s="147">
        <v>732436</v>
      </c>
      <c r="AN34" s="148">
        <v>3848951180</v>
      </c>
      <c r="AO34" s="230" t="s">
        <v>308</v>
      </c>
      <c r="AP34" s="147"/>
      <c r="AQ34" s="148">
        <v>0</v>
      </c>
      <c r="AR34" s="230" t="s">
        <v>309</v>
      </c>
      <c r="AS34" s="147">
        <v>725000</v>
      </c>
      <c r="AT34" s="148">
        <v>3809875000</v>
      </c>
      <c r="AU34" s="230" t="s">
        <v>308</v>
      </c>
      <c r="AV34" s="147">
        <v>780000</v>
      </c>
      <c r="AW34" s="148">
        <v>4098900000</v>
      </c>
      <c r="AX34" s="230" t="s">
        <v>308</v>
      </c>
      <c r="AY34" s="147">
        <v>760749</v>
      </c>
      <c r="AZ34" s="148">
        <v>3997735995</v>
      </c>
      <c r="BA34" s="326" t="s">
        <v>308</v>
      </c>
    </row>
    <row r="35" spans="1:53" ht="30.5" customHeight="1" thickBot="1">
      <c r="A35" s="27"/>
      <c r="B35" s="141">
        <v>17</v>
      </c>
      <c r="C35" s="142" t="s">
        <v>109</v>
      </c>
      <c r="D35" s="143" t="s">
        <v>110</v>
      </c>
      <c r="E35" s="142" t="s">
        <v>74</v>
      </c>
      <c r="F35" s="144">
        <v>3754</v>
      </c>
      <c r="G35" s="145">
        <v>798844</v>
      </c>
      <c r="H35" s="146">
        <v>2998860376</v>
      </c>
      <c r="I35" s="147">
        <v>740000</v>
      </c>
      <c r="J35" s="148">
        <v>2777960000</v>
      </c>
      <c r="K35" s="230" t="s">
        <v>308</v>
      </c>
      <c r="L35" s="147"/>
      <c r="M35" s="148">
        <v>0</v>
      </c>
      <c r="N35" s="230" t="s">
        <v>309</v>
      </c>
      <c r="O35" s="147">
        <v>783900</v>
      </c>
      <c r="P35" s="148">
        <v>2942760600</v>
      </c>
      <c r="Q35" s="230" t="s">
        <v>308</v>
      </c>
      <c r="R35" s="147">
        <v>772482</v>
      </c>
      <c r="S35" s="148">
        <v>2899897428</v>
      </c>
      <c r="T35" s="230" t="s">
        <v>308</v>
      </c>
      <c r="U35" s="147">
        <v>779221</v>
      </c>
      <c r="V35" s="148">
        <v>2925195634</v>
      </c>
      <c r="W35" s="230" t="s">
        <v>308</v>
      </c>
      <c r="X35" s="147">
        <v>744000</v>
      </c>
      <c r="Y35" s="148">
        <v>2792976000</v>
      </c>
      <c r="Z35" s="230" t="s">
        <v>308</v>
      </c>
      <c r="AA35" s="147"/>
      <c r="AB35" s="148">
        <v>0</v>
      </c>
      <c r="AC35" s="230" t="s">
        <v>309</v>
      </c>
      <c r="AD35" s="147">
        <v>728000</v>
      </c>
      <c r="AE35" s="148">
        <v>2732912000</v>
      </c>
      <c r="AF35" s="230" t="s">
        <v>308</v>
      </c>
      <c r="AG35" s="147">
        <v>755600</v>
      </c>
      <c r="AH35" s="148">
        <v>2836522400</v>
      </c>
      <c r="AI35" s="230" t="s">
        <v>308</v>
      </c>
      <c r="AJ35" s="147"/>
      <c r="AK35" s="148">
        <v>0</v>
      </c>
      <c r="AL35" s="230" t="s">
        <v>309</v>
      </c>
      <c r="AM35" s="147">
        <v>739809</v>
      </c>
      <c r="AN35" s="148">
        <v>2777242986</v>
      </c>
      <c r="AO35" s="230" t="s">
        <v>308</v>
      </c>
      <c r="AP35" s="147"/>
      <c r="AQ35" s="148">
        <v>0</v>
      </c>
      <c r="AR35" s="230" t="s">
        <v>309</v>
      </c>
      <c r="AS35" s="147">
        <v>735000</v>
      </c>
      <c r="AT35" s="148">
        <v>2759190000</v>
      </c>
      <c r="AU35" s="230" t="s">
        <v>308</v>
      </c>
      <c r="AV35" s="147">
        <v>793000</v>
      </c>
      <c r="AW35" s="148">
        <v>2976922000</v>
      </c>
      <c r="AX35" s="230" t="s">
        <v>308</v>
      </c>
      <c r="AY35" s="147">
        <v>768408</v>
      </c>
      <c r="AZ35" s="148">
        <v>2884603632</v>
      </c>
      <c r="BA35" s="326" t="s">
        <v>308</v>
      </c>
    </row>
    <row r="36" spans="1:53" ht="22.5" customHeight="1">
      <c r="A36" s="27"/>
      <c r="B36" s="220" t="s">
        <v>111</v>
      </c>
      <c r="C36" s="221"/>
      <c r="D36" s="221"/>
      <c r="E36" s="221"/>
      <c r="F36" s="222"/>
      <c r="G36" s="221"/>
      <c r="H36" s="223">
        <v>12349320946</v>
      </c>
      <c r="I36" s="224"/>
      <c r="J36" s="225">
        <v>12349320946</v>
      </c>
      <c r="K36" s="229"/>
      <c r="L36" s="224"/>
      <c r="M36" s="225">
        <v>0</v>
      </c>
      <c r="N36" s="229"/>
      <c r="O36" s="224"/>
      <c r="P36" s="225">
        <v>12198574180</v>
      </c>
      <c r="Q36" s="229"/>
      <c r="R36" s="224"/>
      <c r="S36" s="225">
        <v>11941835938</v>
      </c>
      <c r="T36" s="229"/>
      <c r="U36" s="224"/>
      <c r="V36" s="225">
        <v>12074492429</v>
      </c>
      <c r="W36" s="229"/>
      <c r="X36" s="224"/>
      <c r="Y36" s="225">
        <v>10752866839</v>
      </c>
      <c r="Z36" s="229"/>
      <c r="AA36" s="224"/>
      <c r="AB36" s="225">
        <v>0</v>
      </c>
      <c r="AC36" s="229"/>
      <c r="AD36" s="224"/>
      <c r="AE36" s="225">
        <v>12209320946</v>
      </c>
      <c r="AF36" s="229"/>
      <c r="AG36" s="224"/>
      <c r="AH36" s="225">
        <v>12040131700</v>
      </c>
      <c r="AI36" s="229"/>
      <c r="AJ36" s="224"/>
      <c r="AK36" s="225">
        <v>0</v>
      </c>
      <c r="AL36" s="229"/>
      <c r="AM36" s="224"/>
      <c r="AN36" s="225">
        <v>12102436648</v>
      </c>
      <c r="AO36" s="229"/>
      <c r="AP36" s="224"/>
      <c r="AQ36" s="225">
        <v>0</v>
      </c>
      <c r="AR36" s="229"/>
      <c r="AS36" s="224"/>
      <c r="AT36" s="225">
        <v>12149702624</v>
      </c>
      <c r="AU36" s="229"/>
      <c r="AV36" s="224"/>
      <c r="AW36" s="225">
        <v>12275347500</v>
      </c>
      <c r="AX36" s="229"/>
      <c r="AY36" s="224"/>
      <c r="AZ36" s="225">
        <v>11922952017</v>
      </c>
      <c r="BA36" s="325"/>
    </row>
    <row r="37" spans="1:53" ht="30.5" customHeight="1">
      <c r="A37" s="27"/>
      <c r="B37" s="141">
        <v>19</v>
      </c>
      <c r="C37" s="142" t="s">
        <v>112</v>
      </c>
      <c r="D37" s="143" t="s">
        <v>113</v>
      </c>
      <c r="E37" s="142" t="s">
        <v>74</v>
      </c>
      <c r="F37" s="144">
        <v>14144</v>
      </c>
      <c r="G37" s="145">
        <v>31808</v>
      </c>
      <c r="H37" s="146">
        <v>449892352</v>
      </c>
      <c r="I37" s="147">
        <v>31808</v>
      </c>
      <c r="J37" s="148">
        <v>449892352</v>
      </c>
      <c r="K37" s="230" t="s">
        <v>308</v>
      </c>
      <c r="L37" s="147"/>
      <c r="M37" s="148">
        <v>0</v>
      </c>
      <c r="N37" s="230" t="s">
        <v>309</v>
      </c>
      <c r="O37" s="147">
        <v>29900</v>
      </c>
      <c r="P37" s="148">
        <v>422905600</v>
      </c>
      <c r="Q37" s="230" t="s">
        <v>308</v>
      </c>
      <c r="R37" s="147">
        <v>30758</v>
      </c>
      <c r="S37" s="148">
        <v>435041152</v>
      </c>
      <c r="T37" s="230" t="s">
        <v>308</v>
      </c>
      <c r="U37" s="147">
        <v>31026</v>
      </c>
      <c r="V37" s="148">
        <v>438831744</v>
      </c>
      <c r="W37" s="230" t="s">
        <v>308</v>
      </c>
      <c r="X37" s="147">
        <v>30270</v>
      </c>
      <c r="Y37" s="148">
        <v>428138880</v>
      </c>
      <c r="Z37" s="230" t="s">
        <v>308</v>
      </c>
      <c r="AA37" s="147"/>
      <c r="AB37" s="148">
        <v>0</v>
      </c>
      <c r="AC37" s="230" t="s">
        <v>309</v>
      </c>
      <c r="AD37" s="147">
        <v>31808</v>
      </c>
      <c r="AE37" s="148">
        <v>449892352</v>
      </c>
      <c r="AF37" s="230" t="s">
        <v>308</v>
      </c>
      <c r="AG37" s="147">
        <v>31800</v>
      </c>
      <c r="AH37" s="148">
        <v>449779200</v>
      </c>
      <c r="AI37" s="230" t="s">
        <v>308</v>
      </c>
      <c r="AJ37" s="147"/>
      <c r="AK37" s="148">
        <v>0</v>
      </c>
      <c r="AL37" s="230" t="s">
        <v>309</v>
      </c>
      <c r="AM37" s="147">
        <v>31172</v>
      </c>
      <c r="AN37" s="148">
        <v>440896768</v>
      </c>
      <c r="AO37" s="230" t="s">
        <v>308</v>
      </c>
      <c r="AP37" s="147"/>
      <c r="AQ37" s="148">
        <v>0</v>
      </c>
      <c r="AR37" s="230" t="s">
        <v>309</v>
      </c>
      <c r="AS37" s="147">
        <v>31808</v>
      </c>
      <c r="AT37" s="148">
        <v>449892352</v>
      </c>
      <c r="AU37" s="230" t="s">
        <v>308</v>
      </c>
      <c r="AV37" s="147">
        <v>31500</v>
      </c>
      <c r="AW37" s="148">
        <v>445536000</v>
      </c>
      <c r="AX37" s="230" t="s">
        <v>308</v>
      </c>
      <c r="AY37" s="147">
        <v>30596</v>
      </c>
      <c r="AZ37" s="148">
        <v>432749824</v>
      </c>
      <c r="BA37" s="326" t="s">
        <v>308</v>
      </c>
    </row>
    <row r="38" spans="1:53" ht="30.5" customHeight="1">
      <c r="A38" s="27"/>
      <c r="B38" s="141">
        <v>20</v>
      </c>
      <c r="C38" s="142" t="s">
        <v>114</v>
      </c>
      <c r="D38" s="143" t="s">
        <v>115</v>
      </c>
      <c r="E38" s="142" t="s">
        <v>74</v>
      </c>
      <c r="F38" s="144">
        <v>4110</v>
      </c>
      <c r="G38" s="145">
        <v>81546</v>
      </c>
      <c r="H38" s="146">
        <v>335154060</v>
      </c>
      <c r="I38" s="147">
        <v>81546</v>
      </c>
      <c r="J38" s="148">
        <v>335154060</v>
      </c>
      <c r="K38" s="230" t="s">
        <v>308</v>
      </c>
      <c r="L38" s="147"/>
      <c r="M38" s="148">
        <v>0</v>
      </c>
      <c r="N38" s="230" t="s">
        <v>309</v>
      </c>
      <c r="O38" s="147">
        <v>81546</v>
      </c>
      <c r="P38" s="148">
        <v>335154060</v>
      </c>
      <c r="Q38" s="230" t="s">
        <v>308</v>
      </c>
      <c r="R38" s="147">
        <v>78855</v>
      </c>
      <c r="S38" s="148">
        <v>324094050</v>
      </c>
      <c r="T38" s="230" t="s">
        <v>308</v>
      </c>
      <c r="U38" s="147">
        <v>79542</v>
      </c>
      <c r="V38" s="148">
        <v>326917620</v>
      </c>
      <c r="W38" s="230" t="s">
        <v>308</v>
      </c>
      <c r="X38" s="147">
        <v>79889</v>
      </c>
      <c r="Y38" s="148">
        <v>328343790</v>
      </c>
      <c r="Z38" s="230" t="s">
        <v>308</v>
      </c>
      <c r="AA38" s="147"/>
      <c r="AB38" s="148">
        <v>0</v>
      </c>
      <c r="AC38" s="230" t="s">
        <v>309</v>
      </c>
      <c r="AD38" s="147">
        <v>81546</v>
      </c>
      <c r="AE38" s="148">
        <v>335154060</v>
      </c>
      <c r="AF38" s="230" t="s">
        <v>308</v>
      </c>
      <c r="AG38" s="147">
        <v>81500</v>
      </c>
      <c r="AH38" s="148">
        <v>334965000</v>
      </c>
      <c r="AI38" s="230" t="s">
        <v>308</v>
      </c>
      <c r="AJ38" s="147"/>
      <c r="AK38" s="148">
        <v>0</v>
      </c>
      <c r="AL38" s="230" t="s">
        <v>309</v>
      </c>
      <c r="AM38" s="147">
        <v>79915</v>
      </c>
      <c r="AN38" s="148">
        <v>328450650</v>
      </c>
      <c r="AO38" s="230" t="s">
        <v>308</v>
      </c>
      <c r="AP38" s="147"/>
      <c r="AQ38" s="148">
        <v>0</v>
      </c>
      <c r="AR38" s="230" t="s">
        <v>309</v>
      </c>
      <c r="AS38" s="147">
        <v>81546</v>
      </c>
      <c r="AT38" s="148">
        <v>335154060</v>
      </c>
      <c r="AU38" s="230" t="s">
        <v>308</v>
      </c>
      <c r="AV38" s="147">
        <v>81200</v>
      </c>
      <c r="AW38" s="148">
        <v>333732000</v>
      </c>
      <c r="AX38" s="230" t="s">
        <v>308</v>
      </c>
      <c r="AY38" s="147">
        <v>78439</v>
      </c>
      <c r="AZ38" s="148">
        <v>322384290</v>
      </c>
      <c r="BA38" s="326" t="s">
        <v>308</v>
      </c>
    </row>
    <row r="39" spans="1:53" ht="30.5" customHeight="1">
      <c r="A39" s="27"/>
      <c r="B39" s="141">
        <v>21</v>
      </c>
      <c r="C39" s="142" t="s">
        <v>116</v>
      </c>
      <c r="D39" s="143" t="s">
        <v>117</v>
      </c>
      <c r="E39" s="142" t="s">
        <v>74</v>
      </c>
      <c r="F39" s="144">
        <v>4243</v>
      </c>
      <c r="G39" s="145">
        <v>43718</v>
      </c>
      <c r="H39" s="146">
        <v>185495474</v>
      </c>
      <c r="I39" s="147">
        <v>43718</v>
      </c>
      <c r="J39" s="148">
        <v>185495474</v>
      </c>
      <c r="K39" s="230" t="s">
        <v>308</v>
      </c>
      <c r="L39" s="147"/>
      <c r="M39" s="148">
        <v>0</v>
      </c>
      <c r="N39" s="230" t="s">
        <v>309</v>
      </c>
      <c r="O39" s="147">
        <v>43718</v>
      </c>
      <c r="P39" s="148">
        <v>185495474</v>
      </c>
      <c r="Q39" s="230" t="s">
        <v>308</v>
      </c>
      <c r="R39" s="147">
        <v>42275</v>
      </c>
      <c r="S39" s="148">
        <v>179372825</v>
      </c>
      <c r="T39" s="230" t="s">
        <v>308</v>
      </c>
      <c r="U39" s="147">
        <v>43717</v>
      </c>
      <c r="V39" s="148">
        <v>185491231</v>
      </c>
      <c r="W39" s="230" t="s">
        <v>308</v>
      </c>
      <c r="X39" s="147">
        <v>42180</v>
      </c>
      <c r="Y39" s="148">
        <v>178969740</v>
      </c>
      <c r="Z39" s="230" t="s">
        <v>308</v>
      </c>
      <c r="AA39" s="147"/>
      <c r="AB39" s="148">
        <v>0</v>
      </c>
      <c r="AC39" s="230" t="s">
        <v>309</v>
      </c>
      <c r="AD39" s="147">
        <v>43718</v>
      </c>
      <c r="AE39" s="148">
        <v>185495474</v>
      </c>
      <c r="AF39" s="230" t="s">
        <v>308</v>
      </c>
      <c r="AG39" s="147">
        <v>43700</v>
      </c>
      <c r="AH39" s="148">
        <v>185419100</v>
      </c>
      <c r="AI39" s="230" t="s">
        <v>308</v>
      </c>
      <c r="AJ39" s="147"/>
      <c r="AK39" s="148">
        <v>0</v>
      </c>
      <c r="AL39" s="230" t="s">
        <v>309</v>
      </c>
      <c r="AM39" s="147">
        <v>42844</v>
      </c>
      <c r="AN39" s="148">
        <v>181787092</v>
      </c>
      <c r="AO39" s="230" t="s">
        <v>308</v>
      </c>
      <c r="AP39" s="147"/>
      <c r="AQ39" s="148">
        <v>0</v>
      </c>
      <c r="AR39" s="230" t="s">
        <v>309</v>
      </c>
      <c r="AS39" s="147">
        <v>43718</v>
      </c>
      <c r="AT39" s="148">
        <v>185495474</v>
      </c>
      <c r="AU39" s="230" t="s">
        <v>308</v>
      </c>
      <c r="AV39" s="147">
        <v>43500</v>
      </c>
      <c r="AW39" s="148">
        <v>184570500</v>
      </c>
      <c r="AX39" s="230" t="s">
        <v>308</v>
      </c>
      <c r="AY39" s="147">
        <v>42052</v>
      </c>
      <c r="AZ39" s="148">
        <v>178426636</v>
      </c>
      <c r="BA39" s="326" t="s">
        <v>308</v>
      </c>
    </row>
    <row r="40" spans="1:53" ht="30.5" customHeight="1">
      <c r="A40" s="27"/>
      <c r="B40" s="141">
        <v>22</v>
      </c>
      <c r="C40" s="142" t="s">
        <v>118</v>
      </c>
      <c r="D40" s="143" t="s">
        <v>119</v>
      </c>
      <c r="E40" s="142" t="s">
        <v>74</v>
      </c>
      <c r="F40" s="144">
        <v>331</v>
      </c>
      <c r="G40" s="145">
        <v>74138</v>
      </c>
      <c r="H40" s="146">
        <v>24539678</v>
      </c>
      <c r="I40" s="147">
        <v>74138</v>
      </c>
      <c r="J40" s="148">
        <v>24539678</v>
      </c>
      <c r="K40" s="230" t="s">
        <v>308</v>
      </c>
      <c r="L40" s="147"/>
      <c r="M40" s="148">
        <v>0</v>
      </c>
      <c r="N40" s="230" t="s">
        <v>309</v>
      </c>
      <c r="O40" s="147">
        <v>74138</v>
      </c>
      <c r="P40" s="148">
        <v>24539678</v>
      </c>
      <c r="Q40" s="230" t="s">
        <v>308</v>
      </c>
      <c r="R40" s="147">
        <v>71691</v>
      </c>
      <c r="S40" s="148">
        <v>23729721</v>
      </c>
      <c r="T40" s="230" t="s">
        <v>308</v>
      </c>
      <c r="U40" s="147">
        <v>74137</v>
      </c>
      <c r="V40" s="148">
        <v>24539347</v>
      </c>
      <c r="W40" s="230" t="s">
        <v>308</v>
      </c>
      <c r="X40" s="147">
        <v>72600</v>
      </c>
      <c r="Y40" s="148">
        <v>24030600</v>
      </c>
      <c r="Z40" s="230" t="s">
        <v>308</v>
      </c>
      <c r="AA40" s="147"/>
      <c r="AB40" s="148">
        <v>0</v>
      </c>
      <c r="AC40" s="230" t="s">
        <v>309</v>
      </c>
      <c r="AD40" s="147">
        <v>74138</v>
      </c>
      <c r="AE40" s="148">
        <v>24539678</v>
      </c>
      <c r="AF40" s="230" t="s">
        <v>308</v>
      </c>
      <c r="AG40" s="147">
        <v>74000</v>
      </c>
      <c r="AH40" s="148">
        <v>24494000</v>
      </c>
      <c r="AI40" s="230" t="s">
        <v>308</v>
      </c>
      <c r="AJ40" s="147"/>
      <c r="AK40" s="148">
        <v>0</v>
      </c>
      <c r="AL40" s="230" t="s">
        <v>309</v>
      </c>
      <c r="AM40" s="147">
        <v>72655</v>
      </c>
      <c r="AN40" s="148">
        <v>24048805</v>
      </c>
      <c r="AO40" s="230" t="s">
        <v>308</v>
      </c>
      <c r="AP40" s="147"/>
      <c r="AQ40" s="148">
        <v>0</v>
      </c>
      <c r="AR40" s="230" t="s">
        <v>309</v>
      </c>
      <c r="AS40" s="147">
        <v>74138</v>
      </c>
      <c r="AT40" s="148">
        <v>24539678</v>
      </c>
      <c r="AU40" s="230" t="s">
        <v>308</v>
      </c>
      <c r="AV40" s="147">
        <v>74000</v>
      </c>
      <c r="AW40" s="148">
        <v>24494000</v>
      </c>
      <c r="AX40" s="230" t="s">
        <v>308</v>
      </c>
      <c r="AY40" s="147">
        <v>71313</v>
      </c>
      <c r="AZ40" s="148">
        <v>23604603</v>
      </c>
      <c r="BA40" s="326" t="s">
        <v>308</v>
      </c>
    </row>
    <row r="41" spans="1:53" ht="30.5" customHeight="1">
      <c r="A41" s="27"/>
      <c r="B41" s="141">
        <v>23</v>
      </c>
      <c r="C41" s="142" t="s">
        <v>120</v>
      </c>
      <c r="D41" s="143" t="s">
        <v>121</v>
      </c>
      <c r="E41" s="142" t="s">
        <v>74</v>
      </c>
      <c r="F41" s="144">
        <v>9128</v>
      </c>
      <c r="G41" s="145">
        <v>117429</v>
      </c>
      <c r="H41" s="146">
        <v>1071891912</v>
      </c>
      <c r="I41" s="147">
        <v>117429</v>
      </c>
      <c r="J41" s="148">
        <v>1071891912</v>
      </c>
      <c r="K41" s="230" t="s">
        <v>308</v>
      </c>
      <c r="L41" s="147"/>
      <c r="M41" s="148">
        <v>0</v>
      </c>
      <c r="N41" s="230" t="s">
        <v>309</v>
      </c>
      <c r="O41" s="147">
        <v>113100</v>
      </c>
      <c r="P41" s="148">
        <v>1032376800</v>
      </c>
      <c r="Q41" s="230" t="s">
        <v>308</v>
      </c>
      <c r="R41" s="147">
        <v>113554</v>
      </c>
      <c r="S41" s="148">
        <v>1036520912</v>
      </c>
      <c r="T41" s="230" t="s">
        <v>308</v>
      </c>
      <c r="U41" s="147">
        <v>114544</v>
      </c>
      <c r="V41" s="148">
        <v>1045557632</v>
      </c>
      <c r="W41" s="230" t="s">
        <v>308</v>
      </c>
      <c r="X41" s="147">
        <v>100000</v>
      </c>
      <c r="Y41" s="148">
        <v>912800000</v>
      </c>
      <c r="Z41" s="230" t="s">
        <v>308</v>
      </c>
      <c r="AA41" s="147"/>
      <c r="AB41" s="148">
        <v>0</v>
      </c>
      <c r="AC41" s="230" t="s">
        <v>309</v>
      </c>
      <c r="AD41" s="147">
        <v>117429</v>
      </c>
      <c r="AE41" s="148">
        <v>1071891912</v>
      </c>
      <c r="AF41" s="230" t="s">
        <v>308</v>
      </c>
      <c r="AG41" s="147">
        <v>117400</v>
      </c>
      <c r="AH41" s="148">
        <v>1071627200</v>
      </c>
      <c r="AI41" s="230" t="s">
        <v>308</v>
      </c>
      <c r="AJ41" s="147"/>
      <c r="AK41" s="148">
        <v>0</v>
      </c>
      <c r="AL41" s="230" t="s">
        <v>309</v>
      </c>
      <c r="AM41" s="147">
        <v>115080</v>
      </c>
      <c r="AN41" s="148">
        <v>1050450240</v>
      </c>
      <c r="AO41" s="230" t="s">
        <v>308</v>
      </c>
      <c r="AP41" s="147"/>
      <c r="AQ41" s="148">
        <v>0</v>
      </c>
      <c r="AR41" s="230" t="s">
        <v>309</v>
      </c>
      <c r="AS41" s="147">
        <v>115000</v>
      </c>
      <c r="AT41" s="148">
        <v>1049720000</v>
      </c>
      <c r="AU41" s="230" t="s">
        <v>308</v>
      </c>
      <c r="AV41" s="147">
        <v>115000</v>
      </c>
      <c r="AW41" s="148">
        <v>1049720000</v>
      </c>
      <c r="AX41" s="230" t="s">
        <v>308</v>
      </c>
      <c r="AY41" s="147">
        <v>112955</v>
      </c>
      <c r="AZ41" s="148">
        <v>1031053240</v>
      </c>
      <c r="BA41" s="326" t="s">
        <v>308</v>
      </c>
    </row>
    <row r="42" spans="1:53" ht="30.5" customHeight="1">
      <c r="A42" s="27"/>
      <c r="B42" s="141">
        <v>24</v>
      </c>
      <c r="C42" s="142" t="s">
        <v>122</v>
      </c>
      <c r="D42" s="143" t="s">
        <v>123</v>
      </c>
      <c r="E42" s="142" t="s">
        <v>77</v>
      </c>
      <c r="F42" s="144">
        <v>482</v>
      </c>
      <c r="G42" s="145">
        <v>2288732</v>
      </c>
      <c r="H42" s="146">
        <v>1103168824</v>
      </c>
      <c r="I42" s="147">
        <v>2288732</v>
      </c>
      <c r="J42" s="148">
        <v>1103168824</v>
      </c>
      <c r="K42" s="230" t="s">
        <v>308</v>
      </c>
      <c r="L42" s="147"/>
      <c r="M42" s="148">
        <v>0</v>
      </c>
      <c r="N42" s="230" t="s">
        <v>309</v>
      </c>
      <c r="O42" s="147">
        <v>2210000</v>
      </c>
      <c r="P42" s="148">
        <v>1065220000</v>
      </c>
      <c r="Q42" s="230" t="s">
        <v>308</v>
      </c>
      <c r="R42" s="147">
        <v>2213204</v>
      </c>
      <c r="S42" s="148">
        <v>1066764328</v>
      </c>
      <c r="T42" s="230" t="s">
        <v>308</v>
      </c>
      <c r="U42" s="147">
        <v>2232513</v>
      </c>
      <c r="V42" s="148">
        <v>1076071266</v>
      </c>
      <c r="W42" s="230" t="s">
        <v>308</v>
      </c>
      <c r="X42" s="147">
        <v>2057527</v>
      </c>
      <c r="Y42" s="148">
        <v>991728014</v>
      </c>
      <c r="Z42" s="230" t="s">
        <v>308</v>
      </c>
      <c r="AA42" s="147"/>
      <c r="AB42" s="148">
        <v>0</v>
      </c>
      <c r="AC42" s="230" t="s">
        <v>309</v>
      </c>
      <c r="AD42" s="147">
        <v>2288732</v>
      </c>
      <c r="AE42" s="148">
        <v>1103168824</v>
      </c>
      <c r="AF42" s="230" t="s">
        <v>308</v>
      </c>
      <c r="AG42" s="147">
        <v>2165000</v>
      </c>
      <c r="AH42" s="148">
        <v>1043530000</v>
      </c>
      <c r="AI42" s="230" t="s">
        <v>308</v>
      </c>
      <c r="AJ42" s="147"/>
      <c r="AK42" s="148">
        <v>0</v>
      </c>
      <c r="AL42" s="230" t="s">
        <v>309</v>
      </c>
      <c r="AM42" s="147">
        <v>2242957</v>
      </c>
      <c r="AN42" s="148">
        <v>1081105274</v>
      </c>
      <c r="AO42" s="230" t="s">
        <v>308</v>
      </c>
      <c r="AP42" s="147"/>
      <c r="AQ42" s="148">
        <v>0</v>
      </c>
      <c r="AR42" s="230" t="s">
        <v>309</v>
      </c>
      <c r="AS42" s="147">
        <v>2288732</v>
      </c>
      <c r="AT42" s="148">
        <v>1103168824</v>
      </c>
      <c r="AU42" s="230" t="s">
        <v>308</v>
      </c>
      <c r="AV42" s="147">
        <v>2280000</v>
      </c>
      <c r="AW42" s="148">
        <v>1098960000</v>
      </c>
      <c r="AX42" s="230" t="s">
        <v>308</v>
      </c>
      <c r="AY42" s="147">
        <v>2201531</v>
      </c>
      <c r="AZ42" s="148">
        <v>1061137942</v>
      </c>
      <c r="BA42" s="326" t="s">
        <v>308</v>
      </c>
    </row>
    <row r="43" spans="1:53" ht="30.5" customHeight="1">
      <c r="A43" s="27"/>
      <c r="B43" s="141">
        <v>25</v>
      </c>
      <c r="C43" s="142" t="s">
        <v>124</v>
      </c>
      <c r="D43" s="143" t="s">
        <v>125</v>
      </c>
      <c r="E43" s="142" t="s">
        <v>77</v>
      </c>
      <c r="F43" s="144">
        <v>48</v>
      </c>
      <c r="G43" s="145">
        <v>4308918</v>
      </c>
      <c r="H43" s="146">
        <v>206828064</v>
      </c>
      <c r="I43" s="147">
        <v>4308918</v>
      </c>
      <c r="J43" s="148">
        <v>206828064</v>
      </c>
      <c r="K43" s="230" t="s">
        <v>308</v>
      </c>
      <c r="L43" s="147"/>
      <c r="M43" s="148">
        <v>0</v>
      </c>
      <c r="N43" s="230" t="s">
        <v>309</v>
      </c>
      <c r="O43" s="147">
        <v>4308918</v>
      </c>
      <c r="P43" s="148">
        <v>206828064</v>
      </c>
      <c r="Q43" s="230" t="s">
        <v>308</v>
      </c>
      <c r="R43" s="147">
        <v>4166724</v>
      </c>
      <c r="S43" s="148">
        <v>200002752</v>
      </c>
      <c r="T43" s="230" t="s">
        <v>308</v>
      </c>
      <c r="U43" s="147">
        <v>4308917</v>
      </c>
      <c r="V43" s="148">
        <v>206828016</v>
      </c>
      <c r="W43" s="230" t="s">
        <v>308</v>
      </c>
      <c r="X43" s="147">
        <v>4206571</v>
      </c>
      <c r="Y43" s="148">
        <v>201915408</v>
      </c>
      <c r="Z43" s="230" t="s">
        <v>308</v>
      </c>
      <c r="AA43" s="147"/>
      <c r="AB43" s="148">
        <v>0</v>
      </c>
      <c r="AC43" s="230" t="s">
        <v>309</v>
      </c>
      <c r="AD43" s="147">
        <v>4308918</v>
      </c>
      <c r="AE43" s="148">
        <v>206828064</v>
      </c>
      <c r="AF43" s="230" t="s">
        <v>308</v>
      </c>
      <c r="AG43" s="147">
        <v>4308900</v>
      </c>
      <c r="AH43" s="148">
        <v>206827200</v>
      </c>
      <c r="AI43" s="230" t="s">
        <v>308</v>
      </c>
      <c r="AJ43" s="147"/>
      <c r="AK43" s="148">
        <v>0</v>
      </c>
      <c r="AL43" s="230" t="s">
        <v>309</v>
      </c>
      <c r="AM43" s="147">
        <v>4222740</v>
      </c>
      <c r="AN43" s="148">
        <v>202691520</v>
      </c>
      <c r="AO43" s="230" t="s">
        <v>308</v>
      </c>
      <c r="AP43" s="147"/>
      <c r="AQ43" s="148">
        <v>0</v>
      </c>
      <c r="AR43" s="230" t="s">
        <v>309</v>
      </c>
      <c r="AS43" s="147">
        <v>4308918</v>
      </c>
      <c r="AT43" s="148">
        <v>206828064</v>
      </c>
      <c r="AU43" s="230" t="s">
        <v>308</v>
      </c>
      <c r="AV43" s="147">
        <v>4307000</v>
      </c>
      <c r="AW43" s="148">
        <v>206736000</v>
      </c>
      <c r="AX43" s="230" t="s">
        <v>308</v>
      </c>
      <c r="AY43" s="147">
        <v>4144748</v>
      </c>
      <c r="AZ43" s="148">
        <v>198947904</v>
      </c>
      <c r="BA43" s="326" t="s">
        <v>308</v>
      </c>
    </row>
    <row r="44" spans="1:53" ht="30.5" customHeight="1">
      <c r="A44" s="27"/>
      <c r="B44" s="141">
        <v>26</v>
      </c>
      <c r="C44" s="142" t="s">
        <v>126</v>
      </c>
      <c r="D44" s="143" t="s">
        <v>127</v>
      </c>
      <c r="E44" s="142" t="s">
        <v>74</v>
      </c>
      <c r="F44" s="144">
        <v>160</v>
      </c>
      <c r="G44" s="145">
        <v>1254344</v>
      </c>
      <c r="H44" s="146">
        <v>200695040</v>
      </c>
      <c r="I44" s="147">
        <v>1254344</v>
      </c>
      <c r="J44" s="148">
        <v>200695040</v>
      </c>
      <c r="K44" s="230" t="s">
        <v>308</v>
      </c>
      <c r="L44" s="147"/>
      <c r="M44" s="148">
        <v>0</v>
      </c>
      <c r="N44" s="230" t="s">
        <v>309</v>
      </c>
      <c r="O44" s="147">
        <v>1254344</v>
      </c>
      <c r="P44" s="148">
        <v>200695040</v>
      </c>
      <c r="Q44" s="230" t="s">
        <v>308</v>
      </c>
      <c r="R44" s="147">
        <v>1212951</v>
      </c>
      <c r="S44" s="148">
        <v>194072160</v>
      </c>
      <c r="T44" s="230" t="s">
        <v>308</v>
      </c>
      <c r="U44" s="147">
        <v>1254343</v>
      </c>
      <c r="V44" s="148">
        <v>200694880</v>
      </c>
      <c r="W44" s="230" t="s">
        <v>308</v>
      </c>
      <c r="X44" s="147">
        <v>1210799</v>
      </c>
      <c r="Y44" s="148">
        <v>193727840</v>
      </c>
      <c r="Z44" s="230" t="s">
        <v>308</v>
      </c>
      <c r="AA44" s="147"/>
      <c r="AB44" s="148">
        <v>0</v>
      </c>
      <c r="AC44" s="230" t="s">
        <v>309</v>
      </c>
      <c r="AD44" s="147">
        <v>1254344</v>
      </c>
      <c r="AE44" s="148">
        <v>200695040</v>
      </c>
      <c r="AF44" s="230" t="s">
        <v>308</v>
      </c>
      <c r="AG44" s="147">
        <v>1254300</v>
      </c>
      <c r="AH44" s="148">
        <v>200688000</v>
      </c>
      <c r="AI44" s="230" t="s">
        <v>308</v>
      </c>
      <c r="AJ44" s="147"/>
      <c r="AK44" s="148">
        <v>0</v>
      </c>
      <c r="AL44" s="230" t="s">
        <v>309</v>
      </c>
      <c r="AM44" s="147">
        <v>1229257</v>
      </c>
      <c r="AN44" s="148">
        <v>196681120</v>
      </c>
      <c r="AO44" s="230" t="s">
        <v>308</v>
      </c>
      <c r="AP44" s="147"/>
      <c r="AQ44" s="148">
        <v>0</v>
      </c>
      <c r="AR44" s="230" t="s">
        <v>309</v>
      </c>
      <c r="AS44" s="147">
        <v>1254344</v>
      </c>
      <c r="AT44" s="148">
        <v>200695040</v>
      </c>
      <c r="AU44" s="230" t="s">
        <v>308</v>
      </c>
      <c r="AV44" s="147">
        <v>1254000</v>
      </c>
      <c r="AW44" s="148">
        <v>200640000</v>
      </c>
      <c r="AX44" s="230" t="s">
        <v>308</v>
      </c>
      <c r="AY44" s="147">
        <v>1206553</v>
      </c>
      <c r="AZ44" s="148">
        <v>193048480</v>
      </c>
      <c r="BA44" s="326" t="s">
        <v>308</v>
      </c>
    </row>
    <row r="45" spans="1:53" ht="30.5" customHeight="1">
      <c r="A45" s="27"/>
      <c r="B45" s="141">
        <v>27</v>
      </c>
      <c r="C45" s="142" t="s">
        <v>128</v>
      </c>
      <c r="D45" s="143" t="s">
        <v>129</v>
      </c>
      <c r="E45" s="142" t="s">
        <v>74</v>
      </c>
      <c r="F45" s="144">
        <v>1750</v>
      </c>
      <c r="G45" s="145">
        <v>813927</v>
      </c>
      <c r="H45" s="146">
        <v>1424372250</v>
      </c>
      <c r="I45" s="147">
        <v>813927</v>
      </c>
      <c r="J45" s="148">
        <v>1424372250</v>
      </c>
      <c r="K45" s="230" t="s">
        <v>308</v>
      </c>
      <c r="L45" s="147"/>
      <c r="M45" s="148">
        <v>0</v>
      </c>
      <c r="N45" s="230" t="s">
        <v>309</v>
      </c>
      <c r="O45" s="147">
        <v>807300</v>
      </c>
      <c r="P45" s="148">
        <v>1412775000</v>
      </c>
      <c r="Q45" s="230" t="s">
        <v>308</v>
      </c>
      <c r="R45" s="147">
        <v>787067</v>
      </c>
      <c r="S45" s="148">
        <v>1377367250</v>
      </c>
      <c r="T45" s="230" t="s">
        <v>308</v>
      </c>
      <c r="U45" s="147">
        <v>793934</v>
      </c>
      <c r="V45" s="148">
        <v>1389384500</v>
      </c>
      <c r="W45" s="230" t="s">
        <v>308</v>
      </c>
      <c r="X45" s="147">
        <v>749943</v>
      </c>
      <c r="Y45" s="148">
        <v>1312400250</v>
      </c>
      <c r="Z45" s="230" t="s">
        <v>308</v>
      </c>
      <c r="AA45" s="147"/>
      <c r="AB45" s="148">
        <v>0</v>
      </c>
      <c r="AC45" s="230" t="s">
        <v>309</v>
      </c>
      <c r="AD45" s="147">
        <v>733927</v>
      </c>
      <c r="AE45" s="148">
        <v>1284372250</v>
      </c>
      <c r="AF45" s="230" t="s">
        <v>308</v>
      </c>
      <c r="AG45" s="147">
        <v>769900</v>
      </c>
      <c r="AH45" s="148">
        <v>1347325000</v>
      </c>
      <c r="AI45" s="230" t="s">
        <v>308</v>
      </c>
      <c r="AJ45" s="147"/>
      <c r="AK45" s="148">
        <v>0</v>
      </c>
      <c r="AL45" s="230" t="s">
        <v>309</v>
      </c>
      <c r="AM45" s="147">
        <v>797648</v>
      </c>
      <c r="AN45" s="148">
        <v>1395884000</v>
      </c>
      <c r="AO45" s="230" t="s">
        <v>308</v>
      </c>
      <c r="AP45" s="147"/>
      <c r="AQ45" s="148">
        <v>0</v>
      </c>
      <c r="AR45" s="230" t="s">
        <v>309</v>
      </c>
      <c r="AS45" s="147">
        <v>783000</v>
      </c>
      <c r="AT45" s="148">
        <v>1370250000</v>
      </c>
      <c r="AU45" s="230" t="s">
        <v>308</v>
      </c>
      <c r="AV45" s="147">
        <v>813000</v>
      </c>
      <c r="AW45" s="148">
        <v>1422750000</v>
      </c>
      <c r="AX45" s="230" t="s">
        <v>308</v>
      </c>
      <c r="AY45" s="147">
        <v>782916</v>
      </c>
      <c r="AZ45" s="148">
        <v>1370103000</v>
      </c>
      <c r="BA45" s="326" t="s">
        <v>308</v>
      </c>
    </row>
    <row r="46" spans="1:53" ht="30.5" customHeight="1">
      <c r="A46" s="27"/>
      <c r="B46" s="141">
        <v>28</v>
      </c>
      <c r="C46" s="142" t="s">
        <v>130</v>
      </c>
      <c r="D46" s="143" t="s">
        <v>131</v>
      </c>
      <c r="E46" s="142" t="s">
        <v>74</v>
      </c>
      <c r="F46" s="144">
        <v>298</v>
      </c>
      <c r="G46" s="145">
        <v>865219</v>
      </c>
      <c r="H46" s="146">
        <v>257835262</v>
      </c>
      <c r="I46" s="147">
        <v>865219</v>
      </c>
      <c r="J46" s="148">
        <v>257835262</v>
      </c>
      <c r="K46" s="230" t="s">
        <v>308</v>
      </c>
      <c r="L46" s="147"/>
      <c r="M46" s="148">
        <v>0</v>
      </c>
      <c r="N46" s="230" t="s">
        <v>309</v>
      </c>
      <c r="O46" s="147">
        <v>865219</v>
      </c>
      <c r="P46" s="148">
        <v>257835262</v>
      </c>
      <c r="Q46" s="230" t="s">
        <v>308</v>
      </c>
      <c r="R46" s="147">
        <v>836667</v>
      </c>
      <c r="S46" s="148">
        <v>249326766</v>
      </c>
      <c r="T46" s="230" t="s">
        <v>308</v>
      </c>
      <c r="U46" s="147">
        <v>843966</v>
      </c>
      <c r="V46" s="148">
        <v>251501868</v>
      </c>
      <c r="W46" s="230" t="s">
        <v>308</v>
      </c>
      <c r="X46" s="147">
        <v>810855</v>
      </c>
      <c r="Y46" s="148">
        <v>241634790</v>
      </c>
      <c r="Z46" s="230" t="s">
        <v>308</v>
      </c>
      <c r="AA46" s="147"/>
      <c r="AB46" s="148">
        <v>0</v>
      </c>
      <c r="AC46" s="230" t="s">
        <v>309</v>
      </c>
      <c r="AD46" s="147">
        <v>865219</v>
      </c>
      <c r="AE46" s="148">
        <v>257835262</v>
      </c>
      <c r="AF46" s="230" t="s">
        <v>308</v>
      </c>
      <c r="AG46" s="147">
        <v>865000</v>
      </c>
      <c r="AH46" s="148">
        <v>257770000</v>
      </c>
      <c r="AI46" s="230" t="s">
        <v>308</v>
      </c>
      <c r="AJ46" s="147"/>
      <c r="AK46" s="148">
        <v>0</v>
      </c>
      <c r="AL46" s="230" t="s">
        <v>309</v>
      </c>
      <c r="AM46" s="147">
        <v>847915</v>
      </c>
      <c r="AN46" s="148">
        <v>252678670</v>
      </c>
      <c r="AO46" s="230" t="s">
        <v>308</v>
      </c>
      <c r="AP46" s="147"/>
      <c r="AQ46" s="148">
        <v>0</v>
      </c>
      <c r="AR46" s="230" t="s">
        <v>309</v>
      </c>
      <c r="AS46" s="147">
        <v>865219</v>
      </c>
      <c r="AT46" s="148">
        <v>257835262</v>
      </c>
      <c r="AU46" s="230" t="s">
        <v>308</v>
      </c>
      <c r="AV46" s="147">
        <v>865000</v>
      </c>
      <c r="AW46" s="148">
        <v>257770000</v>
      </c>
      <c r="AX46" s="230" t="s">
        <v>308</v>
      </c>
      <c r="AY46" s="147">
        <v>832254</v>
      </c>
      <c r="AZ46" s="148">
        <v>248011692</v>
      </c>
      <c r="BA46" s="326" t="s">
        <v>308</v>
      </c>
    </row>
    <row r="47" spans="1:53" ht="30.5" customHeight="1">
      <c r="A47" s="27"/>
      <c r="B47" s="141">
        <v>29</v>
      </c>
      <c r="C47" s="142" t="s">
        <v>132</v>
      </c>
      <c r="D47" s="143" t="s">
        <v>133</v>
      </c>
      <c r="E47" s="142" t="s">
        <v>74</v>
      </c>
      <c r="F47" s="144">
        <v>106</v>
      </c>
      <c r="G47" s="145">
        <v>965839</v>
      </c>
      <c r="H47" s="146">
        <v>102378934</v>
      </c>
      <c r="I47" s="147">
        <v>965839</v>
      </c>
      <c r="J47" s="148">
        <v>102378934</v>
      </c>
      <c r="K47" s="230" t="s">
        <v>308</v>
      </c>
      <c r="L47" s="147"/>
      <c r="M47" s="148">
        <v>0</v>
      </c>
      <c r="N47" s="230" t="s">
        <v>309</v>
      </c>
      <c r="O47" s="147">
        <v>965839</v>
      </c>
      <c r="P47" s="148">
        <v>102378934</v>
      </c>
      <c r="Q47" s="230" t="s">
        <v>308</v>
      </c>
      <c r="R47" s="147">
        <v>933966</v>
      </c>
      <c r="S47" s="148">
        <v>99000396</v>
      </c>
      <c r="T47" s="230" t="s">
        <v>308</v>
      </c>
      <c r="U47" s="147">
        <v>965838</v>
      </c>
      <c r="V47" s="148">
        <v>102378828</v>
      </c>
      <c r="W47" s="230" t="s">
        <v>308</v>
      </c>
      <c r="X47" s="147">
        <v>911475</v>
      </c>
      <c r="Y47" s="148">
        <v>96616350</v>
      </c>
      <c r="Z47" s="230" t="s">
        <v>308</v>
      </c>
      <c r="AA47" s="147"/>
      <c r="AB47" s="148">
        <v>0</v>
      </c>
      <c r="AC47" s="230" t="s">
        <v>309</v>
      </c>
      <c r="AD47" s="147">
        <v>965839</v>
      </c>
      <c r="AE47" s="148">
        <v>102378934</v>
      </c>
      <c r="AF47" s="230" t="s">
        <v>308</v>
      </c>
      <c r="AG47" s="147">
        <v>965800</v>
      </c>
      <c r="AH47" s="148">
        <v>102374800</v>
      </c>
      <c r="AI47" s="230" t="s">
        <v>308</v>
      </c>
      <c r="AJ47" s="147"/>
      <c r="AK47" s="148">
        <v>0</v>
      </c>
      <c r="AL47" s="230" t="s">
        <v>309</v>
      </c>
      <c r="AM47" s="147">
        <v>946522</v>
      </c>
      <c r="AN47" s="148">
        <v>100331332</v>
      </c>
      <c r="AO47" s="230" t="s">
        <v>308</v>
      </c>
      <c r="AP47" s="147"/>
      <c r="AQ47" s="148">
        <v>0</v>
      </c>
      <c r="AR47" s="230" t="s">
        <v>309</v>
      </c>
      <c r="AS47" s="147">
        <v>965839</v>
      </c>
      <c r="AT47" s="148">
        <v>102378934</v>
      </c>
      <c r="AU47" s="230" t="s">
        <v>308</v>
      </c>
      <c r="AV47" s="147">
        <v>965000</v>
      </c>
      <c r="AW47" s="148">
        <v>102290000</v>
      </c>
      <c r="AX47" s="230" t="s">
        <v>308</v>
      </c>
      <c r="AY47" s="147">
        <v>929041</v>
      </c>
      <c r="AZ47" s="148">
        <v>98478346</v>
      </c>
      <c r="BA47" s="326" t="s">
        <v>308</v>
      </c>
    </row>
    <row r="48" spans="1:53" ht="30.5" customHeight="1">
      <c r="A48" s="27"/>
      <c r="B48" s="141">
        <v>30</v>
      </c>
      <c r="C48" s="142" t="s">
        <v>134</v>
      </c>
      <c r="D48" s="143" t="s">
        <v>135</v>
      </c>
      <c r="E48" s="142" t="s">
        <v>74</v>
      </c>
      <c r="F48" s="144">
        <v>2272</v>
      </c>
      <c r="G48" s="145">
        <v>689280</v>
      </c>
      <c r="H48" s="146">
        <v>1566044160</v>
      </c>
      <c r="I48" s="147">
        <v>689280</v>
      </c>
      <c r="J48" s="148">
        <v>1566044160</v>
      </c>
      <c r="K48" s="230" t="s">
        <v>308</v>
      </c>
      <c r="L48" s="147"/>
      <c r="M48" s="148">
        <v>0</v>
      </c>
      <c r="N48" s="230" t="s">
        <v>309</v>
      </c>
      <c r="O48" s="147">
        <v>685100</v>
      </c>
      <c r="P48" s="148">
        <v>1556547200</v>
      </c>
      <c r="Q48" s="230" t="s">
        <v>308</v>
      </c>
      <c r="R48" s="147">
        <v>666534</v>
      </c>
      <c r="S48" s="148">
        <v>1514365248</v>
      </c>
      <c r="T48" s="230" t="s">
        <v>308</v>
      </c>
      <c r="U48" s="147">
        <v>672348</v>
      </c>
      <c r="V48" s="148">
        <v>1527574656</v>
      </c>
      <c r="W48" s="230" t="s">
        <v>308</v>
      </c>
      <c r="X48" s="147">
        <v>601371</v>
      </c>
      <c r="Y48" s="148">
        <v>1366314912</v>
      </c>
      <c r="Z48" s="230" t="s">
        <v>308</v>
      </c>
      <c r="AA48" s="147"/>
      <c r="AB48" s="148">
        <v>0</v>
      </c>
      <c r="AC48" s="230" t="s">
        <v>309</v>
      </c>
      <c r="AD48" s="147">
        <v>689280</v>
      </c>
      <c r="AE48" s="148">
        <v>1566044160</v>
      </c>
      <c r="AF48" s="230" t="s">
        <v>308</v>
      </c>
      <c r="AG48" s="147">
        <v>651900</v>
      </c>
      <c r="AH48" s="148">
        <v>1481116800</v>
      </c>
      <c r="AI48" s="230" t="s">
        <v>308</v>
      </c>
      <c r="AJ48" s="147"/>
      <c r="AK48" s="148">
        <v>0</v>
      </c>
      <c r="AL48" s="230" t="s">
        <v>309</v>
      </c>
      <c r="AM48" s="147">
        <v>675494</v>
      </c>
      <c r="AN48" s="148">
        <v>1534722368</v>
      </c>
      <c r="AO48" s="230" t="s">
        <v>308</v>
      </c>
      <c r="AP48" s="147"/>
      <c r="AQ48" s="148">
        <v>0</v>
      </c>
      <c r="AR48" s="230" t="s">
        <v>309</v>
      </c>
      <c r="AS48" s="147">
        <v>635000</v>
      </c>
      <c r="AT48" s="148">
        <v>1442720000</v>
      </c>
      <c r="AU48" s="230" t="s">
        <v>308</v>
      </c>
      <c r="AV48" s="147">
        <v>689000</v>
      </c>
      <c r="AW48" s="148">
        <v>1565408000</v>
      </c>
      <c r="AX48" s="230" t="s">
        <v>308</v>
      </c>
      <c r="AY48" s="147">
        <v>663018</v>
      </c>
      <c r="AZ48" s="148">
        <v>1506376896</v>
      </c>
      <c r="BA48" s="326" t="s">
        <v>308</v>
      </c>
    </row>
    <row r="49" spans="1:53" ht="30.5" customHeight="1">
      <c r="A49" s="27"/>
      <c r="B49" s="141">
        <v>31</v>
      </c>
      <c r="C49" s="142" t="s">
        <v>136</v>
      </c>
      <c r="D49" s="143" t="s">
        <v>137</v>
      </c>
      <c r="E49" s="142" t="s">
        <v>74</v>
      </c>
      <c r="F49" s="144">
        <v>119</v>
      </c>
      <c r="G49" s="145">
        <v>521052</v>
      </c>
      <c r="H49" s="146">
        <v>62005188</v>
      </c>
      <c r="I49" s="147">
        <v>521052</v>
      </c>
      <c r="J49" s="148">
        <v>62005188</v>
      </c>
      <c r="K49" s="230" t="s">
        <v>308</v>
      </c>
      <c r="L49" s="147"/>
      <c r="M49" s="148">
        <v>0</v>
      </c>
      <c r="N49" s="230" t="s">
        <v>309</v>
      </c>
      <c r="O49" s="147">
        <v>521052</v>
      </c>
      <c r="P49" s="148">
        <v>62005188</v>
      </c>
      <c r="Q49" s="230" t="s">
        <v>308</v>
      </c>
      <c r="R49" s="147">
        <v>503857</v>
      </c>
      <c r="S49" s="148">
        <v>59958983</v>
      </c>
      <c r="T49" s="230" t="s">
        <v>308</v>
      </c>
      <c r="U49" s="147">
        <v>521051</v>
      </c>
      <c r="V49" s="148">
        <v>62005069</v>
      </c>
      <c r="W49" s="230" t="s">
        <v>308</v>
      </c>
      <c r="X49" s="147">
        <v>436552</v>
      </c>
      <c r="Y49" s="148">
        <v>51949688</v>
      </c>
      <c r="Z49" s="230" t="s">
        <v>308</v>
      </c>
      <c r="AA49" s="147"/>
      <c r="AB49" s="148">
        <v>0</v>
      </c>
      <c r="AC49" s="230" t="s">
        <v>309</v>
      </c>
      <c r="AD49" s="147">
        <v>521052</v>
      </c>
      <c r="AE49" s="148">
        <v>62005188</v>
      </c>
      <c r="AF49" s="230" t="s">
        <v>308</v>
      </c>
      <c r="AG49" s="147">
        <v>521000</v>
      </c>
      <c r="AH49" s="148">
        <v>61999000</v>
      </c>
      <c r="AI49" s="230" t="s">
        <v>308</v>
      </c>
      <c r="AJ49" s="147"/>
      <c r="AK49" s="148">
        <v>0</v>
      </c>
      <c r="AL49" s="230" t="s">
        <v>309</v>
      </c>
      <c r="AM49" s="147">
        <v>510631</v>
      </c>
      <c r="AN49" s="148">
        <v>60765089</v>
      </c>
      <c r="AO49" s="230" t="s">
        <v>308</v>
      </c>
      <c r="AP49" s="147"/>
      <c r="AQ49" s="148">
        <v>0</v>
      </c>
      <c r="AR49" s="230" t="s">
        <v>309</v>
      </c>
      <c r="AS49" s="147">
        <v>521052</v>
      </c>
      <c r="AT49" s="148">
        <v>62005188</v>
      </c>
      <c r="AU49" s="230" t="s">
        <v>308</v>
      </c>
      <c r="AV49" s="147">
        <v>520000</v>
      </c>
      <c r="AW49" s="148">
        <v>61880000</v>
      </c>
      <c r="AX49" s="230" t="s">
        <v>308</v>
      </c>
      <c r="AY49" s="147">
        <v>501200</v>
      </c>
      <c r="AZ49" s="148">
        <v>59642800</v>
      </c>
      <c r="BA49" s="326" t="s">
        <v>308</v>
      </c>
    </row>
    <row r="50" spans="1:53" ht="30.5" customHeight="1">
      <c r="A50" s="27"/>
      <c r="B50" s="141">
        <v>32</v>
      </c>
      <c r="C50" s="142" t="s">
        <v>138</v>
      </c>
      <c r="D50" s="143" t="s">
        <v>139</v>
      </c>
      <c r="E50" s="142" t="s">
        <v>77</v>
      </c>
      <c r="F50" s="144">
        <v>87</v>
      </c>
      <c r="G50" s="145">
        <v>529225</v>
      </c>
      <c r="H50" s="146">
        <v>46042575</v>
      </c>
      <c r="I50" s="147">
        <v>529225</v>
      </c>
      <c r="J50" s="148">
        <v>46042575</v>
      </c>
      <c r="K50" s="230" t="s">
        <v>308</v>
      </c>
      <c r="L50" s="147"/>
      <c r="M50" s="148">
        <v>0</v>
      </c>
      <c r="N50" s="230" t="s">
        <v>309</v>
      </c>
      <c r="O50" s="147">
        <v>529225</v>
      </c>
      <c r="P50" s="148">
        <v>46042575</v>
      </c>
      <c r="Q50" s="230" t="s">
        <v>308</v>
      </c>
      <c r="R50" s="147">
        <v>511761</v>
      </c>
      <c r="S50" s="148">
        <v>44523207</v>
      </c>
      <c r="T50" s="230" t="s">
        <v>308</v>
      </c>
      <c r="U50" s="147">
        <v>529224</v>
      </c>
      <c r="V50" s="148">
        <v>46042488</v>
      </c>
      <c r="W50" s="230" t="s">
        <v>308</v>
      </c>
      <c r="X50" s="147">
        <v>529225</v>
      </c>
      <c r="Y50" s="148">
        <v>46042575</v>
      </c>
      <c r="Z50" s="230" t="s">
        <v>308</v>
      </c>
      <c r="AA50" s="147"/>
      <c r="AB50" s="148">
        <v>0</v>
      </c>
      <c r="AC50" s="230" t="s">
        <v>309</v>
      </c>
      <c r="AD50" s="147">
        <v>529225</v>
      </c>
      <c r="AE50" s="148">
        <v>46042575</v>
      </c>
      <c r="AF50" s="230" t="s">
        <v>308</v>
      </c>
      <c r="AG50" s="147">
        <v>529200</v>
      </c>
      <c r="AH50" s="148">
        <v>46040400</v>
      </c>
      <c r="AI50" s="230" t="s">
        <v>308</v>
      </c>
      <c r="AJ50" s="147"/>
      <c r="AK50" s="148">
        <v>0</v>
      </c>
      <c r="AL50" s="230" t="s">
        <v>309</v>
      </c>
      <c r="AM50" s="147">
        <v>518641</v>
      </c>
      <c r="AN50" s="148">
        <v>45121767</v>
      </c>
      <c r="AO50" s="230" t="s">
        <v>308</v>
      </c>
      <c r="AP50" s="147"/>
      <c r="AQ50" s="148">
        <v>0</v>
      </c>
      <c r="AR50" s="230" t="s">
        <v>309</v>
      </c>
      <c r="AS50" s="147">
        <v>529225</v>
      </c>
      <c r="AT50" s="148">
        <v>46042575</v>
      </c>
      <c r="AU50" s="230" t="s">
        <v>308</v>
      </c>
      <c r="AV50" s="147">
        <v>528000</v>
      </c>
      <c r="AW50" s="148">
        <v>45936000</v>
      </c>
      <c r="AX50" s="230" t="s">
        <v>308</v>
      </c>
      <c r="AY50" s="147">
        <v>509062</v>
      </c>
      <c r="AZ50" s="148">
        <v>44288394</v>
      </c>
      <c r="BA50" s="326" t="s">
        <v>308</v>
      </c>
    </row>
    <row r="51" spans="1:53" ht="30.5" customHeight="1">
      <c r="A51" s="27"/>
      <c r="B51" s="141">
        <v>33</v>
      </c>
      <c r="C51" s="142" t="s">
        <v>140</v>
      </c>
      <c r="D51" s="143" t="s">
        <v>141</v>
      </c>
      <c r="E51" s="142" t="s">
        <v>142</v>
      </c>
      <c r="F51" s="144">
        <v>235340</v>
      </c>
      <c r="G51" s="145">
        <v>4918</v>
      </c>
      <c r="H51" s="146">
        <v>1157402120</v>
      </c>
      <c r="I51" s="147">
        <v>4918</v>
      </c>
      <c r="J51" s="148">
        <v>1157402120</v>
      </c>
      <c r="K51" s="230" t="s">
        <v>308</v>
      </c>
      <c r="L51" s="147"/>
      <c r="M51" s="148">
        <v>0</v>
      </c>
      <c r="N51" s="230" t="s">
        <v>309</v>
      </c>
      <c r="O51" s="147">
        <v>4918</v>
      </c>
      <c r="P51" s="148">
        <v>1157402120</v>
      </c>
      <c r="Q51" s="230" t="s">
        <v>308</v>
      </c>
      <c r="R51" s="147">
        <v>4756</v>
      </c>
      <c r="S51" s="148">
        <v>1119277040</v>
      </c>
      <c r="T51" s="230" t="s">
        <v>308</v>
      </c>
      <c r="U51" s="147">
        <v>4796</v>
      </c>
      <c r="V51" s="148">
        <v>1128690640</v>
      </c>
      <c r="W51" s="230" t="s">
        <v>308</v>
      </c>
      <c r="X51" s="147">
        <v>4300</v>
      </c>
      <c r="Y51" s="148">
        <v>1011962000</v>
      </c>
      <c r="Z51" s="230" t="s">
        <v>308</v>
      </c>
      <c r="AA51" s="147"/>
      <c r="AB51" s="148">
        <v>0</v>
      </c>
      <c r="AC51" s="230" t="s">
        <v>309</v>
      </c>
      <c r="AD51" s="147">
        <v>4918</v>
      </c>
      <c r="AE51" s="148">
        <v>1157402120</v>
      </c>
      <c r="AF51" s="230" t="s">
        <v>308</v>
      </c>
      <c r="AG51" s="147">
        <v>4600</v>
      </c>
      <c r="AH51" s="148">
        <v>1082564000</v>
      </c>
      <c r="AI51" s="230" t="s">
        <v>308</v>
      </c>
      <c r="AJ51" s="147"/>
      <c r="AK51" s="148">
        <v>0</v>
      </c>
      <c r="AL51" s="230" t="s">
        <v>309</v>
      </c>
      <c r="AM51" s="147">
        <v>4820</v>
      </c>
      <c r="AN51" s="148">
        <v>1134338800</v>
      </c>
      <c r="AO51" s="230" t="s">
        <v>308</v>
      </c>
      <c r="AP51" s="147"/>
      <c r="AQ51" s="148">
        <v>0</v>
      </c>
      <c r="AR51" s="230" t="s">
        <v>309</v>
      </c>
      <c r="AS51" s="147">
        <v>4918</v>
      </c>
      <c r="AT51" s="148">
        <v>1157402120</v>
      </c>
      <c r="AU51" s="230" t="s">
        <v>308</v>
      </c>
      <c r="AV51" s="147">
        <v>4900</v>
      </c>
      <c r="AW51" s="148">
        <v>1153166000</v>
      </c>
      <c r="AX51" s="230" t="s">
        <v>308</v>
      </c>
      <c r="AY51" s="147">
        <v>4918</v>
      </c>
      <c r="AZ51" s="148">
        <v>1157402120</v>
      </c>
      <c r="BA51" s="326" t="s">
        <v>308</v>
      </c>
    </row>
    <row r="52" spans="1:53" ht="30.5" customHeight="1">
      <c r="A52" s="27"/>
      <c r="B52" s="141">
        <v>34</v>
      </c>
      <c r="C52" s="142" t="s">
        <v>143</v>
      </c>
      <c r="D52" s="143" t="s">
        <v>144</v>
      </c>
      <c r="E52" s="142" t="s">
        <v>145</v>
      </c>
      <c r="F52" s="144">
        <v>134900</v>
      </c>
      <c r="G52" s="145">
        <v>2058</v>
      </c>
      <c r="H52" s="146">
        <v>277624200</v>
      </c>
      <c r="I52" s="147">
        <v>2058</v>
      </c>
      <c r="J52" s="148">
        <v>277624200</v>
      </c>
      <c r="K52" s="230" t="s">
        <v>308</v>
      </c>
      <c r="L52" s="147"/>
      <c r="M52" s="148">
        <v>0</v>
      </c>
      <c r="N52" s="230" t="s">
        <v>309</v>
      </c>
      <c r="O52" s="147">
        <v>2058</v>
      </c>
      <c r="P52" s="148">
        <v>277624200</v>
      </c>
      <c r="Q52" s="230" t="s">
        <v>308</v>
      </c>
      <c r="R52" s="147">
        <v>1990</v>
      </c>
      <c r="S52" s="148">
        <v>268451000</v>
      </c>
      <c r="T52" s="230" t="s">
        <v>308</v>
      </c>
      <c r="U52" s="147">
        <v>2006</v>
      </c>
      <c r="V52" s="148">
        <v>270609400</v>
      </c>
      <c r="W52" s="230" t="s">
        <v>308</v>
      </c>
      <c r="X52" s="147">
        <v>2058</v>
      </c>
      <c r="Y52" s="148">
        <v>277624200</v>
      </c>
      <c r="Z52" s="230" t="s">
        <v>308</v>
      </c>
      <c r="AA52" s="147"/>
      <c r="AB52" s="148">
        <v>0</v>
      </c>
      <c r="AC52" s="230" t="s">
        <v>309</v>
      </c>
      <c r="AD52" s="147">
        <v>2058</v>
      </c>
      <c r="AE52" s="148">
        <v>277624200</v>
      </c>
      <c r="AF52" s="230" t="s">
        <v>308</v>
      </c>
      <c r="AG52" s="147">
        <v>2000</v>
      </c>
      <c r="AH52" s="148">
        <v>269800000</v>
      </c>
      <c r="AI52" s="230" t="s">
        <v>308</v>
      </c>
      <c r="AJ52" s="147"/>
      <c r="AK52" s="148">
        <v>0</v>
      </c>
      <c r="AL52" s="230" t="s">
        <v>309</v>
      </c>
      <c r="AM52" s="147">
        <v>2017</v>
      </c>
      <c r="AN52" s="148">
        <v>272093300</v>
      </c>
      <c r="AO52" s="230" t="s">
        <v>308</v>
      </c>
      <c r="AP52" s="147"/>
      <c r="AQ52" s="148">
        <v>0</v>
      </c>
      <c r="AR52" s="230" t="s">
        <v>309</v>
      </c>
      <c r="AS52" s="147">
        <v>2058</v>
      </c>
      <c r="AT52" s="148">
        <v>277624200</v>
      </c>
      <c r="AU52" s="230" t="s">
        <v>308</v>
      </c>
      <c r="AV52" s="147">
        <v>2000</v>
      </c>
      <c r="AW52" s="148">
        <v>269800000</v>
      </c>
      <c r="AX52" s="230" t="s">
        <v>308</v>
      </c>
      <c r="AY52" s="147">
        <v>1980</v>
      </c>
      <c r="AZ52" s="148">
        <v>267102000</v>
      </c>
      <c r="BA52" s="326" t="s">
        <v>308</v>
      </c>
    </row>
    <row r="53" spans="1:53" ht="30.5" customHeight="1">
      <c r="A53" s="27"/>
      <c r="B53" s="141">
        <v>35</v>
      </c>
      <c r="C53" s="142">
        <v>642.1</v>
      </c>
      <c r="D53" s="143" t="s">
        <v>146</v>
      </c>
      <c r="E53" s="142" t="s">
        <v>147</v>
      </c>
      <c r="F53" s="144">
        <v>8</v>
      </c>
      <c r="G53" s="145">
        <v>687145</v>
      </c>
      <c r="H53" s="146">
        <v>5497160</v>
      </c>
      <c r="I53" s="147">
        <v>687145</v>
      </c>
      <c r="J53" s="148">
        <v>5497160</v>
      </c>
      <c r="K53" s="230" t="s">
        <v>308</v>
      </c>
      <c r="L53" s="147"/>
      <c r="M53" s="148">
        <v>0</v>
      </c>
      <c r="N53" s="230" t="s">
        <v>309</v>
      </c>
      <c r="O53" s="147">
        <v>687145</v>
      </c>
      <c r="P53" s="148">
        <v>5497160</v>
      </c>
      <c r="Q53" s="230" t="s">
        <v>308</v>
      </c>
      <c r="R53" s="147">
        <v>664469</v>
      </c>
      <c r="S53" s="148">
        <v>5315752</v>
      </c>
      <c r="T53" s="230" t="s">
        <v>308</v>
      </c>
      <c r="U53" s="147">
        <v>687144</v>
      </c>
      <c r="V53" s="148">
        <v>5497152</v>
      </c>
      <c r="W53" s="230" t="s">
        <v>308</v>
      </c>
      <c r="X53" s="147">
        <v>687145</v>
      </c>
      <c r="Y53" s="148">
        <v>5497160</v>
      </c>
      <c r="Z53" s="230" t="s">
        <v>308</v>
      </c>
      <c r="AA53" s="147"/>
      <c r="AB53" s="148">
        <v>0</v>
      </c>
      <c r="AC53" s="230" t="s">
        <v>309</v>
      </c>
      <c r="AD53" s="147">
        <v>687145</v>
      </c>
      <c r="AE53" s="148">
        <v>5497160</v>
      </c>
      <c r="AF53" s="230" t="s">
        <v>308</v>
      </c>
      <c r="AG53" s="147">
        <v>687100</v>
      </c>
      <c r="AH53" s="148">
        <v>5496800</v>
      </c>
      <c r="AI53" s="230" t="s">
        <v>308</v>
      </c>
      <c r="AJ53" s="147"/>
      <c r="AK53" s="148">
        <v>0</v>
      </c>
      <c r="AL53" s="230" t="s">
        <v>309</v>
      </c>
      <c r="AM53" s="147">
        <v>673402</v>
      </c>
      <c r="AN53" s="148">
        <v>5387216</v>
      </c>
      <c r="AO53" s="230" t="s">
        <v>308</v>
      </c>
      <c r="AP53" s="147"/>
      <c r="AQ53" s="148">
        <v>0</v>
      </c>
      <c r="AR53" s="230" t="s">
        <v>309</v>
      </c>
      <c r="AS53" s="147">
        <v>687145</v>
      </c>
      <c r="AT53" s="148">
        <v>5497160</v>
      </c>
      <c r="AU53" s="230" t="s">
        <v>308</v>
      </c>
      <c r="AV53" s="147">
        <v>686000</v>
      </c>
      <c r="AW53" s="148">
        <v>5488000</v>
      </c>
      <c r="AX53" s="230" t="s">
        <v>308</v>
      </c>
      <c r="AY53" s="147">
        <v>660965</v>
      </c>
      <c r="AZ53" s="148">
        <v>5287720</v>
      </c>
      <c r="BA53" s="326" t="s">
        <v>308</v>
      </c>
    </row>
    <row r="54" spans="1:53" ht="30.5" customHeight="1">
      <c r="A54" s="27"/>
      <c r="B54" s="141">
        <v>36</v>
      </c>
      <c r="C54" s="142" t="s">
        <v>148</v>
      </c>
      <c r="D54" s="143" t="s">
        <v>149</v>
      </c>
      <c r="E54" s="142" t="s">
        <v>77</v>
      </c>
      <c r="F54" s="144">
        <v>22</v>
      </c>
      <c r="G54" s="145">
        <v>1556216</v>
      </c>
      <c r="H54" s="146">
        <v>34236752</v>
      </c>
      <c r="I54" s="147">
        <v>1556216</v>
      </c>
      <c r="J54" s="148">
        <v>34236752</v>
      </c>
      <c r="K54" s="230" t="s">
        <v>308</v>
      </c>
      <c r="L54" s="147"/>
      <c r="M54" s="148">
        <v>0</v>
      </c>
      <c r="N54" s="230" t="s">
        <v>309</v>
      </c>
      <c r="O54" s="147">
        <v>1556216</v>
      </c>
      <c r="P54" s="148">
        <v>34236752</v>
      </c>
      <c r="Q54" s="230" t="s">
        <v>308</v>
      </c>
      <c r="R54" s="147">
        <v>1504861</v>
      </c>
      <c r="S54" s="148">
        <v>33106942</v>
      </c>
      <c r="T54" s="230" t="s">
        <v>308</v>
      </c>
      <c r="U54" s="147">
        <v>1556215</v>
      </c>
      <c r="V54" s="148">
        <v>34236730</v>
      </c>
      <c r="W54" s="230" t="s">
        <v>308</v>
      </c>
      <c r="X54" s="147">
        <v>1556216</v>
      </c>
      <c r="Y54" s="148">
        <v>34236752</v>
      </c>
      <c r="Z54" s="230" t="s">
        <v>308</v>
      </c>
      <c r="AA54" s="147"/>
      <c r="AB54" s="148">
        <v>0</v>
      </c>
      <c r="AC54" s="230" t="s">
        <v>309</v>
      </c>
      <c r="AD54" s="147">
        <v>1556216</v>
      </c>
      <c r="AE54" s="148">
        <v>34236752</v>
      </c>
      <c r="AF54" s="230" t="s">
        <v>308</v>
      </c>
      <c r="AG54" s="147">
        <v>1556200</v>
      </c>
      <c r="AH54" s="148">
        <v>34236400</v>
      </c>
      <c r="AI54" s="230" t="s">
        <v>308</v>
      </c>
      <c r="AJ54" s="147"/>
      <c r="AK54" s="148">
        <v>0</v>
      </c>
      <c r="AL54" s="230" t="s">
        <v>309</v>
      </c>
      <c r="AM54" s="147">
        <v>1525092</v>
      </c>
      <c r="AN54" s="148">
        <v>33552024</v>
      </c>
      <c r="AO54" s="230" t="s">
        <v>308</v>
      </c>
      <c r="AP54" s="147"/>
      <c r="AQ54" s="148">
        <v>0</v>
      </c>
      <c r="AR54" s="230" t="s">
        <v>309</v>
      </c>
      <c r="AS54" s="147">
        <v>1556216</v>
      </c>
      <c r="AT54" s="148">
        <v>34236752</v>
      </c>
      <c r="AU54" s="230" t="s">
        <v>308</v>
      </c>
      <c r="AV54" s="147">
        <v>1555000</v>
      </c>
      <c r="AW54" s="148">
        <v>34210000</v>
      </c>
      <c r="AX54" s="230" t="s">
        <v>308</v>
      </c>
      <c r="AY54" s="147">
        <v>1496924</v>
      </c>
      <c r="AZ54" s="148">
        <v>32932328</v>
      </c>
      <c r="BA54" s="326" t="s">
        <v>308</v>
      </c>
    </row>
    <row r="55" spans="1:53" ht="30.5" customHeight="1">
      <c r="A55" s="27"/>
      <c r="B55" s="141">
        <v>37</v>
      </c>
      <c r="C55" s="142" t="s">
        <v>150</v>
      </c>
      <c r="D55" s="143" t="s">
        <v>151</v>
      </c>
      <c r="E55" s="142" t="s">
        <v>77</v>
      </c>
      <c r="F55" s="144">
        <v>560</v>
      </c>
      <c r="G55" s="145">
        <v>627410</v>
      </c>
      <c r="H55" s="146">
        <v>351349600</v>
      </c>
      <c r="I55" s="147">
        <v>627410</v>
      </c>
      <c r="J55" s="148">
        <v>351349600</v>
      </c>
      <c r="K55" s="230" t="s">
        <v>308</v>
      </c>
      <c r="L55" s="147"/>
      <c r="M55" s="148">
        <v>0</v>
      </c>
      <c r="N55" s="230" t="s">
        <v>309</v>
      </c>
      <c r="O55" s="147">
        <v>627410</v>
      </c>
      <c r="P55" s="148">
        <v>351349600</v>
      </c>
      <c r="Q55" s="230" t="s">
        <v>308</v>
      </c>
      <c r="R55" s="147">
        <v>606705</v>
      </c>
      <c r="S55" s="148">
        <v>339754800</v>
      </c>
      <c r="T55" s="230" t="s">
        <v>308</v>
      </c>
      <c r="U55" s="147">
        <v>611998</v>
      </c>
      <c r="V55" s="148">
        <v>342718880</v>
      </c>
      <c r="W55" s="230" t="s">
        <v>308</v>
      </c>
      <c r="X55" s="147">
        <v>550000</v>
      </c>
      <c r="Y55" s="148">
        <v>308000000</v>
      </c>
      <c r="Z55" s="230" t="s">
        <v>308</v>
      </c>
      <c r="AA55" s="147"/>
      <c r="AB55" s="148">
        <v>0</v>
      </c>
      <c r="AC55" s="230" t="s">
        <v>309</v>
      </c>
      <c r="AD55" s="147">
        <v>627410</v>
      </c>
      <c r="AE55" s="148">
        <v>351349600</v>
      </c>
      <c r="AF55" s="230" t="s">
        <v>308</v>
      </c>
      <c r="AG55" s="147">
        <v>627400</v>
      </c>
      <c r="AH55" s="148">
        <v>351344000</v>
      </c>
      <c r="AI55" s="230" t="s">
        <v>308</v>
      </c>
      <c r="AJ55" s="147"/>
      <c r="AK55" s="148">
        <v>0</v>
      </c>
      <c r="AL55" s="230" t="s">
        <v>309</v>
      </c>
      <c r="AM55" s="147">
        <v>614862</v>
      </c>
      <c r="AN55" s="148">
        <v>344322720</v>
      </c>
      <c r="AO55" s="230" t="s">
        <v>308</v>
      </c>
      <c r="AP55" s="147"/>
      <c r="AQ55" s="148">
        <v>0</v>
      </c>
      <c r="AR55" s="230" t="s">
        <v>309</v>
      </c>
      <c r="AS55" s="147">
        <v>627410</v>
      </c>
      <c r="AT55" s="148">
        <v>351349600</v>
      </c>
      <c r="AU55" s="230" t="s">
        <v>308</v>
      </c>
      <c r="AV55" s="147">
        <v>625000</v>
      </c>
      <c r="AW55" s="148">
        <v>350000000</v>
      </c>
      <c r="AX55" s="230" t="s">
        <v>308</v>
      </c>
      <c r="AY55" s="147">
        <v>603506</v>
      </c>
      <c r="AZ55" s="148">
        <v>337963360</v>
      </c>
      <c r="BA55" s="326" t="s">
        <v>308</v>
      </c>
    </row>
    <row r="56" spans="1:53" ht="30.5" customHeight="1">
      <c r="A56" s="27"/>
      <c r="B56" s="141">
        <v>38</v>
      </c>
      <c r="C56" s="142" t="s">
        <v>152</v>
      </c>
      <c r="D56" s="143" t="s">
        <v>153</v>
      </c>
      <c r="E56" s="142" t="s">
        <v>77</v>
      </c>
      <c r="F56" s="144">
        <v>785</v>
      </c>
      <c r="G56" s="145">
        <v>39521</v>
      </c>
      <c r="H56" s="146">
        <v>31023985</v>
      </c>
      <c r="I56" s="147">
        <v>39521</v>
      </c>
      <c r="J56" s="148">
        <v>31023985</v>
      </c>
      <c r="K56" s="230" t="s">
        <v>308</v>
      </c>
      <c r="L56" s="147"/>
      <c r="M56" s="148">
        <v>0</v>
      </c>
      <c r="N56" s="230" t="s">
        <v>309</v>
      </c>
      <c r="O56" s="147">
        <v>39521</v>
      </c>
      <c r="P56" s="148">
        <v>31023985</v>
      </c>
      <c r="Q56" s="230" t="s">
        <v>308</v>
      </c>
      <c r="R56" s="147">
        <v>38217</v>
      </c>
      <c r="S56" s="148">
        <v>30000345</v>
      </c>
      <c r="T56" s="230" t="s">
        <v>308</v>
      </c>
      <c r="U56" s="147">
        <v>39520</v>
      </c>
      <c r="V56" s="148">
        <v>31023200</v>
      </c>
      <c r="W56" s="230" t="s">
        <v>308</v>
      </c>
      <c r="X56" s="147">
        <v>37919</v>
      </c>
      <c r="Y56" s="148">
        <v>29766415</v>
      </c>
      <c r="Z56" s="230" t="s">
        <v>308</v>
      </c>
      <c r="AA56" s="147"/>
      <c r="AB56" s="148">
        <v>0</v>
      </c>
      <c r="AC56" s="230" t="s">
        <v>309</v>
      </c>
      <c r="AD56" s="147">
        <v>39521</v>
      </c>
      <c r="AE56" s="148">
        <v>31023985</v>
      </c>
      <c r="AF56" s="230" t="s">
        <v>308</v>
      </c>
      <c r="AG56" s="147">
        <v>39500</v>
      </c>
      <c r="AH56" s="148">
        <v>31007500</v>
      </c>
      <c r="AI56" s="230" t="s">
        <v>308</v>
      </c>
      <c r="AJ56" s="147"/>
      <c r="AK56" s="148">
        <v>0</v>
      </c>
      <c r="AL56" s="230" t="s">
        <v>309</v>
      </c>
      <c r="AM56" s="147">
        <v>38731</v>
      </c>
      <c r="AN56" s="148">
        <v>30403835</v>
      </c>
      <c r="AO56" s="230" t="s">
        <v>308</v>
      </c>
      <c r="AP56" s="147"/>
      <c r="AQ56" s="148">
        <v>0</v>
      </c>
      <c r="AR56" s="230" t="s">
        <v>309</v>
      </c>
      <c r="AS56" s="147">
        <v>39521</v>
      </c>
      <c r="AT56" s="148">
        <v>31023985</v>
      </c>
      <c r="AU56" s="230" t="s">
        <v>308</v>
      </c>
      <c r="AV56" s="147">
        <v>39000</v>
      </c>
      <c r="AW56" s="148">
        <v>30615000</v>
      </c>
      <c r="AX56" s="230" t="s">
        <v>308</v>
      </c>
      <c r="AY56" s="147">
        <v>38015</v>
      </c>
      <c r="AZ56" s="148">
        <v>29841775</v>
      </c>
      <c r="BA56" s="326" t="s">
        <v>308</v>
      </c>
    </row>
    <row r="57" spans="1:53" ht="30.5" customHeight="1">
      <c r="A57" s="27"/>
      <c r="B57" s="141">
        <v>39</v>
      </c>
      <c r="C57" s="142" t="s">
        <v>154</v>
      </c>
      <c r="D57" s="143" t="s">
        <v>155</v>
      </c>
      <c r="E57" s="142" t="s">
        <v>77</v>
      </c>
      <c r="F57" s="144">
        <v>735</v>
      </c>
      <c r="G57" s="145">
        <v>758933</v>
      </c>
      <c r="H57" s="146">
        <v>557815755</v>
      </c>
      <c r="I57" s="147">
        <v>758933</v>
      </c>
      <c r="J57" s="148">
        <v>557815755</v>
      </c>
      <c r="K57" s="230" t="s">
        <v>308</v>
      </c>
      <c r="L57" s="147"/>
      <c r="M57" s="148">
        <v>0</v>
      </c>
      <c r="N57" s="230" t="s">
        <v>309</v>
      </c>
      <c r="O57" s="147">
        <v>754000</v>
      </c>
      <c r="P57" s="148">
        <v>554190000</v>
      </c>
      <c r="Q57" s="230" t="s">
        <v>308</v>
      </c>
      <c r="R57" s="147">
        <v>733888</v>
      </c>
      <c r="S57" s="148">
        <v>539407680</v>
      </c>
      <c r="T57" s="230" t="s">
        <v>308</v>
      </c>
      <c r="U57" s="147">
        <v>740290</v>
      </c>
      <c r="V57" s="148">
        <v>544113150</v>
      </c>
      <c r="W57" s="230" t="s">
        <v>308</v>
      </c>
      <c r="X57" s="147">
        <v>681125</v>
      </c>
      <c r="Y57" s="148">
        <v>500626875</v>
      </c>
      <c r="Z57" s="230" t="s">
        <v>308</v>
      </c>
      <c r="AA57" s="147"/>
      <c r="AB57" s="148">
        <v>0</v>
      </c>
      <c r="AC57" s="230" t="s">
        <v>309</v>
      </c>
      <c r="AD57" s="147">
        <v>758933</v>
      </c>
      <c r="AE57" s="148">
        <v>557815755</v>
      </c>
      <c r="AF57" s="230" t="s">
        <v>308</v>
      </c>
      <c r="AG57" s="147">
        <v>758900</v>
      </c>
      <c r="AH57" s="148">
        <v>557791500</v>
      </c>
      <c r="AI57" s="230" t="s">
        <v>308</v>
      </c>
      <c r="AJ57" s="147"/>
      <c r="AK57" s="148">
        <v>0</v>
      </c>
      <c r="AL57" s="230" t="s">
        <v>309</v>
      </c>
      <c r="AM57" s="147">
        <v>743754</v>
      </c>
      <c r="AN57" s="148">
        <v>546659190</v>
      </c>
      <c r="AO57" s="230" t="s">
        <v>308</v>
      </c>
      <c r="AP57" s="147"/>
      <c r="AQ57" s="148">
        <v>0</v>
      </c>
      <c r="AR57" s="230" t="s">
        <v>309</v>
      </c>
      <c r="AS57" s="147">
        <v>758933</v>
      </c>
      <c r="AT57" s="148">
        <v>557815755</v>
      </c>
      <c r="AU57" s="230" t="s">
        <v>308</v>
      </c>
      <c r="AV57" s="147">
        <v>758000</v>
      </c>
      <c r="AW57" s="148">
        <v>557130000</v>
      </c>
      <c r="AX57" s="230" t="s">
        <v>308</v>
      </c>
      <c r="AY57" s="147">
        <v>730018</v>
      </c>
      <c r="AZ57" s="148">
        <v>536563230</v>
      </c>
      <c r="BA57" s="326" t="s">
        <v>308</v>
      </c>
    </row>
    <row r="58" spans="1:53" ht="30.5" customHeight="1">
      <c r="A58" s="27"/>
      <c r="B58" s="141">
        <v>40</v>
      </c>
      <c r="C58" s="142" t="s">
        <v>156</v>
      </c>
      <c r="D58" s="143" t="s">
        <v>157</v>
      </c>
      <c r="E58" s="142" t="s">
        <v>74</v>
      </c>
      <c r="F58" s="144">
        <v>1120</v>
      </c>
      <c r="G58" s="145">
        <v>651117</v>
      </c>
      <c r="H58" s="146">
        <v>729251040</v>
      </c>
      <c r="I58" s="147">
        <v>651117</v>
      </c>
      <c r="J58" s="148">
        <v>729251040</v>
      </c>
      <c r="K58" s="230" t="s">
        <v>308</v>
      </c>
      <c r="L58" s="147"/>
      <c r="M58" s="148">
        <v>0</v>
      </c>
      <c r="N58" s="230" t="s">
        <v>309</v>
      </c>
      <c r="O58" s="147">
        <v>646750</v>
      </c>
      <c r="P58" s="148">
        <v>724360000</v>
      </c>
      <c r="Q58" s="230" t="s">
        <v>308</v>
      </c>
      <c r="R58" s="147">
        <v>629630</v>
      </c>
      <c r="S58" s="148">
        <v>705185600</v>
      </c>
      <c r="T58" s="230" t="s">
        <v>308</v>
      </c>
      <c r="U58" s="147">
        <v>635123</v>
      </c>
      <c r="V58" s="148">
        <v>711337760</v>
      </c>
      <c r="W58" s="230" t="s">
        <v>308</v>
      </c>
      <c r="X58" s="147">
        <v>500000</v>
      </c>
      <c r="Y58" s="148">
        <v>560000000</v>
      </c>
      <c r="Z58" s="230" t="s">
        <v>308</v>
      </c>
      <c r="AA58" s="147"/>
      <c r="AB58" s="148">
        <v>0</v>
      </c>
      <c r="AC58" s="230" t="s">
        <v>309</v>
      </c>
      <c r="AD58" s="147">
        <v>651117</v>
      </c>
      <c r="AE58" s="148">
        <v>729251040</v>
      </c>
      <c r="AF58" s="230" t="s">
        <v>308</v>
      </c>
      <c r="AG58" s="147">
        <v>651100</v>
      </c>
      <c r="AH58" s="148">
        <v>729232000</v>
      </c>
      <c r="AI58" s="230" t="s">
        <v>308</v>
      </c>
      <c r="AJ58" s="147"/>
      <c r="AK58" s="148">
        <v>0</v>
      </c>
      <c r="AL58" s="230" t="s">
        <v>309</v>
      </c>
      <c r="AM58" s="147">
        <v>638095</v>
      </c>
      <c r="AN58" s="148">
        <v>714666400</v>
      </c>
      <c r="AO58" s="230" t="s">
        <v>308</v>
      </c>
      <c r="AP58" s="147"/>
      <c r="AQ58" s="148">
        <v>0</v>
      </c>
      <c r="AR58" s="230" t="s">
        <v>309</v>
      </c>
      <c r="AS58" s="147">
        <v>651117</v>
      </c>
      <c r="AT58" s="148">
        <v>729251040</v>
      </c>
      <c r="AU58" s="230" t="s">
        <v>308</v>
      </c>
      <c r="AV58" s="147">
        <v>650000</v>
      </c>
      <c r="AW58" s="148">
        <v>728000000</v>
      </c>
      <c r="AX58" s="230" t="s">
        <v>308</v>
      </c>
      <c r="AY58" s="147">
        <v>626309</v>
      </c>
      <c r="AZ58" s="148">
        <v>701466080</v>
      </c>
      <c r="BA58" s="326" t="s">
        <v>308</v>
      </c>
    </row>
    <row r="59" spans="1:53" ht="30.5" customHeight="1">
      <c r="A59" s="27"/>
      <c r="B59" s="141">
        <v>41</v>
      </c>
      <c r="C59" s="142">
        <v>672.1</v>
      </c>
      <c r="D59" s="143" t="s">
        <v>158</v>
      </c>
      <c r="E59" s="142" t="s">
        <v>77</v>
      </c>
      <c r="F59" s="144">
        <v>9800</v>
      </c>
      <c r="G59" s="145">
        <v>72458</v>
      </c>
      <c r="H59" s="146">
        <v>710088400</v>
      </c>
      <c r="I59" s="147">
        <v>72458</v>
      </c>
      <c r="J59" s="148">
        <v>710088400</v>
      </c>
      <c r="K59" s="230" t="s">
        <v>308</v>
      </c>
      <c r="L59" s="147"/>
      <c r="M59" s="148">
        <v>0</v>
      </c>
      <c r="N59" s="230" t="s">
        <v>309</v>
      </c>
      <c r="O59" s="147">
        <v>72458</v>
      </c>
      <c r="P59" s="148">
        <v>710088400</v>
      </c>
      <c r="Q59" s="230" t="s">
        <v>308</v>
      </c>
      <c r="R59" s="147">
        <v>70067</v>
      </c>
      <c r="S59" s="148">
        <v>686656600</v>
      </c>
      <c r="T59" s="230" t="s">
        <v>308</v>
      </c>
      <c r="U59" s="147">
        <v>70677</v>
      </c>
      <c r="V59" s="148">
        <v>692634600</v>
      </c>
      <c r="W59" s="230" t="s">
        <v>308</v>
      </c>
      <c r="X59" s="147">
        <v>66533</v>
      </c>
      <c r="Y59" s="148">
        <v>652023400</v>
      </c>
      <c r="Z59" s="230" t="s">
        <v>308</v>
      </c>
      <c r="AA59" s="147"/>
      <c r="AB59" s="148">
        <v>0</v>
      </c>
      <c r="AC59" s="230" t="s">
        <v>309</v>
      </c>
      <c r="AD59" s="147">
        <v>72458</v>
      </c>
      <c r="AE59" s="148">
        <v>710088400</v>
      </c>
      <c r="AF59" s="230" t="s">
        <v>308</v>
      </c>
      <c r="AG59" s="147">
        <v>72400</v>
      </c>
      <c r="AH59" s="148">
        <v>709520000</v>
      </c>
      <c r="AI59" s="230" t="s">
        <v>308</v>
      </c>
      <c r="AJ59" s="147"/>
      <c r="AK59" s="148">
        <v>0</v>
      </c>
      <c r="AL59" s="230" t="s">
        <v>309</v>
      </c>
      <c r="AM59" s="147">
        <v>71009</v>
      </c>
      <c r="AN59" s="148">
        <v>695888200</v>
      </c>
      <c r="AO59" s="230" t="s">
        <v>308</v>
      </c>
      <c r="AP59" s="147"/>
      <c r="AQ59" s="148">
        <v>0</v>
      </c>
      <c r="AR59" s="230" t="s">
        <v>309</v>
      </c>
      <c r="AS59" s="147">
        <v>72458</v>
      </c>
      <c r="AT59" s="148">
        <v>710088400</v>
      </c>
      <c r="AU59" s="230" t="s">
        <v>308</v>
      </c>
      <c r="AV59" s="147">
        <v>72000</v>
      </c>
      <c r="AW59" s="148">
        <v>705600000</v>
      </c>
      <c r="AX59" s="230" t="s">
        <v>308</v>
      </c>
      <c r="AY59" s="147">
        <v>69697</v>
      </c>
      <c r="AZ59" s="148">
        <v>683030600</v>
      </c>
      <c r="BA59" s="326" t="s">
        <v>308</v>
      </c>
    </row>
    <row r="60" spans="1:53" ht="30.5" customHeight="1">
      <c r="A60" s="27"/>
      <c r="B60" s="141">
        <v>42</v>
      </c>
      <c r="C60" s="142" t="s">
        <v>159</v>
      </c>
      <c r="D60" s="143" t="s">
        <v>160</v>
      </c>
      <c r="E60" s="142" t="s">
        <v>92</v>
      </c>
      <c r="F60" s="144">
        <v>33613</v>
      </c>
      <c r="G60" s="145">
        <v>7689</v>
      </c>
      <c r="H60" s="146">
        <v>258450357</v>
      </c>
      <c r="I60" s="147">
        <v>7689</v>
      </c>
      <c r="J60" s="148">
        <v>258450357</v>
      </c>
      <c r="K60" s="230" t="s">
        <v>308</v>
      </c>
      <c r="L60" s="147"/>
      <c r="M60" s="148">
        <v>0</v>
      </c>
      <c r="N60" s="230" t="s">
        <v>309</v>
      </c>
      <c r="O60" s="147">
        <v>7689</v>
      </c>
      <c r="P60" s="148">
        <v>258450357</v>
      </c>
      <c r="Q60" s="230" t="s">
        <v>308</v>
      </c>
      <c r="R60" s="147">
        <v>7435</v>
      </c>
      <c r="S60" s="148">
        <v>249912655</v>
      </c>
      <c r="T60" s="230" t="s">
        <v>308</v>
      </c>
      <c r="U60" s="147">
        <v>7499</v>
      </c>
      <c r="V60" s="148">
        <v>252063887</v>
      </c>
      <c r="W60" s="230" t="s">
        <v>308</v>
      </c>
      <c r="X60" s="147">
        <v>7689</v>
      </c>
      <c r="Y60" s="148">
        <v>258450357</v>
      </c>
      <c r="Z60" s="230" t="s">
        <v>308</v>
      </c>
      <c r="AA60" s="147"/>
      <c r="AB60" s="148">
        <v>0</v>
      </c>
      <c r="AC60" s="230" t="s">
        <v>309</v>
      </c>
      <c r="AD60" s="147">
        <v>7689</v>
      </c>
      <c r="AE60" s="148">
        <v>258450357</v>
      </c>
      <c r="AF60" s="230" t="s">
        <v>308</v>
      </c>
      <c r="AG60" s="147">
        <v>7600</v>
      </c>
      <c r="AH60" s="148">
        <v>255458800</v>
      </c>
      <c r="AI60" s="230" t="s">
        <v>308</v>
      </c>
      <c r="AJ60" s="147"/>
      <c r="AK60" s="148">
        <v>0</v>
      </c>
      <c r="AL60" s="230" t="s">
        <v>309</v>
      </c>
      <c r="AM60" s="147">
        <v>7535</v>
      </c>
      <c r="AN60" s="148">
        <v>253273955</v>
      </c>
      <c r="AO60" s="230" t="s">
        <v>308</v>
      </c>
      <c r="AP60" s="147"/>
      <c r="AQ60" s="148">
        <v>0</v>
      </c>
      <c r="AR60" s="230" t="s">
        <v>309</v>
      </c>
      <c r="AS60" s="147">
        <v>7689</v>
      </c>
      <c r="AT60" s="148">
        <v>258450357</v>
      </c>
      <c r="AU60" s="230" t="s">
        <v>308</v>
      </c>
      <c r="AV60" s="147">
        <v>7500</v>
      </c>
      <c r="AW60" s="148">
        <v>252097500</v>
      </c>
      <c r="AX60" s="230" t="s">
        <v>308</v>
      </c>
      <c r="AY60" s="147">
        <v>7396</v>
      </c>
      <c r="AZ60" s="148">
        <v>248601748</v>
      </c>
      <c r="BA60" s="326" t="s">
        <v>308</v>
      </c>
    </row>
    <row r="61" spans="1:53" ht="30.5" customHeight="1">
      <c r="A61" s="27"/>
      <c r="B61" s="141">
        <v>43</v>
      </c>
      <c r="C61" s="142" t="s">
        <v>161</v>
      </c>
      <c r="D61" s="143" t="s">
        <v>162</v>
      </c>
      <c r="E61" s="142" t="s">
        <v>74</v>
      </c>
      <c r="F61" s="144">
        <v>4664</v>
      </c>
      <c r="G61" s="145">
        <v>113904</v>
      </c>
      <c r="H61" s="146">
        <v>531248256</v>
      </c>
      <c r="I61" s="147">
        <v>113904</v>
      </c>
      <c r="J61" s="148">
        <v>531248256</v>
      </c>
      <c r="K61" s="230" t="s">
        <v>308</v>
      </c>
      <c r="L61" s="147"/>
      <c r="M61" s="148">
        <v>0</v>
      </c>
      <c r="N61" s="230" t="s">
        <v>309</v>
      </c>
      <c r="O61" s="147">
        <v>113904</v>
      </c>
      <c r="P61" s="148">
        <v>531248256</v>
      </c>
      <c r="Q61" s="230" t="s">
        <v>308</v>
      </c>
      <c r="R61" s="147">
        <v>110145</v>
      </c>
      <c r="S61" s="148">
        <v>513716280</v>
      </c>
      <c r="T61" s="230" t="s">
        <v>308</v>
      </c>
      <c r="U61" s="147">
        <v>111105</v>
      </c>
      <c r="V61" s="148">
        <v>518193720</v>
      </c>
      <c r="W61" s="230" t="s">
        <v>308</v>
      </c>
      <c r="X61" s="147">
        <v>10000</v>
      </c>
      <c r="Y61" s="148">
        <v>46640000</v>
      </c>
      <c r="Z61" s="230" t="s">
        <v>308</v>
      </c>
      <c r="AA61" s="147"/>
      <c r="AB61" s="148">
        <v>0</v>
      </c>
      <c r="AC61" s="230" t="s">
        <v>309</v>
      </c>
      <c r="AD61" s="147">
        <v>113904</v>
      </c>
      <c r="AE61" s="148">
        <v>531248256</v>
      </c>
      <c r="AF61" s="230" t="s">
        <v>308</v>
      </c>
      <c r="AG61" s="147">
        <v>113900</v>
      </c>
      <c r="AH61" s="148">
        <v>531229600</v>
      </c>
      <c r="AI61" s="230" t="s">
        <v>308</v>
      </c>
      <c r="AJ61" s="147"/>
      <c r="AK61" s="148">
        <v>0</v>
      </c>
      <c r="AL61" s="230" t="s">
        <v>309</v>
      </c>
      <c r="AM61" s="147">
        <v>111626</v>
      </c>
      <c r="AN61" s="148">
        <v>520623664</v>
      </c>
      <c r="AO61" s="230" t="s">
        <v>308</v>
      </c>
      <c r="AP61" s="147"/>
      <c r="AQ61" s="148">
        <v>0</v>
      </c>
      <c r="AR61" s="230" t="s">
        <v>309</v>
      </c>
      <c r="AS61" s="147">
        <v>113904</v>
      </c>
      <c r="AT61" s="148">
        <v>531248256</v>
      </c>
      <c r="AU61" s="230" t="s">
        <v>308</v>
      </c>
      <c r="AV61" s="147">
        <v>113000</v>
      </c>
      <c r="AW61" s="148">
        <v>527032000</v>
      </c>
      <c r="AX61" s="230" t="s">
        <v>308</v>
      </c>
      <c r="AY61" s="147">
        <v>109564</v>
      </c>
      <c r="AZ61" s="148">
        <v>511006496</v>
      </c>
      <c r="BA61" s="326" t="s">
        <v>308</v>
      </c>
    </row>
    <row r="62" spans="1:53" ht="30.5" customHeight="1">
      <c r="A62" s="27"/>
      <c r="B62" s="141">
        <v>44</v>
      </c>
      <c r="C62" s="142" t="s">
        <v>163</v>
      </c>
      <c r="D62" s="143" t="s">
        <v>164</v>
      </c>
      <c r="E62" s="142" t="s">
        <v>74</v>
      </c>
      <c r="F62" s="144">
        <v>933</v>
      </c>
      <c r="G62" s="145">
        <v>123881</v>
      </c>
      <c r="H62" s="146">
        <v>115580973</v>
      </c>
      <c r="I62" s="147">
        <v>123881</v>
      </c>
      <c r="J62" s="148">
        <v>115580973</v>
      </c>
      <c r="K62" s="230" t="s">
        <v>308</v>
      </c>
      <c r="L62" s="147"/>
      <c r="M62" s="148">
        <v>0</v>
      </c>
      <c r="N62" s="230" t="s">
        <v>309</v>
      </c>
      <c r="O62" s="147">
        <v>119600</v>
      </c>
      <c r="P62" s="148">
        <v>111586800</v>
      </c>
      <c r="Q62" s="230" t="s">
        <v>308</v>
      </c>
      <c r="R62" s="147">
        <v>119793</v>
      </c>
      <c r="S62" s="148">
        <v>111766869</v>
      </c>
      <c r="T62" s="230" t="s">
        <v>308</v>
      </c>
      <c r="U62" s="147">
        <v>123880</v>
      </c>
      <c r="V62" s="148">
        <v>115580040</v>
      </c>
      <c r="W62" s="230" t="s">
        <v>308</v>
      </c>
      <c r="X62" s="147">
        <v>129971</v>
      </c>
      <c r="Y62" s="148">
        <v>121262943</v>
      </c>
      <c r="Z62" s="230" t="s">
        <v>309</v>
      </c>
      <c r="AA62" s="147"/>
      <c r="AB62" s="148">
        <v>0</v>
      </c>
      <c r="AC62" s="230" t="s">
        <v>309</v>
      </c>
      <c r="AD62" s="147">
        <v>123881</v>
      </c>
      <c r="AE62" s="148">
        <v>115580973</v>
      </c>
      <c r="AF62" s="230" t="s">
        <v>308</v>
      </c>
      <c r="AG62" s="147">
        <v>123800</v>
      </c>
      <c r="AH62" s="148">
        <v>115505400</v>
      </c>
      <c r="AI62" s="230" t="s">
        <v>308</v>
      </c>
      <c r="AJ62" s="147"/>
      <c r="AK62" s="148">
        <v>0</v>
      </c>
      <c r="AL62" s="230" t="s">
        <v>309</v>
      </c>
      <c r="AM62" s="147">
        <v>121403</v>
      </c>
      <c r="AN62" s="148">
        <v>113268999</v>
      </c>
      <c r="AO62" s="230" t="s">
        <v>308</v>
      </c>
      <c r="AP62" s="147"/>
      <c r="AQ62" s="148">
        <v>0</v>
      </c>
      <c r="AR62" s="230" t="s">
        <v>309</v>
      </c>
      <c r="AS62" s="147">
        <v>123881</v>
      </c>
      <c r="AT62" s="148">
        <v>115580973</v>
      </c>
      <c r="AU62" s="230" t="s">
        <v>308</v>
      </c>
      <c r="AV62" s="147">
        <v>123000</v>
      </c>
      <c r="AW62" s="148">
        <v>114759000</v>
      </c>
      <c r="AX62" s="230" t="s">
        <v>308</v>
      </c>
      <c r="AY62" s="147">
        <v>119161</v>
      </c>
      <c r="AZ62" s="148">
        <v>111177213</v>
      </c>
      <c r="BA62" s="326" t="s">
        <v>308</v>
      </c>
    </row>
    <row r="63" spans="1:53" ht="30.5" customHeight="1">
      <c r="A63" s="27"/>
      <c r="B63" s="141">
        <v>45</v>
      </c>
      <c r="C63" s="142" t="s">
        <v>165</v>
      </c>
      <c r="D63" s="143" t="s">
        <v>166</v>
      </c>
      <c r="E63" s="142" t="s">
        <v>74</v>
      </c>
      <c r="F63" s="144">
        <v>350</v>
      </c>
      <c r="G63" s="145">
        <v>219696</v>
      </c>
      <c r="H63" s="146">
        <v>76893600</v>
      </c>
      <c r="I63" s="147">
        <v>219696</v>
      </c>
      <c r="J63" s="148">
        <v>76893600</v>
      </c>
      <c r="K63" s="230" t="s">
        <v>308</v>
      </c>
      <c r="L63" s="147"/>
      <c r="M63" s="148">
        <v>0</v>
      </c>
      <c r="N63" s="230" t="s">
        <v>309</v>
      </c>
      <c r="O63" s="147">
        <v>219696</v>
      </c>
      <c r="P63" s="148">
        <v>76893600</v>
      </c>
      <c r="Q63" s="230" t="s">
        <v>308</v>
      </c>
      <c r="R63" s="147">
        <v>212446</v>
      </c>
      <c r="S63" s="148">
        <v>74356100</v>
      </c>
      <c r="T63" s="230" t="s">
        <v>308</v>
      </c>
      <c r="U63" s="147">
        <v>219695</v>
      </c>
      <c r="V63" s="148">
        <v>76893250</v>
      </c>
      <c r="W63" s="230" t="s">
        <v>308</v>
      </c>
      <c r="X63" s="147">
        <v>196275</v>
      </c>
      <c r="Y63" s="148">
        <v>68696250</v>
      </c>
      <c r="Z63" s="230" t="s">
        <v>308</v>
      </c>
      <c r="AA63" s="147"/>
      <c r="AB63" s="148">
        <v>0</v>
      </c>
      <c r="AC63" s="230" t="s">
        <v>309</v>
      </c>
      <c r="AD63" s="147">
        <v>219696</v>
      </c>
      <c r="AE63" s="148">
        <v>76893600</v>
      </c>
      <c r="AF63" s="230" t="s">
        <v>308</v>
      </c>
      <c r="AG63" s="147">
        <v>219600</v>
      </c>
      <c r="AH63" s="148">
        <v>76860000</v>
      </c>
      <c r="AI63" s="230" t="s">
        <v>308</v>
      </c>
      <c r="AJ63" s="147"/>
      <c r="AK63" s="148">
        <v>0</v>
      </c>
      <c r="AL63" s="230" t="s">
        <v>309</v>
      </c>
      <c r="AM63" s="147">
        <v>215302</v>
      </c>
      <c r="AN63" s="148">
        <v>75355700</v>
      </c>
      <c r="AO63" s="230" t="s">
        <v>308</v>
      </c>
      <c r="AP63" s="147"/>
      <c r="AQ63" s="148">
        <v>0</v>
      </c>
      <c r="AR63" s="230" t="s">
        <v>309</v>
      </c>
      <c r="AS63" s="147">
        <v>219696</v>
      </c>
      <c r="AT63" s="148">
        <v>76893600</v>
      </c>
      <c r="AU63" s="230" t="s">
        <v>308</v>
      </c>
      <c r="AV63" s="147">
        <v>219000</v>
      </c>
      <c r="AW63" s="148">
        <v>76650000</v>
      </c>
      <c r="AX63" s="230" t="s">
        <v>308</v>
      </c>
      <c r="AY63" s="147">
        <v>211326</v>
      </c>
      <c r="AZ63" s="148">
        <v>73964100</v>
      </c>
      <c r="BA63" s="326" t="s">
        <v>308</v>
      </c>
    </row>
    <row r="64" spans="1:53" ht="30.5" customHeight="1">
      <c r="A64" s="27"/>
      <c r="B64" s="141">
        <v>46</v>
      </c>
      <c r="C64" s="142" t="s">
        <v>167</v>
      </c>
      <c r="D64" s="143" t="s">
        <v>168</v>
      </c>
      <c r="E64" s="142" t="s">
        <v>92</v>
      </c>
      <c r="F64" s="144">
        <v>4425</v>
      </c>
      <c r="G64" s="145">
        <v>20969</v>
      </c>
      <c r="H64" s="146">
        <v>92787825</v>
      </c>
      <c r="I64" s="147">
        <v>20969</v>
      </c>
      <c r="J64" s="148">
        <v>92787825</v>
      </c>
      <c r="K64" s="230" t="s">
        <v>308</v>
      </c>
      <c r="L64" s="147"/>
      <c r="M64" s="148">
        <v>0</v>
      </c>
      <c r="N64" s="230" t="s">
        <v>309</v>
      </c>
      <c r="O64" s="147">
        <v>20969</v>
      </c>
      <c r="P64" s="148">
        <v>92787825</v>
      </c>
      <c r="Q64" s="230" t="s">
        <v>308</v>
      </c>
      <c r="R64" s="147">
        <v>20277</v>
      </c>
      <c r="S64" s="148">
        <v>89725725</v>
      </c>
      <c r="T64" s="230" t="s">
        <v>308</v>
      </c>
      <c r="U64" s="147">
        <v>20968</v>
      </c>
      <c r="V64" s="148">
        <v>92783400</v>
      </c>
      <c r="W64" s="230" t="s">
        <v>308</v>
      </c>
      <c r="X64" s="147">
        <v>20969</v>
      </c>
      <c r="Y64" s="148">
        <v>92787825</v>
      </c>
      <c r="Z64" s="230" t="s">
        <v>308</v>
      </c>
      <c r="AA64" s="147"/>
      <c r="AB64" s="148">
        <v>0</v>
      </c>
      <c r="AC64" s="230" t="s">
        <v>309</v>
      </c>
      <c r="AD64" s="147">
        <v>20969</v>
      </c>
      <c r="AE64" s="148">
        <v>92787825</v>
      </c>
      <c r="AF64" s="230" t="s">
        <v>308</v>
      </c>
      <c r="AG64" s="147">
        <v>20900</v>
      </c>
      <c r="AH64" s="148">
        <v>92482500</v>
      </c>
      <c r="AI64" s="230" t="s">
        <v>308</v>
      </c>
      <c r="AJ64" s="147"/>
      <c r="AK64" s="148">
        <v>0</v>
      </c>
      <c r="AL64" s="230" t="s">
        <v>309</v>
      </c>
      <c r="AM64" s="147">
        <v>20550</v>
      </c>
      <c r="AN64" s="148">
        <v>90933750</v>
      </c>
      <c r="AO64" s="230" t="s">
        <v>308</v>
      </c>
      <c r="AP64" s="147"/>
      <c r="AQ64" s="148">
        <v>0</v>
      </c>
      <c r="AR64" s="230" t="s">
        <v>309</v>
      </c>
      <c r="AS64" s="147">
        <v>20969</v>
      </c>
      <c r="AT64" s="148">
        <v>92787825</v>
      </c>
      <c r="AU64" s="230" t="s">
        <v>308</v>
      </c>
      <c r="AV64" s="147">
        <v>20300</v>
      </c>
      <c r="AW64" s="148">
        <v>89827500</v>
      </c>
      <c r="AX64" s="230" t="s">
        <v>308</v>
      </c>
      <c r="AY64" s="147">
        <v>20170</v>
      </c>
      <c r="AZ64" s="148">
        <v>89252250</v>
      </c>
      <c r="BA64" s="326" t="s">
        <v>308</v>
      </c>
    </row>
    <row r="65" spans="1:53" ht="30.5" customHeight="1" thickBot="1">
      <c r="A65" s="27"/>
      <c r="B65" s="141">
        <v>47</v>
      </c>
      <c r="C65" s="142" t="s">
        <v>169</v>
      </c>
      <c r="D65" s="143" t="s">
        <v>170</v>
      </c>
      <c r="E65" s="142" t="s">
        <v>92</v>
      </c>
      <c r="F65" s="144">
        <v>4425</v>
      </c>
      <c r="G65" s="145">
        <v>86718</v>
      </c>
      <c r="H65" s="146">
        <v>383727150</v>
      </c>
      <c r="I65" s="147">
        <v>86718</v>
      </c>
      <c r="J65" s="148">
        <v>383727150</v>
      </c>
      <c r="K65" s="230" t="s">
        <v>308</v>
      </c>
      <c r="L65" s="147"/>
      <c r="M65" s="148">
        <v>0</v>
      </c>
      <c r="N65" s="230" t="s">
        <v>309</v>
      </c>
      <c r="O65" s="147">
        <v>83850</v>
      </c>
      <c r="P65" s="148">
        <v>371036250</v>
      </c>
      <c r="Q65" s="230" t="s">
        <v>308</v>
      </c>
      <c r="R65" s="147">
        <v>83856</v>
      </c>
      <c r="S65" s="148">
        <v>371062800</v>
      </c>
      <c r="T65" s="230" t="s">
        <v>308</v>
      </c>
      <c r="U65" s="147">
        <v>84587</v>
      </c>
      <c r="V65" s="148">
        <v>374297475</v>
      </c>
      <c r="W65" s="230" t="s">
        <v>308</v>
      </c>
      <c r="X65" s="147">
        <v>92809</v>
      </c>
      <c r="Y65" s="148">
        <v>410679825</v>
      </c>
      <c r="Z65" s="230" t="s">
        <v>309</v>
      </c>
      <c r="AA65" s="147"/>
      <c r="AB65" s="148">
        <v>0</v>
      </c>
      <c r="AC65" s="230" t="s">
        <v>309</v>
      </c>
      <c r="AD65" s="147">
        <v>86718</v>
      </c>
      <c r="AE65" s="148">
        <v>383727150</v>
      </c>
      <c r="AF65" s="230" t="s">
        <v>308</v>
      </c>
      <c r="AG65" s="147">
        <v>86700</v>
      </c>
      <c r="AH65" s="148">
        <v>383647500</v>
      </c>
      <c r="AI65" s="230" t="s">
        <v>308</v>
      </c>
      <c r="AJ65" s="147"/>
      <c r="AK65" s="148">
        <v>0</v>
      </c>
      <c r="AL65" s="230" t="s">
        <v>309</v>
      </c>
      <c r="AM65" s="147">
        <v>84984</v>
      </c>
      <c r="AN65" s="148">
        <v>376054200</v>
      </c>
      <c r="AO65" s="230" t="s">
        <v>308</v>
      </c>
      <c r="AP65" s="147"/>
      <c r="AQ65" s="148">
        <v>0</v>
      </c>
      <c r="AR65" s="230" t="s">
        <v>309</v>
      </c>
      <c r="AS65" s="147">
        <v>86718</v>
      </c>
      <c r="AT65" s="148">
        <v>383727150</v>
      </c>
      <c r="AU65" s="230" t="s">
        <v>308</v>
      </c>
      <c r="AV65" s="147">
        <v>86000</v>
      </c>
      <c r="AW65" s="148">
        <v>380550000</v>
      </c>
      <c r="AX65" s="230" t="s">
        <v>308</v>
      </c>
      <c r="AY65" s="147">
        <v>83414</v>
      </c>
      <c r="AZ65" s="148">
        <v>369106950</v>
      </c>
      <c r="BA65" s="326" t="s">
        <v>308</v>
      </c>
    </row>
    <row r="66" spans="1:53" ht="22.5" customHeight="1">
      <c r="A66" s="27"/>
      <c r="B66" s="220" t="s">
        <v>171</v>
      </c>
      <c r="C66" s="221"/>
      <c r="D66" s="221"/>
      <c r="E66" s="221"/>
      <c r="F66" s="222"/>
      <c r="G66" s="221"/>
      <c r="H66" s="223">
        <v>714053498</v>
      </c>
      <c r="I66" s="224"/>
      <c r="J66" s="225">
        <v>714053498</v>
      </c>
      <c r="K66" s="229"/>
      <c r="L66" s="224"/>
      <c r="M66" s="225">
        <v>0</v>
      </c>
      <c r="N66" s="229"/>
      <c r="O66" s="224"/>
      <c r="P66" s="225">
        <v>702515750</v>
      </c>
      <c r="Q66" s="229"/>
      <c r="R66" s="224"/>
      <c r="S66" s="225">
        <v>690501237</v>
      </c>
      <c r="T66" s="229"/>
      <c r="U66" s="224"/>
      <c r="V66" s="225">
        <v>701250672</v>
      </c>
      <c r="W66" s="229"/>
      <c r="X66" s="224"/>
      <c r="Y66" s="225">
        <v>713475785</v>
      </c>
      <c r="Z66" s="229"/>
      <c r="AA66" s="224"/>
      <c r="AB66" s="225">
        <v>0</v>
      </c>
      <c r="AC66" s="229"/>
      <c r="AD66" s="224"/>
      <c r="AE66" s="225">
        <v>714053498</v>
      </c>
      <c r="AF66" s="229"/>
      <c r="AG66" s="224"/>
      <c r="AH66" s="225">
        <v>711319700</v>
      </c>
      <c r="AI66" s="229"/>
      <c r="AJ66" s="224"/>
      <c r="AK66" s="225">
        <v>0</v>
      </c>
      <c r="AL66" s="229"/>
      <c r="AM66" s="224"/>
      <c r="AN66" s="225">
        <v>699760953</v>
      </c>
      <c r="AO66" s="229"/>
      <c r="AP66" s="224"/>
      <c r="AQ66" s="225">
        <v>0</v>
      </c>
      <c r="AR66" s="229"/>
      <c r="AS66" s="224"/>
      <c r="AT66" s="225">
        <v>714053498</v>
      </c>
      <c r="AU66" s="229"/>
      <c r="AV66" s="224"/>
      <c r="AW66" s="225">
        <v>708188000</v>
      </c>
      <c r="AX66" s="229"/>
      <c r="AY66" s="224"/>
      <c r="AZ66" s="225">
        <v>686833976</v>
      </c>
      <c r="BA66" s="325"/>
    </row>
    <row r="67" spans="1:53" ht="40.5" customHeight="1">
      <c r="A67" s="27"/>
      <c r="B67" s="141">
        <v>48</v>
      </c>
      <c r="C67" s="142" t="s">
        <v>172</v>
      </c>
      <c r="D67" s="143" t="s">
        <v>173</v>
      </c>
      <c r="E67" s="142" t="s">
        <v>77</v>
      </c>
      <c r="F67" s="144">
        <v>28000</v>
      </c>
      <c r="G67" s="145">
        <v>1982</v>
      </c>
      <c r="H67" s="146">
        <v>55496000</v>
      </c>
      <c r="I67" s="147">
        <v>1982</v>
      </c>
      <c r="J67" s="148">
        <v>55496000</v>
      </c>
      <c r="K67" s="230" t="s">
        <v>308</v>
      </c>
      <c r="L67" s="147"/>
      <c r="M67" s="148">
        <v>0</v>
      </c>
      <c r="N67" s="230" t="s">
        <v>309</v>
      </c>
      <c r="O67" s="147">
        <v>1982</v>
      </c>
      <c r="P67" s="148">
        <v>55496000</v>
      </c>
      <c r="Q67" s="230" t="s">
        <v>308</v>
      </c>
      <c r="R67" s="147">
        <v>1917</v>
      </c>
      <c r="S67" s="148">
        <v>53676000</v>
      </c>
      <c r="T67" s="230" t="s">
        <v>308</v>
      </c>
      <c r="U67" s="147">
        <v>1981</v>
      </c>
      <c r="V67" s="148">
        <v>55468000</v>
      </c>
      <c r="W67" s="230" t="s">
        <v>308</v>
      </c>
      <c r="X67" s="147">
        <v>1982</v>
      </c>
      <c r="Y67" s="148">
        <v>55496000</v>
      </c>
      <c r="Z67" s="230" t="s">
        <v>308</v>
      </c>
      <c r="AA67" s="147"/>
      <c r="AB67" s="148">
        <v>0</v>
      </c>
      <c r="AC67" s="230" t="s">
        <v>309</v>
      </c>
      <c r="AD67" s="147">
        <v>1982</v>
      </c>
      <c r="AE67" s="148">
        <v>55496000</v>
      </c>
      <c r="AF67" s="230" t="s">
        <v>308</v>
      </c>
      <c r="AG67" s="147">
        <v>1900</v>
      </c>
      <c r="AH67" s="148">
        <v>53200000</v>
      </c>
      <c r="AI67" s="230" t="s">
        <v>308</v>
      </c>
      <c r="AJ67" s="147"/>
      <c r="AK67" s="148">
        <v>0</v>
      </c>
      <c r="AL67" s="230" t="s">
        <v>309</v>
      </c>
      <c r="AM67" s="147">
        <v>1942</v>
      </c>
      <c r="AN67" s="148">
        <v>54376000</v>
      </c>
      <c r="AO67" s="230" t="s">
        <v>308</v>
      </c>
      <c r="AP67" s="147"/>
      <c r="AQ67" s="148">
        <v>0</v>
      </c>
      <c r="AR67" s="230" t="s">
        <v>309</v>
      </c>
      <c r="AS67" s="147">
        <v>1982</v>
      </c>
      <c r="AT67" s="148">
        <v>55496000</v>
      </c>
      <c r="AU67" s="230" t="s">
        <v>308</v>
      </c>
      <c r="AV67" s="147">
        <v>1900</v>
      </c>
      <c r="AW67" s="148">
        <v>53200000</v>
      </c>
      <c r="AX67" s="230" t="s">
        <v>308</v>
      </c>
      <c r="AY67" s="147">
        <v>1906</v>
      </c>
      <c r="AZ67" s="148">
        <v>53368000</v>
      </c>
      <c r="BA67" s="326" t="s">
        <v>308</v>
      </c>
    </row>
    <row r="68" spans="1:53" ht="40.5" customHeight="1">
      <c r="A68" s="27"/>
      <c r="B68" s="141">
        <v>49</v>
      </c>
      <c r="C68" s="142" t="s">
        <v>174</v>
      </c>
      <c r="D68" s="143" t="s">
        <v>175</v>
      </c>
      <c r="E68" s="142" t="s">
        <v>92</v>
      </c>
      <c r="F68" s="144">
        <v>380</v>
      </c>
      <c r="G68" s="145">
        <v>23469</v>
      </c>
      <c r="H68" s="146">
        <v>8918220</v>
      </c>
      <c r="I68" s="147">
        <v>23469</v>
      </c>
      <c r="J68" s="148">
        <v>8918220</v>
      </c>
      <c r="K68" s="230" t="s">
        <v>308</v>
      </c>
      <c r="L68" s="147"/>
      <c r="M68" s="148">
        <v>0</v>
      </c>
      <c r="N68" s="230" t="s">
        <v>309</v>
      </c>
      <c r="O68" s="147">
        <v>23469</v>
      </c>
      <c r="P68" s="148">
        <v>8918220</v>
      </c>
      <c r="Q68" s="230" t="s">
        <v>308</v>
      </c>
      <c r="R68" s="147">
        <v>22695</v>
      </c>
      <c r="S68" s="148">
        <v>8624100</v>
      </c>
      <c r="T68" s="230" t="s">
        <v>308</v>
      </c>
      <c r="U68" s="147">
        <v>23468</v>
      </c>
      <c r="V68" s="148">
        <v>8917840</v>
      </c>
      <c r="W68" s="230" t="s">
        <v>308</v>
      </c>
      <c r="X68" s="147">
        <v>23469</v>
      </c>
      <c r="Y68" s="148">
        <v>8918220</v>
      </c>
      <c r="Z68" s="230" t="s">
        <v>308</v>
      </c>
      <c r="AA68" s="147"/>
      <c r="AB68" s="148">
        <v>0</v>
      </c>
      <c r="AC68" s="230" t="s">
        <v>309</v>
      </c>
      <c r="AD68" s="147">
        <v>23469</v>
      </c>
      <c r="AE68" s="148">
        <v>8918220</v>
      </c>
      <c r="AF68" s="230" t="s">
        <v>308</v>
      </c>
      <c r="AG68" s="147">
        <v>23400</v>
      </c>
      <c r="AH68" s="148">
        <v>8892000</v>
      </c>
      <c r="AI68" s="230" t="s">
        <v>308</v>
      </c>
      <c r="AJ68" s="147"/>
      <c r="AK68" s="148">
        <v>0</v>
      </c>
      <c r="AL68" s="230" t="s">
        <v>309</v>
      </c>
      <c r="AM68" s="147">
        <v>23000</v>
      </c>
      <c r="AN68" s="148">
        <v>8740000</v>
      </c>
      <c r="AO68" s="230" t="s">
        <v>308</v>
      </c>
      <c r="AP68" s="147"/>
      <c r="AQ68" s="148">
        <v>0</v>
      </c>
      <c r="AR68" s="230" t="s">
        <v>309</v>
      </c>
      <c r="AS68" s="147">
        <v>23469</v>
      </c>
      <c r="AT68" s="148">
        <v>8918220</v>
      </c>
      <c r="AU68" s="230" t="s">
        <v>308</v>
      </c>
      <c r="AV68" s="147">
        <v>23000</v>
      </c>
      <c r="AW68" s="148">
        <v>8740000</v>
      </c>
      <c r="AX68" s="230" t="s">
        <v>308</v>
      </c>
      <c r="AY68" s="147">
        <v>22575</v>
      </c>
      <c r="AZ68" s="148">
        <v>8578500</v>
      </c>
      <c r="BA68" s="326" t="s">
        <v>308</v>
      </c>
    </row>
    <row r="69" spans="1:53" ht="40.5" customHeight="1">
      <c r="A69" s="27"/>
      <c r="B69" s="141">
        <v>50</v>
      </c>
      <c r="C69" s="142" t="s">
        <v>176</v>
      </c>
      <c r="D69" s="143" t="s">
        <v>177</v>
      </c>
      <c r="E69" s="142" t="s">
        <v>147</v>
      </c>
      <c r="F69" s="144">
        <v>2455</v>
      </c>
      <c r="G69" s="145">
        <v>8328</v>
      </c>
      <c r="H69" s="146">
        <v>20445240</v>
      </c>
      <c r="I69" s="147">
        <v>8328</v>
      </c>
      <c r="J69" s="148">
        <v>20445240</v>
      </c>
      <c r="K69" s="230" t="s">
        <v>308</v>
      </c>
      <c r="L69" s="147"/>
      <c r="M69" s="148">
        <v>0</v>
      </c>
      <c r="N69" s="230" t="s">
        <v>309</v>
      </c>
      <c r="O69" s="147">
        <v>8328</v>
      </c>
      <c r="P69" s="148">
        <v>20445240</v>
      </c>
      <c r="Q69" s="230" t="s">
        <v>308</v>
      </c>
      <c r="R69" s="147">
        <v>8053</v>
      </c>
      <c r="S69" s="148">
        <v>19770115</v>
      </c>
      <c r="T69" s="230" t="s">
        <v>308</v>
      </c>
      <c r="U69" s="147">
        <v>8327</v>
      </c>
      <c r="V69" s="148">
        <v>20442785</v>
      </c>
      <c r="W69" s="230" t="s">
        <v>308</v>
      </c>
      <c r="X69" s="147">
        <v>8328</v>
      </c>
      <c r="Y69" s="148">
        <v>20445240</v>
      </c>
      <c r="Z69" s="230" t="s">
        <v>308</v>
      </c>
      <c r="AA69" s="147"/>
      <c r="AB69" s="148">
        <v>0</v>
      </c>
      <c r="AC69" s="230" t="s">
        <v>309</v>
      </c>
      <c r="AD69" s="147">
        <v>8328</v>
      </c>
      <c r="AE69" s="148">
        <v>20445240</v>
      </c>
      <c r="AF69" s="230" t="s">
        <v>308</v>
      </c>
      <c r="AG69" s="147">
        <v>8300</v>
      </c>
      <c r="AH69" s="148">
        <v>20376500</v>
      </c>
      <c r="AI69" s="230" t="s">
        <v>308</v>
      </c>
      <c r="AJ69" s="147"/>
      <c r="AK69" s="148">
        <v>0</v>
      </c>
      <c r="AL69" s="230" t="s">
        <v>309</v>
      </c>
      <c r="AM69" s="147">
        <v>8161</v>
      </c>
      <c r="AN69" s="148">
        <v>20035255</v>
      </c>
      <c r="AO69" s="230" t="s">
        <v>308</v>
      </c>
      <c r="AP69" s="147"/>
      <c r="AQ69" s="148">
        <v>0</v>
      </c>
      <c r="AR69" s="230" t="s">
        <v>309</v>
      </c>
      <c r="AS69" s="147">
        <v>8328</v>
      </c>
      <c r="AT69" s="148">
        <v>20445240</v>
      </c>
      <c r="AU69" s="230" t="s">
        <v>308</v>
      </c>
      <c r="AV69" s="147">
        <v>8000</v>
      </c>
      <c r="AW69" s="148">
        <v>19640000</v>
      </c>
      <c r="AX69" s="230" t="s">
        <v>308</v>
      </c>
      <c r="AY69" s="147">
        <v>8011</v>
      </c>
      <c r="AZ69" s="148">
        <v>19667005</v>
      </c>
      <c r="BA69" s="326" t="s">
        <v>308</v>
      </c>
    </row>
    <row r="70" spans="1:53" ht="40.5" customHeight="1">
      <c r="A70" s="27"/>
      <c r="B70" s="141">
        <v>51</v>
      </c>
      <c r="C70" s="142" t="s">
        <v>178</v>
      </c>
      <c r="D70" s="143" t="s">
        <v>179</v>
      </c>
      <c r="E70" s="142" t="s">
        <v>147</v>
      </c>
      <c r="F70" s="144">
        <v>64</v>
      </c>
      <c r="G70" s="145">
        <v>392564</v>
      </c>
      <c r="H70" s="146">
        <v>25124096</v>
      </c>
      <c r="I70" s="147">
        <v>392564</v>
      </c>
      <c r="J70" s="148">
        <v>25124096</v>
      </c>
      <c r="K70" s="230" t="s">
        <v>308</v>
      </c>
      <c r="L70" s="147"/>
      <c r="M70" s="148">
        <v>0</v>
      </c>
      <c r="N70" s="230" t="s">
        <v>309</v>
      </c>
      <c r="O70" s="147">
        <v>392564</v>
      </c>
      <c r="P70" s="148">
        <v>25124096</v>
      </c>
      <c r="Q70" s="230" t="s">
        <v>308</v>
      </c>
      <c r="R70" s="147">
        <v>379609</v>
      </c>
      <c r="S70" s="148">
        <v>24294976</v>
      </c>
      <c r="T70" s="230" t="s">
        <v>308</v>
      </c>
      <c r="U70" s="147">
        <v>392563</v>
      </c>
      <c r="V70" s="148">
        <v>25124032</v>
      </c>
      <c r="W70" s="230" t="s">
        <v>308</v>
      </c>
      <c r="X70" s="147">
        <v>389231</v>
      </c>
      <c r="Y70" s="148">
        <v>24910784</v>
      </c>
      <c r="Z70" s="230" t="s">
        <v>308</v>
      </c>
      <c r="AA70" s="147"/>
      <c r="AB70" s="148">
        <v>0</v>
      </c>
      <c r="AC70" s="230" t="s">
        <v>309</v>
      </c>
      <c r="AD70" s="147">
        <v>392564</v>
      </c>
      <c r="AE70" s="148">
        <v>25124096</v>
      </c>
      <c r="AF70" s="230" t="s">
        <v>308</v>
      </c>
      <c r="AG70" s="147">
        <v>392500</v>
      </c>
      <c r="AH70" s="148">
        <v>25120000</v>
      </c>
      <c r="AI70" s="230" t="s">
        <v>308</v>
      </c>
      <c r="AJ70" s="147"/>
      <c r="AK70" s="148">
        <v>0</v>
      </c>
      <c r="AL70" s="230" t="s">
        <v>309</v>
      </c>
      <c r="AM70" s="147">
        <v>384713</v>
      </c>
      <c r="AN70" s="148">
        <v>24621632</v>
      </c>
      <c r="AO70" s="230" t="s">
        <v>308</v>
      </c>
      <c r="AP70" s="147"/>
      <c r="AQ70" s="148">
        <v>0</v>
      </c>
      <c r="AR70" s="230" t="s">
        <v>309</v>
      </c>
      <c r="AS70" s="147">
        <v>392564</v>
      </c>
      <c r="AT70" s="148">
        <v>25124096</v>
      </c>
      <c r="AU70" s="230" t="s">
        <v>308</v>
      </c>
      <c r="AV70" s="147">
        <v>392000</v>
      </c>
      <c r="AW70" s="148">
        <v>25088000</v>
      </c>
      <c r="AX70" s="230" t="s">
        <v>308</v>
      </c>
      <c r="AY70" s="147">
        <v>377607</v>
      </c>
      <c r="AZ70" s="148">
        <v>24166848</v>
      </c>
      <c r="BA70" s="326" t="s">
        <v>308</v>
      </c>
    </row>
    <row r="71" spans="1:53" ht="40.5" customHeight="1">
      <c r="A71" s="27"/>
      <c r="B71" s="141">
        <v>52</v>
      </c>
      <c r="C71" s="142" t="s">
        <v>180</v>
      </c>
      <c r="D71" s="143" t="s">
        <v>181</v>
      </c>
      <c r="E71" s="142" t="s">
        <v>147</v>
      </c>
      <c r="F71" s="144">
        <v>100</v>
      </c>
      <c r="G71" s="145">
        <v>322287</v>
      </c>
      <c r="H71" s="146">
        <v>32228700</v>
      </c>
      <c r="I71" s="147">
        <v>322287</v>
      </c>
      <c r="J71" s="148">
        <v>32228700</v>
      </c>
      <c r="K71" s="230" t="s">
        <v>308</v>
      </c>
      <c r="L71" s="147"/>
      <c r="M71" s="148">
        <v>0</v>
      </c>
      <c r="N71" s="230" t="s">
        <v>309</v>
      </c>
      <c r="O71" s="147">
        <v>322287</v>
      </c>
      <c r="P71" s="148">
        <v>32228700</v>
      </c>
      <c r="Q71" s="230" t="s">
        <v>308</v>
      </c>
      <c r="R71" s="147">
        <v>311652</v>
      </c>
      <c r="S71" s="148">
        <v>31165200</v>
      </c>
      <c r="T71" s="230" t="s">
        <v>308</v>
      </c>
      <c r="U71" s="147">
        <v>322286</v>
      </c>
      <c r="V71" s="148">
        <v>32228600</v>
      </c>
      <c r="W71" s="230" t="s">
        <v>308</v>
      </c>
      <c r="X71" s="147">
        <v>318954</v>
      </c>
      <c r="Y71" s="148">
        <v>31895400</v>
      </c>
      <c r="Z71" s="230" t="s">
        <v>308</v>
      </c>
      <c r="AA71" s="147"/>
      <c r="AB71" s="148">
        <v>0</v>
      </c>
      <c r="AC71" s="230" t="s">
        <v>309</v>
      </c>
      <c r="AD71" s="147">
        <v>322287</v>
      </c>
      <c r="AE71" s="148">
        <v>32228700</v>
      </c>
      <c r="AF71" s="230" t="s">
        <v>308</v>
      </c>
      <c r="AG71" s="147">
        <v>322000</v>
      </c>
      <c r="AH71" s="148">
        <v>32200000</v>
      </c>
      <c r="AI71" s="230" t="s">
        <v>308</v>
      </c>
      <c r="AJ71" s="147"/>
      <c r="AK71" s="148">
        <v>0</v>
      </c>
      <c r="AL71" s="230" t="s">
        <v>309</v>
      </c>
      <c r="AM71" s="147">
        <v>315841</v>
      </c>
      <c r="AN71" s="148">
        <v>31584100</v>
      </c>
      <c r="AO71" s="230" t="s">
        <v>308</v>
      </c>
      <c r="AP71" s="147"/>
      <c r="AQ71" s="148">
        <v>0</v>
      </c>
      <c r="AR71" s="230" t="s">
        <v>309</v>
      </c>
      <c r="AS71" s="147">
        <v>322287</v>
      </c>
      <c r="AT71" s="148">
        <v>32228700</v>
      </c>
      <c r="AU71" s="230" t="s">
        <v>308</v>
      </c>
      <c r="AV71" s="147">
        <v>322000</v>
      </c>
      <c r="AW71" s="148">
        <v>32200000</v>
      </c>
      <c r="AX71" s="230" t="s">
        <v>308</v>
      </c>
      <c r="AY71" s="147">
        <v>310008</v>
      </c>
      <c r="AZ71" s="148">
        <v>31000800</v>
      </c>
      <c r="BA71" s="326" t="s">
        <v>308</v>
      </c>
    </row>
    <row r="72" spans="1:53" ht="40.5" customHeight="1">
      <c r="A72" s="27"/>
      <c r="B72" s="141">
        <v>53</v>
      </c>
      <c r="C72" s="142" t="s">
        <v>182</v>
      </c>
      <c r="D72" s="143" t="s">
        <v>183</v>
      </c>
      <c r="E72" s="142" t="s">
        <v>147</v>
      </c>
      <c r="F72" s="144">
        <v>7</v>
      </c>
      <c r="G72" s="145">
        <v>251022</v>
      </c>
      <c r="H72" s="146">
        <v>1757154</v>
      </c>
      <c r="I72" s="147">
        <v>251022</v>
      </c>
      <c r="J72" s="148">
        <v>1757154</v>
      </c>
      <c r="K72" s="230" t="s">
        <v>308</v>
      </c>
      <c r="L72" s="147"/>
      <c r="M72" s="148">
        <v>0</v>
      </c>
      <c r="N72" s="230" t="s">
        <v>309</v>
      </c>
      <c r="O72" s="147">
        <v>251022</v>
      </c>
      <c r="P72" s="148">
        <v>1757154</v>
      </c>
      <c r="Q72" s="230" t="s">
        <v>308</v>
      </c>
      <c r="R72" s="147">
        <v>242738</v>
      </c>
      <c r="S72" s="148">
        <v>1699166</v>
      </c>
      <c r="T72" s="230" t="s">
        <v>308</v>
      </c>
      <c r="U72" s="147">
        <v>251021</v>
      </c>
      <c r="V72" s="148">
        <v>1757147</v>
      </c>
      <c r="W72" s="230" t="s">
        <v>308</v>
      </c>
      <c r="X72" s="147">
        <v>246579</v>
      </c>
      <c r="Y72" s="148">
        <v>1726053</v>
      </c>
      <c r="Z72" s="230" t="s">
        <v>308</v>
      </c>
      <c r="AA72" s="147"/>
      <c r="AB72" s="148">
        <v>0</v>
      </c>
      <c r="AC72" s="230" t="s">
        <v>309</v>
      </c>
      <c r="AD72" s="147">
        <v>251022</v>
      </c>
      <c r="AE72" s="148">
        <v>1757154</v>
      </c>
      <c r="AF72" s="230" t="s">
        <v>308</v>
      </c>
      <c r="AG72" s="147">
        <v>251000</v>
      </c>
      <c r="AH72" s="148">
        <v>1757000</v>
      </c>
      <c r="AI72" s="230" t="s">
        <v>308</v>
      </c>
      <c r="AJ72" s="147"/>
      <c r="AK72" s="148">
        <v>0</v>
      </c>
      <c r="AL72" s="230" t="s">
        <v>309</v>
      </c>
      <c r="AM72" s="147">
        <v>246002</v>
      </c>
      <c r="AN72" s="148">
        <v>1722014</v>
      </c>
      <c r="AO72" s="230" t="s">
        <v>308</v>
      </c>
      <c r="AP72" s="147"/>
      <c r="AQ72" s="148">
        <v>0</v>
      </c>
      <c r="AR72" s="230" t="s">
        <v>309</v>
      </c>
      <c r="AS72" s="147">
        <v>251022</v>
      </c>
      <c r="AT72" s="148">
        <v>1757154</v>
      </c>
      <c r="AU72" s="230" t="s">
        <v>308</v>
      </c>
      <c r="AV72" s="147">
        <v>251000</v>
      </c>
      <c r="AW72" s="148">
        <v>1757000</v>
      </c>
      <c r="AX72" s="230" t="s">
        <v>308</v>
      </c>
      <c r="AY72" s="147">
        <v>241458</v>
      </c>
      <c r="AZ72" s="148">
        <v>1690206</v>
      </c>
      <c r="BA72" s="326" t="s">
        <v>308</v>
      </c>
    </row>
    <row r="73" spans="1:53" ht="40.5" customHeight="1">
      <c r="A73" s="27"/>
      <c r="B73" s="141">
        <v>54</v>
      </c>
      <c r="C73" s="142" t="s">
        <v>184</v>
      </c>
      <c r="D73" s="143" t="s">
        <v>185</v>
      </c>
      <c r="E73" s="142" t="s">
        <v>77</v>
      </c>
      <c r="F73" s="144">
        <v>2273</v>
      </c>
      <c r="G73" s="145">
        <v>228676</v>
      </c>
      <c r="H73" s="146">
        <v>519780548</v>
      </c>
      <c r="I73" s="147">
        <v>228676</v>
      </c>
      <c r="J73" s="148">
        <v>519780548</v>
      </c>
      <c r="K73" s="230" t="s">
        <v>308</v>
      </c>
      <c r="L73" s="147"/>
      <c r="M73" s="148">
        <v>0</v>
      </c>
      <c r="N73" s="230" t="s">
        <v>309</v>
      </c>
      <c r="O73" s="147">
        <v>223600</v>
      </c>
      <c r="P73" s="148">
        <v>508242800</v>
      </c>
      <c r="Q73" s="230" t="s">
        <v>308</v>
      </c>
      <c r="R73" s="147">
        <v>221130</v>
      </c>
      <c r="S73" s="148">
        <v>502628490</v>
      </c>
      <c r="T73" s="230" t="s">
        <v>308</v>
      </c>
      <c r="U73" s="147">
        <v>223058</v>
      </c>
      <c r="V73" s="148">
        <v>507010834</v>
      </c>
      <c r="W73" s="230" t="s">
        <v>308</v>
      </c>
      <c r="X73" s="147">
        <v>228676</v>
      </c>
      <c r="Y73" s="148">
        <v>519780548</v>
      </c>
      <c r="Z73" s="230" t="s">
        <v>308</v>
      </c>
      <c r="AA73" s="147"/>
      <c r="AB73" s="148">
        <v>0</v>
      </c>
      <c r="AC73" s="230" t="s">
        <v>309</v>
      </c>
      <c r="AD73" s="147">
        <v>228676</v>
      </c>
      <c r="AE73" s="148">
        <v>519780548</v>
      </c>
      <c r="AF73" s="230" t="s">
        <v>308</v>
      </c>
      <c r="AG73" s="147">
        <v>228600</v>
      </c>
      <c r="AH73" s="148">
        <v>519607800</v>
      </c>
      <c r="AI73" s="230" t="s">
        <v>308</v>
      </c>
      <c r="AJ73" s="147"/>
      <c r="AK73" s="148">
        <v>0</v>
      </c>
      <c r="AL73" s="230" t="s">
        <v>309</v>
      </c>
      <c r="AM73" s="147">
        <v>224102</v>
      </c>
      <c r="AN73" s="148">
        <v>509383846</v>
      </c>
      <c r="AO73" s="230" t="s">
        <v>308</v>
      </c>
      <c r="AP73" s="147"/>
      <c r="AQ73" s="148">
        <v>0</v>
      </c>
      <c r="AR73" s="230" t="s">
        <v>309</v>
      </c>
      <c r="AS73" s="147">
        <v>228676</v>
      </c>
      <c r="AT73" s="148">
        <v>519780548</v>
      </c>
      <c r="AU73" s="230" t="s">
        <v>308</v>
      </c>
      <c r="AV73" s="147">
        <v>228000</v>
      </c>
      <c r="AW73" s="148">
        <v>518244000</v>
      </c>
      <c r="AX73" s="230" t="s">
        <v>308</v>
      </c>
      <c r="AY73" s="147">
        <v>219963</v>
      </c>
      <c r="AZ73" s="148">
        <v>499975899</v>
      </c>
      <c r="BA73" s="326" t="s">
        <v>308</v>
      </c>
    </row>
    <row r="74" spans="1:53" ht="40.5" customHeight="1">
      <c r="A74" s="27"/>
      <c r="B74" s="141">
        <v>55</v>
      </c>
      <c r="C74" s="142" t="s">
        <v>186</v>
      </c>
      <c r="D74" s="143" t="s">
        <v>187</v>
      </c>
      <c r="E74" s="142" t="s">
        <v>147</v>
      </c>
      <c r="F74" s="144">
        <v>50</v>
      </c>
      <c r="G74" s="145">
        <v>102870</v>
      </c>
      <c r="H74" s="146">
        <v>5143500</v>
      </c>
      <c r="I74" s="147">
        <v>102870</v>
      </c>
      <c r="J74" s="148">
        <v>5143500</v>
      </c>
      <c r="K74" s="230" t="s">
        <v>308</v>
      </c>
      <c r="L74" s="147"/>
      <c r="M74" s="148">
        <v>0</v>
      </c>
      <c r="N74" s="230" t="s">
        <v>309</v>
      </c>
      <c r="O74" s="147">
        <v>102870</v>
      </c>
      <c r="P74" s="148">
        <v>5143500</v>
      </c>
      <c r="Q74" s="230" t="s">
        <v>308</v>
      </c>
      <c r="R74" s="147">
        <v>99475</v>
      </c>
      <c r="S74" s="148">
        <v>4973750</v>
      </c>
      <c r="T74" s="230" t="s">
        <v>308</v>
      </c>
      <c r="U74" s="147">
        <v>102869</v>
      </c>
      <c r="V74" s="148">
        <v>5143450</v>
      </c>
      <c r="W74" s="230" t="s">
        <v>308</v>
      </c>
      <c r="X74" s="147">
        <v>102870</v>
      </c>
      <c r="Y74" s="148">
        <v>5143500</v>
      </c>
      <c r="Z74" s="230" t="s">
        <v>308</v>
      </c>
      <c r="AA74" s="147"/>
      <c r="AB74" s="148">
        <v>0</v>
      </c>
      <c r="AC74" s="230" t="s">
        <v>309</v>
      </c>
      <c r="AD74" s="147">
        <v>102870</v>
      </c>
      <c r="AE74" s="148">
        <v>5143500</v>
      </c>
      <c r="AF74" s="230" t="s">
        <v>308</v>
      </c>
      <c r="AG74" s="147">
        <v>102800</v>
      </c>
      <c r="AH74" s="148">
        <v>5140000</v>
      </c>
      <c r="AI74" s="230" t="s">
        <v>308</v>
      </c>
      <c r="AJ74" s="147"/>
      <c r="AK74" s="148">
        <v>0</v>
      </c>
      <c r="AL74" s="230" t="s">
        <v>309</v>
      </c>
      <c r="AM74" s="147">
        <v>100813</v>
      </c>
      <c r="AN74" s="148">
        <v>5040650</v>
      </c>
      <c r="AO74" s="230" t="s">
        <v>308</v>
      </c>
      <c r="AP74" s="147"/>
      <c r="AQ74" s="148">
        <v>0</v>
      </c>
      <c r="AR74" s="230" t="s">
        <v>309</v>
      </c>
      <c r="AS74" s="147">
        <v>102870</v>
      </c>
      <c r="AT74" s="148">
        <v>5143500</v>
      </c>
      <c r="AU74" s="230" t="s">
        <v>308</v>
      </c>
      <c r="AV74" s="147">
        <v>102300</v>
      </c>
      <c r="AW74" s="148">
        <v>5115000</v>
      </c>
      <c r="AX74" s="230" t="s">
        <v>308</v>
      </c>
      <c r="AY74" s="147">
        <v>98951</v>
      </c>
      <c r="AZ74" s="148">
        <v>4947550</v>
      </c>
      <c r="BA74" s="326" t="s">
        <v>308</v>
      </c>
    </row>
    <row r="75" spans="1:53" ht="40.5" customHeight="1" thickBot="1">
      <c r="A75" s="27"/>
      <c r="B75" s="141">
        <v>56</v>
      </c>
      <c r="C75" s="142" t="s">
        <v>188</v>
      </c>
      <c r="D75" s="143" t="s">
        <v>189</v>
      </c>
      <c r="E75" s="142" t="s">
        <v>147</v>
      </c>
      <c r="F75" s="144">
        <v>2056</v>
      </c>
      <c r="G75" s="145">
        <v>21965</v>
      </c>
      <c r="H75" s="146">
        <v>45160040</v>
      </c>
      <c r="I75" s="147">
        <v>21965</v>
      </c>
      <c r="J75" s="148">
        <v>45160040</v>
      </c>
      <c r="K75" s="230" t="s">
        <v>308</v>
      </c>
      <c r="L75" s="147"/>
      <c r="M75" s="148">
        <v>0</v>
      </c>
      <c r="N75" s="230" t="s">
        <v>309</v>
      </c>
      <c r="O75" s="147">
        <v>21965</v>
      </c>
      <c r="P75" s="148">
        <v>45160040</v>
      </c>
      <c r="Q75" s="230" t="s">
        <v>308</v>
      </c>
      <c r="R75" s="147">
        <v>21240</v>
      </c>
      <c r="S75" s="148">
        <v>43669440</v>
      </c>
      <c r="T75" s="230" t="s">
        <v>308</v>
      </c>
      <c r="U75" s="147">
        <v>21964</v>
      </c>
      <c r="V75" s="148">
        <v>45157984</v>
      </c>
      <c r="W75" s="230" t="s">
        <v>308</v>
      </c>
      <c r="X75" s="147">
        <v>21965</v>
      </c>
      <c r="Y75" s="148">
        <v>45160040</v>
      </c>
      <c r="Z75" s="230" t="s">
        <v>308</v>
      </c>
      <c r="AA75" s="147"/>
      <c r="AB75" s="148">
        <v>0</v>
      </c>
      <c r="AC75" s="230" t="s">
        <v>309</v>
      </c>
      <c r="AD75" s="147">
        <v>21965</v>
      </c>
      <c r="AE75" s="148">
        <v>45160040</v>
      </c>
      <c r="AF75" s="230" t="s">
        <v>308</v>
      </c>
      <c r="AG75" s="147">
        <v>21900</v>
      </c>
      <c r="AH75" s="148">
        <v>45026400</v>
      </c>
      <c r="AI75" s="230" t="s">
        <v>308</v>
      </c>
      <c r="AJ75" s="147"/>
      <c r="AK75" s="148">
        <v>0</v>
      </c>
      <c r="AL75" s="230" t="s">
        <v>309</v>
      </c>
      <c r="AM75" s="147">
        <v>21526</v>
      </c>
      <c r="AN75" s="148">
        <v>44257456</v>
      </c>
      <c r="AO75" s="230" t="s">
        <v>308</v>
      </c>
      <c r="AP75" s="147"/>
      <c r="AQ75" s="148">
        <v>0</v>
      </c>
      <c r="AR75" s="230" t="s">
        <v>309</v>
      </c>
      <c r="AS75" s="147">
        <v>21965</v>
      </c>
      <c r="AT75" s="148">
        <v>45160040</v>
      </c>
      <c r="AU75" s="230" t="s">
        <v>308</v>
      </c>
      <c r="AV75" s="147">
        <v>21500</v>
      </c>
      <c r="AW75" s="148">
        <v>44204000</v>
      </c>
      <c r="AX75" s="230" t="s">
        <v>308</v>
      </c>
      <c r="AY75" s="147">
        <v>21128</v>
      </c>
      <c r="AZ75" s="148">
        <v>43439168</v>
      </c>
      <c r="BA75" s="326" t="s">
        <v>308</v>
      </c>
    </row>
    <row r="76" spans="1:53" ht="22.5" customHeight="1">
      <c r="A76" s="27"/>
      <c r="B76" s="220" t="s">
        <v>190</v>
      </c>
      <c r="C76" s="221"/>
      <c r="D76" s="221"/>
      <c r="E76" s="221"/>
      <c r="F76" s="222"/>
      <c r="G76" s="221"/>
      <c r="H76" s="223">
        <v>1744344632</v>
      </c>
      <c r="I76" s="224"/>
      <c r="J76" s="225">
        <v>1744344632</v>
      </c>
      <c r="K76" s="229"/>
      <c r="L76" s="224"/>
      <c r="M76" s="225">
        <v>0</v>
      </c>
      <c r="N76" s="229"/>
      <c r="O76" s="224"/>
      <c r="P76" s="225">
        <v>1593429635</v>
      </c>
      <c r="Q76" s="229"/>
      <c r="R76" s="224"/>
      <c r="S76" s="225">
        <v>1686805646</v>
      </c>
      <c r="T76" s="229"/>
      <c r="U76" s="224"/>
      <c r="V76" s="225">
        <v>1702498720</v>
      </c>
      <c r="W76" s="229"/>
      <c r="X76" s="224"/>
      <c r="Y76" s="225">
        <v>1573131300</v>
      </c>
      <c r="Z76" s="229"/>
      <c r="AA76" s="224"/>
      <c r="AB76" s="225">
        <v>0</v>
      </c>
      <c r="AC76" s="229"/>
      <c r="AD76" s="224"/>
      <c r="AE76" s="225">
        <v>995683300</v>
      </c>
      <c r="AF76" s="229"/>
      <c r="AG76" s="224"/>
      <c r="AH76" s="225">
        <v>1666061300</v>
      </c>
      <c r="AI76" s="229"/>
      <c r="AJ76" s="224"/>
      <c r="AK76" s="225">
        <v>0</v>
      </c>
      <c r="AL76" s="229"/>
      <c r="AM76" s="224"/>
      <c r="AN76" s="225">
        <v>1637962534</v>
      </c>
      <c r="AO76" s="229"/>
      <c r="AP76" s="224"/>
      <c r="AQ76" s="225">
        <v>0</v>
      </c>
      <c r="AR76" s="229"/>
      <c r="AS76" s="224"/>
      <c r="AT76" s="225">
        <v>1695839000</v>
      </c>
      <c r="AU76" s="229"/>
      <c r="AV76" s="224"/>
      <c r="AW76" s="225">
        <v>1714348000</v>
      </c>
      <c r="AX76" s="229"/>
      <c r="AY76" s="224"/>
      <c r="AZ76" s="225">
        <v>1677885432</v>
      </c>
      <c r="BA76" s="325"/>
    </row>
    <row r="77" spans="1:53" ht="50.5" customHeight="1">
      <c r="A77" s="27"/>
      <c r="B77" s="141">
        <v>57</v>
      </c>
      <c r="C77" s="142" t="s">
        <v>191</v>
      </c>
      <c r="D77" s="143" t="s">
        <v>192</v>
      </c>
      <c r="E77" s="142" t="s">
        <v>77</v>
      </c>
      <c r="F77" s="144">
        <v>2500</v>
      </c>
      <c r="G77" s="145">
        <v>17353</v>
      </c>
      <c r="H77" s="146">
        <v>43382500</v>
      </c>
      <c r="I77" s="147">
        <v>17353</v>
      </c>
      <c r="J77" s="148">
        <v>43382500</v>
      </c>
      <c r="K77" s="230" t="s">
        <v>308</v>
      </c>
      <c r="L77" s="147"/>
      <c r="M77" s="148">
        <v>0</v>
      </c>
      <c r="N77" s="230" t="s">
        <v>309</v>
      </c>
      <c r="O77" s="147">
        <v>17353</v>
      </c>
      <c r="P77" s="148">
        <v>43382500</v>
      </c>
      <c r="Q77" s="230" t="s">
        <v>308</v>
      </c>
      <c r="R77" s="147">
        <v>16780</v>
      </c>
      <c r="S77" s="148">
        <v>41950000</v>
      </c>
      <c r="T77" s="230" t="s">
        <v>308</v>
      </c>
      <c r="U77" s="147">
        <v>17352</v>
      </c>
      <c r="V77" s="148">
        <v>43380000</v>
      </c>
      <c r="W77" s="230" t="s">
        <v>308</v>
      </c>
      <c r="X77" s="147">
        <v>17353</v>
      </c>
      <c r="Y77" s="148">
        <v>43382500</v>
      </c>
      <c r="Z77" s="230" t="s">
        <v>308</v>
      </c>
      <c r="AA77" s="147"/>
      <c r="AB77" s="148">
        <v>0</v>
      </c>
      <c r="AC77" s="230" t="s">
        <v>309</v>
      </c>
      <c r="AD77" s="147">
        <v>17353</v>
      </c>
      <c r="AE77" s="148">
        <v>43382500</v>
      </c>
      <c r="AF77" s="230" t="s">
        <v>308</v>
      </c>
      <c r="AG77" s="147">
        <v>17300</v>
      </c>
      <c r="AH77" s="148">
        <v>43250000</v>
      </c>
      <c r="AI77" s="230" t="s">
        <v>308</v>
      </c>
      <c r="AJ77" s="147"/>
      <c r="AK77" s="148">
        <v>0</v>
      </c>
      <c r="AL77" s="230" t="s">
        <v>309</v>
      </c>
      <c r="AM77" s="147">
        <v>17006</v>
      </c>
      <c r="AN77" s="148">
        <v>42515000</v>
      </c>
      <c r="AO77" s="230" t="s">
        <v>308</v>
      </c>
      <c r="AP77" s="147"/>
      <c r="AQ77" s="148">
        <v>0</v>
      </c>
      <c r="AR77" s="230" t="s">
        <v>309</v>
      </c>
      <c r="AS77" s="147">
        <v>17353</v>
      </c>
      <c r="AT77" s="148">
        <v>43382500</v>
      </c>
      <c r="AU77" s="230" t="s">
        <v>308</v>
      </c>
      <c r="AV77" s="147">
        <v>17300</v>
      </c>
      <c r="AW77" s="148">
        <v>43250000</v>
      </c>
      <c r="AX77" s="230" t="s">
        <v>308</v>
      </c>
      <c r="AY77" s="147">
        <v>16692</v>
      </c>
      <c r="AZ77" s="148">
        <v>41730000</v>
      </c>
      <c r="BA77" s="326" t="s">
        <v>308</v>
      </c>
    </row>
    <row r="78" spans="1:53" ht="50.5" customHeight="1">
      <c r="A78" s="27"/>
      <c r="B78" s="141">
        <v>58</v>
      </c>
      <c r="C78" s="142" t="s">
        <v>193</v>
      </c>
      <c r="D78" s="143" t="s">
        <v>194</v>
      </c>
      <c r="E78" s="142" t="s">
        <v>77</v>
      </c>
      <c r="F78" s="144">
        <v>11200</v>
      </c>
      <c r="G78" s="145">
        <v>33469</v>
      </c>
      <c r="H78" s="146">
        <v>374852800</v>
      </c>
      <c r="I78" s="147">
        <v>33469</v>
      </c>
      <c r="J78" s="148">
        <v>374852800</v>
      </c>
      <c r="K78" s="230" t="s">
        <v>308</v>
      </c>
      <c r="L78" s="147"/>
      <c r="M78" s="148">
        <v>0</v>
      </c>
      <c r="N78" s="230" t="s">
        <v>309</v>
      </c>
      <c r="O78" s="147">
        <v>29900</v>
      </c>
      <c r="P78" s="148">
        <v>334880000</v>
      </c>
      <c r="Q78" s="230" t="s">
        <v>308</v>
      </c>
      <c r="R78" s="147">
        <v>32365</v>
      </c>
      <c r="S78" s="148">
        <v>362488000</v>
      </c>
      <c r="T78" s="230" t="s">
        <v>308</v>
      </c>
      <c r="U78" s="147">
        <v>32646</v>
      </c>
      <c r="V78" s="148">
        <v>365635200</v>
      </c>
      <c r="W78" s="230" t="s">
        <v>308</v>
      </c>
      <c r="X78" s="147">
        <v>33469</v>
      </c>
      <c r="Y78" s="148">
        <v>374852800</v>
      </c>
      <c r="Z78" s="230" t="s">
        <v>308</v>
      </c>
      <c r="AA78" s="147"/>
      <c r="AB78" s="148">
        <v>0</v>
      </c>
      <c r="AC78" s="230" t="s">
        <v>309</v>
      </c>
      <c r="AD78" s="147">
        <v>33469</v>
      </c>
      <c r="AE78" s="148">
        <v>374852800</v>
      </c>
      <c r="AF78" s="230" t="s">
        <v>308</v>
      </c>
      <c r="AG78" s="147">
        <v>33400</v>
      </c>
      <c r="AH78" s="148">
        <v>374080000</v>
      </c>
      <c r="AI78" s="230" t="s">
        <v>308</v>
      </c>
      <c r="AJ78" s="147"/>
      <c r="AK78" s="148">
        <v>0</v>
      </c>
      <c r="AL78" s="230" t="s">
        <v>309</v>
      </c>
      <c r="AM78" s="147">
        <v>32800</v>
      </c>
      <c r="AN78" s="148">
        <v>367360000</v>
      </c>
      <c r="AO78" s="230" t="s">
        <v>308</v>
      </c>
      <c r="AP78" s="147"/>
      <c r="AQ78" s="148">
        <v>0</v>
      </c>
      <c r="AR78" s="230" t="s">
        <v>309</v>
      </c>
      <c r="AS78" s="147">
        <v>33469</v>
      </c>
      <c r="AT78" s="148">
        <v>374852800</v>
      </c>
      <c r="AU78" s="230" t="s">
        <v>308</v>
      </c>
      <c r="AV78" s="147">
        <v>33200</v>
      </c>
      <c r="AW78" s="148">
        <v>371840000</v>
      </c>
      <c r="AX78" s="230" t="s">
        <v>308</v>
      </c>
      <c r="AY78" s="147">
        <v>32194</v>
      </c>
      <c r="AZ78" s="148">
        <v>360572800</v>
      </c>
      <c r="BA78" s="326" t="s">
        <v>308</v>
      </c>
    </row>
    <row r="79" spans="1:53" ht="50.5" customHeight="1" thickBot="1">
      <c r="A79" s="27"/>
      <c r="B79" s="141">
        <v>59</v>
      </c>
      <c r="C79" s="142" t="s">
        <v>195</v>
      </c>
      <c r="D79" s="143" t="s">
        <v>196</v>
      </c>
      <c r="E79" s="142" t="s">
        <v>92</v>
      </c>
      <c r="F79" s="144">
        <v>72181</v>
      </c>
      <c r="G79" s="145">
        <v>18372</v>
      </c>
      <c r="H79" s="146">
        <v>1326109332</v>
      </c>
      <c r="I79" s="147">
        <v>18372</v>
      </c>
      <c r="J79" s="148">
        <v>1326109332</v>
      </c>
      <c r="K79" s="230" t="s">
        <v>308</v>
      </c>
      <c r="L79" s="147"/>
      <c r="M79" s="148">
        <v>0</v>
      </c>
      <c r="N79" s="230" t="s">
        <v>309</v>
      </c>
      <c r="O79" s="147">
        <v>16835</v>
      </c>
      <c r="P79" s="148">
        <v>1215167135</v>
      </c>
      <c r="Q79" s="230" t="s">
        <v>308</v>
      </c>
      <c r="R79" s="147">
        <v>17766</v>
      </c>
      <c r="S79" s="148">
        <v>1282367646</v>
      </c>
      <c r="T79" s="230" t="s">
        <v>308</v>
      </c>
      <c r="U79" s="147">
        <v>17920</v>
      </c>
      <c r="V79" s="148">
        <v>1293483520</v>
      </c>
      <c r="W79" s="230" t="s">
        <v>308</v>
      </c>
      <c r="X79" s="147">
        <v>16000</v>
      </c>
      <c r="Y79" s="148">
        <v>1154896000</v>
      </c>
      <c r="Z79" s="230" t="s">
        <v>308</v>
      </c>
      <c r="AA79" s="147"/>
      <c r="AB79" s="148">
        <v>0</v>
      </c>
      <c r="AC79" s="230" t="s">
        <v>309</v>
      </c>
      <c r="AD79" s="147">
        <v>8000</v>
      </c>
      <c r="AE79" s="148">
        <v>577448000</v>
      </c>
      <c r="AF79" s="230" t="s">
        <v>308</v>
      </c>
      <c r="AG79" s="147">
        <v>17300</v>
      </c>
      <c r="AH79" s="148">
        <v>1248731300</v>
      </c>
      <c r="AI79" s="230" t="s">
        <v>308</v>
      </c>
      <c r="AJ79" s="147"/>
      <c r="AK79" s="148">
        <v>0</v>
      </c>
      <c r="AL79" s="230" t="s">
        <v>309</v>
      </c>
      <c r="AM79" s="147">
        <v>17014</v>
      </c>
      <c r="AN79" s="148">
        <v>1228087534</v>
      </c>
      <c r="AO79" s="230" t="s">
        <v>308</v>
      </c>
      <c r="AP79" s="147"/>
      <c r="AQ79" s="148">
        <v>0</v>
      </c>
      <c r="AR79" s="230" t="s">
        <v>309</v>
      </c>
      <c r="AS79" s="147">
        <v>17700</v>
      </c>
      <c r="AT79" s="148">
        <v>1277603700</v>
      </c>
      <c r="AU79" s="230" t="s">
        <v>308</v>
      </c>
      <c r="AV79" s="147">
        <v>18000</v>
      </c>
      <c r="AW79" s="148">
        <v>1299258000</v>
      </c>
      <c r="AX79" s="230" t="s">
        <v>308</v>
      </c>
      <c r="AY79" s="147">
        <v>17672</v>
      </c>
      <c r="AZ79" s="148">
        <v>1275582632</v>
      </c>
      <c r="BA79" s="326" t="s">
        <v>308</v>
      </c>
    </row>
    <row r="80" spans="1:53" ht="22.5" customHeight="1">
      <c r="A80" s="27"/>
      <c r="B80" s="220" t="s">
        <v>197</v>
      </c>
      <c r="C80" s="221"/>
      <c r="D80" s="221"/>
      <c r="E80" s="221"/>
      <c r="F80" s="222"/>
      <c r="G80" s="221"/>
      <c r="H80" s="223">
        <v>2672354200</v>
      </c>
      <c r="I80" s="224"/>
      <c r="J80" s="225">
        <v>2098935540</v>
      </c>
      <c r="K80" s="229"/>
      <c r="L80" s="224"/>
      <c r="M80" s="225">
        <v>0</v>
      </c>
      <c r="N80" s="229"/>
      <c r="O80" s="224"/>
      <c r="P80" s="225">
        <v>2672354200</v>
      </c>
      <c r="Q80" s="229"/>
      <c r="R80" s="224"/>
      <c r="S80" s="225">
        <v>2592752160</v>
      </c>
      <c r="T80" s="229"/>
      <c r="U80" s="224"/>
      <c r="V80" s="225">
        <v>2607328380</v>
      </c>
      <c r="W80" s="229"/>
      <c r="X80" s="224"/>
      <c r="Y80" s="225">
        <v>2403981608</v>
      </c>
      <c r="Z80" s="229"/>
      <c r="AA80" s="224"/>
      <c r="AB80" s="225">
        <v>0</v>
      </c>
      <c r="AC80" s="229"/>
      <c r="AD80" s="224"/>
      <c r="AE80" s="225">
        <v>2672354200</v>
      </c>
      <c r="AF80" s="229"/>
      <c r="AG80" s="224"/>
      <c r="AH80" s="225">
        <v>2501778400</v>
      </c>
      <c r="AI80" s="229"/>
      <c r="AJ80" s="224"/>
      <c r="AK80" s="225">
        <v>0</v>
      </c>
      <c r="AL80" s="229"/>
      <c r="AM80" s="224"/>
      <c r="AN80" s="225">
        <v>2481558272</v>
      </c>
      <c r="AO80" s="229"/>
      <c r="AP80" s="224"/>
      <c r="AQ80" s="225">
        <v>0</v>
      </c>
      <c r="AR80" s="229"/>
      <c r="AS80" s="224"/>
      <c r="AT80" s="225">
        <v>2672354200</v>
      </c>
      <c r="AU80" s="229"/>
      <c r="AV80" s="224"/>
      <c r="AW80" s="225">
        <v>2615495600</v>
      </c>
      <c r="AX80" s="229"/>
      <c r="AY80" s="224"/>
      <c r="AZ80" s="225">
        <v>2570008720</v>
      </c>
      <c r="BA80" s="325"/>
    </row>
    <row r="81" spans="1:53" ht="30.5" customHeight="1">
      <c r="A81" s="27"/>
      <c r="B81" s="141">
        <v>60</v>
      </c>
      <c r="C81" s="142" t="s">
        <v>198</v>
      </c>
      <c r="D81" s="143" t="s">
        <v>199</v>
      </c>
      <c r="E81" s="142" t="s">
        <v>200</v>
      </c>
      <c r="F81" s="144">
        <v>2163844</v>
      </c>
      <c r="G81" s="145">
        <v>1175</v>
      </c>
      <c r="H81" s="146">
        <v>2542516700</v>
      </c>
      <c r="I81" s="147">
        <v>910</v>
      </c>
      <c r="J81" s="148">
        <v>1969098040</v>
      </c>
      <c r="K81" s="230" t="s">
        <v>308</v>
      </c>
      <c r="L81" s="147"/>
      <c r="M81" s="148">
        <v>0</v>
      </c>
      <c r="N81" s="230" t="s">
        <v>309</v>
      </c>
      <c r="O81" s="147">
        <v>1175</v>
      </c>
      <c r="P81" s="148">
        <v>2542516700</v>
      </c>
      <c r="Q81" s="230" t="s">
        <v>308</v>
      </c>
      <c r="R81" s="147">
        <v>1140</v>
      </c>
      <c r="S81" s="148">
        <v>2466782160</v>
      </c>
      <c r="T81" s="230" t="s">
        <v>308</v>
      </c>
      <c r="U81" s="147">
        <v>1145</v>
      </c>
      <c r="V81" s="148">
        <v>2477601380</v>
      </c>
      <c r="W81" s="230" t="s">
        <v>308</v>
      </c>
      <c r="X81" s="147">
        <v>1057</v>
      </c>
      <c r="Y81" s="148">
        <v>2287183108</v>
      </c>
      <c r="Z81" s="230" t="s">
        <v>308</v>
      </c>
      <c r="AA81" s="147"/>
      <c r="AB81" s="148">
        <v>0</v>
      </c>
      <c r="AC81" s="230" t="s">
        <v>309</v>
      </c>
      <c r="AD81" s="147">
        <v>1175</v>
      </c>
      <c r="AE81" s="148">
        <v>2542516700</v>
      </c>
      <c r="AF81" s="230" t="s">
        <v>308</v>
      </c>
      <c r="AG81" s="147">
        <v>1100</v>
      </c>
      <c r="AH81" s="148">
        <v>2380228400</v>
      </c>
      <c r="AI81" s="230" t="s">
        <v>308</v>
      </c>
      <c r="AJ81" s="147"/>
      <c r="AK81" s="148">
        <v>0</v>
      </c>
      <c r="AL81" s="230" t="s">
        <v>309</v>
      </c>
      <c r="AM81" s="147">
        <v>1088</v>
      </c>
      <c r="AN81" s="148">
        <v>2354262272</v>
      </c>
      <c r="AO81" s="230" t="s">
        <v>308</v>
      </c>
      <c r="AP81" s="147"/>
      <c r="AQ81" s="148">
        <v>0</v>
      </c>
      <c r="AR81" s="230" t="s">
        <v>309</v>
      </c>
      <c r="AS81" s="147">
        <v>1175</v>
      </c>
      <c r="AT81" s="148">
        <v>2542516700</v>
      </c>
      <c r="AU81" s="230" t="s">
        <v>308</v>
      </c>
      <c r="AV81" s="147">
        <v>1150</v>
      </c>
      <c r="AW81" s="148">
        <v>2488420600</v>
      </c>
      <c r="AX81" s="230" t="s">
        <v>308</v>
      </c>
      <c r="AY81" s="147">
        <v>1130</v>
      </c>
      <c r="AZ81" s="148">
        <v>2445143720</v>
      </c>
      <c r="BA81" s="326" t="s">
        <v>308</v>
      </c>
    </row>
    <row r="82" spans="1:53" ht="30.5" customHeight="1" thickBot="1">
      <c r="A82" s="27"/>
      <c r="B82" s="141">
        <v>61</v>
      </c>
      <c r="C82" s="142" t="s">
        <v>201</v>
      </c>
      <c r="D82" s="143" t="s">
        <v>202</v>
      </c>
      <c r="E82" s="142" t="s">
        <v>200</v>
      </c>
      <c r="F82" s="144">
        <v>110500</v>
      </c>
      <c r="G82" s="145">
        <v>1175</v>
      </c>
      <c r="H82" s="146">
        <v>129837500</v>
      </c>
      <c r="I82" s="147">
        <v>1175</v>
      </c>
      <c r="J82" s="148">
        <v>129837500</v>
      </c>
      <c r="K82" s="230" t="s">
        <v>308</v>
      </c>
      <c r="L82" s="147"/>
      <c r="M82" s="148">
        <v>0</v>
      </c>
      <c r="N82" s="230" t="s">
        <v>309</v>
      </c>
      <c r="O82" s="147">
        <v>1175</v>
      </c>
      <c r="P82" s="148">
        <v>129837500</v>
      </c>
      <c r="Q82" s="230" t="s">
        <v>308</v>
      </c>
      <c r="R82" s="147">
        <v>1140</v>
      </c>
      <c r="S82" s="148">
        <v>125970000</v>
      </c>
      <c r="T82" s="230" t="s">
        <v>308</v>
      </c>
      <c r="U82" s="147">
        <v>1174</v>
      </c>
      <c r="V82" s="148">
        <v>129727000</v>
      </c>
      <c r="W82" s="230" t="s">
        <v>308</v>
      </c>
      <c r="X82" s="147">
        <v>1057</v>
      </c>
      <c r="Y82" s="148">
        <v>116798500</v>
      </c>
      <c r="Z82" s="230" t="s">
        <v>308</v>
      </c>
      <c r="AA82" s="147"/>
      <c r="AB82" s="148">
        <v>0</v>
      </c>
      <c r="AC82" s="230" t="s">
        <v>309</v>
      </c>
      <c r="AD82" s="147">
        <v>1175</v>
      </c>
      <c r="AE82" s="148">
        <v>129837500</v>
      </c>
      <c r="AF82" s="230" t="s">
        <v>308</v>
      </c>
      <c r="AG82" s="147">
        <v>1100</v>
      </c>
      <c r="AH82" s="148">
        <v>121550000</v>
      </c>
      <c r="AI82" s="230" t="s">
        <v>308</v>
      </c>
      <c r="AJ82" s="147"/>
      <c r="AK82" s="148">
        <v>0</v>
      </c>
      <c r="AL82" s="230" t="s">
        <v>309</v>
      </c>
      <c r="AM82" s="147">
        <v>1152</v>
      </c>
      <c r="AN82" s="148">
        <v>127296000</v>
      </c>
      <c r="AO82" s="230" t="s">
        <v>308</v>
      </c>
      <c r="AP82" s="147"/>
      <c r="AQ82" s="148">
        <v>0</v>
      </c>
      <c r="AR82" s="230" t="s">
        <v>309</v>
      </c>
      <c r="AS82" s="147">
        <v>1175</v>
      </c>
      <c r="AT82" s="148">
        <v>129837500</v>
      </c>
      <c r="AU82" s="230" t="s">
        <v>308</v>
      </c>
      <c r="AV82" s="147">
        <v>1150</v>
      </c>
      <c r="AW82" s="148">
        <v>127075000</v>
      </c>
      <c r="AX82" s="230" t="s">
        <v>308</v>
      </c>
      <c r="AY82" s="147">
        <v>1130</v>
      </c>
      <c r="AZ82" s="148">
        <v>124865000</v>
      </c>
      <c r="BA82" s="326" t="s">
        <v>308</v>
      </c>
    </row>
    <row r="83" spans="1:53" ht="30.5" customHeight="1">
      <c r="A83" s="27"/>
      <c r="B83" s="176"/>
      <c r="C83" s="177"/>
      <c r="D83" s="178"/>
      <c r="E83" s="177"/>
      <c r="F83" s="179"/>
      <c r="G83" s="180" t="s">
        <v>203</v>
      </c>
      <c r="H83" s="181">
        <v>32401197775</v>
      </c>
      <c r="I83" s="149"/>
      <c r="J83" s="300">
        <v>31339493829</v>
      </c>
      <c r="K83" s="231"/>
      <c r="L83" s="149"/>
      <c r="M83" s="300">
        <v>0</v>
      </c>
      <c r="N83" s="231"/>
      <c r="O83" s="149"/>
      <c r="P83" s="300">
        <v>31592892223</v>
      </c>
      <c r="Q83" s="231"/>
      <c r="R83" s="149"/>
      <c r="S83" s="300">
        <v>31340641705</v>
      </c>
      <c r="T83" s="231"/>
      <c r="U83" s="149"/>
      <c r="V83" s="300">
        <v>31671841258</v>
      </c>
      <c r="W83" s="231"/>
      <c r="X83" s="149"/>
      <c r="Y83" s="300">
        <v>29462982814</v>
      </c>
      <c r="Z83" s="231"/>
      <c r="AA83" s="149"/>
      <c r="AB83" s="300">
        <v>0</v>
      </c>
      <c r="AC83" s="231"/>
      <c r="AD83" s="149"/>
      <c r="AE83" s="300">
        <v>30002355779</v>
      </c>
      <c r="AF83" s="231"/>
      <c r="AG83" s="149"/>
      <c r="AH83" s="300">
        <v>31258260700</v>
      </c>
      <c r="AI83" s="231"/>
      <c r="AJ83" s="149"/>
      <c r="AK83" s="300">
        <v>0</v>
      </c>
      <c r="AL83" s="231"/>
      <c r="AM83" s="149"/>
      <c r="AN83" s="300">
        <v>31104906933</v>
      </c>
      <c r="AO83" s="231"/>
      <c r="AP83" s="149"/>
      <c r="AQ83" s="300">
        <v>0</v>
      </c>
      <c r="AR83" s="231"/>
      <c r="AS83" s="149"/>
      <c r="AT83" s="300">
        <v>31446242965</v>
      </c>
      <c r="AU83" s="231"/>
      <c r="AV83" s="149"/>
      <c r="AW83" s="300">
        <v>32017805500</v>
      </c>
      <c r="AX83" s="231"/>
      <c r="AY83" s="149"/>
      <c r="AZ83" s="300">
        <v>31210317670</v>
      </c>
      <c r="BA83" s="327"/>
    </row>
    <row r="84" spans="1:53" ht="30.5" customHeight="1">
      <c r="A84" s="27"/>
      <c r="B84" s="141">
        <v>60</v>
      </c>
      <c r="C84" s="394" t="s">
        <v>204</v>
      </c>
      <c r="D84" s="394"/>
      <c r="E84" s="394"/>
      <c r="F84" s="394"/>
      <c r="G84" s="395"/>
      <c r="H84" s="227">
        <v>2103295111.0000002</v>
      </c>
      <c r="I84" s="297" t="s">
        <v>205</v>
      </c>
      <c r="J84" s="301">
        <v>2103295111</v>
      </c>
      <c r="K84" s="299" t="s">
        <v>308</v>
      </c>
      <c r="L84" s="297" t="s">
        <v>205</v>
      </c>
      <c r="M84" s="301"/>
      <c r="N84" s="299" t="s">
        <v>309</v>
      </c>
      <c r="O84" s="297" t="s">
        <v>205</v>
      </c>
      <c r="P84" s="301">
        <v>2103295111</v>
      </c>
      <c r="Q84" s="299" t="s">
        <v>308</v>
      </c>
      <c r="R84" s="297" t="s">
        <v>205</v>
      </c>
      <c r="S84" s="301">
        <v>2103295111</v>
      </c>
      <c r="T84" s="299" t="s">
        <v>308</v>
      </c>
      <c r="U84" s="297" t="s">
        <v>205</v>
      </c>
      <c r="V84" s="301">
        <v>2103295111</v>
      </c>
      <c r="W84" s="299" t="s">
        <v>308</v>
      </c>
      <c r="X84" s="297" t="s">
        <v>205</v>
      </c>
      <c r="Y84" s="301">
        <v>2540469544</v>
      </c>
      <c r="Z84" s="299" t="s">
        <v>309</v>
      </c>
      <c r="AA84" s="297" t="s">
        <v>205</v>
      </c>
      <c r="AB84" s="301"/>
      <c r="AC84" s="299" t="s">
        <v>309</v>
      </c>
      <c r="AD84" s="297" t="s">
        <v>205</v>
      </c>
      <c r="AE84" s="301">
        <v>2103295111</v>
      </c>
      <c r="AF84" s="299" t="s">
        <v>308</v>
      </c>
      <c r="AG84" s="297" t="s">
        <v>205</v>
      </c>
      <c r="AH84" s="301">
        <v>2103295111</v>
      </c>
      <c r="AI84" s="299" t="s">
        <v>308</v>
      </c>
      <c r="AJ84" s="297" t="s">
        <v>205</v>
      </c>
      <c r="AK84" s="301"/>
      <c r="AL84" s="299" t="s">
        <v>309</v>
      </c>
      <c r="AM84" s="297" t="s">
        <v>205</v>
      </c>
      <c r="AN84" s="301">
        <v>2103295111</v>
      </c>
      <c r="AO84" s="299" t="s">
        <v>308</v>
      </c>
      <c r="AP84" s="297" t="s">
        <v>205</v>
      </c>
      <c r="AQ84" s="301"/>
      <c r="AR84" s="299" t="s">
        <v>309</v>
      </c>
      <c r="AS84" s="297" t="s">
        <v>205</v>
      </c>
      <c r="AT84" s="301">
        <v>2103295111</v>
      </c>
      <c r="AU84" s="299" t="s">
        <v>308</v>
      </c>
      <c r="AV84" s="297" t="s">
        <v>205</v>
      </c>
      <c r="AW84" s="301">
        <v>2103295111</v>
      </c>
      <c r="AX84" s="299" t="s">
        <v>308</v>
      </c>
      <c r="AY84" s="297" t="s">
        <v>205</v>
      </c>
      <c r="AZ84" s="301">
        <v>2103295111</v>
      </c>
      <c r="BA84" s="328" t="s">
        <v>308</v>
      </c>
    </row>
    <row r="85" spans="1:53" ht="30.5" customHeight="1" thickBot="1">
      <c r="A85" s="27"/>
      <c r="B85" s="141">
        <v>61</v>
      </c>
      <c r="C85" s="396" t="s">
        <v>206</v>
      </c>
      <c r="D85" s="396"/>
      <c r="E85" s="396"/>
      <c r="F85" s="396"/>
      <c r="G85" s="397"/>
      <c r="H85" s="227">
        <v>240000000</v>
      </c>
      <c r="I85" s="297" t="s">
        <v>205</v>
      </c>
      <c r="J85" s="301">
        <v>240000000</v>
      </c>
      <c r="K85" s="299" t="s">
        <v>308</v>
      </c>
      <c r="L85" s="297" t="s">
        <v>205</v>
      </c>
      <c r="M85" s="301"/>
      <c r="N85" s="299" t="s">
        <v>309</v>
      </c>
      <c r="O85" s="297" t="s">
        <v>205</v>
      </c>
      <c r="P85" s="301">
        <v>240000000</v>
      </c>
      <c r="Q85" s="299" t="s">
        <v>308</v>
      </c>
      <c r="R85" s="297" t="s">
        <v>205</v>
      </c>
      <c r="S85" s="301">
        <v>240000000</v>
      </c>
      <c r="T85" s="299" t="s">
        <v>308</v>
      </c>
      <c r="U85" s="297" t="s">
        <v>205</v>
      </c>
      <c r="V85" s="301">
        <v>240000000</v>
      </c>
      <c r="W85" s="299" t="s">
        <v>308</v>
      </c>
      <c r="X85" s="297" t="s">
        <v>205</v>
      </c>
      <c r="Y85" s="301">
        <v>240000000</v>
      </c>
      <c r="Z85" s="299" t="s">
        <v>308</v>
      </c>
      <c r="AA85" s="297" t="s">
        <v>205</v>
      </c>
      <c r="AB85" s="301"/>
      <c r="AC85" s="299" t="s">
        <v>309</v>
      </c>
      <c r="AD85" s="297" t="s">
        <v>205</v>
      </c>
      <c r="AE85" s="301">
        <v>240000000</v>
      </c>
      <c r="AF85" s="299" t="s">
        <v>308</v>
      </c>
      <c r="AG85" s="297" t="s">
        <v>205</v>
      </c>
      <c r="AH85" s="301">
        <v>240000000</v>
      </c>
      <c r="AI85" s="299" t="s">
        <v>308</v>
      </c>
      <c r="AJ85" s="297" t="s">
        <v>205</v>
      </c>
      <c r="AK85" s="301"/>
      <c r="AL85" s="299" t="s">
        <v>309</v>
      </c>
      <c r="AM85" s="297" t="s">
        <v>205</v>
      </c>
      <c r="AN85" s="301">
        <v>240000000</v>
      </c>
      <c r="AO85" s="299" t="s">
        <v>308</v>
      </c>
      <c r="AP85" s="297" t="s">
        <v>205</v>
      </c>
      <c r="AQ85" s="301"/>
      <c r="AR85" s="299" t="s">
        <v>309</v>
      </c>
      <c r="AS85" s="297" t="s">
        <v>205</v>
      </c>
      <c r="AT85" s="301">
        <v>240000000</v>
      </c>
      <c r="AU85" s="299" t="s">
        <v>308</v>
      </c>
      <c r="AV85" s="297" t="s">
        <v>205</v>
      </c>
      <c r="AW85" s="301">
        <v>240000000</v>
      </c>
      <c r="AX85" s="299" t="s">
        <v>308</v>
      </c>
      <c r="AY85" s="297" t="s">
        <v>205</v>
      </c>
      <c r="AZ85" s="301">
        <v>240000000</v>
      </c>
      <c r="BA85" s="328" t="s">
        <v>308</v>
      </c>
    </row>
    <row r="86" spans="1:53" ht="30.5" customHeight="1">
      <c r="A86" s="27"/>
      <c r="B86" s="176"/>
      <c r="C86" s="177"/>
      <c r="D86" s="178"/>
      <c r="E86" s="177"/>
      <c r="F86" s="179"/>
      <c r="G86" s="180" t="s">
        <v>207</v>
      </c>
      <c r="H86" s="181">
        <v>34744492886</v>
      </c>
      <c r="I86" s="149"/>
      <c r="J86" s="300">
        <v>33682788940</v>
      </c>
      <c r="K86" s="231"/>
      <c r="L86" s="149"/>
      <c r="M86" s="300">
        <v>0</v>
      </c>
      <c r="N86" s="231"/>
      <c r="O86" s="149"/>
      <c r="P86" s="300">
        <v>33936187334</v>
      </c>
      <c r="Q86" s="231"/>
      <c r="R86" s="149"/>
      <c r="S86" s="300">
        <v>33683936816</v>
      </c>
      <c r="T86" s="231"/>
      <c r="U86" s="149"/>
      <c r="V86" s="300">
        <v>34015136369</v>
      </c>
      <c r="W86" s="231"/>
      <c r="X86" s="149"/>
      <c r="Y86" s="300">
        <v>32243452358</v>
      </c>
      <c r="Z86" s="231"/>
      <c r="AA86" s="149"/>
      <c r="AB86" s="300">
        <v>0</v>
      </c>
      <c r="AC86" s="231"/>
      <c r="AD86" s="149"/>
      <c r="AE86" s="300">
        <v>32345650890</v>
      </c>
      <c r="AF86" s="231"/>
      <c r="AG86" s="149"/>
      <c r="AH86" s="300">
        <v>33601555811</v>
      </c>
      <c r="AI86" s="231"/>
      <c r="AJ86" s="149"/>
      <c r="AK86" s="300">
        <v>0</v>
      </c>
      <c r="AL86" s="231"/>
      <c r="AM86" s="149"/>
      <c r="AN86" s="300">
        <v>33448202044</v>
      </c>
      <c r="AO86" s="231"/>
      <c r="AP86" s="149"/>
      <c r="AQ86" s="300">
        <v>0</v>
      </c>
      <c r="AR86" s="231"/>
      <c r="AS86" s="149"/>
      <c r="AT86" s="300">
        <v>33789538076</v>
      </c>
      <c r="AU86" s="231"/>
      <c r="AV86" s="149"/>
      <c r="AW86" s="300">
        <v>34361100611</v>
      </c>
      <c r="AX86" s="231"/>
      <c r="AY86" s="149"/>
      <c r="AZ86" s="300">
        <v>33553612781</v>
      </c>
      <c r="BA86" s="327"/>
    </row>
    <row r="87" spans="1:53" s="28" customFormat="1" ht="32.25" customHeight="1">
      <c r="A87" s="27"/>
      <c r="B87" s="183"/>
      <c r="C87" s="184"/>
      <c r="D87" s="185"/>
      <c r="E87" s="184"/>
      <c r="F87" s="186"/>
      <c r="G87" s="186" t="s">
        <v>208</v>
      </c>
      <c r="H87" s="187">
        <v>0.2</v>
      </c>
      <c r="I87" s="152"/>
      <c r="J87" s="302">
        <v>0.2</v>
      </c>
      <c r="K87" s="232"/>
      <c r="L87" s="152"/>
      <c r="M87" s="302"/>
      <c r="N87" s="232"/>
      <c r="O87" s="152"/>
      <c r="P87" s="302">
        <v>0.2</v>
      </c>
      <c r="Q87" s="232"/>
      <c r="R87" s="152"/>
      <c r="S87" s="302">
        <v>0.2</v>
      </c>
      <c r="T87" s="232"/>
      <c r="U87" s="152"/>
      <c r="V87" s="302">
        <v>0.2</v>
      </c>
      <c r="W87" s="232"/>
      <c r="X87" s="152"/>
      <c r="Y87" s="302">
        <v>0.2</v>
      </c>
      <c r="Z87" s="232"/>
      <c r="AA87" s="152"/>
      <c r="AB87" s="302"/>
      <c r="AC87" s="232"/>
      <c r="AD87" s="152"/>
      <c r="AE87" s="302">
        <v>0.2</v>
      </c>
      <c r="AF87" s="232"/>
      <c r="AG87" s="152"/>
      <c r="AH87" s="302">
        <v>0.2</v>
      </c>
      <c r="AI87" s="232"/>
      <c r="AJ87" s="152"/>
      <c r="AK87" s="302"/>
      <c r="AL87" s="232"/>
      <c r="AM87" s="152"/>
      <c r="AN87" s="302">
        <v>0.2</v>
      </c>
      <c r="AO87" s="232"/>
      <c r="AP87" s="152"/>
      <c r="AQ87" s="302"/>
      <c r="AR87" s="232"/>
      <c r="AS87" s="152"/>
      <c r="AT87" s="302">
        <v>0.2</v>
      </c>
      <c r="AU87" s="232"/>
      <c r="AV87" s="152"/>
      <c r="AW87" s="302">
        <v>0.24</v>
      </c>
      <c r="AX87" s="232"/>
      <c r="AY87" s="152"/>
      <c r="AZ87" s="302">
        <v>0.2</v>
      </c>
      <c r="BA87" s="329"/>
    </row>
    <row r="88" spans="1:53" s="28" customFormat="1" ht="32.25" customHeight="1">
      <c r="A88" s="27"/>
      <c r="B88" s="183"/>
      <c r="C88" s="184"/>
      <c r="D88" s="185"/>
      <c r="E88" s="184"/>
      <c r="F88" s="186"/>
      <c r="G88" s="186" t="s">
        <v>209</v>
      </c>
      <c r="H88" s="187">
        <v>0.05</v>
      </c>
      <c r="I88" s="298"/>
      <c r="J88" s="303">
        <v>0.05</v>
      </c>
      <c r="K88" s="299"/>
      <c r="L88" s="298"/>
      <c r="M88" s="303"/>
      <c r="N88" s="299"/>
      <c r="O88" s="298"/>
      <c r="P88" s="303">
        <v>0.05</v>
      </c>
      <c r="Q88" s="299"/>
      <c r="R88" s="298"/>
      <c r="S88" s="303">
        <v>0.05</v>
      </c>
      <c r="T88" s="299"/>
      <c r="U88" s="298"/>
      <c r="V88" s="303">
        <v>0.05</v>
      </c>
      <c r="W88" s="299"/>
      <c r="X88" s="298"/>
      <c r="Y88" s="303">
        <v>0.05</v>
      </c>
      <c r="Z88" s="299"/>
      <c r="AA88" s="298"/>
      <c r="AB88" s="303"/>
      <c r="AC88" s="299"/>
      <c r="AD88" s="298"/>
      <c r="AE88" s="303">
        <v>0.05</v>
      </c>
      <c r="AF88" s="299"/>
      <c r="AG88" s="298"/>
      <c r="AH88" s="303">
        <v>0.05</v>
      </c>
      <c r="AI88" s="299"/>
      <c r="AJ88" s="298"/>
      <c r="AK88" s="303"/>
      <c r="AL88" s="299"/>
      <c r="AM88" s="298"/>
      <c r="AN88" s="303">
        <v>0.05</v>
      </c>
      <c r="AO88" s="299"/>
      <c r="AP88" s="298"/>
      <c r="AQ88" s="303"/>
      <c r="AR88" s="299"/>
      <c r="AS88" s="298"/>
      <c r="AT88" s="303">
        <v>0.05</v>
      </c>
      <c r="AU88" s="299"/>
      <c r="AV88" s="298"/>
      <c r="AW88" s="303">
        <v>0.01</v>
      </c>
      <c r="AX88" s="299"/>
      <c r="AY88" s="298"/>
      <c r="AZ88" s="303">
        <v>0.05</v>
      </c>
      <c r="BA88" s="328"/>
    </row>
    <row r="89" spans="1:53" s="28" customFormat="1" ht="32.25" customHeight="1">
      <c r="A89" s="27"/>
      <c r="B89" s="183"/>
      <c r="C89" s="184"/>
      <c r="D89" s="185"/>
      <c r="E89" s="184"/>
      <c r="F89" s="186"/>
      <c r="G89" s="186" t="s">
        <v>210</v>
      </c>
      <c r="H89" s="187">
        <v>0.05</v>
      </c>
      <c r="I89" s="153"/>
      <c r="J89" s="303">
        <v>0.05</v>
      </c>
      <c r="K89" s="233"/>
      <c r="L89" s="153"/>
      <c r="M89" s="303"/>
      <c r="N89" s="233"/>
      <c r="O89" s="153"/>
      <c r="P89" s="303">
        <v>0.05</v>
      </c>
      <c r="Q89" s="233"/>
      <c r="R89" s="153"/>
      <c r="S89" s="303">
        <v>0.05</v>
      </c>
      <c r="T89" s="233"/>
      <c r="U89" s="153"/>
      <c r="V89" s="303">
        <v>0.05</v>
      </c>
      <c r="W89" s="233"/>
      <c r="X89" s="153"/>
      <c r="Y89" s="303">
        <v>0.05</v>
      </c>
      <c r="Z89" s="233"/>
      <c r="AA89" s="153"/>
      <c r="AB89" s="303"/>
      <c r="AC89" s="233"/>
      <c r="AD89" s="153"/>
      <c r="AE89" s="303">
        <v>0.05</v>
      </c>
      <c r="AF89" s="233"/>
      <c r="AG89" s="153"/>
      <c r="AH89" s="303">
        <v>0.05</v>
      </c>
      <c r="AI89" s="233"/>
      <c r="AJ89" s="153"/>
      <c r="AK89" s="303"/>
      <c r="AL89" s="233"/>
      <c r="AM89" s="153"/>
      <c r="AN89" s="303">
        <v>0.05</v>
      </c>
      <c r="AO89" s="233"/>
      <c r="AP89" s="153"/>
      <c r="AQ89" s="303"/>
      <c r="AR89" s="233"/>
      <c r="AS89" s="153"/>
      <c r="AT89" s="303">
        <v>0.05</v>
      </c>
      <c r="AU89" s="233"/>
      <c r="AV89" s="153"/>
      <c r="AW89" s="303">
        <v>0.05</v>
      </c>
      <c r="AX89" s="233"/>
      <c r="AY89" s="153"/>
      <c r="AZ89" s="303">
        <v>0.05</v>
      </c>
      <c r="BA89" s="330"/>
    </row>
    <row r="90" spans="1:53" s="28" customFormat="1" ht="32.25" customHeight="1">
      <c r="A90" s="27"/>
      <c r="B90" s="183"/>
      <c r="C90" s="184"/>
      <c r="D90" s="185"/>
      <c r="E90" s="184"/>
      <c r="F90" s="186"/>
      <c r="G90" s="186" t="s">
        <v>211</v>
      </c>
      <c r="H90" s="187">
        <v>0.3</v>
      </c>
      <c r="I90" s="154"/>
      <c r="J90" s="304">
        <v>0.3</v>
      </c>
      <c r="K90" s="299" t="s">
        <v>308</v>
      </c>
      <c r="L90" s="154"/>
      <c r="M90" s="304">
        <v>0</v>
      </c>
      <c r="N90" s="299" t="s">
        <v>309</v>
      </c>
      <c r="O90" s="154"/>
      <c r="P90" s="304">
        <v>0.3</v>
      </c>
      <c r="Q90" s="299" t="s">
        <v>308</v>
      </c>
      <c r="R90" s="154"/>
      <c r="S90" s="304">
        <v>0.3</v>
      </c>
      <c r="T90" s="299" t="s">
        <v>308</v>
      </c>
      <c r="U90" s="154"/>
      <c r="V90" s="304">
        <v>0.3</v>
      </c>
      <c r="W90" s="299" t="s">
        <v>308</v>
      </c>
      <c r="X90" s="154"/>
      <c r="Y90" s="304">
        <v>0.3</v>
      </c>
      <c r="Z90" s="299" t="s">
        <v>308</v>
      </c>
      <c r="AA90" s="154"/>
      <c r="AB90" s="304">
        <v>0</v>
      </c>
      <c r="AC90" s="299" t="s">
        <v>309</v>
      </c>
      <c r="AD90" s="154"/>
      <c r="AE90" s="304">
        <v>0.3</v>
      </c>
      <c r="AF90" s="299" t="s">
        <v>308</v>
      </c>
      <c r="AG90" s="154"/>
      <c r="AH90" s="304">
        <v>0.3</v>
      </c>
      <c r="AI90" s="299" t="s">
        <v>308</v>
      </c>
      <c r="AJ90" s="154"/>
      <c r="AK90" s="304">
        <v>0</v>
      </c>
      <c r="AL90" s="299" t="s">
        <v>309</v>
      </c>
      <c r="AM90" s="154"/>
      <c r="AN90" s="304">
        <v>0.3</v>
      </c>
      <c r="AO90" s="299" t="s">
        <v>308</v>
      </c>
      <c r="AP90" s="154"/>
      <c r="AQ90" s="304">
        <v>0</v>
      </c>
      <c r="AR90" s="299" t="s">
        <v>309</v>
      </c>
      <c r="AS90" s="154"/>
      <c r="AT90" s="304">
        <v>0.3</v>
      </c>
      <c r="AU90" s="299" t="s">
        <v>308</v>
      </c>
      <c r="AV90" s="154"/>
      <c r="AW90" s="304">
        <v>0.3</v>
      </c>
      <c r="AX90" s="299" t="s">
        <v>308</v>
      </c>
      <c r="AY90" s="154"/>
      <c r="AZ90" s="304">
        <v>0.3</v>
      </c>
      <c r="BA90" s="328" t="s">
        <v>308</v>
      </c>
    </row>
    <row r="91" spans="1:53" s="28" customFormat="1" ht="32.25" customHeight="1">
      <c r="A91" s="27"/>
      <c r="B91" s="183"/>
      <c r="C91" s="184"/>
      <c r="D91" s="185"/>
      <c r="E91" s="184"/>
      <c r="F91" s="186"/>
      <c r="G91" s="186" t="s">
        <v>212</v>
      </c>
      <c r="H91" s="182">
        <v>253902063</v>
      </c>
      <c r="I91" s="152"/>
      <c r="J91" s="305">
        <v>246143458</v>
      </c>
      <c r="K91" s="234"/>
      <c r="L91" s="152"/>
      <c r="M91" s="305">
        <v>0</v>
      </c>
      <c r="N91" s="234"/>
      <c r="O91" s="152"/>
      <c r="P91" s="305">
        <v>247995215</v>
      </c>
      <c r="Q91" s="234"/>
      <c r="R91" s="152"/>
      <c r="S91" s="305">
        <v>246151846</v>
      </c>
      <c r="T91" s="234"/>
      <c r="U91" s="152"/>
      <c r="V91" s="305">
        <v>248572150</v>
      </c>
      <c r="W91" s="234"/>
      <c r="X91" s="152"/>
      <c r="Y91" s="305">
        <v>235625229</v>
      </c>
      <c r="Z91" s="234"/>
      <c r="AA91" s="152"/>
      <c r="AB91" s="305">
        <v>0</v>
      </c>
      <c r="AC91" s="234"/>
      <c r="AD91" s="152"/>
      <c r="AE91" s="305">
        <v>236372064</v>
      </c>
      <c r="AF91" s="234"/>
      <c r="AG91" s="152"/>
      <c r="AH91" s="305">
        <v>245549831</v>
      </c>
      <c r="AI91" s="234"/>
      <c r="AJ91" s="152"/>
      <c r="AK91" s="305">
        <v>0</v>
      </c>
      <c r="AL91" s="234"/>
      <c r="AM91" s="152"/>
      <c r="AN91" s="305">
        <v>244429169</v>
      </c>
      <c r="AO91" s="234"/>
      <c r="AP91" s="152"/>
      <c r="AQ91" s="305">
        <v>0</v>
      </c>
      <c r="AR91" s="234"/>
      <c r="AS91" s="152"/>
      <c r="AT91" s="305">
        <v>246923547</v>
      </c>
      <c r="AU91" s="234"/>
      <c r="AV91" s="152"/>
      <c r="AW91" s="305">
        <v>251100351</v>
      </c>
      <c r="AX91" s="234"/>
      <c r="AY91" s="152"/>
      <c r="AZ91" s="305">
        <v>245199478</v>
      </c>
      <c r="BA91" s="331"/>
    </row>
    <row r="92" spans="1:53" s="28" customFormat="1" ht="32.25" customHeight="1">
      <c r="A92" s="27"/>
      <c r="B92" s="183"/>
      <c r="C92" s="184"/>
      <c r="D92" s="185"/>
      <c r="E92" s="184"/>
      <c r="F92" s="186"/>
      <c r="G92" s="186" t="s">
        <v>213</v>
      </c>
      <c r="H92" s="182">
        <v>34998394949</v>
      </c>
      <c r="I92" s="152"/>
      <c r="J92" s="305">
        <v>33928932398</v>
      </c>
      <c r="K92" s="234"/>
      <c r="L92" s="152"/>
      <c r="M92" s="305">
        <v>0</v>
      </c>
      <c r="N92" s="234"/>
      <c r="O92" s="152"/>
      <c r="P92" s="305">
        <v>34184182549</v>
      </c>
      <c r="Q92" s="234"/>
      <c r="R92" s="152"/>
      <c r="S92" s="305">
        <v>33930088662</v>
      </c>
      <c r="T92" s="234"/>
      <c r="U92" s="152"/>
      <c r="V92" s="305">
        <v>34263708519</v>
      </c>
      <c r="W92" s="234"/>
      <c r="X92" s="152"/>
      <c r="Y92" s="305">
        <v>32479077587</v>
      </c>
      <c r="Z92" s="234"/>
      <c r="AA92" s="152"/>
      <c r="AB92" s="305">
        <v>0</v>
      </c>
      <c r="AC92" s="234"/>
      <c r="AD92" s="152"/>
      <c r="AE92" s="305">
        <v>32582022954</v>
      </c>
      <c r="AF92" s="234"/>
      <c r="AG92" s="152"/>
      <c r="AH92" s="305">
        <v>33847105642</v>
      </c>
      <c r="AI92" s="234"/>
      <c r="AJ92" s="152"/>
      <c r="AK92" s="305">
        <v>0</v>
      </c>
      <c r="AL92" s="234"/>
      <c r="AM92" s="152"/>
      <c r="AN92" s="305">
        <v>33692631213</v>
      </c>
      <c r="AO92" s="234"/>
      <c r="AP92" s="152"/>
      <c r="AQ92" s="305">
        <v>0</v>
      </c>
      <c r="AR92" s="234"/>
      <c r="AS92" s="152"/>
      <c r="AT92" s="305">
        <v>34036461623</v>
      </c>
      <c r="AU92" s="234"/>
      <c r="AV92" s="152"/>
      <c r="AW92" s="305">
        <v>34612200962</v>
      </c>
      <c r="AX92" s="234"/>
      <c r="AY92" s="152"/>
      <c r="AZ92" s="305">
        <v>33798812259</v>
      </c>
      <c r="BA92" s="331"/>
    </row>
    <row r="93" spans="1:53" s="28" customFormat="1" ht="48" customHeight="1">
      <c r="A93" s="27"/>
      <c r="B93" s="150">
        <v>62</v>
      </c>
      <c r="C93" s="428" t="s">
        <v>214</v>
      </c>
      <c r="D93" s="429"/>
      <c r="E93" s="429"/>
      <c r="F93" s="429"/>
      <c r="G93" s="429"/>
      <c r="H93" s="151">
        <v>360000000</v>
      </c>
      <c r="I93" s="297" t="s">
        <v>205</v>
      </c>
      <c r="J93" s="301">
        <v>360000000</v>
      </c>
      <c r="K93" s="299" t="s">
        <v>308</v>
      </c>
      <c r="L93" s="297" t="s">
        <v>205</v>
      </c>
      <c r="M93" s="301"/>
      <c r="N93" s="299" t="s">
        <v>309</v>
      </c>
      <c r="O93" s="297" t="s">
        <v>205</v>
      </c>
      <c r="P93" s="301">
        <v>360000000</v>
      </c>
      <c r="Q93" s="299" t="s">
        <v>308</v>
      </c>
      <c r="R93" s="297" t="s">
        <v>205</v>
      </c>
      <c r="S93" s="301">
        <v>360000000</v>
      </c>
      <c r="T93" s="299" t="s">
        <v>308</v>
      </c>
      <c r="U93" s="297" t="s">
        <v>205</v>
      </c>
      <c r="V93" s="301">
        <v>360000000</v>
      </c>
      <c r="W93" s="299" t="s">
        <v>308</v>
      </c>
      <c r="X93" s="297" t="s">
        <v>205</v>
      </c>
      <c r="Y93" s="301">
        <v>360000000</v>
      </c>
      <c r="Z93" s="299" t="s">
        <v>308</v>
      </c>
      <c r="AA93" s="297" t="s">
        <v>205</v>
      </c>
      <c r="AB93" s="301"/>
      <c r="AC93" s="299" t="s">
        <v>309</v>
      </c>
      <c r="AD93" s="297" t="s">
        <v>205</v>
      </c>
      <c r="AE93" s="301">
        <v>360000000</v>
      </c>
      <c r="AF93" s="299" t="s">
        <v>308</v>
      </c>
      <c r="AG93" s="297" t="s">
        <v>205</v>
      </c>
      <c r="AH93" s="301">
        <v>360000000</v>
      </c>
      <c r="AI93" s="299" t="s">
        <v>308</v>
      </c>
      <c r="AJ93" s="297" t="s">
        <v>205</v>
      </c>
      <c r="AK93" s="301"/>
      <c r="AL93" s="299" t="s">
        <v>309</v>
      </c>
      <c r="AM93" s="297" t="s">
        <v>205</v>
      </c>
      <c r="AN93" s="301">
        <v>360000000</v>
      </c>
      <c r="AO93" s="299" t="s">
        <v>308</v>
      </c>
      <c r="AP93" s="297" t="s">
        <v>205</v>
      </c>
      <c r="AQ93" s="301"/>
      <c r="AR93" s="299" t="s">
        <v>309</v>
      </c>
      <c r="AS93" s="297" t="s">
        <v>205</v>
      </c>
      <c r="AT93" s="301">
        <v>360000000</v>
      </c>
      <c r="AU93" s="299" t="s">
        <v>308</v>
      </c>
      <c r="AV93" s="297" t="s">
        <v>205</v>
      </c>
      <c r="AW93" s="301">
        <v>360000000</v>
      </c>
      <c r="AX93" s="299" t="s">
        <v>308</v>
      </c>
      <c r="AY93" s="297" t="s">
        <v>205</v>
      </c>
      <c r="AZ93" s="301">
        <v>360000000</v>
      </c>
      <c r="BA93" s="328" t="s">
        <v>308</v>
      </c>
    </row>
    <row r="94" spans="1:53" s="28" customFormat="1" ht="46.5" customHeight="1">
      <c r="A94" s="27"/>
      <c r="B94" s="316"/>
      <c r="C94" s="427" t="s">
        <v>215</v>
      </c>
      <c r="D94" s="427"/>
      <c r="E94" s="427"/>
      <c r="F94" s="427"/>
      <c r="G94" s="427"/>
      <c r="H94" s="182">
        <v>68400000</v>
      </c>
      <c r="I94" s="297" t="s">
        <v>205</v>
      </c>
      <c r="J94" s="301">
        <v>68400000</v>
      </c>
      <c r="K94" s="299" t="s">
        <v>308</v>
      </c>
      <c r="L94" s="297" t="s">
        <v>205</v>
      </c>
      <c r="M94" s="301">
        <v>0</v>
      </c>
      <c r="N94" s="299" t="s">
        <v>309</v>
      </c>
      <c r="O94" s="297" t="s">
        <v>205</v>
      </c>
      <c r="P94" s="301">
        <v>68400000</v>
      </c>
      <c r="Q94" s="299" t="s">
        <v>308</v>
      </c>
      <c r="R94" s="297" t="s">
        <v>205</v>
      </c>
      <c r="S94" s="301">
        <v>68400000</v>
      </c>
      <c r="T94" s="299" t="s">
        <v>308</v>
      </c>
      <c r="U94" s="297" t="s">
        <v>205</v>
      </c>
      <c r="V94" s="301">
        <v>68400000</v>
      </c>
      <c r="W94" s="299" t="s">
        <v>308</v>
      </c>
      <c r="X94" s="297" t="s">
        <v>205</v>
      </c>
      <c r="Y94" s="301">
        <v>68400000</v>
      </c>
      <c r="Z94" s="299" t="s">
        <v>308</v>
      </c>
      <c r="AA94" s="297" t="s">
        <v>205</v>
      </c>
      <c r="AB94" s="301">
        <v>0</v>
      </c>
      <c r="AC94" s="299" t="s">
        <v>309</v>
      </c>
      <c r="AD94" s="297" t="s">
        <v>205</v>
      </c>
      <c r="AE94" s="301">
        <v>68400000</v>
      </c>
      <c r="AF94" s="299" t="s">
        <v>308</v>
      </c>
      <c r="AG94" s="297" t="s">
        <v>205</v>
      </c>
      <c r="AH94" s="301">
        <v>68400000</v>
      </c>
      <c r="AI94" s="299" t="s">
        <v>308</v>
      </c>
      <c r="AJ94" s="297" t="s">
        <v>205</v>
      </c>
      <c r="AK94" s="301">
        <v>0</v>
      </c>
      <c r="AL94" s="299" t="s">
        <v>309</v>
      </c>
      <c r="AM94" s="297" t="s">
        <v>205</v>
      </c>
      <c r="AN94" s="301">
        <v>68400000</v>
      </c>
      <c r="AO94" s="299" t="s">
        <v>308</v>
      </c>
      <c r="AP94" s="297" t="s">
        <v>205</v>
      </c>
      <c r="AQ94" s="301">
        <v>0</v>
      </c>
      <c r="AR94" s="299" t="s">
        <v>309</v>
      </c>
      <c r="AS94" s="297" t="s">
        <v>205</v>
      </c>
      <c r="AT94" s="301">
        <v>68400000</v>
      </c>
      <c r="AU94" s="299" t="s">
        <v>308</v>
      </c>
      <c r="AV94" s="297" t="s">
        <v>205</v>
      </c>
      <c r="AW94" s="301">
        <v>68400000</v>
      </c>
      <c r="AX94" s="299" t="s">
        <v>308</v>
      </c>
      <c r="AY94" s="297" t="s">
        <v>205</v>
      </c>
      <c r="AZ94" s="301">
        <v>68400000</v>
      </c>
      <c r="BA94" s="328" t="s">
        <v>308</v>
      </c>
    </row>
    <row r="95" spans="1:53" s="28" customFormat="1" ht="47.25" customHeight="1">
      <c r="A95" s="27"/>
      <c r="B95" s="316">
        <v>63</v>
      </c>
      <c r="C95" s="430" t="s">
        <v>216</v>
      </c>
      <c r="D95" s="430"/>
      <c r="E95" s="430"/>
      <c r="F95" s="430"/>
      <c r="G95" s="431"/>
      <c r="H95" s="182">
        <v>428400000</v>
      </c>
      <c r="I95" s="297" t="s">
        <v>205</v>
      </c>
      <c r="J95" s="301">
        <v>428400000</v>
      </c>
      <c r="K95" s="299" t="s">
        <v>308</v>
      </c>
      <c r="L95" s="297" t="s">
        <v>205</v>
      </c>
      <c r="M95" s="301">
        <v>0</v>
      </c>
      <c r="N95" s="299" t="s">
        <v>309</v>
      </c>
      <c r="O95" s="297" t="s">
        <v>205</v>
      </c>
      <c r="P95" s="301">
        <v>428400000</v>
      </c>
      <c r="Q95" s="299" t="s">
        <v>308</v>
      </c>
      <c r="R95" s="297" t="s">
        <v>205</v>
      </c>
      <c r="S95" s="301">
        <v>428400000</v>
      </c>
      <c r="T95" s="299" t="s">
        <v>308</v>
      </c>
      <c r="U95" s="297" t="s">
        <v>205</v>
      </c>
      <c r="V95" s="301">
        <v>428400000</v>
      </c>
      <c r="W95" s="299" t="s">
        <v>308</v>
      </c>
      <c r="X95" s="297" t="s">
        <v>205</v>
      </c>
      <c r="Y95" s="301">
        <v>428400000</v>
      </c>
      <c r="Z95" s="299" t="s">
        <v>308</v>
      </c>
      <c r="AA95" s="297" t="s">
        <v>205</v>
      </c>
      <c r="AB95" s="301">
        <v>0</v>
      </c>
      <c r="AC95" s="299" t="s">
        <v>309</v>
      </c>
      <c r="AD95" s="297" t="s">
        <v>205</v>
      </c>
      <c r="AE95" s="301">
        <v>428400000</v>
      </c>
      <c r="AF95" s="299" t="s">
        <v>308</v>
      </c>
      <c r="AG95" s="297" t="s">
        <v>205</v>
      </c>
      <c r="AH95" s="301">
        <v>428400000</v>
      </c>
      <c r="AI95" s="299" t="s">
        <v>308</v>
      </c>
      <c r="AJ95" s="297" t="s">
        <v>205</v>
      </c>
      <c r="AK95" s="301">
        <v>0</v>
      </c>
      <c r="AL95" s="299" t="s">
        <v>309</v>
      </c>
      <c r="AM95" s="297" t="s">
        <v>205</v>
      </c>
      <c r="AN95" s="301">
        <v>428400000</v>
      </c>
      <c r="AO95" s="299" t="s">
        <v>308</v>
      </c>
      <c r="AP95" s="297" t="s">
        <v>205</v>
      </c>
      <c r="AQ95" s="301">
        <v>0</v>
      </c>
      <c r="AR95" s="299" t="s">
        <v>309</v>
      </c>
      <c r="AS95" s="297" t="s">
        <v>205</v>
      </c>
      <c r="AT95" s="301">
        <v>428400000</v>
      </c>
      <c r="AU95" s="299" t="s">
        <v>308</v>
      </c>
      <c r="AV95" s="297" t="s">
        <v>205</v>
      </c>
      <c r="AW95" s="301">
        <v>428400000</v>
      </c>
      <c r="AX95" s="299" t="s">
        <v>308</v>
      </c>
      <c r="AY95" s="297" t="s">
        <v>205</v>
      </c>
      <c r="AZ95" s="301">
        <v>428400000</v>
      </c>
      <c r="BA95" s="328" t="s">
        <v>308</v>
      </c>
    </row>
    <row r="96" spans="1:53" s="28" customFormat="1" ht="46.5" customHeight="1">
      <c r="A96" s="27"/>
      <c r="B96" s="150">
        <v>64</v>
      </c>
      <c r="C96" s="428" t="s">
        <v>217</v>
      </c>
      <c r="D96" s="429"/>
      <c r="E96" s="429"/>
      <c r="F96" s="429"/>
      <c r="G96" s="429"/>
      <c r="H96" s="151">
        <v>1553205051</v>
      </c>
      <c r="I96" s="297" t="s">
        <v>205</v>
      </c>
      <c r="J96" s="301">
        <v>1553205051</v>
      </c>
      <c r="K96" s="299" t="s">
        <v>308</v>
      </c>
      <c r="L96" s="297" t="s">
        <v>205</v>
      </c>
      <c r="M96" s="301"/>
      <c r="N96" s="299" t="s">
        <v>309</v>
      </c>
      <c r="O96" s="297" t="s">
        <v>205</v>
      </c>
      <c r="P96" s="301">
        <v>1553205051</v>
      </c>
      <c r="Q96" s="299" t="s">
        <v>308</v>
      </c>
      <c r="R96" s="297" t="s">
        <v>205</v>
      </c>
      <c r="S96" s="301">
        <v>1553205051</v>
      </c>
      <c r="T96" s="299" t="s">
        <v>308</v>
      </c>
      <c r="U96" s="297" t="s">
        <v>205</v>
      </c>
      <c r="V96" s="301">
        <v>1553205051</v>
      </c>
      <c r="W96" s="299" t="s">
        <v>308</v>
      </c>
      <c r="X96" s="297" t="s">
        <v>205</v>
      </c>
      <c r="Y96" s="301">
        <v>744286810</v>
      </c>
      <c r="Z96" s="299" t="s">
        <v>309</v>
      </c>
      <c r="AA96" s="297" t="s">
        <v>205</v>
      </c>
      <c r="AB96" s="301"/>
      <c r="AC96" s="299" t="s">
        <v>309</v>
      </c>
      <c r="AD96" s="297" t="s">
        <v>205</v>
      </c>
      <c r="AE96" s="301">
        <v>1553205051</v>
      </c>
      <c r="AF96" s="299" t="s">
        <v>308</v>
      </c>
      <c r="AG96" s="297" t="s">
        <v>205</v>
      </c>
      <c r="AH96" s="301">
        <v>1553205051</v>
      </c>
      <c r="AI96" s="299" t="s">
        <v>308</v>
      </c>
      <c r="AJ96" s="297" t="s">
        <v>205</v>
      </c>
      <c r="AK96" s="301"/>
      <c r="AL96" s="299" t="s">
        <v>309</v>
      </c>
      <c r="AM96" s="297" t="s">
        <v>205</v>
      </c>
      <c r="AN96" s="301">
        <v>1553205051</v>
      </c>
      <c r="AO96" s="299" t="s">
        <v>308</v>
      </c>
      <c r="AP96" s="297" t="s">
        <v>205</v>
      </c>
      <c r="AQ96" s="301"/>
      <c r="AR96" s="299" t="s">
        <v>309</v>
      </c>
      <c r="AS96" s="297" t="s">
        <v>205</v>
      </c>
      <c r="AT96" s="301">
        <v>1553205051</v>
      </c>
      <c r="AU96" s="299" t="s">
        <v>308</v>
      </c>
      <c r="AV96" s="297" t="s">
        <v>205</v>
      </c>
      <c r="AW96" s="301">
        <v>1553205051</v>
      </c>
      <c r="AX96" s="299" t="s">
        <v>308</v>
      </c>
      <c r="AY96" s="297" t="s">
        <v>205</v>
      </c>
      <c r="AZ96" s="301">
        <v>1553205051</v>
      </c>
      <c r="BA96" s="328" t="s">
        <v>308</v>
      </c>
    </row>
    <row r="97" spans="1:53" s="28" customFormat="1" ht="32.25" customHeight="1">
      <c r="A97" s="27"/>
      <c r="B97" s="317"/>
      <c r="C97" s="318"/>
      <c r="D97" s="319"/>
      <c r="E97" s="318"/>
      <c r="F97" s="320"/>
      <c r="G97" s="320" t="s">
        <v>218</v>
      </c>
      <c r="H97" s="227">
        <v>270000000</v>
      </c>
      <c r="I97" s="297" t="s">
        <v>205</v>
      </c>
      <c r="J97" s="301">
        <v>270000000</v>
      </c>
      <c r="K97" s="299" t="s">
        <v>308</v>
      </c>
      <c r="L97" s="297" t="s">
        <v>205</v>
      </c>
      <c r="M97" s="301"/>
      <c r="N97" s="299" t="s">
        <v>309</v>
      </c>
      <c r="O97" s="297" t="s">
        <v>205</v>
      </c>
      <c r="P97" s="301">
        <v>270000000</v>
      </c>
      <c r="Q97" s="299" t="s">
        <v>308</v>
      </c>
      <c r="R97" s="297" t="s">
        <v>205</v>
      </c>
      <c r="S97" s="301">
        <v>270000000</v>
      </c>
      <c r="T97" s="299" t="s">
        <v>308</v>
      </c>
      <c r="U97" s="297" t="s">
        <v>205</v>
      </c>
      <c r="V97" s="301">
        <v>270000000</v>
      </c>
      <c r="W97" s="299" t="s">
        <v>308</v>
      </c>
      <c r="X97" s="297" t="s">
        <v>205</v>
      </c>
      <c r="Y97" s="301">
        <v>270000000</v>
      </c>
      <c r="Z97" s="299" t="s">
        <v>308</v>
      </c>
      <c r="AA97" s="297" t="s">
        <v>205</v>
      </c>
      <c r="AB97" s="301"/>
      <c r="AC97" s="299" t="s">
        <v>309</v>
      </c>
      <c r="AD97" s="297" t="s">
        <v>205</v>
      </c>
      <c r="AE97" s="301">
        <v>270000000</v>
      </c>
      <c r="AF97" s="299" t="s">
        <v>308</v>
      </c>
      <c r="AG97" s="297" t="s">
        <v>205</v>
      </c>
      <c r="AH97" s="301">
        <v>270000000</v>
      </c>
      <c r="AI97" s="299" t="s">
        <v>308</v>
      </c>
      <c r="AJ97" s="297" t="s">
        <v>205</v>
      </c>
      <c r="AK97" s="301"/>
      <c r="AL97" s="299" t="s">
        <v>309</v>
      </c>
      <c r="AM97" s="297" t="s">
        <v>205</v>
      </c>
      <c r="AN97" s="301">
        <v>270000000</v>
      </c>
      <c r="AO97" s="299" t="s">
        <v>308</v>
      </c>
      <c r="AP97" s="297" t="s">
        <v>205</v>
      </c>
      <c r="AQ97" s="301"/>
      <c r="AR97" s="299" t="s">
        <v>309</v>
      </c>
      <c r="AS97" s="297" t="s">
        <v>205</v>
      </c>
      <c r="AT97" s="301">
        <v>270000000</v>
      </c>
      <c r="AU97" s="299" t="s">
        <v>308</v>
      </c>
      <c r="AV97" s="297" t="s">
        <v>205</v>
      </c>
      <c r="AW97" s="301">
        <v>270000000</v>
      </c>
      <c r="AX97" s="299" t="s">
        <v>308</v>
      </c>
      <c r="AY97" s="297" t="s">
        <v>205</v>
      </c>
      <c r="AZ97" s="301">
        <v>270000000</v>
      </c>
      <c r="BA97" s="328" t="s">
        <v>308</v>
      </c>
    </row>
    <row r="98" spans="1:53" s="119" customFormat="1" ht="32.25" customHeight="1" thickBot="1">
      <c r="A98" s="118"/>
      <c r="B98" s="188"/>
      <c r="C98" s="189"/>
      <c r="D98" s="190"/>
      <c r="E98" s="189"/>
      <c r="F98" s="191"/>
      <c r="G98" s="191" t="s">
        <v>219</v>
      </c>
      <c r="H98" s="192">
        <v>37250000000</v>
      </c>
      <c r="I98" s="155"/>
      <c r="J98" s="306">
        <v>36180537449</v>
      </c>
      <c r="K98" s="235"/>
      <c r="L98" s="155"/>
      <c r="M98" s="306">
        <v>0</v>
      </c>
      <c r="N98" s="235"/>
      <c r="O98" s="155"/>
      <c r="P98" s="306">
        <v>36435787600</v>
      </c>
      <c r="Q98" s="235"/>
      <c r="R98" s="155"/>
      <c r="S98" s="306">
        <v>36181693713</v>
      </c>
      <c r="T98" s="235"/>
      <c r="U98" s="155"/>
      <c r="V98" s="306">
        <v>36515313570</v>
      </c>
      <c r="W98" s="235"/>
      <c r="X98" s="155"/>
      <c r="Y98" s="306">
        <v>33921764397</v>
      </c>
      <c r="Z98" s="235"/>
      <c r="AA98" s="155"/>
      <c r="AB98" s="306">
        <v>0</v>
      </c>
      <c r="AC98" s="235"/>
      <c r="AD98" s="155"/>
      <c r="AE98" s="306">
        <v>34833628005</v>
      </c>
      <c r="AF98" s="235"/>
      <c r="AG98" s="155"/>
      <c r="AH98" s="306">
        <v>36098710693</v>
      </c>
      <c r="AI98" s="235"/>
      <c r="AJ98" s="155"/>
      <c r="AK98" s="306">
        <v>0</v>
      </c>
      <c r="AL98" s="235"/>
      <c r="AM98" s="155"/>
      <c r="AN98" s="306">
        <v>35944236264</v>
      </c>
      <c r="AO98" s="235"/>
      <c r="AP98" s="155"/>
      <c r="AQ98" s="306">
        <v>0</v>
      </c>
      <c r="AR98" s="235"/>
      <c r="AS98" s="155"/>
      <c r="AT98" s="306">
        <v>36288066674</v>
      </c>
      <c r="AU98" s="235"/>
      <c r="AV98" s="155"/>
      <c r="AW98" s="306">
        <v>36863806013</v>
      </c>
      <c r="AX98" s="235"/>
      <c r="AY98" s="155"/>
      <c r="AZ98" s="306">
        <v>36050417310</v>
      </c>
      <c r="BA98" s="332"/>
    </row>
    <row r="99" spans="1:53" s="28" customFormat="1" ht="32.25" customHeight="1" thickBot="1">
      <c r="A99" s="27"/>
      <c r="B99" s="416" t="s">
        <v>220</v>
      </c>
      <c r="C99" s="417"/>
      <c r="D99" s="417"/>
      <c r="E99" s="417"/>
      <c r="F99" s="417"/>
      <c r="G99" s="417"/>
      <c r="H99" s="418"/>
      <c r="I99" s="152"/>
      <c r="J99" s="307">
        <v>36180537449</v>
      </c>
      <c r="K99" s="234"/>
      <c r="L99" s="152"/>
      <c r="M99" s="307"/>
      <c r="N99" s="234"/>
      <c r="O99" s="152"/>
      <c r="P99" s="307">
        <v>36435787600</v>
      </c>
      <c r="Q99" s="234"/>
      <c r="R99" s="152"/>
      <c r="S99" s="307">
        <v>36181693713</v>
      </c>
      <c r="T99" s="234"/>
      <c r="U99" s="152"/>
      <c r="V99" s="307">
        <v>36515313570</v>
      </c>
      <c r="W99" s="234"/>
      <c r="X99" s="152"/>
      <c r="Y99" s="307">
        <v>35119884298</v>
      </c>
      <c r="Z99" s="234"/>
      <c r="AA99" s="152"/>
      <c r="AB99" s="307"/>
      <c r="AC99" s="234"/>
      <c r="AD99" s="152"/>
      <c r="AE99" s="307">
        <v>34833628005</v>
      </c>
      <c r="AF99" s="234"/>
      <c r="AG99" s="152"/>
      <c r="AH99" s="307">
        <v>36098710693</v>
      </c>
      <c r="AI99" s="234"/>
      <c r="AJ99" s="152"/>
      <c r="AK99" s="307"/>
      <c r="AL99" s="234"/>
      <c r="AM99" s="152"/>
      <c r="AN99" s="307">
        <v>35944236264</v>
      </c>
      <c r="AO99" s="234"/>
      <c r="AP99" s="152"/>
      <c r="AQ99" s="307"/>
      <c r="AR99" s="234"/>
      <c r="AS99" s="152"/>
      <c r="AT99" s="307">
        <v>36288066674</v>
      </c>
      <c r="AU99" s="234"/>
      <c r="AV99" s="152"/>
      <c r="AW99" s="307">
        <v>36863806013</v>
      </c>
      <c r="AX99" s="234"/>
      <c r="AY99" s="152"/>
      <c r="AZ99" s="307">
        <v>36050417310</v>
      </c>
      <c r="BA99" s="331"/>
    </row>
    <row r="100" spans="1:53" s="28" customFormat="1" ht="32.25" customHeight="1" thickBot="1">
      <c r="A100" s="27"/>
      <c r="B100" s="419" t="s">
        <v>221</v>
      </c>
      <c r="C100" s="420"/>
      <c r="D100" s="420"/>
      <c r="E100" s="420"/>
      <c r="F100" s="420"/>
      <c r="G100" s="420"/>
      <c r="H100" s="421"/>
      <c r="I100" s="152"/>
      <c r="J100" s="308">
        <v>0</v>
      </c>
      <c r="K100" s="234"/>
      <c r="L100" s="152"/>
      <c r="M100" s="308">
        <v>0</v>
      </c>
      <c r="N100" s="234"/>
      <c r="O100" s="152"/>
      <c r="P100" s="308">
        <v>0</v>
      </c>
      <c r="Q100" s="234"/>
      <c r="R100" s="152"/>
      <c r="S100" s="308">
        <v>0</v>
      </c>
      <c r="T100" s="234"/>
      <c r="U100" s="152"/>
      <c r="V100" s="308">
        <v>0</v>
      </c>
      <c r="W100" s="234"/>
      <c r="X100" s="152"/>
      <c r="Y100" s="308">
        <v>3.4115143741183407E-2</v>
      </c>
      <c r="Z100" s="234"/>
      <c r="AA100" s="152"/>
      <c r="AB100" s="308">
        <v>0</v>
      </c>
      <c r="AC100" s="234"/>
      <c r="AD100" s="152"/>
      <c r="AE100" s="308">
        <v>0</v>
      </c>
      <c r="AF100" s="234"/>
      <c r="AG100" s="152"/>
      <c r="AH100" s="308">
        <v>0</v>
      </c>
      <c r="AI100" s="234"/>
      <c r="AJ100" s="152"/>
      <c r="AK100" s="308">
        <v>0</v>
      </c>
      <c r="AL100" s="234"/>
      <c r="AM100" s="152"/>
      <c r="AN100" s="308">
        <v>0</v>
      </c>
      <c r="AO100" s="234"/>
      <c r="AP100" s="152"/>
      <c r="AQ100" s="308">
        <v>0</v>
      </c>
      <c r="AR100" s="234"/>
      <c r="AS100" s="152"/>
      <c r="AT100" s="308">
        <v>0</v>
      </c>
      <c r="AU100" s="234"/>
      <c r="AV100" s="152"/>
      <c r="AW100" s="308">
        <v>0</v>
      </c>
      <c r="AX100" s="234"/>
      <c r="AY100" s="152"/>
      <c r="AZ100" s="308">
        <v>0</v>
      </c>
      <c r="BA100" s="331"/>
    </row>
    <row r="101" spans="1:53" s="28" customFormat="1" ht="32.25" customHeight="1" thickBot="1">
      <c r="A101" s="27"/>
      <c r="B101" s="156" t="s">
        <v>2</v>
      </c>
      <c r="C101" s="157"/>
      <c r="D101" s="158"/>
      <c r="E101" s="98"/>
      <c r="F101" s="159"/>
      <c r="G101" s="159"/>
      <c r="H101" s="226">
        <v>37250000000</v>
      </c>
      <c r="I101" s="236"/>
      <c r="J101" s="237">
        <v>36180537449</v>
      </c>
      <c r="K101" s="238" t="s">
        <v>308</v>
      </c>
      <c r="L101" s="236"/>
      <c r="M101" s="237" t="s">
        <v>38</v>
      </c>
      <c r="N101" s="238" t="s">
        <v>309</v>
      </c>
      <c r="O101" s="236"/>
      <c r="P101" s="237">
        <v>36435787600</v>
      </c>
      <c r="Q101" s="238" t="s">
        <v>308</v>
      </c>
      <c r="R101" s="236"/>
      <c r="S101" s="237">
        <v>36181693713</v>
      </c>
      <c r="T101" s="238" t="s">
        <v>308</v>
      </c>
      <c r="U101" s="236"/>
      <c r="V101" s="237">
        <v>36515313570</v>
      </c>
      <c r="W101" s="238" t="s">
        <v>308</v>
      </c>
      <c r="X101" s="236"/>
      <c r="Y101" s="237" t="s">
        <v>307</v>
      </c>
      <c r="Z101" s="238" t="s">
        <v>309</v>
      </c>
      <c r="AA101" s="236"/>
      <c r="AB101" s="237" t="s">
        <v>38</v>
      </c>
      <c r="AC101" s="238" t="s">
        <v>309</v>
      </c>
      <c r="AD101" s="236"/>
      <c r="AE101" s="237">
        <v>34833628005</v>
      </c>
      <c r="AF101" s="238" t="s">
        <v>308</v>
      </c>
      <c r="AG101" s="236"/>
      <c r="AH101" s="237">
        <v>36098710693</v>
      </c>
      <c r="AI101" s="238" t="s">
        <v>308</v>
      </c>
      <c r="AJ101" s="236"/>
      <c r="AK101" s="237" t="s">
        <v>38</v>
      </c>
      <c r="AL101" s="238" t="s">
        <v>309</v>
      </c>
      <c r="AM101" s="236"/>
      <c r="AN101" s="237">
        <v>35944236264</v>
      </c>
      <c r="AO101" s="238" t="s">
        <v>308</v>
      </c>
      <c r="AP101" s="236"/>
      <c r="AQ101" s="237" t="s">
        <v>38</v>
      </c>
      <c r="AR101" s="238" t="s">
        <v>309</v>
      </c>
      <c r="AS101" s="236"/>
      <c r="AT101" s="237">
        <v>36288066674</v>
      </c>
      <c r="AU101" s="238" t="s">
        <v>308</v>
      </c>
      <c r="AV101" s="236"/>
      <c r="AW101" s="237">
        <v>36863806013</v>
      </c>
      <c r="AX101" s="238" t="s">
        <v>308</v>
      </c>
      <c r="AY101" s="236"/>
      <c r="AZ101" s="237">
        <v>36050417310</v>
      </c>
      <c r="BA101" s="333" t="s">
        <v>308</v>
      </c>
    </row>
    <row r="102" spans="1:53" s="3" customFormat="1" ht="25" customHeight="1" thickTop="1" thickBot="1">
      <c r="A102" s="13"/>
      <c r="B102" s="7"/>
      <c r="C102" s="7"/>
      <c r="D102" s="14"/>
      <c r="E102" s="14"/>
      <c r="F102" s="14"/>
      <c r="G102" s="17"/>
      <c r="H102" s="17"/>
      <c r="I102" s="413">
        <v>1</v>
      </c>
      <c r="J102" s="414"/>
      <c r="K102" s="414"/>
      <c r="L102" s="413">
        <v>3</v>
      </c>
      <c r="M102" s="414"/>
      <c r="N102" s="414"/>
      <c r="O102" s="413">
        <v>6</v>
      </c>
      <c r="P102" s="414"/>
      <c r="Q102" s="414"/>
      <c r="R102" s="413">
        <v>8</v>
      </c>
      <c r="S102" s="414"/>
      <c r="T102" s="414"/>
      <c r="U102" s="413">
        <v>11</v>
      </c>
      <c r="V102" s="414"/>
      <c r="W102" s="414"/>
      <c r="X102" s="413">
        <v>18</v>
      </c>
      <c r="Y102" s="414"/>
      <c r="Z102" s="414"/>
      <c r="AA102" s="413">
        <v>21</v>
      </c>
      <c r="AB102" s="414"/>
      <c r="AC102" s="414"/>
      <c r="AD102" s="413">
        <v>23</v>
      </c>
      <c r="AE102" s="414"/>
      <c r="AF102" s="414"/>
      <c r="AG102" s="413">
        <v>25</v>
      </c>
      <c r="AH102" s="414"/>
      <c r="AI102" s="414"/>
      <c r="AJ102" s="413">
        <v>28</v>
      </c>
      <c r="AK102" s="414"/>
      <c r="AL102" s="414"/>
      <c r="AM102" s="413">
        <v>32</v>
      </c>
      <c r="AN102" s="414"/>
      <c r="AO102" s="414"/>
      <c r="AP102" s="413">
        <v>33</v>
      </c>
      <c r="AQ102" s="414"/>
      <c r="AR102" s="414"/>
      <c r="AS102" s="413">
        <v>35</v>
      </c>
      <c r="AT102" s="414"/>
      <c r="AU102" s="414"/>
      <c r="AV102" s="413">
        <v>36</v>
      </c>
      <c r="AW102" s="414"/>
      <c r="AX102" s="414"/>
      <c r="AY102" s="413">
        <v>38</v>
      </c>
      <c r="AZ102" s="414"/>
      <c r="BA102" s="433"/>
    </row>
    <row r="103" spans="1:53" ht="18.75" customHeight="1">
      <c r="A103" s="27"/>
      <c r="D103" s="27"/>
      <c r="E103" s="27"/>
      <c r="F103" s="27"/>
      <c r="G103" s="18"/>
      <c r="H103" s="408" t="s">
        <v>222</v>
      </c>
      <c r="I103" s="402"/>
      <c r="J103" s="403"/>
      <c r="K103" s="403"/>
      <c r="L103" s="402"/>
      <c r="M103" s="403"/>
      <c r="N103" s="403"/>
      <c r="O103" s="402"/>
      <c r="P103" s="403"/>
      <c r="Q103" s="403"/>
      <c r="R103" s="402"/>
      <c r="S103" s="403"/>
      <c r="T103" s="403"/>
      <c r="U103" s="402"/>
      <c r="V103" s="403"/>
      <c r="W103" s="403"/>
      <c r="X103" s="402" t="s">
        <v>302</v>
      </c>
      <c r="Y103" s="403"/>
      <c r="Z103" s="403"/>
      <c r="AA103" s="402"/>
      <c r="AB103" s="403"/>
      <c r="AC103" s="403"/>
      <c r="AD103" s="402"/>
      <c r="AE103" s="403"/>
      <c r="AF103" s="403"/>
      <c r="AG103" s="402"/>
      <c r="AH103" s="403"/>
      <c r="AI103" s="403"/>
      <c r="AJ103" s="402"/>
      <c r="AK103" s="403"/>
      <c r="AL103" s="403"/>
      <c r="AM103" s="402"/>
      <c r="AN103" s="403"/>
      <c r="AO103" s="403"/>
      <c r="AP103" s="402"/>
      <c r="AQ103" s="403"/>
      <c r="AR103" s="403"/>
      <c r="AS103" s="402"/>
      <c r="AT103" s="403"/>
      <c r="AU103" s="403"/>
      <c r="AV103" s="402"/>
      <c r="AW103" s="403"/>
      <c r="AX103" s="403"/>
      <c r="AY103" s="402"/>
      <c r="AZ103" s="403"/>
      <c r="BA103" s="434"/>
    </row>
    <row r="104" spans="1:53" ht="18.75" customHeight="1">
      <c r="A104" s="28"/>
      <c r="D104" s="28"/>
      <c r="E104" s="28"/>
      <c r="F104" s="28"/>
      <c r="H104" s="409"/>
      <c r="I104" s="404"/>
      <c r="J104" s="405"/>
      <c r="K104" s="405"/>
      <c r="L104" s="404"/>
      <c r="M104" s="405"/>
      <c r="N104" s="405"/>
      <c r="O104" s="404"/>
      <c r="P104" s="405"/>
      <c r="Q104" s="405"/>
      <c r="R104" s="404"/>
      <c r="S104" s="405"/>
      <c r="T104" s="405"/>
      <c r="U104" s="404"/>
      <c r="V104" s="405"/>
      <c r="W104" s="405"/>
      <c r="X104" s="404"/>
      <c r="Y104" s="405"/>
      <c r="Z104" s="405"/>
      <c r="AA104" s="404"/>
      <c r="AB104" s="405"/>
      <c r="AC104" s="405"/>
      <c r="AD104" s="404"/>
      <c r="AE104" s="405"/>
      <c r="AF104" s="405"/>
      <c r="AG104" s="404"/>
      <c r="AH104" s="405"/>
      <c r="AI104" s="405"/>
      <c r="AJ104" s="404"/>
      <c r="AK104" s="405"/>
      <c r="AL104" s="405"/>
      <c r="AM104" s="404"/>
      <c r="AN104" s="405"/>
      <c r="AO104" s="405"/>
      <c r="AP104" s="404"/>
      <c r="AQ104" s="405"/>
      <c r="AR104" s="405"/>
      <c r="AS104" s="404"/>
      <c r="AT104" s="405"/>
      <c r="AU104" s="405"/>
      <c r="AV104" s="404"/>
      <c r="AW104" s="405"/>
      <c r="AX104" s="405"/>
      <c r="AY104" s="404"/>
      <c r="AZ104" s="405"/>
      <c r="BA104" s="435"/>
    </row>
    <row r="105" spans="1:53" ht="18.75" customHeight="1">
      <c r="A105" s="28"/>
      <c r="D105" s="28"/>
      <c r="E105" s="28"/>
      <c r="F105" s="28"/>
      <c r="H105" s="409"/>
      <c r="I105" s="404"/>
      <c r="J105" s="405"/>
      <c r="K105" s="405"/>
      <c r="L105" s="404"/>
      <c r="M105" s="405"/>
      <c r="N105" s="405"/>
      <c r="O105" s="404"/>
      <c r="P105" s="405"/>
      <c r="Q105" s="405"/>
      <c r="R105" s="404"/>
      <c r="S105" s="405"/>
      <c r="T105" s="405"/>
      <c r="U105" s="404"/>
      <c r="V105" s="405"/>
      <c r="W105" s="405"/>
      <c r="X105" s="404"/>
      <c r="Y105" s="405"/>
      <c r="Z105" s="405"/>
      <c r="AA105" s="404"/>
      <c r="AB105" s="405"/>
      <c r="AC105" s="405"/>
      <c r="AD105" s="404"/>
      <c r="AE105" s="405"/>
      <c r="AF105" s="405"/>
      <c r="AG105" s="404"/>
      <c r="AH105" s="405"/>
      <c r="AI105" s="405"/>
      <c r="AJ105" s="404"/>
      <c r="AK105" s="405"/>
      <c r="AL105" s="405"/>
      <c r="AM105" s="404"/>
      <c r="AN105" s="405"/>
      <c r="AO105" s="405"/>
      <c r="AP105" s="404"/>
      <c r="AQ105" s="405"/>
      <c r="AR105" s="405"/>
      <c r="AS105" s="404"/>
      <c r="AT105" s="405"/>
      <c r="AU105" s="405"/>
      <c r="AV105" s="404"/>
      <c r="AW105" s="405"/>
      <c r="AX105" s="405"/>
      <c r="AY105" s="404"/>
      <c r="AZ105" s="405"/>
      <c r="BA105" s="435"/>
    </row>
    <row r="106" spans="1:53" ht="18.75" customHeight="1" thickBot="1">
      <c r="A106" s="28"/>
      <c r="D106" s="28"/>
      <c r="E106" s="28"/>
      <c r="F106" s="28"/>
      <c r="H106" s="410"/>
      <c r="I106" s="406"/>
      <c r="J106" s="407"/>
      <c r="K106" s="407"/>
      <c r="L106" s="406"/>
      <c r="M106" s="407"/>
      <c r="N106" s="407"/>
      <c r="O106" s="406"/>
      <c r="P106" s="407"/>
      <c r="Q106" s="407"/>
      <c r="R106" s="406"/>
      <c r="S106" s="407"/>
      <c r="T106" s="407"/>
      <c r="U106" s="406"/>
      <c r="V106" s="407"/>
      <c r="W106" s="407"/>
      <c r="X106" s="406"/>
      <c r="Y106" s="407"/>
      <c r="Z106" s="407"/>
      <c r="AA106" s="406"/>
      <c r="AB106" s="407"/>
      <c r="AC106" s="407"/>
      <c r="AD106" s="406"/>
      <c r="AE106" s="407"/>
      <c r="AF106" s="407"/>
      <c r="AG106" s="406"/>
      <c r="AH106" s="407"/>
      <c r="AI106" s="407"/>
      <c r="AJ106" s="406"/>
      <c r="AK106" s="407"/>
      <c r="AL106" s="407"/>
      <c r="AM106" s="406"/>
      <c r="AN106" s="407"/>
      <c r="AO106" s="407"/>
      <c r="AP106" s="406"/>
      <c r="AQ106" s="407"/>
      <c r="AR106" s="407"/>
      <c r="AS106" s="406"/>
      <c r="AT106" s="407"/>
      <c r="AU106" s="407"/>
      <c r="AV106" s="406"/>
      <c r="AW106" s="407"/>
      <c r="AX106" s="407"/>
      <c r="AY106" s="406"/>
      <c r="AZ106" s="407"/>
      <c r="BA106" s="436"/>
    </row>
    <row r="107" spans="1:53" ht="18.75" customHeight="1">
      <c r="A107" s="28"/>
      <c r="B107" s="28"/>
      <c r="C107" s="28"/>
      <c r="D107" s="28"/>
      <c r="E107" s="28"/>
      <c r="F107" s="28"/>
      <c r="G107" s="28"/>
      <c r="H107" s="408" t="s">
        <v>223</v>
      </c>
      <c r="I107" s="402"/>
      <c r="J107" s="403"/>
      <c r="K107" s="403"/>
      <c r="L107" s="402"/>
      <c r="M107" s="403"/>
      <c r="N107" s="403"/>
      <c r="O107" s="402"/>
      <c r="P107" s="403"/>
      <c r="Q107" s="403"/>
      <c r="R107" s="402"/>
      <c r="S107" s="403"/>
      <c r="T107" s="403"/>
      <c r="U107" s="402"/>
      <c r="V107" s="403"/>
      <c r="W107" s="403"/>
      <c r="X107" s="402"/>
      <c r="Y107" s="403"/>
      <c r="Z107" s="403"/>
      <c r="AA107" s="402"/>
      <c r="AB107" s="403"/>
      <c r="AC107" s="403"/>
      <c r="AD107" s="402"/>
      <c r="AE107" s="403"/>
      <c r="AF107" s="403"/>
      <c r="AG107" s="402"/>
      <c r="AH107" s="403"/>
      <c r="AI107" s="403"/>
      <c r="AJ107" s="402"/>
      <c r="AK107" s="403"/>
      <c r="AL107" s="403"/>
      <c r="AM107" s="402"/>
      <c r="AN107" s="403"/>
      <c r="AO107" s="403"/>
      <c r="AP107" s="402"/>
      <c r="AQ107" s="403"/>
      <c r="AR107" s="403"/>
      <c r="AS107" s="402"/>
      <c r="AT107" s="403"/>
      <c r="AU107" s="403"/>
      <c r="AV107" s="402"/>
      <c r="AW107" s="403"/>
      <c r="AX107" s="403"/>
      <c r="AY107" s="402"/>
      <c r="AZ107" s="403"/>
      <c r="BA107" s="434"/>
    </row>
    <row r="108" spans="1:53" ht="18.75" customHeight="1">
      <c r="A108" s="28"/>
      <c r="D108" s="28"/>
      <c r="E108" s="28"/>
      <c r="F108" s="28"/>
      <c r="H108" s="409"/>
      <c r="I108" s="404"/>
      <c r="J108" s="405"/>
      <c r="K108" s="405"/>
      <c r="L108" s="404"/>
      <c r="M108" s="405"/>
      <c r="N108" s="405"/>
      <c r="O108" s="404"/>
      <c r="P108" s="405"/>
      <c r="Q108" s="405"/>
      <c r="R108" s="404"/>
      <c r="S108" s="405"/>
      <c r="T108" s="405"/>
      <c r="U108" s="404"/>
      <c r="V108" s="405"/>
      <c r="W108" s="405"/>
      <c r="X108" s="404"/>
      <c r="Y108" s="405"/>
      <c r="Z108" s="405"/>
      <c r="AA108" s="404"/>
      <c r="AB108" s="405"/>
      <c r="AC108" s="405"/>
      <c r="AD108" s="404"/>
      <c r="AE108" s="405"/>
      <c r="AF108" s="405"/>
      <c r="AG108" s="404"/>
      <c r="AH108" s="405"/>
      <c r="AI108" s="405"/>
      <c r="AJ108" s="404"/>
      <c r="AK108" s="405"/>
      <c r="AL108" s="405"/>
      <c r="AM108" s="404"/>
      <c r="AN108" s="405"/>
      <c r="AO108" s="405"/>
      <c r="AP108" s="404"/>
      <c r="AQ108" s="405"/>
      <c r="AR108" s="405"/>
      <c r="AS108" s="404"/>
      <c r="AT108" s="405"/>
      <c r="AU108" s="405"/>
      <c r="AV108" s="404"/>
      <c r="AW108" s="405"/>
      <c r="AX108" s="405"/>
      <c r="AY108" s="404"/>
      <c r="AZ108" s="405"/>
      <c r="BA108" s="435"/>
    </row>
    <row r="109" spans="1:53" ht="18.75" customHeight="1">
      <c r="A109" s="28"/>
      <c r="D109" s="28"/>
      <c r="E109" s="28"/>
      <c r="F109" s="28"/>
      <c r="H109" s="409"/>
      <c r="I109" s="404"/>
      <c r="J109" s="405"/>
      <c r="K109" s="405"/>
      <c r="L109" s="404"/>
      <c r="M109" s="405"/>
      <c r="N109" s="405"/>
      <c r="O109" s="404"/>
      <c r="P109" s="405"/>
      <c r="Q109" s="405"/>
      <c r="R109" s="404"/>
      <c r="S109" s="405"/>
      <c r="T109" s="405"/>
      <c r="U109" s="404"/>
      <c r="V109" s="405"/>
      <c r="W109" s="405"/>
      <c r="X109" s="404"/>
      <c r="Y109" s="405"/>
      <c r="Z109" s="405"/>
      <c r="AA109" s="404"/>
      <c r="AB109" s="405"/>
      <c r="AC109" s="405"/>
      <c r="AD109" s="404"/>
      <c r="AE109" s="405"/>
      <c r="AF109" s="405"/>
      <c r="AG109" s="404"/>
      <c r="AH109" s="405"/>
      <c r="AI109" s="405"/>
      <c r="AJ109" s="404"/>
      <c r="AK109" s="405"/>
      <c r="AL109" s="405"/>
      <c r="AM109" s="404"/>
      <c r="AN109" s="405"/>
      <c r="AO109" s="405"/>
      <c r="AP109" s="404"/>
      <c r="AQ109" s="405"/>
      <c r="AR109" s="405"/>
      <c r="AS109" s="404"/>
      <c r="AT109" s="405"/>
      <c r="AU109" s="405"/>
      <c r="AV109" s="404"/>
      <c r="AW109" s="405"/>
      <c r="AX109" s="405"/>
      <c r="AY109" s="404"/>
      <c r="AZ109" s="405"/>
      <c r="BA109" s="435"/>
    </row>
    <row r="110" spans="1:53" ht="18.75" customHeight="1" thickBot="1">
      <c r="A110" s="28"/>
      <c r="B110" s="28"/>
      <c r="C110" s="28"/>
      <c r="D110" s="28"/>
      <c r="E110" s="28"/>
      <c r="F110" s="28"/>
      <c r="G110" s="28"/>
      <c r="H110" s="410"/>
      <c r="I110" s="406"/>
      <c r="J110" s="407"/>
      <c r="K110" s="407"/>
      <c r="L110" s="406"/>
      <c r="M110" s="407"/>
      <c r="N110" s="407"/>
      <c r="O110" s="406"/>
      <c r="P110" s="407"/>
      <c r="Q110" s="407"/>
      <c r="R110" s="406"/>
      <c r="S110" s="407"/>
      <c r="T110" s="407"/>
      <c r="U110" s="406"/>
      <c r="V110" s="407"/>
      <c r="W110" s="407"/>
      <c r="X110" s="406"/>
      <c r="Y110" s="407"/>
      <c r="Z110" s="407"/>
      <c r="AA110" s="406"/>
      <c r="AB110" s="407"/>
      <c r="AC110" s="407"/>
      <c r="AD110" s="406"/>
      <c r="AE110" s="407"/>
      <c r="AF110" s="407"/>
      <c r="AG110" s="406"/>
      <c r="AH110" s="407"/>
      <c r="AI110" s="407"/>
      <c r="AJ110" s="406"/>
      <c r="AK110" s="407"/>
      <c r="AL110" s="407"/>
      <c r="AM110" s="406"/>
      <c r="AN110" s="407"/>
      <c r="AO110" s="407"/>
      <c r="AP110" s="406"/>
      <c r="AQ110" s="407"/>
      <c r="AR110" s="407"/>
      <c r="AS110" s="406"/>
      <c r="AT110" s="407"/>
      <c r="AU110" s="407"/>
      <c r="AV110" s="406"/>
      <c r="AW110" s="407"/>
      <c r="AX110" s="407"/>
      <c r="AY110" s="406"/>
      <c r="AZ110" s="407"/>
      <c r="BA110" s="436"/>
    </row>
    <row r="111" spans="1:53" s="104" customFormat="1" ht="14" hidden="1" thickTop="1">
      <c r="A111" s="161"/>
      <c r="B111" s="161"/>
      <c r="C111" s="161"/>
      <c r="D111" s="161"/>
      <c r="E111" s="161"/>
      <c r="F111" s="161"/>
      <c r="G111" s="161"/>
      <c r="H111" s="161"/>
      <c r="I111" s="161"/>
      <c r="J111" s="161"/>
      <c r="K111" s="161"/>
      <c r="L111" s="5"/>
      <c r="M111" s="5"/>
      <c r="N111" s="9"/>
      <c r="O111" s="5"/>
      <c r="P111" s="5"/>
      <c r="Q111" s="9"/>
      <c r="R111" s="5"/>
      <c r="S111" s="5"/>
      <c r="T111" s="9"/>
      <c r="U111" s="5"/>
      <c r="V111" s="5"/>
      <c r="W111" s="9"/>
      <c r="X111" s="5"/>
      <c r="Y111" s="5"/>
      <c r="Z111" s="9"/>
      <c r="AA111" s="5"/>
      <c r="AB111" s="5"/>
      <c r="AC111" s="9"/>
      <c r="AD111" s="5"/>
      <c r="AE111" s="5"/>
      <c r="AF111" s="9"/>
      <c r="AG111" s="5"/>
      <c r="AH111" s="5"/>
      <c r="AI111" s="9"/>
      <c r="AJ111" s="5"/>
      <c r="AK111" s="5"/>
      <c r="AL111" s="9"/>
      <c r="AM111" s="5"/>
      <c r="AN111" s="5"/>
      <c r="AO111" s="9"/>
      <c r="AP111" s="5"/>
      <c r="AQ111" s="5"/>
      <c r="AR111" s="9"/>
      <c r="AS111" s="5"/>
      <c r="AT111" s="5"/>
      <c r="AU111" s="9"/>
      <c r="AV111" s="5"/>
      <c r="AW111" s="5"/>
      <c r="AX111" s="9"/>
      <c r="AY111" s="5"/>
      <c r="AZ111" s="5"/>
      <c r="BA111" s="9"/>
    </row>
    <row r="112" spans="1:53" ht="14" hidden="1" thickTop="1">
      <c r="A112" s="28"/>
      <c r="D112" s="28"/>
      <c r="E112" s="28"/>
      <c r="F112" s="28"/>
      <c r="H112" s="28"/>
    </row>
    <row r="113" ht="14" hidden="1" thickTop="1"/>
    <row r="114" ht="14" hidden="1" thickTop="1"/>
    <row r="115" ht="14" hidden="1" thickTop="1"/>
    <row r="116" ht="14" hidden="1" thickTop="1"/>
    <row r="117" ht="14" hidden="1" thickTop="1"/>
    <row r="118" ht="14" hidden="1" thickTop="1"/>
    <row r="119" ht="14" hidden="1" thickTop="1"/>
    <row r="120" ht="14" hidden="1" thickTop="1"/>
    <row r="121" ht="14" hidden="1" thickTop="1"/>
    <row r="122" ht="14" hidden="1" thickTop="1"/>
    <row r="123" ht="14" hidden="1" thickTop="1"/>
    <row r="124" ht="14" hidden="1" thickTop="1"/>
    <row r="125" ht="14" hidden="1" thickTop="1"/>
    <row r="126" ht="14" hidden="1" thickTop="1"/>
    <row r="127" ht="14" hidden="1" thickTop="1"/>
    <row r="128" ht="14" hidden="1" thickTop="1"/>
    <row r="129" ht="14" hidden="1" thickTop="1"/>
    <row r="130" ht="14" hidden="1" thickTop="1"/>
    <row r="131" ht="14" hidden="1" thickTop="1"/>
    <row r="132" ht="14" hidden="1" thickTop="1"/>
    <row r="133" ht="14" hidden="1" thickTop="1"/>
    <row r="134" ht="14" hidden="1" thickTop="1"/>
    <row r="135" ht="14" hidden="1" thickTop="1"/>
    <row r="136" ht="14" hidden="1" thickTop="1"/>
    <row r="137" ht="14" hidden="1" thickTop="1"/>
    <row r="138" ht="14" hidden="1" thickTop="1"/>
    <row r="139" ht="14" hidden="1" thickTop="1"/>
    <row r="140" ht="14" hidden="1" thickTop="1"/>
    <row r="141" ht="14" hidden="1" thickTop="1"/>
    <row r="142" ht="14" hidden="1" thickTop="1"/>
    <row r="143" ht="14" hidden="1" thickTop="1"/>
    <row r="144" ht="14" hidden="1" thickTop="1"/>
    <row r="145" ht="14" hidden="1" thickTop="1"/>
    <row r="146" ht="14" hidden="1" thickTop="1"/>
    <row r="147" ht="14" hidden="1" thickTop="1"/>
    <row r="148" ht="14" hidden="1" thickTop="1"/>
    <row r="149" ht="14" hidden="1" thickTop="1"/>
    <row r="150" ht="14" hidden="1" thickTop="1"/>
    <row r="151" ht="14" hidden="1" thickTop="1"/>
    <row r="152" ht="14" hidden="1" thickTop="1"/>
    <row r="153" ht="14" hidden="1" thickTop="1"/>
    <row r="154" ht="14" hidden="1" thickTop="1"/>
    <row r="155" ht="14" hidden="1" thickTop="1"/>
    <row r="156" ht="14" hidden="1" thickTop="1"/>
    <row r="157" ht="14" hidden="1" thickTop="1"/>
    <row r="158" ht="14" hidden="1" thickTop="1"/>
    <row r="159" ht="14" hidden="1" thickTop="1"/>
    <row r="160" ht="14" thickTop="1"/>
  </sheetData>
  <sheetProtection formatRows="0" insertRows="0" selectLockedCells="1"/>
  <protectedRanges>
    <protectedRange password="F692" sqref="B66:C66 B15:C15 E15:H15 B26:C26 E26:H26 C98:H99 E66:H66 B84:H85 E36:H36 B36:C36 B87:H91 B76:C76 E76:H76 J98 B31:C31 B27:H30 B67:H75 E80:H80 B80:C80 B77:H79 B81:H82 E31:H31 B16:H25 B32:H35 B37:H65 M98 P98 S98 V98 Y98 AB98 AE98 AH98 AK98 AN98 AQ98 AT98 AW98 AZ98" name="Rango1_1_1_2"/>
    <protectedRange password="F692" sqref="J91 J99 J84:J85 M91 M99 M84:M85 P91 P99 P84:P85 S91 S99 S84:S85 V91 V99 V84:V85 Y91 Y99 Y84:Y85 AB91 AB99 AB84:AB85 AE91 AE99 AE84:AE85 AH91 AH99 AH84:AH85 AK91 AK99 AK84:AK85 AN91 AN99 AN84:AN85 AQ91 AQ99 AQ84:AQ85 AT91 AT99 AT84:AT85 AW91 AW99 AW84:AW85 AZ91 AZ99 AZ84:AZ85" name="Rango1_1_1_3"/>
    <protectedRange password="F692" sqref="C100:H100" name="Rango1_1_1_2_1"/>
    <protectedRange password="F692" sqref="J100 M100 P100 S100 V100 Y100 AB100 AE100 AH100 AK100 AN100 AQ100 AT100 AW100 AZ100" name="Rango1_1_1_3_1"/>
    <protectedRange password="F692" sqref="B92:H92 B97:H97" name="Rango1_1_1_2_2"/>
    <protectedRange password="F692" sqref="J92 M92 P92 S92 V92 Y92 AB92 AE92 AH92 AK92 AN92 AQ92 AT92 AW92 AZ92" name="Rango1_1_1_3_2"/>
    <protectedRange password="F692" sqref="C95:H95" name="Rango1_1_1_2_3_1"/>
    <protectedRange password="F692" sqref="B86:H86 B83:H83" name="Rango1_1_1_2_6"/>
    <protectedRange password="F692" sqref="J86 J83 M86 M83 P86 P83 S86 S83 V86 V83 Y86 Y83 AB86 AB83 AE86 AE83 AH86 AH83 AK86 AK83 AN86 AN83 AQ86 AQ83 AT86 AT83 AW86 AW83 AZ86 AZ83" name="Rango1_1_1_3_4_1"/>
    <protectedRange password="F692" sqref="AZ93:AZ97 AW93:AW97 AT93:AT97 AQ93:AQ97 AN93:AN97 AK93:AK97 AH93:AH97 AE93:AE97 AB93:AB97 Y93:Y97 V93:V97 S93:S97 P93:P97 M93:M97 J93:J97" name="Rango1_1_1_3_6"/>
    <protectedRange password="F692" sqref="H93:H94 H96" name="Rango1_1_1_2_2_1"/>
    <protectedRange password="F692" sqref="E93:G94 E96:G96" name="Rango1_1_1_1_1_1_1"/>
  </protectedRanges>
  <mergeCells count="125">
    <mergeCell ref="AV13:AX13"/>
    <mergeCell ref="AV102:AX102"/>
    <mergeCell ref="AV103:AX106"/>
    <mergeCell ref="AV107:AX110"/>
    <mergeCell ref="AY13:BA13"/>
    <mergeCell ref="AY102:BA102"/>
    <mergeCell ref="AY103:BA106"/>
    <mergeCell ref="AY107:BA110"/>
    <mergeCell ref="AM13:AO13"/>
    <mergeCell ref="AM102:AO102"/>
    <mergeCell ref="AM103:AO106"/>
    <mergeCell ref="AM107:AO110"/>
    <mergeCell ref="AP13:AR13"/>
    <mergeCell ref="AP102:AR102"/>
    <mergeCell ref="AP103:AR106"/>
    <mergeCell ref="AP107:AR110"/>
    <mergeCell ref="AS13:AU13"/>
    <mergeCell ref="AS102:AU102"/>
    <mergeCell ref="AS103:AU106"/>
    <mergeCell ref="AS107:AU110"/>
    <mergeCell ref="AD13:AF13"/>
    <mergeCell ref="AD102:AF102"/>
    <mergeCell ref="AD103:AF106"/>
    <mergeCell ref="AD107:AF110"/>
    <mergeCell ref="AG13:AI13"/>
    <mergeCell ref="AG102:AI102"/>
    <mergeCell ref="AG103:AI106"/>
    <mergeCell ref="AG107:AI110"/>
    <mergeCell ref="AJ13:AL13"/>
    <mergeCell ref="AJ102:AL102"/>
    <mergeCell ref="AJ103:AL106"/>
    <mergeCell ref="AJ107:AL110"/>
    <mergeCell ref="U13:W13"/>
    <mergeCell ref="U102:W102"/>
    <mergeCell ref="U103:W106"/>
    <mergeCell ref="U107:W110"/>
    <mergeCell ref="X13:Z13"/>
    <mergeCell ref="X102:Z102"/>
    <mergeCell ref="X103:Z106"/>
    <mergeCell ref="X107:Z110"/>
    <mergeCell ref="AA13:AC13"/>
    <mergeCell ref="AA102:AC102"/>
    <mergeCell ref="AA103:AC106"/>
    <mergeCell ref="AA107:AC110"/>
    <mergeCell ref="L13:N13"/>
    <mergeCell ref="L102:N102"/>
    <mergeCell ref="L103:N106"/>
    <mergeCell ref="L107:N110"/>
    <mergeCell ref="O13:Q13"/>
    <mergeCell ref="O102:Q102"/>
    <mergeCell ref="O103:Q106"/>
    <mergeCell ref="O107:Q110"/>
    <mergeCell ref="R13:T13"/>
    <mergeCell ref="R102:T102"/>
    <mergeCell ref="R103:T106"/>
    <mergeCell ref="R107:T110"/>
    <mergeCell ref="AJ10:AL10"/>
    <mergeCell ref="AJ11:AL11"/>
    <mergeCell ref="AJ12:AL12"/>
    <mergeCell ref="AG10:AI10"/>
    <mergeCell ref="AG11:AI11"/>
    <mergeCell ref="AG12:AI12"/>
    <mergeCell ref="U12:W12"/>
    <mergeCell ref="AD12:AF12"/>
    <mergeCell ref="AD11:AF11"/>
    <mergeCell ref="U10:W10"/>
    <mergeCell ref="U11:W11"/>
    <mergeCell ref="I107:K110"/>
    <mergeCell ref="H107:H110"/>
    <mergeCell ref="I10:K10"/>
    <mergeCell ref="H103:H106"/>
    <mergeCell ref="B11:H11"/>
    <mergeCell ref="B12:H12"/>
    <mergeCell ref="I103:K106"/>
    <mergeCell ref="I102:K102"/>
    <mergeCell ref="I11:K11"/>
    <mergeCell ref="I12:K12"/>
    <mergeCell ref="B99:H99"/>
    <mergeCell ref="B100:H100"/>
    <mergeCell ref="B13:H13"/>
    <mergeCell ref="I13:K13"/>
    <mergeCell ref="C94:G94"/>
    <mergeCell ref="C93:G93"/>
    <mergeCell ref="C96:G96"/>
    <mergeCell ref="C95:G95"/>
    <mergeCell ref="L12:N12"/>
    <mergeCell ref="O10:Q10"/>
    <mergeCell ref="R10:T10"/>
    <mergeCell ref="O11:Q11"/>
    <mergeCell ref="B1:H1"/>
    <mergeCell ref="B2:H2"/>
    <mergeCell ref="B3:H3"/>
    <mergeCell ref="B4:H4"/>
    <mergeCell ref="B5:H5"/>
    <mergeCell ref="B7:H7"/>
    <mergeCell ref="B9:H9"/>
    <mergeCell ref="L10:N10"/>
    <mergeCell ref="L11:N11"/>
    <mergeCell ref="R11:T11"/>
    <mergeCell ref="O12:Q12"/>
    <mergeCell ref="R12:T12"/>
    <mergeCell ref="AY10:BA10"/>
    <mergeCell ref="AY11:BA11"/>
    <mergeCell ref="X10:Z10"/>
    <mergeCell ref="AA10:AC10"/>
    <mergeCell ref="AD10:AF10"/>
    <mergeCell ref="X11:Z11"/>
    <mergeCell ref="AA11:AC11"/>
    <mergeCell ref="C84:G84"/>
    <mergeCell ref="C85:G85"/>
    <mergeCell ref="AV10:AX10"/>
    <mergeCell ref="AV11:AX11"/>
    <mergeCell ref="AV12:AX12"/>
    <mergeCell ref="AM10:AO10"/>
    <mergeCell ref="AM11:AO11"/>
    <mergeCell ref="AM12:AO12"/>
    <mergeCell ref="AP10:AR10"/>
    <mergeCell ref="AP11:AR11"/>
    <mergeCell ref="AP12:AR12"/>
    <mergeCell ref="AS10:AU10"/>
    <mergeCell ref="AS11:AU11"/>
    <mergeCell ref="AS12:AU12"/>
    <mergeCell ref="AY12:BA12"/>
    <mergeCell ref="X12:Z12"/>
    <mergeCell ref="AA12:AC12"/>
  </mergeCells>
  <phoneticPr fontId="3" type="noConversion"/>
  <conditionalFormatting sqref="H101">
    <cfRule type="cellIs" dxfId="901" priority="117552" operator="notEqual">
      <formula>""</formula>
    </cfRule>
  </conditionalFormatting>
  <conditionalFormatting sqref="K89 K91:K92 K98:K100 K87">
    <cfRule type="cellIs" dxfId="900" priority="117550" operator="equal">
      <formula>"PARA REVISIÓN"</formula>
    </cfRule>
    <cfRule type="cellIs" dxfId="899" priority="117551" operator="equal">
      <formula>"CUMPLE"</formula>
    </cfRule>
  </conditionalFormatting>
  <conditionalFormatting sqref="K14:K16 K36:K38 K54:K67 K26:K27 K41 K72:K77 K29:K30 K47 K79:K110 N97 Q97 T97 W97 Z97 AC97 AF97 AI97 AL97 AO97 AR97 AU97 AX97 BA97">
    <cfRule type="cellIs" dxfId="898" priority="117433" operator="equal">
      <formula>"NO VÁLIDA"</formula>
    </cfRule>
    <cfRule type="cellIs" dxfId="897" priority="117434" operator="equal">
      <formula>"VÁLIDA"</formula>
    </cfRule>
  </conditionalFormatting>
  <conditionalFormatting sqref="J101">
    <cfRule type="cellIs" dxfId="896" priority="117369" operator="notBetween">
      <formula>"RECHAZO"</formula>
      <formula>"NO ADMISIBLE"</formula>
    </cfRule>
  </conditionalFormatting>
  <conditionalFormatting sqref="B36:K38 B56:K67 C72:K72 C74:K75 B72:B75 B76:K76 B54:K54 B41:K41 B47:K47">
    <cfRule type="expression" dxfId="895" priority="96050">
      <formula>YS="T"</formula>
    </cfRule>
  </conditionalFormatting>
  <conditionalFormatting sqref="B11:BA12 B13:K14">
    <cfRule type="expression" dxfId="894" priority="96048" stopIfTrue="1">
      <formula>ROW()=CELL("ROW")</formula>
    </cfRule>
  </conditionalFormatting>
  <conditionalFormatting sqref="I16:K16 I36:K36 I65:K66 I26:K26 I98:K110 I83:K96 I76:K76 I97:BA97">
    <cfRule type="expression" dxfId="893" priority="96047" stopIfTrue="1">
      <formula>AND(ROW()=CELL("ROW"),COLUMN()=CELL("COL"))</formula>
    </cfRule>
  </conditionalFormatting>
  <conditionalFormatting sqref="J15 J26 J36 J66 J76 J80 J83 J86 J90:J92 J98">
    <cfRule type="cellIs" dxfId="892" priority="47930" operator="greaterThan">
      <formula>0</formula>
    </cfRule>
  </conditionalFormatting>
  <conditionalFormatting sqref="I16 I27 I37:I38 I67 I77 I81:I82 J87:J89 I54:I65 I72:I75 I79 I41 I29:I30 I47 J93:J97 M97 P97 S97 V97 Y97 AB97 AE97 AH97 AK97 AN97 AQ97 AT97 AW97 AZ97">
    <cfRule type="cellIs" dxfId="891" priority="967" operator="equal">
      <formula>0</formula>
    </cfRule>
  </conditionalFormatting>
  <conditionalFormatting sqref="I10:BA10">
    <cfRule type="cellIs" dxfId="890" priority="65981" operator="equal">
      <formula>"ADMISIBLE"</formula>
    </cfRule>
    <cfRule type="cellIs" dxfId="889" priority="129878" operator="equal">
      <formula>"NO ADMISIBLE"</formula>
    </cfRule>
    <cfRule type="cellIs" dxfId="888" priority="129879" operator="equal">
      <formula>"RECHAZO"</formula>
    </cfRule>
  </conditionalFormatting>
  <conditionalFormatting sqref="K23:K25">
    <cfRule type="cellIs" dxfId="887" priority="960" operator="equal">
      <formula>"NO VÁLIDA"</formula>
    </cfRule>
    <cfRule type="cellIs" dxfId="886" priority="961" operator="equal">
      <formula>"VÁLIDA"</formula>
    </cfRule>
  </conditionalFormatting>
  <conditionalFormatting sqref="I25:K25">
    <cfRule type="expression" dxfId="885" priority="959" stopIfTrue="1">
      <formula>AND(ROW()=CELL("ROW"),COLUMN()=CELL("COL"))</formula>
    </cfRule>
  </conditionalFormatting>
  <conditionalFormatting sqref="I23:I25">
    <cfRule type="cellIs" dxfId="884" priority="957" operator="equal">
      <formula>0</formula>
    </cfRule>
  </conditionalFormatting>
  <conditionalFormatting sqref="K68:K71">
    <cfRule type="cellIs" dxfId="883" priority="943" operator="equal">
      <formula>"NO VÁLIDA"</formula>
    </cfRule>
    <cfRule type="cellIs" dxfId="882" priority="944" operator="equal">
      <formula>"VÁLIDA"</formula>
    </cfRule>
  </conditionalFormatting>
  <conditionalFormatting sqref="K48:K51">
    <cfRule type="cellIs" dxfId="881" priority="947" operator="equal">
      <formula>"NO VÁLIDA"</formula>
    </cfRule>
    <cfRule type="cellIs" dxfId="880" priority="948" operator="equal">
      <formula>"VÁLIDA"</formula>
    </cfRule>
  </conditionalFormatting>
  <conditionalFormatting sqref="B50:K51 B48:K48">
    <cfRule type="expression" dxfId="879" priority="946">
      <formula>YS="T"</formula>
    </cfRule>
  </conditionalFormatting>
  <conditionalFormatting sqref="I48:I51">
    <cfRule type="cellIs" dxfId="878" priority="945" operator="equal">
      <formula>0</formula>
    </cfRule>
  </conditionalFormatting>
  <conditionalFormatting sqref="C68:K68 C70:K71 B68:B71">
    <cfRule type="expression" dxfId="877" priority="942">
      <formula>YS="T"</formula>
    </cfRule>
  </conditionalFormatting>
  <conditionalFormatting sqref="I68:I71">
    <cfRule type="cellIs" dxfId="876" priority="941" operator="equal">
      <formula>0</formula>
    </cfRule>
  </conditionalFormatting>
  <conditionalFormatting sqref="K52:K53">
    <cfRule type="cellIs" dxfId="875" priority="929" operator="equal">
      <formula>"NO VÁLIDA"</formula>
    </cfRule>
    <cfRule type="cellIs" dxfId="874" priority="930" operator="equal">
      <formula>"VÁLIDA"</formula>
    </cfRule>
  </conditionalFormatting>
  <conditionalFormatting sqref="B52:K52">
    <cfRule type="expression" dxfId="873" priority="928">
      <formula>YS="T"</formula>
    </cfRule>
  </conditionalFormatting>
  <conditionalFormatting sqref="I52:I53">
    <cfRule type="cellIs" dxfId="872" priority="927" operator="equal">
      <formula>0</formula>
    </cfRule>
  </conditionalFormatting>
  <conditionalFormatting sqref="K78">
    <cfRule type="cellIs" dxfId="871" priority="925" operator="equal">
      <formula>"NO VÁLIDA"</formula>
    </cfRule>
    <cfRule type="cellIs" dxfId="870" priority="926" operator="equal">
      <formula>"VÁLIDA"</formula>
    </cfRule>
  </conditionalFormatting>
  <conditionalFormatting sqref="I78">
    <cfRule type="cellIs" dxfId="869" priority="924" operator="equal">
      <formula>0</formula>
    </cfRule>
  </conditionalFormatting>
  <conditionalFormatting sqref="C25:H25">
    <cfRule type="expression" dxfId="868" priority="129882">
      <formula>IF(#REF!=3,TRUE,FALSE)</formula>
    </cfRule>
  </conditionalFormatting>
  <conditionalFormatting sqref="K31:K35">
    <cfRule type="cellIs" dxfId="867" priority="922" operator="equal">
      <formula>"NO VÁLIDA"</formula>
    </cfRule>
    <cfRule type="cellIs" dxfId="866" priority="923" operator="equal">
      <formula>"VÁLIDA"</formula>
    </cfRule>
  </conditionalFormatting>
  <conditionalFormatting sqref="B31:K35">
    <cfRule type="expression" dxfId="865" priority="921">
      <formula>YS="T"</formula>
    </cfRule>
  </conditionalFormatting>
  <conditionalFormatting sqref="I31:K31">
    <cfRule type="expression" dxfId="864" priority="920" stopIfTrue="1">
      <formula>AND(ROW()=CELL("ROW"),COLUMN()=CELL("COL"))</formula>
    </cfRule>
  </conditionalFormatting>
  <conditionalFormatting sqref="J31">
    <cfRule type="cellIs" dxfId="863" priority="919" operator="greaterThan">
      <formula>0</formula>
    </cfRule>
  </conditionalFormatting>
  <conditionalFormatting sqref="I32:I35">
    <cfRule type="cellIs" dxfId="862" priority="918" operator="equal">
      <formula>0</formula>
    </cfRule>
  </conditionalFormatting>
  <conditionalFormatting sqref="K39:K40">
    <cfRule type="cellIs" dxfId="861" priority="912" operator="equal">
      <formula>"NO VÁLIDA"</formula>
    </cfRule>
    <cfRule type="cellIs" dxfId="860" priority="913" operator="equal">
      <formula>"VÁLIDA"</formula>
    </cfRule>
  </conditionalFormatting>
  <conditionalFormatting sqref="B39:K40">
    <cfRule type="expression" dxfId="859" priority="911">
      <formula>YS="T"</formula>
    </cfRule>
  </conditionalFormatting>
  <conditionalFormatting sqref="I39:I40">
    <cfRule type="cellIs" dxfId="858" priority="910" operator="equal">
      <formula>0</formula>
    </cfRule>
  </conditionalFormatting>
  <conditionalFormatting sqref="K21:K22">
    <cfRule type="cellIs" dxfId="857" priority="908" operator="equal">
      <formula>"NO VÁLIDA"</formula>
    </cfRule>
    <cfRule type="cellIs" dxfId="856" priority="909" operator="equal">
      <formula>"VÁLIDA"</formula>
    </cfRule>
  </conditionalFormatting>
  <conditionalFormatting sqref="I21:I22">
    <cfRule type="cellIs" dxfId="855" priority="907" operator="equal">
      <formula>0</formula>
    </cfRule>
  </conditionalFormatting>
  <conditionalFormatting sqref="K19:K20">
    <cfRule type="cellIs" dxfId="854" priority="905" operator="equal">
      <formula>"NO VÁLIDA"</formula>
    </cfRule>
    <cfRule type="cellIs" dxfId="853" priority="906" operator="equal">
      <formula>"VÁLIDA"</formula>
    </cfRule>
  </conditionalFormatting>
  <conditionalFormatting sqref="I19:I20">
    <cfRule type="cellIs" dxfId="852" priority="904" operator="equal">
      <formula>0</formula>
    </cfRule>
  </conditionalFormatting>
  <conditionalFormatting sqref="K17:K18">
    <cfRule type="cellIs" dxfId="851" priority="902" operator="equal">
      <formula>"NO VÁLIDA"</formula>
    </cfRule>
    <cfRule type="cellIs" dxfId="850" priority="903" operator="equal">
      <formula>"VÁLIDA"</formula>
    </cfRule>
  </conditionalFormatting>
  <conditionalFormatting sqref="I17:I18">
    <cfRule type="cellIs" dxfId="849" priority="901" operator="equal">
      <formula>0</formula>
    </cfRule>
  </conditionalFormatting>
  <conditionalFormatting sqref="K28">
    <cfRule type="cellIs" dxfId="848" priority="899" operator="equal">
      <formula>"NO VÁLIDA"</formula>
    </cfRule>
    <cfRule type="cellIs" dxfId="847" priority="900" operator="equal">
      <formula>"VÁLIDA"</formula>
    </cfRule>
  </conditionalFormatting>
  <conditionalFormatting sqref="I28">
    <cfRule type="cellIs" dxfId="846" priority="898" operator="equal">
      <formula>0</formula>
    </cfRule>
  </conditionalFormatting>
  <conditionalFormatting sqref="K42">
    <cfRule type="cellIs" dxfId="845" priority="896" operator="equal">
      <formula>"NO VÁLIDA"</formula>
    </cfRule>
    <cfRule type="cellIs" dxfId="844" priority="897" operator="equal">
      <formula>"VÁLIDA"</formula>
    </cfRule>
  </conditionalFormatting>
  <conditionalFormatting sqref="B42:K42">
    <cfRule type="expression" dxfId="843" priority="895">
      <formula>YS="T"</formula>
    </cfRule>
  </conditionalFormatting>
  <conditionalFormatting sqref="I42">
    <cfRule type="cellIs" dxfId="842" priority="894" operator="equal">
      <formula>0</formula>
    </cfRule>
  </conditionalFormatting>
  <conditionalFormatting sqref="K43:K46">
    <cfRule type="cellIs" dxfId="841" priority="892" operator="equal">
      <formula>"NO VÁLIDA"</formula>
    </cfRule>
    <cfRule type="cellIs" dxfId="840" priority="893" operator="equal">
      <formula>"VÁLIDA"</formula>
    </cfRule>
  </conditionalFormatting>
  <conditionalFormatting sqref="B45:K46 B43:K43">
    <cfRule type="expression" dxfId="839" priority="891">
      <formula>YS="T"</formula>
    </cfRule>
  </conditionalFormatting>
  <conditionalFormatting sqref="I43:I46">
    <cfRule type="cellIs" dxfId="838" priority="890" operator="equal">
      <formula>0</formula>
    </cfRule>
  </conditionalFormatting>
  <conditionalFormatting sqref="N89 N91:N92 N98:N100 N87">
    <cfRule type="cellIs" dxfId="837" priority="888" operator="equal">
      <formula>"PARA REVISIÓN"</formula>
    </cfRule>
    <cfRule type="cellIs" dxfId="836" priority="889" operator="equal">
      <formula>"CUMPLE"</formula>
    </cfRule>
  </conditionalFormatting>
  <conditionalFormatting sqref="N14:N16 N36:N38 N54:N67 N98:N110 N26:N27 N41 N72:N77 N79:N96 N29:N30 N47">
    <cfRule type="cellIs" dxfId="835" priority="886" operator="equal">
      <formula>"NO VÁLIDA"</formula>
    </cfRule>
    <cfRule type="cellIs" dxfId="834" priority="887" operator="equal">
      <formula>"VÁLIDA"</formula>
    </cfRule>
  </conditionalFormatting>
  <conditionalFormatting sqref="M101">
    <cfRule type="cellIs" dxfId="833" priority="885" operator="notBetween">
      <formula>"RECHAZO"</formula>
      <formula>"NO ADMISIBLE"</formula>
    </cfRule>
  </conditionalFormatting>
  <conditionalFormatting sqref="L36:N38 L56:N67 L72:N72 L74:N76 L54:N54 L41:N41 L47:N47">
    <cfRule type="expression" dxfId="832" priority="884">
      <formula>YS="T"</formula>
    </cfRule>
  </conditionalFormatting>
  <conditionalFormatting sqref="L13:N14">
    <cfRule type="expression" dxfId="831" priority="883" stopIfTrue="1">
      <formula>ROW()=CELL("ROW")</formula>
    </cfRule>
  </conditionalFormatting>
  <conditionalFormatting sqref="L16:N16 L36:N36 L65:N66 L26:N26 L98:N110 L83:N96 L76:N76">
    <cfRule type="expression" dxfId="830" priority="882" stopIfTrue="1">
      <formula>AND(ROW()=CELL("ROW"),COLUMN()=CELL("COL"))</formula>
    </cfRule>
  </conditionalFormatting>
  <conditionalFormatting sqref="M15 M26 M36 M66 M76 M80 M83 M86 M90:M92 M98">
    <cfRule type="cellIs" dxfId="829" priority="881" operator="greaterThan">
      <formula>0</formula>
    </cfRule>
  </conditionalFormatting>
  <conditionalFormatting sqref="L16 L27 L37:L38 L67 L77 L81:L82 M87:M89 M93:M96 L54:L65 L72:L75 L79 L41 L29:L30 L47">
    <cfRule type="cellIs" dxfId="828" priority="880" operator="equal">
      <formula>0</formula>
    </cfRule>
  </conditionalFormatting>
  <conditionalFormatting sqref="N23:N25">
    <cfRule type="cellIs" dxfId="827" priority="878" operator="equal">
      <formula>"NO VÁLIDA"</formula>
    </cfRule>
    <cfRule type="cellIs" dxfId="826" priority="879" operator="equal">
      <formula>"VÁLIDA"</formula>
    </cfRule>
  </conditionalFormatting>
  <conditionalFormatting sqref="L25:N25">
    <cfRule type="expression" dxfId="825" priority="877" stopIfTrue="1">
      <formula>AND(ROW()=CELL("ROW"),COLUMN()=CELL("COL"))</formula>
    </cfRule>
  </conditionalFormatting>
  <conditionalFormatting sqref="L23:L25">
    <cfRule type="cellIs" dxfId="824" priority="876" operator="equal">
      <formula>0</formula>
    </cfRule>
  </conditionalFormatting>
  <conditionalFormatting sqref="N68:N71">
    <cfRule type="cellIs" dxfId="823" priority="874" operator="equal">
      <formula>"NO VÁLIDA"</formula>
    </cfRule>
    <cfRule type="cellIs" dxfId="822" priority="875" operator="equal">
      <formula>"VÁLIDA"</formula>
    </cfRule>
  </conditionalFormatting>
  <conditionalFormatting sqref="N48:N51">
    <cfRule type="cellIs" dxfId="821" priority="872" operator="equal">
      <formula>"NO VÁLIDA"</formula>
    </cfRule>
    <cfRule type="cellIs" dxfId="820" priority="873" operator="equal">
      <formula>"VÁLIDA"</formula>
    </cfRule>
  </conditionalFormatting>
  <conditionalFormatting sqref="L50:N51 L48:N48">
    <cfRule type="expression" dxfId="819" priority="871">
      <formula>YS="T"</formula>
    </cfRule>
  </conditionalFormatting>
  <conditionalFormatting sqref="L48:L51">
    <cfRule type="cellIs" dxfId="818" priority="870" operator="equal">
      <formula>0</formula>
    </cfRule>
  </conditionalFormatting>
  <conditionalFormatting sqref="L68:N68 L70:N71">
    <cfRule type="expression" dxfId="817" priority="869">
      <formula>YS="T"</formula>
    </cfRule>
  </conditionalFormatting>
  <conditionalFormatting sqref="L68:L71">
    <cfRule type="cellIs" dxfId="816" priority="868" operator="equal">
      <formula>0</formula>
    </cfRule>
  </conditionalFormatting>
  <conditionalFormatting sqref="N52:N53">
    <cfRule type="cellIs" dxfId="815" priority="862" operator="equal">
      <formula>"NO VÁLIDA"</formula>
    </cfRule>
    <cfRule type="cellIs" dxfId="814" priority="863" operator="equal">
      <formula>"VÁLIDA"</formula>
    </cfRule>
  </conditionalFormatting>
  <conditionalFormatting sqref="L52:N52">
    <cfRule type="expression" dxfId="813" priority="861">
      <formula>YS="T"</formula>
    </cfRule>
  </conditionalFormatting>
  <conditionalFormatting sqref="L52:L53">
    <cfRule type="cellIs" dxfId="812" priority="860" operator="equal">
      <formula>0</formula>
    </cfRule>
  </conditionalFormatting>
  <conditionalFormatting sqref="N78">
    <cfRule type="cellIs" dxfId="811" priority="858" operator="equal">
      <formula>"NO VÁLIDA"</formula>
    </cfRule>
    <cfRule type="cellIs" dxfId="810" priority="859" operator="equal">
      <formula>"VÁLIDA"</formula>
    </cfRule>
  </conditionalFormatting>
  <conditionalFormatting sqref="L78">
    <cfRule type="cellIs" dxfId="809" priority="857" operator="equal">
      <formula>0</formula>
    </cfRule>
  </conditionalFormatting>
  <conditionalFormatting sqref="N31:N35">
    <cfRule type="cellIs" dxfId="808" priority="855" operator="equal">
      <formula>"NO VÁLIDA"</formula>
    </cfRule>
    <cfRule type="cellIs" dxfId="807" priority="856" operator="equal">
      <formula>"VÁLIDA"</formula>
    </cfRule>
  </conditionalFormatting>
  <conditionalFormatting sqref="L31:N35">
    <cfRule type="expression" dxfId="806" priority="854">
      <formula>YS="T"</formula>
    </cfRule>
  </conditionalFormatting>
  <conditionalFormatting sqref="L31:N31">
    <cfRule type="expression" dxfId="805" priority="853" stopIfTrue="1">
      <formula>AND(ROW()=CELL("ROW"),COLUMN()=CELL("COL"))</formula>
    </cfRule>
  </conditionalFormatting>
  <conditionalFormatting sqref="M31">
    <cfRule type="cellIs" dxfId="804" priority="852" operator="greaterThan">
      <formula>0</formula>
    </cfRule>
  </conditionalFormatting>
  <conditionalFormatting sqref="L32:L35">
    <cfRule type="cellIs" dxfId="803" priority="851" operator="equal">
      <formula>0</formula>
    </cfRule>
  </conditionalFormatting>
  <conditionalFormatting sqref="N39:N40">
    <cfRule type="cellIs" dxfId="802" priority="849" operator="equal">
      <formula>"NO VÁLIDA"</formula>
    </cfRule>
    <cfRule type="cellIs" dxfId="801" priority="850" operator="equal">
      <formula>"VÁLIDA"</formula>
    </cfRule>
  </conditionalFormatting>
  <conditionalFormatting sqref="L39:N40">
    <cfRule type="expression" dxfId="800" priority="848">
      <formula>YS="T"</formula>
    </cfRule>
  </conditionalFormatting>
  <conditionalFormatting sqref="L39:L40">
    <cfRule type="cellIs" dxfId="799" priority="847" operator="equal">
      <formula>0</formula>
    </cfRule>
  </conditionalFormatting>
  <conditionalFormatting sqref="N21:N22">
    <cfRule type="cellIs" dxfId="798" priority="845" operator="equal">
      <formula>"NO VÁLIDA"</formula>
    </cfRule>
    <cfRule type="cellIs" dxfId="797" priority="846" operator="equal">
      <formula>"VÁLIDA"</formula>
    </cfRule>
  </conditionalFormatting>
  <conditionalFormatting sqref="L21:L22">
    <cfRule type="cellIs" dxfId="796" priority="844" operator="equal">
      <formula>0</formula>
    </cfRule>
  </conditionalFormatting>
  <conditionalFormatting sqref="N19:N20">
    <cfRule type="cellIs" dxfId="795" priority="842" operator="equal">
      <formula>"NO VÁLIDA"</formula>
    </cfRule>
    <cfRule type="cellIs" dxfId="794" priority="843" operator="equal">
      <formula>"VÁLIDA"</formula>
    </cfRule>
  </conditionalFormatting>
  <conditionalFormatting sqref="L19:L20">
    <cfRule type="cellIs" dxfId="793" priority="841" operator="equal">
      <formula>0</formula>
    </cfRule>
  </conditionalFormatting>
  <conditionalFormatting sqref="N17:N18">
    <cfRule type="cellIs" dxfId="792" priority="839" operator="equal">
      <formula>"NO VÁLIDA"</formula>
    </cfRule>
    <cfRule type="cellIs" dxfId="791" priority="840" operator="equal">
      <formula>"VÁLIDA"</formula>
    </cfRule>
  </conditionalFormatting>
  <conditionalFormatting sqref="L17:L18">
    <cfRule type="cellIs" dxfId="790" priority="838" operator="equal">
      <formula>0</formula>
    </cfRule>
  </conditionalFormatting>
  <conditionalFormatting sqref="N28">
    <cfRule type="cellIs" dxfId="789" priority="836" operator="equal">
      <formula>"NO VÁLIDA"</formula>
    </cfRule>
    <cfRule type="cellIs" dxfId="788" priority="837" operator="equal">
      <formula>"VÁLIDA"</formula>
    </cfRule>
  </conditionalFormatting>
  <conditionalFormatting sqref="L28">
    <cfRule type="cellIs" dxfId="787" priority="835" operator="equal">
      <formula>0</formula>
    </cfRule>
  </conditionalFormatting>
  <conditionalFormatting sqref="N42">
    <cfRule type="cellIs" dxfId="786" priority="833" operator="equal">
      <formula>"NO VÁLIDA"</formula>
    </cfRule>
    <cfRule type="cellIs" dxfId="785" priority="834" operator="equal">
      <formula>"VÁLIDA"</formula>
    </cfRule>
  </conditionalFormatting>
  <conditionalFormatting sqref="L42:N42">
    <cfRule type="expression" dxfId="784" priority="832">
      <formula>YS="T"</formula>
    </cfRule>
  </conditionalFormatting>
  <conditionalFormatting sqref="L42">
    <cfRule type="cellIs" dxfId="783" priority="831" operator="equal">
      <formula>0</formula>
    </cfRule>
  </conditionalFormatting>
  <conditionalFormatting sqref="N43:N46">
    <cfRule type="cellIs" dxfId="782" priority="829" operator="equal">
      <formula>"NO VÁLIDA"</formula>
    </cfRule>
    <cfRule type="cellIs" dxfId="781" priority="830" operator="equal">
      <formula>"VÁLIDA"</formula>
    </cfRule>
  </conditionalFormatting>
  <conditionalFormatting sqref="L45:N46 L43:N43">
    <cfRule type="expression" dxfId="780" priority="828">
      <formula>YS="T"</formula>
    </cfRule>
  </conditionalFormatting>
  <conditionalFormatting sqref="L43:L46">
    <cfRule type="cellIs" dxfId="779" priority="827" operator="equal">
      <formula>0</formula>
    </cfRule>
  </conditionalFormatting>
  <conditionalFormatting sqref="Q89 Q91:Q92 Q98:Q100 Q87">
    <cfRule type="cellIs" dxfId="778" priority="825" operator="equal">
      <formula>"PARA REVISIÓN"</formula>
    </cfRule>
    <cfRule type="cellIs" dxfId="777" priority="826" operator="equal">
      <formula>"CUMPLE"</formula>
    </cfRule>
  </conditionalFormatting>
  <conditionalFormatting sqref="Q14:Q16 Q36:Q38 Q54:Q67 Q98:Q110 Q26:Q27 Q41 Q72:Q77 Q79:Q96 Q29:Q30 Q47">
    <cfRule type="cellIs" dxfId="776" priority="823" operator="equal">
      <formula>"NO VÁLIDA"</formula>
    </cfRule>
    <cfRule type="cellIs" dxfId="775" priority="824" operator="equal">
      <formula>"VÁLIDA"</formula>
    </cfRule>
  </conditionalFormatting>
  <conditionalFormatting sqref="P101">
    <cfRule type="cellIs" dxfId="774" priority="822" operator="notBetween">
      <formula>"RECHAZO"</formula>
      <formula>"NO ADMISIBLE"</formula>
    </cfRule>
  </conditionalFormatting>
  <conditionalFormatting sqref="O36:Q38 O56:Q67 O72:Q72 O74:Q76 O54:Q54 O41:Q41 O47:Q47">
    <cfRule type="expression" dxfId="773" priority="821">
      <formula>YS="T"</formula>
    </cfRule>
  </conditionalFormatting>
  <conditionalFormatting sqref="O13:Q14">
    <cfRule type="expression" dxfId="772" priority="820" stopIfTrue="1">
      <formula>ROW()=CELL("ROW")</formula>
    </cfRule>
  </conditionalFormatting>
  <conditionalFormatting sqref="O16:Q16 O36:Q36 O65:Q66 O26:Q26 O98:Q110 O83:Q96 O76:Q76">
    <cfRule type="expression" dxfId="771" priority="819" stopIfTrue="1">
      <formula>AND(ROW()=CELL("ROW"),COLUMN()=CELL("COL"))</formula>
    </cfRule>
  </conditionalFormatting>
  <conditionalFormatting sqref="P15 P26 P36 P66 P76 P80 P83 P86 P90:P92 P98">
    <cfRule type="cellIs" dxfId="770" priority="818" operator="greaterThan">
      <formula>0</formula>
    </cfRule>
  </conditionalFormatting>
  <conditionalFormatting sqref="O16 O27 O37:O38 O67 O77 O81:O82 P87:P89 P93:P96 O54:O65 O72:O75 O79 O41 O29:O30 O47">
    <cfRule type="cellIs" dxfId="769" priority="817" operator="equal">
      <formula>0</formula>
    </cfRule>
  </conditionalFormatting>
  <conditionalFormatting sqref="Q23:Q25">
    <cfRule type="cellIs" dxfId="768" priority="815" operator="equal">
      <formula>"NO VÁLIDA"</formula>
    </cfRule>
    <cfRule type="cellIs" dxfId="767" priority="816" operator="equal">
      <formula>"VÁLIDA"</formula>
    </cfRule>
  </conditionalFormatting>
  <conditionalFormatting sqref="O25:Q25">
    <cfRule type="expression" dxfId="766" priority="814" stopIfTrue="1">
      <formula>AND(ROW()=CELL("ROW"),COLUMN()=CELL("COL"))</formula>
    </cfRule>
  </conditionalFormatting>
  <conditionalFormatting sqref="O23:O25">
    <cfRule type="cellIs" dxfId="765" priority="813" operator="equal">
      <formula>0</formula>
    </cfRule>
  </conditionalFormatting>
  <conditionalFormatting sqref="Q68:Q71">
    <cfRule type="cellIs" dxfId="764" priority="811" operator="equal">
      <formula>"NO VÁLIDA"</formula>
    </cfRule>
    <cfRule type="cellIs" dxfId="763" priority="812" operator="equal">
      <formula>"VÁLIDA"</formula>
    </cfRule>
  </conditionalFormatting>
  <conditionalFormatting sqref="Q48:Q51">
    <cfRule type="cellIs" dxfId="762" priority="809" operator="equal">
      <formula>"NO VÁLIDA"</formula>
    </cfRule>
    <cfRule type="cellIs" dxfId="761" priority="810" operator="equal">
      <formula>"VÁLIDA"</formula>
    </cfRule>
  </conditionalFormatting>
  <conditionalFormatting sqref="O50:Q51 O48:Q48">
    <cfRule type="expression" dxfId="760" priority="808">
      <formula>YS="T"</formula>
    </cfRule>
  </conditionalFormatting>
  <conditionalFormatting sqref="O48:O51">
    <cfRule type="cellIs" dxfId="759" priority="807" operator="equal">
      <formula>0</formula>
    </cfRule>
  </conditionalFormatting>
  <conditionalFormatting sqref="O68:Q68 O70:Q71">
    <cfRule type="expression" dxfId="758" priority="806">
      <formula>YS="T"</formula>
    </cfRule>
  </conditionalFormatting>
  <conditionalFormatting sqref="O68:O71">
    <cfRule type="cellIs" dxfId="757" priority="805" operator="equal">
      <formula>0</formula>
    </cfRule>
  </conditionalFormatting>
  <conditionalFormatting sqref="Q52:Q53">
    <cfRule type="cellIs" dxfId="756" priority="799" operator="equal">
      <formula>"NO VÁLIDA"</formula>
    </cfRule>
    <cfRule type="cellIs" dxfId="755" priority="800" operator="equal">
      <formula>"VÁLIDA"</formula>
    </cfRule>
  </conditionalFormatting>
  <conditionalFormatting sqref="O52:Q52">
    <cfRule type="expression" dxfId="754" priority="798">
      <formula>YS="T"</formula>
    </cfRule>
  </conditionalFormatting>
  <conditionalFormatting sqref="O52:O53">
    <cfRule type="cellIs" dxfId="753" priority="797" operator="equal">
      <formula>0</formula>
    </cfRule>
  </conditionalFormatting>
  <conditionalFormatting sqref="Q78">
    <cfRule type="cellIs" dxfId="752" priority="795" operator="equal">
      <formula>"NO VÁLIDA"</formula>
    </cfRule>
    <cfRule type="cellIs" dxfId="751" priority="796" operator="equal">
      <formula>"VÁLIDA"</formula>
    </cfRule>
  </conditionalFormatting>
  <conditionalFormatting sqref="O78">
    <cfRule type="cellIs" dxfId="750" priority="794" operator="equal">
      <formula>0</formula>
    </cfRule>
  </conditionalFormatting>
  <conditionalFormatting sqref="Q31:Q35">
    <cfRule type="cellIs" dxfId="749" priority="792" operator="equal">
      <formula>"NO VÁLIDA"</formula>
    </cfRule>
    <cfRule type="cellIs" dxfId="748" priority="793" operator="equal">
      <formula>"VÁLIDA"</formula>
    </cfRule>
  </conditionalFormatting>
  <conditionalFormatting sqref="O31:Q35">
    <cfRule type="expression" dxfId="747" priority="791">
      <formula>YS="T"</formula>
    </cfRule>
  </conditionalFormatting>
  <conditionalFormatting sqref="O31:Q31">
    <cfRule type="expression" dxfId="746" priority="790" stopIfTrue="1">
      <formula>AND(ROW()=CELL("ROW"),COLUMN()=CELL("COL"))</formula>
    </cfRule>
  </conditionalFormatting>
  <conditionalFormatting sqref="P31">
    <cfRule type="cellIs" dxfId="745" priority="789" operator="greaterThan">
      <formula>0</formula>
    </cfRule>
  </conditionalFormatting>
  <conditionalFormatting sqref="O32:O35">
    <cfRule type="cellIs" dxfId="744" priority="788" operator="equal">
      <formula>0</formula>
    </cfRule>
  </conditionalFormatting>
  <conditionalFormatting sqref="Q39:Q40">
    <cfRule type="cellIs" dxfId="743" priority="786" operator="equal">
      <formula>"NO VÁLIDA"</formula>
    </cfRule>
    <cfRule type="cellIs" dxfId="742" priority="787" operator="equal">
      <formula>"VÁLIDA"</formula>
    </cfRule>
  </conditionalFormatting>
  <conditionalFormatting sqref="O39:Q40">
    <cfRule type="expression" dxfId="741" priority="785">
      <formula>YS="T"</formula>
    </cfRule>
  </conditionalFormatting>
  <conditionalFormatting sqref="O39:O40">
    <cfRule type="cellIs" dxfId="740" priority="784" operator="equal">
      <formula>0</formula>
    </cfRule>
  </conditionalFormatting>
  <conditionalFormatting sqref="Q21:Q22">
    <cfRule type="cellIs" dxfId="739" priority="782" operator="equal">
      <formula>"NO VÁLIDA"</formula>
    </cfRule>
    <cfRule type="cellIs" dxfId="738" priority="783" operator="equal">
      <formula>"VÁLIDA"</formula>
    </cfRule>
  </conditionalFormatting>
  <conditionalFormatting sqref="O21:O22">
    <cfRule type="cellIs" dxfId="737" priority="781" operator="equal">
      <formula>0</formula>
    </cfRule>
  </conditionalFormatting>
  <conditionalFormatting sqref="Q19:Q20">
    <cfRule type="cellIs" dxfId="736" priority="779" operator="equal">
      <formula>"NO VÁLIDA"</formula>
    </cfRule>
    <cfRule type="cellIs" dxfId="735" priority="780" operator="equal">
      <formula>"VÁLIDA"</formula>
    </cfRule>
  </conditionalFormatting>
  <conditionalFormatting sqref="O19:O20">
    <cfRule type="cellIs" dxfId="734" priority="778" operator="equal">
      <formula>0</formula>
    </cfRule>
  </conditionalFormatting>
  <conditionalFormatting sqref="Q17:Q18">
    <cfRule type="cellIs" dxfId="733" priority="776" operator="equal">
      <formula>"NO VÁLIDA"</formula>
    </cfRule>
    <cfRule type="cellIs" dxfId="732" priority="777" operator="equal">
      <formula>"VÁLIDA"</formula>
    </cfRule>
  </conditionalFormatting>
  <conditionalFormatting sqref="O17:O18">
    <cfRule type="cellIs" dxfId="731" priority="775" operator="equal">
      <formula>0</formula>
    </cfRule>
  </conditionalFormatting>
  <conditionalFormatting sqref="Q28">
    <cfRule type="cellIs" dxfId="730" priority="773" operator="equal">
      <formula>"NO VÁLIDA"</formula>
    </cfRule>
    <cfRule type="cellIs" dxfId="729" priority="774" operator="equal">
      <formula>"VÁLIDA"</formula>
    </cfRule>
  </conditionalFormatting>
  <conditionalFormatting sqref="O28">
    <cfRule type="cellIs" dxfId="728" priority="772" operator="equal">
      <formula>0</formula>
    </cfRule>
  </conditionalFormatting>
  <conditionalFormatting sqref="Q42">
    <cfRule type="cellIs" dxfId="727" priority="770" operator="equal">
      <formula>"NO VÁLIDA"</formula>
    </cfRule>
    <cfRule type="cellIs" dxfId="726" priority="771" operator="equal">
      <formula>"VÁLIDA"</formula>
    </cfRule>
  </conditionalFormatting>
  <conditionalFormatting sqref="O42:Q42">
    <cfRule type="expression" dxfId="725" priority="769">
      <formula>YS="T"</formula>
    </cfRule>
  </conditionalFormatting>
  <conditionalFormatting sqref="O42">
    <cfRule type="cellIs" dxfId="724" priority="768" operator="equal">
      <formula>0</formula>
    </cfRule>
  </conditionalFormatting>
  <conditionalFormatting sqref="Q43:Q46">
    <cfRule type="cellIs" dxfId="723" priority="766" operator="equal">
      <formula>"NO VÁLIDA"</formula>
    </cfRule>
    <cfRule type="cellIs" dxfId="722" priority="767" operator="equal">
      <formula>"VÁLIDA"</formula>
    </cfRule>
  </conditionalFormatting>
  <conditionalFormatting sqref="O45:Q46 O43:Q43">
    <cfRule type="expression" dxfId="721" priority="765">
      <formula>YS="T"</formula>
    </cfRule>
  </conditionalFormatting>
  <conditionalFormatting sqref="O43:O46">
    <cfRule type="cellIs" dxfId="720" priority="764" operator="equal">
      <formula>0</formula>
    </cfRule>
  </conditionalFormatting>
  <conditionalFormatting sqref="T89 T91:T92 T98:T100 T87">
    <cfRule type="cellIs" dxfId="719" priority="762" operator="equal">
      <formula>"PARA REVISIÓN"</formula>
    </cfRule>
    <cfRule type="cellIs" dxfId="718" priority="763" operator="equal">
      <formula>"CUMPLE"</formula>
    </cfRule>
  </conditionalFormatting>
  <conditionalFormatting sqref="T14:T16 T36:T38 T54:T67 T98:T110 T26:T27 T41 T72:T77 T79:T96 T29:T30 T47">
    <cfRule type="cellIs" dxfId="717" priority="760" operator="equal">
      <formula>"NO VÁLIDA"</formula>
    </cfRule>
    <cfRule type="cellIs" dxfId="716" priority="761" operator="equal">
      <formula>"VÁLIDA"</formula>
    </cfRule>
  </conditionalFormatting>
  <conditionalFormatting sqref="S101">
    <cfRule type="cellIs" dxfId="715" priority="759" operator="notBetween">
      <formula>"RECHAZO"</formula>
      <formula>"NO ADMISIBLE"</formula>
    </cfRule>
  </conditionalFormatting>
  <conditionalFormatting sqref="R36:T38 R56:T67 R72:T72 R74:T76 R54:T54 R41:T41 R47:T47">
    <cfRule type="expression" dxfId="714" priority="758">
      <formula>YS="T"</formula>
    </cfRule>
  </conditionalFormatting>
  <conditionalFormatting sqref="R13:T14">
    <cfRule type="expression" dxfId="713" priority="757" stopIfTrue="1">
      <formula>ROW()=CELL("ROW")</formula>
    </cfRule>
  </conditionalFormatting>
  <conditionalFormatting sqref="R16:T16 R36:T36 R65:T66 R26:T26 R98:T110 R83:T96 R76:T76">
    <cfRule type="expression" dxfId="712" priority="756" stopIfTrue="1">
      <formula>AND(ROW()=CELL("ROW"),COLUMN()=CELL("COL"))</formula>
    </cfRule>
  </conditionalFormatting>
  <conditionalFormatting sqref="S15 S26 S36 S66 S76 S80 S83 S86 S90:S92 S98">
    <cfRule type="cellIs" dxfId="711" priority="755" operator="greaterThan">
      <formula>0</formula>
    </cfRule>
  </conditionalFormatting>
  <conditionalFormatting sqref="R16 R27 R37:R38 R67 R77 R81:R82 S87:S89 S93:S96 R54:R65 R72:R75 R79 R41 R29:R30 R47">
    <cfRule type="cellIs" dxfId="710" priority="754" operator="equal">
      <formula>0</formula>
    </cfRule>
  </conditionalFormatting>
  <conditionalFormatting sqref="T23:T25">
    <cfRule type="cellIs" dxfId="709" priority="752" operator="equal">
      <formula>"NO VÁLIDA"</formula>
    </cfRule>
    <cfRule type="cellIs" dxfId="708" priority="753" operator="equal">
      <formula>"VÁLIDA"</formula>
    </cfRule>
  </conditionalFormatting>
  <conditionalFormatting sqref="R25:T25">
    <cfRule type="expression" dxfId="707" priority="751" stopIfTrue="1">
      <formula>AND(ROW()=CELL("ROW"),COLUMN()=CELL("COL"))</formula>
    </cfRule>
  </conditionalFormatting>
  <conditionalFormatting sqref="R23:R25">
    <cfRule type="cellIs" dxfId="706" priority="750" operator="equal">
      <formula>0</formula>
    </cfRule>
  </conditionalFormatting>
  <conditionalFormatting sqref="T68:T71">
    <cfRule type="cellIs" dxfId="705" priority="748" operator="equal">
      <formula>"NO VÁLIDA"</formula>
    </cfRule>
    <cfRule type="cellIs" dxfId="704" priority="749" operator="equal">
      <formula>"VÁLIDA"</formula>
    </cfRule>
  </conditionalFormatting>
  <conditionalFormatting sqref="T48:T51">
    <cfRule type="cellIs" dxfId="703" priority="746" operator="equal">
      <formula>"NO VÁLIDA"</formula>
    </cfRule>
    <cfRule type="cellIs" dxfId="702" priority="747" operator="equal">
      <formula>"VÁLIDA"</formula>
    </cfRule>
  </conditionalFormatting>
  <conditionalFormatting sqref="R50:T51 R48:T48">
    <cfRule type="expression" dxfId="701" priority="745">
      <formula>YS="T"</formula>
    </cfRule>
  </conditionalFormatting>
  <conditionalFormatting sqref="R48:R51">
    <cfRule type="cellIs" dxfId="700" priority="744" operator="equal">
      <formula>0</formula>
    </cfRule>
  </conditionalFormatting>
  <conditionalFormatting sqref="R68:T68 R70:T71">
    <cfRule type="expression" dxfId="699" priority="743">
      <formula>YS="T"</formula>
    </cfRule>
  </conditionalFormatting>
  <conditionalFormatting sqref="R68:R71">
    <cfRule type="cellIs" dxfId="698" priority="742" operator="equal">
      <formula>0</formula>
    </cfRule>
  </conditionalFormatting>
  <conditionalFormatting sqref="T52:T53">
    <cfRule type="cellIs" dxfId="697" priority="736" operator="equal">
      <formula>"NO VÁLIDA"</formula>
    </cfRule>
    <cfRule type="cellIs" dxfId="696" priority="737" operator="equal">
      <formula>"VÁLIDA"</formula>
    </cfRule>
  </conditionalFormatting>
  <conditionalFormatting sqref="R52:T52">
    <cfRule type="expression" dxfId="695" priority="735">
      <formula>YS="T"</formula>
    </cfRule>
  </conditionalFormatting>
  <conditionalFormatting sqref="R52:R53">
    <cfRule type="cellIs" dxfId="694" priority="734" operator="equal">
      <formula>0</formula>
    </cfRule>
  </conditionalFormatting>
  <conditionalFormatting sqref="T78">
    <cfRule type="cellIs" dxfId="693" priority="732" operator="equal">
      <formula>"NO VÁLIDA"</formula>
    </cfRule>
    <cfRule type="cellIs" dxfId="692" priority="733" operator="equal">
      <formula>"VÁLIDA"</formula>
    </cfRule>
  </conditionalFormatting>
  <conditionalFormatting sqref="R78">
    <cfRule type="cellIs" dxfId="691" priority="731" operator="equal">
      <formula>0</formula>
    </cfRule>
  </conditionalFormatting>
  <conditionalFormatting sqref="T31:T35">
    <cfRule type="cellIs" dxfId="690" priority="729" operator="equal">
      <formula>"NO VÁLIDA"</formula>
    </cfRule>
    <cfRule type="cellIs" dxfId="689" priority="730" operator="equal">
      <formula>"VÁLIDA"</formula>
    </cfRule>
  </conditionalFormatting>
  <conditionalFormatting sqref="R31:T35">
    <cfRule type="expression" dxfId="688" priority="728">
      <formula>YS="T"</formula>
    </cfRule>
  </conditionalFormatting>
  <conditionalFormatting sqref="R31:T31">
    <cfRule type="expression" dxfId="687" priority="727" stopIfTrue="1">
      <formula>AND(ROW()=CELL("ROW"),COLUMN()=CELL("COL"))</formula>
    </cfRule>
  </conditionalFormatting>
  <conditionalFormatting sqref="S31">
    <cfRule type="cellIs" dxfId="686" priority="726" operator="greaterThan">
      <formula>0</formula>
    </cfRule>
  </conditionalFormatting>
  <conditionalFormatting sqref="R32:R35">
    <cfRule type="cellIs" dxfId="685" priority="725" operator="equal">
      <formula>0</formula>
    </cfRule>
  </conditionalFormatting>
  <conditionalFormatting sqref="T39:T40">
    <cfRule type="cellIs" dxfId="684" priority="723" operator="equal">
      <formula>"NO VÁLIDA"</formula>
    </cfRule>
    <cfRule type="cellIs" dxfId="683" priority="724" operator="equal">
      <formula>"VÁLIDA"</formula>
    </cfRule>
  </conditionalFormatting>
  <conditionalFormatting sqref="R39:T40">
    <cfRule type="expression" dxfId="682" priority="722">
      <formula>YS="T"</formula>
    </cfRule>
  </conditionalFormatting>
  <conditionalFormatting sqref="R39:R40">
    <cfRule type="cellIs" dxfId="681" priority="721" operator="equal">
      <formula>0</formula>
    </cfRule>
  </conditionalFormatting>
  <conditionalFormatting sqref="T21:T22">
    <cfRule type="cellIs" dxfId="680" priority="719" operator="equal">
      <formula>"NO VÁLIDA"</formula>
    </cfRule>
    <cfRule type="cellIs" dxfId="679" priority="720" operator="equal">
      <formula>"VÁLIDA"</formula>
    </cfRule>
  </conditionalFormatting>
  <conditionalFormatting sqref="R21:R22">
    <cfRule type="cellIs" dxfId="678" priority="718" operator="equal">
      <formula>0</formula>
    </cfRule>
  </conditionalFormatting>
  <conditionalFormatting sqref="T19:T20">
    <cfRule type="cellIs" dxfId="677" priority="716" operator="equal">
      <formula>"NO VÁLIDA"</formula>
    </cfRule>
    <cfRule type="cellIs" dxfId="676" priority="717" operator="equal">
      <formula>"VÁLIDA"</formula>
    </cfRule>
  </conditionalFormatting>
  <conditionalFormatting sqref="R19:R20">
    <cfRule type="cellIs" dxfId="675" priority="715" operator="equal">
      <formula>0</formula>
    </cfRule>
  </conditionalFormatting>
  <conditionalFormatting sqref="T17:T18">
    <cfRule type="cellIs" dxfId="674" priority="713" operator="equal">
      <formula>"NO VÁLIDA"</formula>
    </cfRule>
    <cfRule type="cellIs" dxfId="673" priority="714" operator="equal">
      <formula>"VÁLIDA"</formula>
    </cfRule>
  </conditionalFormatting>
  <conditionalFormatting sqref="R17:R18">
    <cfRule type="cellIs" dxfId="672" priority="712" operator="equal">
      <formula>0</formula>
    </cfRule>
  </conditionalFormatting>
  <conditionalFormatting sqref="T28">
    <cfRule type="cellIs" dxfId="671" priority="710" operator="equal">
      <formula>"NO VÁLIDA"</formula>
    </cfRule>
    <cfRule type="cellIs" dxfId="670" priority="711" operator="equal">
      <formula>"VÁLIDA"</formula>
    </cfRule>
  </conditionalFormatting>
  <conditionalFormatting sqref="R28">
    <cfRule type="cellIs" dxfId="669" priority="709" operator="equal">
      <formula>0</formula>
    </cfRule>
  </conditionalFormatting>
  <conditionalFormatting sqref="T42">
    <cfRule type="cellIs" dxfId="668" priority="707" operator="equal">
      <formula>"NO VÁLIDA"</formula>
    </cfRule>
    <cfRule type="cellIs" dxfId="667" priority="708" operator="equal">
      <formula>"VÁLIDA"</formula>
    </cfRule>
  </conditionalFormatting>
  <conditionalFormatting sqref="R42:T42">
    <cfRule type="expression" dxfId="666" priority="706">
      <formula>YS="T"</formula>
    </cfRule>
  </conditionalFormatting>
  <conditionalFormatting sqref="R42">
    <cfRule type="cellIs" dxfId="665" priority="705" operator="equal">
      <formula>0</formula>
    </cfRule>
  </conditionalFormatting>
  <conditionalFormatting sqref="T43:T46">
    <cfRule type="cellIs" dxfId="664" priority="703" operator="equal">
      <formula>"NO VÁLIDA"</formula>
    </cfRule>
    <cfRule type="cellIs" dxfId="663" priority="704" operator="equal">
      <formula>"VÁLIDA"</formula>
    </cfRule>
  </conditionalFormatting>
  <conditionalFormatting sqref="R45:T46 R43:T43">
    <cfRule type="expression" dxfId="662" priority="702">
      <formula>YS="T"</formula>
    </cfRule>
  </conditionalFormatting>
  <conditionalFormatting sqref="R43:R46">
    <cfRule type="cellIs" dxfId="661" priority="701" operator="equal">
      <formula>0</formula>
    </cfRule>
  </conditionalFormatting>
  <conditionalFormatting sqref="W89 W91:W92 W98:W100 W87">
    <cfRule type="cellIs" dxfId="660" priority="699" operator="equal">
      <formula>"PARA REVISIÓN"</formula>
    </cfRule>
    <cfRule type="cellIs" dxfId="659" priority="700" operator="equal">
      <formula>"CUMPLE"</formula>
    </cfRule>
  </conditionalFormatting>
  <conditionalFormatting sqref="W14:W16 W36:W38 W54:W67 W98:W110 W26:W27 W41 W72:W77 W79:W96 W29:W30 W47">
    <cfRule type="cellIs" dxfId="658" priority="697" operator="equal">
      <formula>"NO VÁLIDA"</formula>
    </cfRule>
    <cfRule type="cellIs" dxfId="657" priority="698" operator="equal">
      <formula>"VÁLIDA"</formula>
    </cfRule>
  </conditionalFormatting>
  <conditionalFormatting sqref="V101">
    <cfRule type="cellIs" dxfId="656" priority="696" operator="notBetween">
      <formula>"RECHAZO"</formula>
      <formula>"NO ADMISIBLE"</formula>
    </cfRule>
  </conditionalFormatting>
  <conditionalFormatting sqref="U36:W38 U56:W67 U72:W72 U74:W76 U54:W54 U41:W41 U47:W47">
    <cfRule type="expression" dxfId="655" priority="695">
      <formula>YS="T"</formula>
    </cfRule>
  </conditionalFormatting>
  <conditionalFormatting sqref="U13:W14">
    <cfRule type="expression" dxfId="654" priority="694" stopIfTrue="1">
      <formula>ROW()=CELL("ROW")</formula>
    </cfRule>
  </conditionalFormatting>
  <conditionalFormatting sqref="U16:W16 U36:W36 U65:W66 U26:W26 U98:W110 U83:W96 U76:W76">
    <cfRule type="expression" dxfId="653" priority="693" stopIfTrue="1">
      <formula>AND(ROW()=CELL("ROW"),COLUMN()=CELL("COL"))</formula>
    </cfRule>
  </conditionalFormatting>
  <conditionalFormatting sqref="V15 V26 V36 V66 V76 V80 V83 V86 V90:V92 V98">
    <cfRule type="cellIs" dxfId="652" priority="692" operator="greaterThan">
      <formula>0</formula>
    </cfRule>
  </conditionalFormatting>
  <conditionalFormatting sqref="U16 U27 U37:U38 U67 U77 U81:U82 V87:V89 V93:V96 U54:U65 U72:U75 U79 U41 U29:U30 U47">
    <cfRule type="cellIs" dxfId="651" priority="691" operator="equal">
      <formula>0</formula>
    </cfRule>
  </conditionalFormatting>
  <conditionalFormatting sqref="W23:W25">
    <cfRule type="cellIs" dxfId="650" priority="689" operator="equal">
      <formula>"NO VÁLIDA"</formula>
    </cfRule>
    <cfRule type="cellIs" dxfId="649" priority="690" operator="equal">
      <formula>"VÁLIDA"</formula>
    </cfRule>
  </conditionalFormatting>
  <conditionalFormatting sqref="U25:W25">
    <cfRule type="expression" dxfId="648" priority="688" stopIfTrue="1">
      <formula>AND(ROW()=CELL("ROW"),COLUMN()=CELL("COL"))</formula>
    </cfRule>
  </conditionalFormatting>
  <conditionalFormatting sqref="U23:U25">
    <cfRule type="cellIs" dxfId="647" priority="687" operator="equal">
      <formula>0</formula>
    </cfRule>
  </conditionalFormatting>
  <conditionalFormatting sqref="W68:W71">
    <cfRule type="cellIs" dxfId="646" priority="685" operator="equal">
      <formula>"NO VÁLIDA"</formula>
    </cfRule>
    <cfRule type="cellIs" dxfId="645" priority="686" operator="equal">
      <formula>"VÁLIDA"</formula>
    </cfRule>
  </conditionalFormatting>
  <conditionalFormatting sqref="W48:W51">
    <cfRule type="cellIs" dxfId="644" priority="683" operator="equal">
      <formula>"NO VÁLIDA"</formula>
    </cfRule>
    <cfRule type="cellIs" dxfId="643" priority="684" operator="equal">
      <formula>"VÁLIDA"</formula>
    </cfRule>
  </conditionalFormatting>
  <conditionalFormatting sqref="U50:W51 U48:W48">
    <cfRule type="expression" dxfId="642" priority="682">
      <formula>YS="T"</formula>
    </cfRule>
  </conditionalFormatting>
  <conditionalFormatting sqref="U48:U51">
    <cfRule type="cellIs" dxfId="641" priority="681" operator="equal">
      <formula>0</formula>
    </cfRule>
  </conditionalFormatting>
  <conditionalFormatting sqref="U68:W68 U70:W71">
    <cfRule type="expression" dxfId="640" priority="680">
      <formula>YS="T"</formula>
    </cfRule>
  </conditionalFormatting>
  <conditionalFormatting sqref="U68:U71">
    <cfRule type="cellIs" dxfId="639" priority="679" operator="equal">
      <formula>0</formula>
    </cfRule>
  </conditionalFormatting>
  <conditionalFormatting sqref="W52:W53">
    <cfRule type="cellIs" dxfId="638" priority="673" operator="equal">
      <formula>"NO VÁLIDA"</formula>
    </cfRule>
    <cfRule type="cellIs" dxfId="637" priority="674" operator="equal">
      <formula>"VÁLIDA"</formula>
    </cfRule>
  </conditionalFormatting>
  <conditionalFormatting sqref="U52:W52">
    <cfRule type="expression" dxfId="636" priority="672">
      <formula>YS="T"</formula>
    </cfRule>
  </conditionalFormatting>
  <conditionalFormatting sqref="U52:U53">
    <cfRule type="cellIs" dxfId="635" priority="671" operator="equal">
      <formula>0</formula>
    </cfRule>
  </conditionalFormatting>
  <conditionalFormatting sqref="W78">
    <cfRule type="cellIs" dxfId="634" priority="669" operator="equal">
      <formula>"NO VÁLIDA"</formula>
    </cfRule>
    <cfRule type="cellIs" dxfId="633" priority="670" operator="equal">
      <formula>"VÁLIDA"</formula>
    </cfRule>
  </conditionalFormatting>
  <conditionalFormatting sqref="U78">
    <cfRule type="cellIs" dxfId="632" priority="668" operator="equal">
      <formula>0</formula>
    </cfRule>
  </conditionalFormatting>
  <conditionalFormatting sqref="W31:W35">
    <cfRule type="cellIs" dxfId="631" priority="666" operator="equal">
      <formula>"NO VÁLIDA"</formula>
    </cfRule>
    <cfRule type="cellIs" dxfId="630" priority="667" operator="equal">
      <formula>"VÁLIDA"</formula>
    </cfRule>
  </conditionalFormatting>
  <conditionalFormatting sqref="U31:W35">
    <cfRule type="expression" dxfId="629" priority="665">
      <formula>YS="T"</formula>
    </cfRule>
  </conditionalFormatting>
  <conditionalFormatting sqref="U31:W31">
    <cfRule type="expression" dxfId="628" priority="664" stopIfTrue="1">
      <formula>AND(ROW()=CELL("ROW"),COLUMN()=CELL("COL"))</formula>
    </cfRule>
  </conditionalFormatting>
  <conditionalFormatting sqref="V31">
    <cfRule type="cellIs" dxfId="627" priority="663" operator="greaterThan">
      <formula>0</formula>
    </cfRule>
  </conditionalFormatting>
  <conditionalFormatting sqref="U32:U35">
    <cfRule type="cellIs" dxfId="626" priority="662" operator="equal">
      <formula>0</formula>
    </cfRule>
  </conditionalFormatting>
  <conditionalFormatting sqref="W39:W40">
    <cfRule type="cellIs" dxfId="625" priority="660" operator="equal">
      <formula>"NO VÁLIDA"</formula>
    </cfRule>
    <cfRule type="cellIs" dxfId="624" priority="661" operator="equal">
      <formula>"VÁLIDA"</formula>
    </cfRule>
  </conditionalFormatting>
  <conditionalFormatting sqref="U39:W40">
    <cfRule type="expression" dxfId="623" priority="659">
      <formula>YS="T"</formula>
    </cfRule>
  </conditionalFormatting>
  <conditionalFormatting sqref="U39:U40">
    <cfRule type="cellIs" dxfId="622" priority="658" operator="equal">
      <formula>0</formula>
    </cfRule>
  </conditionalFormatting>
  <conditionalFormatting sqref="W21:W22">
    <cfRule type="cellIs" dxfId="621" priority="656" operator="equal">
      <formula>"NO VÁLIDA"</formula>
    </cfRule>
    <cfRule type="cellIs" dxfId="620" priority="657" operator="equal">
      <formula>"VÁLIDA"</formula>
    </cfRule>
  </conditionalFormatting>
  <conditionalFormatting sqref="U21:U22">
    <cfRule type="cellIs" dxfId="619" priority="655" operator="equal">
      <formula>0</formula>
    </cfRule>
  </conditionalFormatting>
  <conditionalFormatting sqref="W19:W20">
    <cfRule type="cellIs" dxfId="618" priority="653" operator="equal">
      <formula>"NO VÁLIDA"</formula>
    </cfRule>
    <cfRule type="cellIs" dxfId="617" priority="654" operator="equal">
      <formula>"VÁLIDA"</formula>
    </cfRule>
  </conditionalFormatting>
  <conditionalFormatting sqref="U19:U20">
    <cfRule type="cellIs" dxfId="616" priority="652" operator="equal">
      <formula>0</formula>
    </cfRule>
  </conditionalFormatting>
  <conditionalFormatting sqref="W17:W18">
    <cfRule type="cellIs" dxfId="615" priority="650" operator="equal">
      <formula>"NO VÁLIDA"</formula>
    </cfRule>
    <cfRule type="cellIs" dxfId="614" priority="651" operator="equal">
      <formula>"VÁLIDA"</formula>
    </cfRule>
  </conditionalFormatting>
  <conditionalFormatting sqref="U17:U18">
    <cfRule type="cellIs" dxfId="613" priority="649" operator="equal">
      <formula>0</formula>
    </cfRule>
  </conditionalFormatting>
  <conditionalFormatting sqref="W28">
    <cfRule type="cellIs" dxfId="612" priority="647" operator="equal">
      <formula>"NO VÁLIDA"</formula>
    </cfRule>
    <cfRule type="cellIs" dxfId="611" priority="648" operator="equal">
      <formula>"VÁLIDA"</formula>
    </cfRule>
  </conditionalFormatting>
  <conditionalFormatting sqref="U28">
    <cfRule type="cellIs" dxfId="610" priority="646" operator="equal">
      <formula>0</formula>
    </cfRule>
  </conditionalFormatting>
  <conditionalFormatting sqref="W42">
    <cfRule type="cellIs" dxfId="609" priority="644" operator="equal">
      <formula>"NO VÁLIDA"</formula>
    </cfRule>
    <cfRule type="cellIs" dxfId="608" priority="645" operator="equal">
      <formula>"VÁLIDA"</formula>
    </cfRule>
  </conditionalFormatting>
  <conditionalFormatting sqref="U42:W42">
    <cfRule type="expression" dxfId="607" priority="643">
      <formula>YS="T"</formula>
    </cfRule>
  </conditionalFormatting>
  <conditionalFormatting sqref="U42">
    <cfRule type="cellIs" dxfId="606" priority="642" operator="equal">
      <formula>0</formula>
    </cfRule>
  </conditionalFormatting>
  <conditionalFormatting sqref="W43:W46">
    <cfRule type="cellIs" dxfId="605" priority="640" operator="equal">
      <formula>"NO VÁLIDA"</formula>
    </cfRule>
    <cfRule type="cellIs" dxfId="604" priority="641" operator="equal">
      <formula>"VÁLIDA"</formula>
    </cfRule>
  </conditionalFormatting>
  <conditionalFormatting sqref="U45:W46 U43:W43">
    <cfRule type="expression" dxfId="603" priority="639">
      <formula>YS="T"</formula>
    </cfRule>
  </conditionalFormatting>
  <conditionalFormatting sqref="U43:U46">
    <cfRule type="cellIs" dxfId="602" priority="638" operator="equal">
      <formula>0</formula>
    </cfRule>
  </conditionalFormatting>
  <conditionalFormatting sqref="Z89 Z91:Z92 Z98:Z100 Z87">
    <cfRule type="cellIs" dxfId="601" priority="636" operator="equal">
      <formula>"PARA REVISIÓN"</formula>
    </cfRule>
    <cfRule type="cellIs" dxfId="600" priority="637" operator="equal">
      <formula>"CUMPLE"</formula>
    </cfRule>
  </conditionalFormatting>
  <conditionalFormatting sqref="Z14:Z16 Z36:Z38 Z54:Z67 Z98:Z110 Z26:Z27 Z41 Z72:Z77 Z79:Z96 Z29:Z30 Z47">
    <cfRule type="cellIs" dxfId="599" priority="634" operator="equal">
      <formula>"NO VÁLIDA"</formula>
    </cfRule>
    <cfRule type="cellIs" dxfId="598" priority="635" operator="equal">
      <formula>"VÁLIDA"</formula>
    </cfRule>
  </conditionalFormatting>
  <conditionalFormatting sqref="Y101">
    <cfRule type="cellIs" dxfId="597" priority="633" operator="notBetween">
      <formula>"RECHAZO"</formula>
      <formula>"NO ADMISIBLE"</formula>
    </cfRule>
  </conditionalFormatting>
  <conditionalFormatting sqref="X36:Z38 X56:Z67 X72:Z72 X74:Z76 X54:Z54 X41:Z41 X47:Z47">
    <cfRule type="expression" dxfId="596" priority="632">
      <formula>YS="T"</formula>
    </cfRule>
  </conditionalFormatting>
  <conditionalFormatting sqref="X13:Z14">
    <cfRule type="expression" dxfId="595" priority="631" stopIfTrue="1">
      <formula>ROW()=CELL("ROW")</formula>
    </cfRule>
  </conditionalFormatting>
  <conditionalFormatting sqref="X16:Z16 X36:Z36 X65:Z66 X26:Z26 X98:Z110 X83:Z96 X76:Z76">
    <cfRule type="expression" dxfId="594" priority="630" stopIfTrue="1">
      <formula>AND(ROW()=CELL("ROW"),COLUMN()=CELL("COL"))</formula>
    </cfRule>
  </conditionalFormatting>
  <conditionalFormatting sqref="Y15 Y26 Y36 Y66 Y76 Y80 Y83 Y86 Y90:Y92 Y98">
    <cfRule type="cellIs" dxfId="593" priority="629" operator="greaterThan">
      <formula>0</formula>
    </cfRule>
  </conditionalFormatting>
  <conditionalFormatting sqref="X16 X27 X37:X38 X67 X77 X81:X82 Y87:Y89 Y93:Y96 X54:X65 X72:X75 X79 X41 X29:X30 X47">
    <cfRule type="cellIs" dxfId="592" priority="628" operator="equal">
      <formula>0</formula>
    </cfRule>
  </conditionalFormatting>
  <conditionalFormatting sqref="Z23:Z25">
    <cfRule type="cellIs" dxfId="591" priority="626" operator="equal">
      <formula>"NO VÁLIDA"</formula>
    </cfRule>
    <cfRule type="cellIs" dxfId="590" priority="627" operator="equal">
      <formula>"VÁLIDA"</formula>
    </cfRule>
  </conditionalFormatting>
  <conditionalFormatting sqref="X25:Z25">
    <cfRule type="expression" dxfId="589" priority="625" stopIfTrue="1">
      <formula>AND(ROW()=CELL("ROW"),COLUMN()=CELL("COL"))</formula>
    </cfRule>
  </conditionalFormatting>
  <conditionalFormatting sqref="X23:X25">
    <cfRule type="cellIs" dxfId="588" priority="624" operator="equal">
      <formula>0</formula>
    </cfRule>
  </conditionalFormatting>
  <conditionalFormatting sqref="Z68:Z71">
    <cfRule type="cellIs" dxfId="587" priority="622" operator="equal">
      <formula>"NO VÁLIDA"</formula>
    </cfRule>
    <cfRule type="cellIs" dxfId="586" priority="623" operator="equal">
      <formula>"VÁLIDA"</formula>
    </cfRule>
  </conditionalFormatting>
  <conditionalFormatting sqref="Z48:Z51">
    <cfRule type="cellIs" dxfId="585" priority="620" operator="equal">
      <formula>"NO VÁLIDA"</formula>
    </cfRule>
    <cfRule type="cellIs" dxfId="584" priority="621" operator="equal">
      <formula>"VÁLIDA"</formula>
    </cfRule>
  </conditionalFormatting>
  <conditionalFormatting sqref="X50:Z51 X48:Z48">
    <cfRule type="expression" dxfId="583" priority="619">
      <formula>YS="T"</formula>
    </cfRule>
  </conditionalFormatting>
  <conditionalFormatting sqref="X48:X51">
    <cfRule type="cellIs" dxfId="582" priority="618" operator="equal">
      <formula>0</formula>
    </cfRule>
  </conditionalFormatting>
  <conditionalFormatting sqref="X68:Z68 X70:Z71">
    <cfRule type="expression" dxfId="581" priority="617">
      <formula>YS="T"</formula>
    </cfRule>
  </conditionalFormatting>
  <conditionalFormatting sqref="X68:X71">
    <cfRule type="cellIs" dxfId="580" priority="616" operator="equal">
      <formula>0</formula>
    </cfRule>
  </conditionalFormatting>
  <conditionalFormatting sqref="Z52:Z53">
    <cfRule type="cellIs" dxfId="579" priority="610" operator="equal">
      <formula>"NO VÁLIDA"</formula>
    </cfRule>
    <cfRule type="cellIs" dxfId="578" priority="611" operator="equal">
      <formula>"VÁLIDA"</formula>
    </cfRule>
  </conditionalFormatting>
  <conditionalFormatting sqref="X52:Z52">
    <cfRule type="expression" dxfId="577" priority="609">
      <formula>YS="T"</formula>
    </cfRule>
  </conditionalFormatting>
  <conditionalFormatting sqref="X52:X53">
    <cfRule type="cellIs" dxfId="576" priority="608" operator="equal">
      <formula>0</formula>
    </cfRule>
  </conditionalFormatting>
  <conditionalFormatting sqref="Z78">
    <cfRule type="cellIs" dxfId="575" priority="606" operator="equal">
      <formula>"NO VÁLIDA"</formula>
    </cfRule>
    <cfRule type="cellIs" dxfId="574" priority="607" operator="equal">
      <formula>"VÁLIDA"</formula>
    </cfRule>
  </conditionalFormatting>
  <conditionalFormatting sqref="X78">
    <cfRule type="cellIs" dxfId="573" priority="605" operator="equal">
      <formula>0</formula>
    </cfRule>
  </conditionalFormatting>
  <conditionalFormatting sqref="Z31:Z35">
    <cfRule type="cellIs" dxfId="572" priority="603" operator="equal">
      <formula>"NO VÁLIDA"</formula>
    </cfRule>
    <cfRule type="cellIs" dxfId="571" priority="604" operator="equal">
      <formula>"VÁLIDA"</formula>
    </cfRule>
  </conditionalFormatting>
  <conditionalFormatting sqref="X31:Z35">
    <cfRule type="expression" dxfId="570" priority="602">
      <formula>YS="T"</formula>
    </cfRule>
  </conditionalFormatting>
  <conditionalFormatting sqref="X31:Z31">
    <cfRule type="expression" dxfId="569" priority="601" stopIfTrue="1">
      <formula>AND(ROW()=CELL("ROW"),COLUMN()=CELL("COL"))</formula>
    </cfRule>
  </conditionalFormatting>
  <conditionalFormatting sqref="Y31">
    <cfRule type="cellIs" dxfId="568" priority="600" operator="greaterThan">
      <formula>0</formula>
    </cfRule>
  </conditionalFormatting>
  <conditionalFormatting sqref="X32:X35">
    <cfRule type="cellIs" dxfId="567" priority="599" operator="equal">
      <formula>0</formula>
    </cfRule>
  </conditionalFormatting>
  <conditionalFormatting sqref="Z39:Z40">
    <cfRule type="cellIs" dxfId="566" priority="597" operator="equal">
      <formula>"NO VÁLIDA"</formula>
    </cfRule>
    <cfRule type="cellIs" dxfId="565" priority="598" operator="equal">
      <formula>"VÁLIDA"</formula>
    </cfRule>
  </conditionalFormatting>
  <conditionalFormatting sqref="X39:Z40">
    <cfRule type="expression" dxfId="564" priority="596">
      <formula>YS="T"</formula>
    </cfRule>
  </conditionalFormatting>
  <conditionalFormatting sqref="X39:X40">
    <cfRule type="cellIs" dxfId="563" priority="595" operator="equal">
      <formula>0</formula>
    </cfRule>
  </conditionalFormatting>
  <conditionalFormatting sqref="Z21:Z22">
    <cfRule type="cellIs" dxfId="562" priority="593" operator="equal">
      <formula>"NO VÁLIDA"</formula>
    </cfRule>
    <cfRule type="cellIs" dxfId="561" priority="594" operator="equal">
      <formula>"VÁLIDA"</formula>
    </cfRule>
  </conditionalFormatting>
  <conditionalFormatting sqref="X21:X22">
    <cfRule type="cellIs" dxfId="560" priority="592" operator="equal">
      <formula>0</formula>
    </cfRule>
  </conditionalFormatting>
  <conditionalFormatting sqref="Z19:Z20">
    <cfRule type="cellIs" dxfId="559" priority="590" operator="equal">
      <formula>"NO VÁLIDA"</formula>
    </cfRule>
    <cfRule type="cellIs" dxfId="558" priority="591" operator="equal">
      <formula>"VÁLIDA"</formula>
    </cfRule>
  </conditionalFormatting>
  <conditionalFormatting sqref="X19:X20">
    <cfRule type="cellIs" dxfId="557" priority="589" operator="equal">
      <formula>0</formula>
    </cfRule>
  </conditionalFormatting>
  <conditionalFormatting sqref="Z17:Z18">
    <cfRule type="cellIs" dxfId="556" priority="587" operator="equal">
      <formula>"NO VÁLIDA"</formula>
    </cfRule>
    <cfRule type="cellIs" dxfId="555" priority="588" operator="equal">
      <formula>"VÁLIDA"</formula>
    </cfRule>
  </conditionalFormatting>
  <conditionalFormatting sqref="X17:X18">
    <cfRule type="cellIs" dxfId="554" priority="586" operator="equal">
      <formula>0</formula>
    </cfRule>
  </conditionalFormatting>
  <conditionalFormatting sqref="Z28">
    <cfRule type="cellIs" dxfId="553" priority="584" operator="equal">
      <formula>"NO VÁLIDA"</formula>
    </cfRule>
    <cfRule type="cellIs" dxfId="552" priority="585" operator="equal">
      <formula>"VÁLIDA"</formula>
    </cfRule>
  </conditionalFormatting>
  <conditionalFormatting sqref="X28">
    <cfRule type="cellIs" dxfId="551" priority="583" operator="equal">
      <formula>0</formula>
    </cfRule>
  </conditionalFormatting>
  <conditionalFormatting sqref="Z42">
    <cfRule type="cellIs" dxfId="550" priority="581" operator="equal">
      <formula>"NO VÁLIDA"</formula>
    </cfRule>
    <cfRule type="cellIs" dxfId="549" priority="582" operator="equal">
      <formula>"VÁLIDA"</formula>
    </cfRule>
  </conditionalFormatting>
  <conditionalFormatting sqref="X42:Z42">
    <cfRule type="expression" dxfId="548" priority="580">
      <formula>YS="T"</formula>
    </cfRule>
  </conditionalFormatting>
  <conditionalFormatting sqref="X42">
    <cfRule type="cellIs" dxfId="547" priority="579" operator="equal">
      <formula>0</formula>
    </cfRule>
  </conditionalFormatting>
  <conditionalFormatting sqref="Z43:Z46">
    <cfRule type="cellIs" dxfId="546" priority="577" operator="equal">
      <formula>"NO VÁLIDA"</formula>
    </cfRule>
    <cfRule type="cellIs" dxfId="545" priority="578" operator="equal">
      <formula>"VÁLIDA"</formula>
    </cfRule>
  </conditionalFormatting>
  <conditionalFormatting sqref="X45:Z46 X43:Z43">
    <cfRule type="expression" dxfId="544" priority="576">
      <formula>YS="T"</formula>
    </cfRule>
  </conditionalFormatting>
  <conditionalFormatting sqref="X43:X46">
    <cfRule type="cellIs" dxfId="543" priority="575" operator="equal">
      <formula>0</formula>
    </cfRule>
  </conditionalFormatting>
  <conditionalFormatting sqref="AC89 AC91:AC92 AC98:AC100 AC87">
    <cfRule type="cellIs" dxfId="542" priority="573" operator="equal">
      <formula>"PARA REVISIÓN"</formula>
    </cfRule>
    <cfRule type="cellIs" dxfId="541" priority="574" operator="equal">
      <formula>"CUMPLE"</formula>
    </cfRule>
  </conditionalFormatting>
  <conditionalFormatting sqref="AC14:AC16 AC36:AC38 AC54:AC67 AC98:AC110 AC26:AC27 AC41 AC72:AC77 AC79:AC96 AC29:AC30 AC47">
    <cfRule type="cellIs" dxfId="540" priority="571" operator="equal">
      <formula>"NO VÁLIDA"</formula>
    </cfRule>
    <cfRule type="cellIs" dxfId="539" priority="572" operator="equal">
      <formula>"VÁLIDA"</formula>
    </cfRule>
  </conditionalFormatting>
  <conditionalFormatting sqref="AB101">
    <cfRule type="cellIs" dxfId="538" priority="570" operator="notBetween">
      <formula>"RECHAZO"</formula>
      <formula>"NO ADMISIBLE"</formula>
    </cfRule>
  </conditionalFormatting>
  <conditionalFormatting sqref="AA36:AC38 AA56:AC67 AA72:AC72 AA74:AC76 AA54:AC54 AA41:AC41 AA47:AC47">
    <cfRule type="expression" dxfId="537" priority="569">
      <formula>YS="T"</formula>
    </cfRule>
  </conditionalFormatting>
  <conditionalFormatting sqref="AA13:AC14">
    <cfRule type="expression" dxfId="536" priority="568" stopIfTrue="1">
      <formula>ROW()=CELL("ROW")</formula>
    </cfRule>
  </conditionalFormatting>
  <conditionalFormatting sqref="AA16:AC16 AA36:AC36 AA65:AC66 AA26:AC26 AA98:AC110 AA83:AC96 AA76:AC76">
    <cfRule type="expression" dxfId="535" priority="567" stopIfTrue="1">
      <formula>AND(ROW()=CELL("ROW"),COLUMN()=CELL("COL"))</formula>
    </cfRule>
  </conditionalFormatting>
  <conditionalFormatting sqref="AB15 AB26 AB36 AB66 AB76 AB80 AB83 AB86 AB90:AB92 AB98">
    <cfRule type="cellIs" dxfId="534" priority="566" operator="greaterThan">
      <formula>0</formula>
    </cfRule>
  </conditionalFormatting>
  <conditionalFormatting sqref="AA16 AA27 AA37:AA38 AA67 AA77 AA81:AA82 AB87:AB89 AB93:AB96 AA54:AA65 AA72:AA75 AA79 AA41 AA29:AA30 AA47">
    <cfRule type="cellIs" dxfId="533" priority="565" operator="equal">
      <formula>0</formula>
    </cfRule>
  </conditionalFormatting>
  <conditionalFormatting sqref="AC23:AC25">
    <cfRule type="cellIs" dxfId="532" priority="563" operator="equal">
      <formula>"NO VÁLIDA"</formula>
    </cfRule>
    <cfRule type="cellIs" dxfId="531" priority="564" operator="equal">
      <formula>"VÁLIDA"</formula>
    </cfRule>
  </conditionalFormatting>
  <conditionalFormatting sqref="AA25:AC25">
    <cfRule type="expression" dxfId="530" priority="562" stopIfTrue="1">
      <formula>AND(ROW()=CELL("ROW"),COLUMN()=CELL("COL"))</formula>
    </cfRule>
  </conditionalFormatting>
  <conditionalFormatting sqref="AA23:AA25">
    <cfRule type="cellIs" dxfId="529" priority="561" operator="equal">
      <formula>0</formula>
    </cfRule>
  </conditionalFormatting>
  <conditionalFormatting sqref="AC68:AC71">
    <cfRule type="cellIs" dxfId="528" priority="559" operator="equal">
      <formula>"NO VÁLIDA"</formula>
    </cfRule>
    <cfRule type="cellIs" dxfId="527" priority="560" operator="equal">
      <formula>"VÁLIDA"</formula>
    </cfRule>
  </conditionalFormatting>
  <conditionalFormatting sqref="AC48:AC51">
    <cfRule type="cellIs" dxfId="526" priority="557" operator="equal">
      <formula>"NO VÁLIDA"</formula>
    </cfRule>
    <cfRule type="cellIs" dxfId="525" priority="558" operator="equal">
      <formula>"VÁLIDA"</formula>
    </cfRule>
  </conditionalFormatting>
  <conditionalFormatting sqref="AA50:AC51 AA48:AC48">
    <cfRule type="expression" dxfId="524" priority="556">
      <formula>YS="T"</formula>
    </cfRule>
  </conditionalFormatting>
  <conditionalFormatting sqref="AA48:AA51">
    <cfRule type="cellIs" dxfId="523" priority="555" operator="equal">
      <formula>0</formula>
    </cfRule>
  </conditionalFormatting>
  <conditionalFormatting sqref="AA68:AC68 AA70:AC71">
    <cfRule type="expression" dxfId="522" priority="554">
      <formula>YS="T"</formula>
    </cfRule>
  </conditionalFormatting>
  <conditionalFormatting sqref="AA68:AA71">
    <cfRule type="cellIs" dxfId="521" priority="553" operator="equal">
      <formula>0</formula>
    </cfRule>
  </conditionalFormatting>
  <conditionalFormatting sqref="AC52:AC53">
    <cfRule type="cellIs" dxfId="520" priority="547" operator="equal">
      <formula>"NO VÁLIDA"</formula>
    </cfRule>
    <cfRule type="cellIs" dxfId="519" priority="548" operator="equal">
      <formula>"VÁLIDA"</formula>
    </cfRule>
  </conditionalFormatting>
  <conditionalFormatting sqref="AA52:AC52">
    <cfRule type="expression" dxfId="518" priority="546">
      <formula>YS="T"</formula>
    </cfRule>
  </conditionalFormatting>
  <conditionalFormatting sqref="AA52:AA53">
    <cfRule type="cellIs" dxfId="517" priority="545" operator="equal">
      <formula>0</formula>
    </cfRule>
  </conditionalFormatting>
  <conditionalFormatting sqref="AC78">
    <cfRule type="cellIs" dxfId="516" priority="543" operator="equal">
      <formula>"NO VÁLIDA"</formula>
    </cfRule>
    <cfRule type="cellIs" dxfId="515" priority="544" operator="equal">
      <formula>"VÁLIDA"</formula>
    </cfRule>
  </conditionalFormatting>
  <conditionalFormatting sqref="AA78">
    <cfRule type="cellIs" dxfId="514" priority="542" operator="equal">
      <formula>0</formula>
    </cfRule>
  </conditionalFormatting>
  <conditionalFormatting sqref="AC31:AC35">
    <cfRule type="cellIs" dxfId="513" priority="540" operator="equal">
      <formula>"NO VÁLIDA"</formula>
    </cfRule>
    <cfRule type="cellIs" dxfId="512" priority="541" operator="equal">
      <formula>"VÁLIDA"</formula>
    </cfRule>
  </conditionalFormatting>
  <conditionalFormatting sqref="AA31:AC35">
    <cfRule type="expression" dxfId="511" priority="539">
      <formula>YS="T"</formula>
    </cfRule>
  </conditionalFormatting>
  <conditionalFormatting sqref="AA31:AC31">
    <cfRule type="expression" dxfId="510" priority="538" stopIfTrue="1">
      <formula>AND(ROW()=CELL("ROW"),COLUMN()=CELL("COL"))</formula>
    </cfRule>
  </conditionalFormatting>
  <conditionalFormatting sqref="AB31">
    <cfRule type="cellIs" dxfId="509" priority="537" operator="greaterThan">
      <formula>0</formula>
    </cfRule>
  </conditionalFormatting>
  <conditionalFormatting sqref="AA32:AA35">
    <cfRule type="cellIs" dxfId="508" priority="536" operator="equal">
      <formula>0</formula>
    </cfRule>
  </conditionalFormatting>
  <conditionalFormatting sqref="AC39:AC40">
    <cfRule type="cellIs" dxfId="507" priority="534" operator="equal">
      <formula>"NO VÁLIDA"</formula>
    </cfRule>
    <cfRule type="cellIs" dxfId="506" priority="535" operator="equal">
      <formula>"VÁLIDA"</formula>
    </cfRule>
  </conditionalFormatting>
  <conditionalFormatting sqref="AA39:AC40">
    <cfRule type="expression" dxfId="505" priority="533">
      <formula>YS="T"</formula>
    </cfRule>
  </conditionalFormatting>
  <conditionalFormatting sqref="AA39:AA40">
    <cfRule type="cellIs" dxfId="504" priority="532" operator="equal">
      <formula>0</formula>
    </cfRule>
  </conditionalFormatting>
  <conditionalFormatting sqref="AC21:AC22">
    <cfRule type="cellIs" dxfId="503" priority="530" operator="equal">
      <formula>"NO VÁLIDA"</formula>
    </cfRule>
    <cfRule type="cellIs" dxfId="502" priority="531" operator="equal">
      <formula>"VÁLIDA"</formula>
    </cfRule>
  </conditionalFormatting>
  <conditionalFormatting sqref="AA21:AA22">
    <cfRule type="cellIs" dxfId="501" priority="529" operator="equal">
      <formula>0</formula>
    </cfRule>
  </conditionalFormatting>
  <conditionalFormatting sqref="AC19:AC20">
    <cfRule type="cellIs" dxfId="500" priority="527" operator="equal">
      <formula>"NO VÁLIDA"</formula>
    </cfRule>
    <cfRule type="cellIs" dxfId="499" priority="528" operator="equal">
      <formula>"VÁLIDA"</formula>
    </cfRule>
  </conditionalFormatting>
  <conditionalFormatting sqref="AA19:AA20">
    <cfRule type="cellIs" dxfId="498" priority="526" operator="equal">
      <formula>0</formula>
    </cfRule>
  </conditionalFormatting>
  <conditionalFormatting sqref="AC17:AC18">
    <cfRule type="cellIs" dxfId="497" priority="524" operator="equal">
      <formula>"NO VÁLIDA"</formula>
    </cfRule>
    <cfRule type="cellIs" dxfId="496" priority="525" operator="equal">
      <formula>"VÁLIDA"</formula>
    </cfRule>
  </conditionalFormatting>
  <conditionalFormatting sqref="AA17:AA18">
    <cfRule type="cellIs" dxfId="495" priority="523" operator="equal">
      <formula>0</formula>
    </cfRule>
  </conditionalFormatting>
  <conditionalFormatting sqref="AC28">
    <cfRule type="cellIs" dxfId="494" priority="521" operator="equal">
      <formula>"NO VÁLIDA"</formula>
    </cfRule>
    <cfRule type="cellIs" dxfId="493" priority="522" operator="equal">
      <formula>"VÁLIDA"</formula>
    </cfRule>
  </conditionalFormatting>
  <conditionalFormatting sqref="AA28">
    <cfRule type="cellIs" dxfId="492" priority="520" operator="equal">
      <formula>0</formula>
    </cfRule>
  </conditionalFormatting>
  <conditionalFormatting sqref="AC42">
    <cfRule type="cellIs" dxfId="491" priority="518" operator="equal">
      <formula>"NO VÁLIDA"</formula>
    </cfRule>
    <cfRule type="cellIs" dxfId="490" priority="519" operator="equal">
      <formula>"VÁLIDA"</formula>
    </cfRule>
  </conditionalFormatting>
  <conditionalFormatting sqref="AA42:AC42">
    <cfRule type="expression" dxfId="489" priority="517">
      <formula>YS="T"</formula>
    </cfRule>
  </conditionalFormatting>
  <conditionalFormatting sqref="AA42">
    <cfRule type="cellIs" dxfId="488" priority="516" operator="equal">
      <formula>0</formula>
    </cfRule>
  </conditionalFormatting>
  <conditionalFormatting sqref="AC43:AC46">
    <cfRule type="cellIs" dxfId="487" priority="514" operator="equal">
      <formula>"NO VÁLIDA"</formula>
    </cfRule>
    <cfRule type="cellIs" dxfId="486" priority="515" operator="equal">
      <formula>"VÁLIDA"</formula>
    </cfRule>
  </conditionalFormatting>
  <conditionalFormatting sqref="AA45:AC46 AA43:AC43">
    <cfRule type="expression" dxfId="485" priority="513">
      <formula>YS="T"</formula>
    </cfRule>
  </conditionalFormatting>
  <conditionalFormatting sqref="AA43:AA46">
    <cfRule type="cellIs" dxfId="484" priority="512" operator="equal">
      <formula>0</formula>
    </cfRule>
  </conditionalFormatting>
  <conditionalFormatting sqref="AF89 AF91:AF92 AF98:AF100 AF87">
    <cfRule type="cellIs" dxfId="483" priority="510" operator="equal">
      <formula>"PARA REVISIÓN"</formula>
    </cfRule>
    <cfRule type="cellIs" dxfId="482" priority="511" operator="equal">
      <formula>"CUMPLE"</formula>
    </cfRule>
  </conditionalFormatting>
  <conditionalFormatting sqref="AF14:AF16 AF36:AF38 AF54:AF67 AF98:AF110 AF26:AF27 AF41 AF72:AF77 AF79:AF96 AF29:AF30 AF47">
    <cfRule type="cellIs" dxfId="481" priority="508" operator="equal">
      <formula>"NO VÁLIDA"</formula>
    </cfRule>
    <cfRule type="cellIs" dxfId="480" priority="509" operator="equal">
      <formula>"VÁLIDA"</formula>
    </cfRule>
  </conditionalFormatting>
  <conditionalFormatting sqref="AE101">
    <cfRule type="cellIs" dxfId="479" priority="507" operator="notBetween">
      <formula>"RECHAZO"</formula>
      <formula>"NO ADMISIBLE"</formula>
    </cfRule>
  </conditionalFormatting>
  <conditionalFormatting sqref="AD36:AF38 AD56:AF67 AD72:AF72 AD74:AF76 AD54:AF54 AD41:AF41 AD47:AF47">
    <cfRule type="expression" dxfId="478" priority="506">
      <formula>YS="T"</formula>
    </cfRule>
  </conditionalFormatting>
  <conditionalFormatting sqref="AD13:AF14">
    <cfRule type="expression" dxfId="477" priority="505" stopIfTrue="1">
      <formula>ROW()=CELL("ROW")</formula>
    </cfRule>
  </conditionalFormatting>
  <conditionalFormatting sqref="AD16:AF16 AD36:AF36 AD65:AF66 AD26:AF26 AD98:AF110 AD83:AF96 AD76:AF76">
    <cfRule type="expression" dxfId="476" priority="504" stopIfTrue="1">
      <formula>AND(ROW()=CELL("ROW"),COLUMN()=CELL("COL"))</formula>
    </cfRule>
  </conditionalFormatting>
  <conditionalFormatting sqref="AE15 AE26 AE36 AE66 AE76 AE80 AE83 AE86 AE90:AE92 AE98">
    <cfRule type="cellIs" dxfId="475" priority="503" operator="greaterThan">
      <formula>0</formula>
    </cfRule>
  </conditionalFormatting>
  <conditionalFormatting sqref="AD16 AD27 AD37:AD38 AD67 AD77 AD81:AD82 AE87:AE89 AE93:AE96 AD54:AD65 AD72:AD75 AD79 AD41 AD29:AD30 AD47">
    <cfRule type="cellIs" dxfId="474" priority="502" operator="equal">
      <formula>0</formula>
    </cfRule>
  </conditionalFormatting>
  <conditionalFormatting sqref="AF23:AF25">
    <cfRule type="cellIs" dxfId="473" priority="500" operator="equal">
      <formula>"NO VÁLIDA"</formula>
    </cfRule>
    <cfRule type="cellIs" dxfId="472" priority="501" operator="equal">
      <formula>"VÁLIDA"</formula>
    </cfRule>
  </conditionalFormatting>
  <conditionalFormatting sqref="AD25:AF25">
    <cfRule type="expression" dxfId="471" priority="499" stopIfTrue="1">
      <formula>AND(ROW()=CELL("ROW"),COLUMN()=CELL("COL"))</formula>
    </cfRule>
  </conditionalFormatting>
  <conditionalFormatting sqref="AD23:AD25">
    <cfRule type="cellIs" dxfId="470" priority="498" operator="equal">
      <formula>0</formula>
    </cfRule>
  </conditionalFormatting>
  <conditionalFormatting sqref="AF68:AF71">
    <cfRule type="cellIs" dxfId="469" priority="496" operator="equal">
      <formula>"NO VÁLIDA"</formula>
    </cfRule>
    <cfRule type="cellIs" dxfId="468" priority="497" operator="equal">
      <formula>"VÁLIDA"</formula>
    </cfRule>
  </conditionalFormatting>
  <conditionalFormatting sqref="AF48:AF51">
    <cfRule type="cellIs" dxfId="467" priority="494" operator="equal">
      <formula>"NO VÁLIDA"</formula>
    </cfRule>
    <cfRule type="cellIs" dxfId="466" priority="495" operator="equal">
      <formula>"VÁLIDA"</formula>
    </cfRule>
  </conditionalFormatting>
  <conditionalFormatting sqref="AD50:AF51 AD48:AF48">
    <cfRule type="expression" dxfId="465" priority="493">
      <formula>YS="T"</formula>
    </cfRule>
  </conditionalFormatting>
  <conditionalFormatting sqref="AD48:AD51">
    <cfRule type="cellIs" dxfId="464" priority="492" operator="equal">
      <formula>0</formula>
    </cfRule>
  </conditionalFormatting>
  <conditionalFormatting sqref="AD68:AF68 AD70:AF71">
    <cfRule type="expression" dxfId="463" priority="491">
      <formula>YS="T"</formula>
    </cfRule>
  </conditionalFormatting>
  <conditionalFormatting sqref="AD68:AD71">
    <cfRule type="cellIs" dxfId="462" priority="490" operator="equal">
      <formula>0</formula>
    </cfRule>
  </conditionalFormatting>
  <conditionalFormatting sqref="AF52:AF53">
    <cfRule type="cellIs" dxfId="461" priority="484" operator="equal">
      <formula>"NO VÁLIDA"</formula>
    </cfRule>
    <cfRule type="cellIs" dxfId="460" priority="485" operator="equal">
      <formula>"VÁLIDA"</formula>
    </cfRule>
  </conditionalFormatting>
  <conditionalFormatting sqref="AD52:AF52">
    <cfRule type="expression" dxfId="459" priority="483">
      <formula>YS="T"</formula>
    </cfRule>
  </conditionalFormatting>
  <conditionalFormatting sqref="AD52:AD53">
    <cfRule type="cellIs" dxfId="458" priority="482" operator="equal">
      <formula>0</formula>
    </cfRule>
  </conditionalFormatting>
  <conditionalFormatting sqref="AF78">
    <cfRule type="cellIs" dxfId="457" priority="480" operator="equal">
      <formula>"NO VÁLIDA"</formula>
    </cfRule>
    <cfRule type="cellIs" dxfId="456" priority="481" operator="equal">
      <formula>"VÁLIDA"</formula>
    </cfRule>
  </conditionalFormatting>
  <conditionalFormatting sqref="AD78">
    <cfRule type="cellIs" dxfId="455" priority="479" operator="equal">
      <formula>0</formula>
    </cfRule>
  </conditionalFormatting>
  <conditionalFormatting sqref="AF31:AF35">
    <cfRule type="cellIs" dxfId="454" priority="477" operator="equal">
      <formula>"NO VÁLIDA"</formula>
    </cfRule>
    <cfRule type="cellIs" dxfId="453" priority="478" operator="equal">
      <formula>"VÁLIDA"</formula>
    </cfRule>
  </conditionalFormatting>
  <conditionalFormatting sqref="AD31:AF35">
    <cfRule type="expression" dxfId="452" priority="476">
      <formula>YS="T"</formula>
    </cfRule>
  </conditionalFormatting>
  <conditionalFormatting sqref="AD31:AF31">
    <cfRule type="expression" dxfId="451" priority="475" stopIfTrue="1">
      <formula>AND(ROW()=CELL("ROW"),COLUMN()=CELL("COL"))</formula>
    </cfRule>
  </conditionalFormatting>
  <conditionalFormatting sqref="AE31">
    <cfRule type="cellIs" dxfId="450" priority="474" operator="greaterThan">
      <formula>0</formula>
    </cfRule>
  </conditionalFormatting>
  <conditionalFormatting sqref="AD32:AD35">
    <cfRule type="cellIs" dxfId="449" priority="473" operator="equal">
      <formula>0</formula>
    </cfRule>
  </conditionalFormatting>
  <conditionalFormatting sqref="AF39:AF40">
    <cfRule type="cellIs" dxfId="448" priority="471" operator="equal">
      <formula>"NO VÁLIDA"</formula>
    </cfRule>
    <cfRule type="cellIs" dxfId="447" priority="472" operator="equal">
      <formula>"VÁLIDA"</formula>
    </cfRule>
  </conditionalFormatting>
  <conditionalFormatting sqref="AD39:AF40">
    <cfRule type="expression" dxfId="446" priority="470">
      <formula>YS="T"</formula>
    </cfRule>
  </conditionalFormatting>
  <conditionalFormatting sqref="AD39:AD40">
    <cfRule type="cellIs" dxfId="445" priority="469" operator="equal">
      <formula>0</formula>
    </cfRule>
  </conditionalFormatting>
  <conditionalFormatting sqref="AF21:AF22">
    <cfRule type="cellIs" dxfId="444" priority="467" operator="equal">
      <formula>"NO VÁLIDA"</formula>
    </cfRule>
    <cfRule type="cellIs" dxfId="443" priority="468" operator="equal">
      <formula>"VÁLIDA"</formula>
    </cfRule>
  </conditionalFormatting>
  <conditionalFormatting sqref="AD21:AD22">
    <cfRule type="cellIs" dxfId="442" priority="466" operator="equal">
      <formula>0</formula>
    </cfRule>
  </conditionalFormatting>
  <conditionalFormatting sqref="AF19:AF20">
    <cfRule type="cellIs" dxfId="441" priority="464" operator="equal">
      <formula>"NO VÁLIDA"</formula>
    </cfRule>
    <cfRule type="cellIs" dxfId="440" priority="465" operator="equal">
      <formula>"VÁLIDA"</formula>
    </cfRule>
  </conditionalFormatting>
  <conditionalFormatting sqref="AD19:AD20">
    <cfRule type="cellIs" dxfId="439" priority="463" operator="equal">
      <formula>0</formula>
    </cfRule>
  </conditionalFormatting>
  <conditionalFormatting sqref="AF17:AF18">
    <cfRule type="cellIs" dxfId="438" priority="461" operator="equal">
      <formula>"NO VÁLIDA"</formula>
    </cfRule>
    <cfRule type="cellIs" dxfId="437" priority="462" operator="equal">
      <formula>"VÁLIDA"</formula>
    </cfRule>
  </conditionalFormatting>
  <conditionalFormatting sqref="AD17:AD18">
    <cfRule type="cellIs" dxfId="436" priority="460" operator="equal">
      <formula>0</formula>
    </cfRule>
  </conditionalFormatting>
  <conditionalFormatting sqref="AF28">
    <cfRule type="cellIs" dxfId="435" priority="458" operator="equal">
      <formula>"NO VÁLIDA"</formula>
    </cfRule>
    <cfRule type="cellIs" dxfId="434" priority="459" operator="equal">
      <formula>"VÁLIDA"</formula>
    </cfRule>
  </conditionalFormatting>
  <conditionalFormatting sqref="AD28">
    <cfRule type="cellIs" dxfId="433" priority="457" operator="equal">
      <formula>0</formula>
    </cfRule>
  </conditionalFormatting>
  <conditionalFormatting sqref="AF42">
    <cfRule type="cellIs" dxfId="432" priority="455" operator="equal">
      <formula>"NO VÁLIDA"</formula>
    </cfRule>
    <cfRule type="cellIs" dxfId="431" priority="456" operator="equal">
      <formula>"VÁLIDA"</formula>
    </cfRule>
  </conditionalFormatting>
  <conditionalFormatting sqref="AD42:AF42">
    <cfRule type="expression" dxfId="430" priority="454">
      <formula>YS="T"</formula>
    </cfRule>
  </conditionalFormatting>
  <conditionalFormatting sqref="AD42">
    <cfRule type="cellIs" dxfId="429" priority="453" operator="equal">
      <formula>0</formula>
    </cfRule>
  </conditionalFormatting>
  <conditionalFormatting sqref="AF43:AF46">
    <cfRule type="cellIs" dxfId="428" priority="451" operator="equal">
      <formula>"NO VÁLIDA"</formula>
    </cfRule>
    <cfRule type="cellIs" dxfId="427" priority="452" operator="equal">
      <formula>"VÁLIDA"</formula>
    </cfRule>
  </conditionalFormatting>
  <conditionalFormatting sqref="AD45:AF46 AD43:AF43">
    <cfRule type="expression" dxfId="426" priority="450">
      <formula>YS="T"</formula>
    </cfRule>
  </conditionalFormatting>
  <conditionalFormatting sqref="AD43:AD46">
    <cfRule type="cellIs" dxfId="425" priority="449" operator="equal">
      <formula>0</formula>
    </cfRule>
  </conditionalFormatting>
  <conditionalFormatting sqref="AI89 AI91:AI92 AI98:AI100 AI87">
    <cfRule type="cellIs" dxfId="424" priority="447" operator="equal">
      <formula>"PARA REVISIÓN"</formula>
    </cfRule>
    <cfRule type="cellIs" dxfId="423" priority="448" operator="equal">
      <formula>"CUMPLE"</formula>
    </cfRule>
  </conditionalFormatting>
  <conditionalFormatting sqref="AI14:AI16 AI36:AI38 AI54:AI67 AI98:AI110 AI26:AI27 AI41 AI72:AI77 AI79:AI96 AI29:AI30 AI47">
    <cfRule type="cellIs" dxfId="422" priority="445" operator="equal">
      <formula>"NO VÁLIDA"</formula>
    </cfRule>
    <cfRule type="cellIs" dxfId="421" priority="446" operator="equal">
      <formula>"VÁLIDA"</formula>
    </cfRule>
  </conditionalFormatting>
  <conditionalFormatting sqref="AH101">
    <cfRule type="cellIs" dxfId="420" priority="444" operator="notBetween">
      <formula>"RECHAZO"</formula>
      <formula>"NO ADMISIBLE"</formula>
    </cfRule>
  </conditionalFormatting>
  <conditionalFormatting sqref="AG36:AI38 AG56:AI67 AG72:AI72 AG74:AI76 AG54:AI54 AG41:AI41 AG47:AI47">
    <cfRule type="expression" dxfId="419" priority="443">
      <formula>YS="T"</formula>
    </cfRule>
  </conditionalFormatting>
  <conditionalFormatting sqref="AG13:AI14">
    <cfRule type="expression" dxfId="418" priority="442" stopIfTrue="1">
      <formula>ROW()=CELL("ROW")</formula>
    </cfRule>
  </conditionalFormatting>
  <conditionalFormatting sqref="AG16:AI16 AG36:AI36 AG65:AI66 AG26:AI26 AG98:AI110 AG83:AI96 AG76:AI76">
    <cfRule type="expression" dxfId="417" priority="441" stopIfTrue="1">
      <formula>AND(ROW()=CELL("ROW"),COLUMN()=CELL("COL"))</formula>
    </cfRule>
  </conditionalFormatting>
  <conditionalFormatting sqref="AH15 AH26 AH36 AH66 AH76 AH80 AH83 AH86 AH90:AH92 AH98">
    <cfRule type="cellIs" dxfId="416" priority="440" operator="greaterThan">
      <formula>0</formula>
    </cfRule>
  </conditionalFormatting>
  <conditionalFormatting sqref="AG16 AG27 AG37:AG38 AG67 AG77 AG81:AG82 AH87:AH89 AH93:AH96 AG54:AG65 AG72:AG75 AG79 AG41 AG29:AG30 AG47">
    <cfRule type="cellIs" dxfId="415" priority="439" operator="equal">
      <formula>0</formula>
    </cfRule>
  </conditionalFormatting>
  <conditionalFormatting sqref="AI23:AI25">
    <cfRule type="cellIs" dxfId="414" priority="437" operator="equal">
      <formula>"NO VÁLIDA"</formula>
    </cfRule>
    <cfRule type="cellIs" dxfId="413" priority="438" operator="equal">
      <formula>"VÁLIDA"</formula>
    </cfRule>
  </conditionalFormatting>
  <conditionalFormatting sqref="AG25:AI25">
    <cfRule type="expression" dxfId="412" priority="436" stopIfTrue="1">
      <formula>AND(ROW()=CELL("ROW"),COLUMN()=CELL("COL"))</formula>
    </cfRule>
  </conditionalFormatting>
  <conditionalFormatting sqref="AG23:AG25">
    <cfRule type="cellIs" dxfId="411" priority="435" operator="equal">
      <formula>0</formula>
    </cfRule>
  </conditionalFormatting>
  <conditionalFormatting sqref="AI68:AI71">
    <cfRule type="cellIs" dxfId="410" priority="433" operator="equal">
      <formula>"NO VÁLIDA"</formula>
    </cfRule>
    <cfRule type="cellIs" dxfId="409" priority="434" operator="equal">
      <formula>"VÁLIDA"</formula>
    </cfRule>
  </conditionalFormatting>
  <conditionalFormatting sqref="AI48:AI51">
    <cfRule type="cellIs" dxfId="408" priority="431" operator="equal">
      <formula>"NO VÁLIDA"</formula>
    </cfRule>
    <cfRule type="cellIs" dxfId="407" priority="432" operator="equal">
      <formula>"VÁLIDA"</formula>
    </cfRule>
  </conditionalFormatting>
  <conditionalFormatting sqref="AG50:AI51 AG48:AI48">
    <cfRule type="expression" dxfId="406" priority="430">
      <formula>YS="T"</formula>
    </cfRule>
  </conditionalFormatting>
  <conditionalFormatting sqref="AG48:AG51">
    <cfRule type="cellIs" dxfId="405" priority="429" operator="equal">
      <formula>0</formula>
    </cfRule>
  </conditionalFormatting>
  <conditionalFormatting sqref="AG68:AI68 AG70:AI71">
    <cfRule type="expression" dxfId="404" priority="428">
      <formula>YS="T"</formula>
    </cfRule>
  </conditionalFormatting>
  <conditionalFormatting sqref="AG68:AG71">
    <cfRule type="cellIs" dxfId="403" priority="427" operator="equal">
      <formula>0</formula>
    </cfRule>
  </conditionalFormatting>
  <conditionalFormatting sqref="AI52:AI53">
    <cfRule type="cellIs" dxfId="402" priority="421" operator="equal">
      <formula>"NO VÁLIDA"</formula>
    </cfRule>
    <cfRule type="cellIs" dxfId="401" priority="422" operator="equal">
      <formula>"VÁLIDA"</formula>
    </cfRule>
  </conditionalFormatting>
  <conditionalFormatting sqref="AG52:AI52">
    <cfRule type="expression" dxfId="400" priority="420">
      <formula>YS="T"</formula>
    </cfRule>
  </conditionalFormatting>
  <conditionalFormatting sqref="AG52:AG53">
    <cfRule type="cellIs" dxfId="399" priority="419" operator="equal">
      <formula>0</formula>
    </cfRule>
  </conditionalFormatting>
  <conditionalFormatting sqref="AI78">
    <cfRule type="cellIs" dxfId="398" priority="417" operator="equal">
      <formula>"NO VÁLIDA"</formula>
    </cfRule>
    <cfRule type="cellIs" dxfId="397" priority="418" operator="equal">
      <formula>"VÁLIDA"</formula>
    </cfRule>
  </conditionalFormatting>
  <conditionalFormatting sqref="AG78">
    <cfRule type="cellIs" dxfId="396" priority="416" operator="equal">
      <formula>0</formula>
    </cfRule>
  </conditionalFormatting>
  <conditionalFormatting sqref="AI31:AI35">
    <cfRule type="cellIs" dxfId="395" priority="414" operator="equal">
      <formula>"NO VÁLIDA"</formula>
    </cfRule>
    <cfRule type="cellIs" dxfId="394" priority="415" operator="equal">
      <formula>"VÁLIDA"</formula>
    </cfRule>
  </conditionalFormatting>
  <conditionalFormatting sqref="AG31:AI35">
    <cfRule type="expression" dxfId="393" priority="413">
      <formula>YS="T"</formula>
    </cfRule>
  </conditionalFormatting>
  <conditionalFormatting sqref="AG31:AI31">
    <cfRule type="expression" dxfId="392" priority="412" stopIfTrue="1">
      <formula>AND(ROW()=CELL("ROW"),COLUMN()=CELL("COL"))</formula>
    </cfRule>
  </conditionalFormatting>
  <conditionalFormatting sqref="AH31">
    <cfRule type="cellIs" dxfId="391" priority="411" operator="greaterThan">
      <formula>0</formula>
    </cfRule>
  </conditionalFormatting>
  <conditionalFormatting sqref="AG32:AG35">
    <cfRule type="cellIs" dxfId="390" priority="410" operator="equal">
      <formula>0</formula>
    </cfRule>
  </conditionalFormatting>
  <conditionalFormatting sqref="AI39:AI40">
    <cfRule type="cellIs" dxfId="389" priority="408" operator="equal">
      <formula>"NO VÁLIDA"</formula>
    </cfRule>
    <cfRule type="cellIs" dxfId="388" priority="409" operator="equal">
      <formula>"VÁLIDA"</formula>
    </cfRule>
  </conditionalFormatting>
  <conditionalFormatting sqref="AG39:AI40">
    <cfRule type="expression" dxfId="387" priority="407">
      <formula>YS="T"</formula>
    </cfRule>
  </conditionalFormatting>
  <conditionalFormatting sqref="AG39:AG40">
    <cfRule type="cellIs" dxfId="386" priority="406" operator="equal">
      <formula>0</formula>
    </cfRule>
  </conditionalFormatting>
  <conditionalFormatting sqref="AI21:AI22">
    <cfRule type="cellIs" dxfId="385" priority="404" operator="equal">
      <formula>"NO VÁLIDA"</formula>
    </cfRule>
    <cfRule type="cellIs" dxfId="384" priority="405" operator="equal">
      <formula>"VÁLIDA"</formula>
    </cfRule>
  </conditionalFormatting>
  <conditionalFormatting sqref="AG21:AG22">
    <cfRule type="cellIs" dxfId="383" priority="403" operator="equal">
      <formula>0</formula>
    </cfRule>
  </conditionalFormatting>
  <conditionalFormatting sqref="AI19:AI20">
    <cfRule type="cellIs" dxfId="382" priority="401" operator="equal">
      <formula>"NO VÁLIDA"</formula>
    </cfRule>
    <cfRule type="cellIs" dxfId="381" priority="402" operator="equal">
      <formula>"VÁLIDA"</formula>
    </cfRule>
  </conditionalFormatting>
  <conditionalFormatting sqref="AG19:AG20">
    <cfRule type="cellIs" dxfId="380" priority="400" operator="equal">
      <formula>0</formula>
    </cfRule>
  </conditionalFormatting>
  <conditionalFormatting sqref="AI17:AI18">
    <cfRule type="cellIs" dxfId="379" priority="398" operator="equal">
      <formula>"NO VÁLIDA"</formula>
    </cfRule>
    <cfRule type="cellIs" dxfId="378" priority="399" operator="equal">
      <formula>"VÁLIDA"</formula>
    </cfRule>
  </conditionalFormatting>
  <conditionalFormatting sqref="AG17:AG18">
    <cfRule type="cellIs" dxfId="377" priority="397" operator="equal">
      <formula>0</formula>
    </cfRule>
  </conditionalFormatting>
  <conditionalFormatting sqref="AI28">
    <cfRule type="cellIs" dxfId="376" priority="395" operator="equal">
      <formula>"NO VÁLIDA"</formula>
    </cfRule>
    <cfRule type="cellIs" dxfId="375" priority="396" operator="equal">
      <formula>"VÁLIDA"</formula>
    </cfRule>
  </conditionalFormatting>
  <conditionalFormatting sqref="AG28">
    <cfRule type="cellIs" dxfId="374" priority="394" operator="equal">
      <formula>0</formula>
    </cfRule>
  </conditionalFormatting>
  <conditionalFormatting sqref="AI42">
    <cfRule type="cellIs" dxfId="373" priority="392" operator="equal">
      <formula>"NO VÁLIDA"</formula>
    </cfRule>
    <cfRule type="cellIs" dxfId="372" priority="393" operator="equal">
      <formula>"VÁLIDA"</formula>
    </cfRule>
  </conditionalFormatting>
  <conditionalFormatting sqref="AG42:AI42">
    <cfRule type="expression" dxfId="371" priority="391">
      <formula>YS="T"</formula>
    </cfRule>
  </conditionalFormatting>
  <conditionalFormatting sqref="AG42">
    <cfRule type="cellIs" dxfId="370" priority="390" operator="equal">
      <formula>0</formula>
    </cfRule>
  </conditionalFormatting>
  <conditionalFormatting sqref="AI43:AI46">
    <cfRule type="cellIs" dxfId="369" priority="388" operator="equal">
      <formula>"NO VÁLIDA"</formula>
    </cfRule>
    <cfRule type="cellIs" dxfId="368" priority="389" operator="equal">
      <formula>"VÁLIDA"</formula>
    </cfRule>
  </conditionalFormatting>
  <conditionalFormatting sqref="AG45:AI46 AG43:AI43">
    <cfRule type="expression" dxfId="367" priority="387">
      <formula>YS="T"</formula>
    </cfRule>
  </conditionalFormatting>
  <conditionalFormatting sqref="AG43:AG46">
    <cfRule type="cellIs" dxfId="366" priority="386" operator="equal">
      <formula>0</formula>
    </cfRule>
  </conditionalFormatting>
  <conditionalFormatting sqref="AL89 AL91:AL92 AL98:AL100 AL87">
    <cfRule type="cellIs" dxfId="365" priority="384" operator="equal">
      <formula>"PARA REVISIÓN"</formula>
    </cfRule>
    <cfRule type="cellIs" dxfId="364" priority="385" operator="equal">
      <formula>"CUMPLE"</formula>
    </cfRule>
  </conditionalFormatting>
  <conditionalFormatting sqref="AL14:AL16 AL36:AL38 AL54:AL67 AL98:AL110 AL26:AL27 AL41 AL72:AL77 AL79:AL96 AL29:AL30 AL47">
    <cfRule type="cellIs" dxfId="363" priority="382" operator="equal">
      <formula>"NO VÁLIDA"</formula>
    </cfRule>
    <cfRule type="cellIs" dxfId="362" priority="383" operator="equal">
      <formula>"VÁLIDA"</formula>
    </cfRule>
  </conditionalFormatting>
  <conditionalFormatting sqref="AK101">
    <cfRule type="cellIs" dxfId="361" priority="381" operator="notBetween">
      <formula>"RECHAZO"</formula>
      <formula>"NO ADMISIBLE"</formula>
    </cfRule>
  </conditionalFormatting>
  <conditionalFormatting sqref="AJ36:AL38 AJ56:AL67 AJ72:AL72 AJ74:AL76 AJ54:AL54 AJ41:AL41 AJ47:AL47">
    <cfRule type="expression" dxfId="360" priority="380">
      <formula>YS="T"</formula>
    </cfRule>
  </conditionalFormatting>
  <conditionalFormatting sqref="AJ13:AL14">
    <cfRule type="expression" dxfId="359" priority="379" stopIfTrue="1">
      <formula>ROW()=CELL("ROW")</formula>
    </cfRule>
  </conditionalFormatting>
  <conditionalFormatting sqref="AJ16:AL16 AJ36:AL36 AJ65:AL66 AJ26:AL26 AJ98:AL110 AJ83:AL96 AJ76:AL76">
    <cfRule type="expression" dxfId="358" priority="378" stopIfTrue="1">
      <formula>AND(ROW()=CELL("ROW"),COLUMN()=CELL("COL"))</formula>
    </cfRule>
  </conditionalFormatting>
  <conditionalFormatting sqref="AK15 AK26 AK36 AK66 AK76 AK80 AK83 AK86 AK90:AK92 AK98">
    <cfRule type="cellIs" dxfId="357" priority="377" operator="greaterThan">
      <formula>0</formula>
    </cfRule>
  </conditionalFormatting>
  <conditionalFormatting sqref="AJ16 AJ27 AJ37:AJ38 AJ67 AJ77 AJ81:AJ82 AK87:AK89 AK93:AK96 AJ54:AJ65 AJ72:AJ75 AJ79 AJ41 AJ29:AJ30 AJ47">
    <cfRule type="cellIs" dxfId="356" priority="376" operator="equal">
      <formula>0</formula>
    </cfRule>
  </conditionalFormatting>
  <conditionalFormatting sqref="AL23:AL25">
    <cfRule type="cellIs" dxfId="355" priority="374" operator="equal">
      <formula>"NO VÁLIDA"</formula>
    </cfRule>
    <cfRule type="cellIs" dxfId="354" priority="375" operator="equal">
      <formula>"VÁLIDA"</formula>
    </cfRule>
  </conditionalFormatting>
  <conditionalFormatting sqref="AJ25:AL25">
    <cfRule type="expression" dxfId="353" priority="373" stopIfTrue="1">
      <formula>AND(ROW()=CELL("ROW"),COLUMN()=CELL("COL"))</formula>
    </cfRule>
  </conditionalFormatting>
  <conditionalFormatting sqref="AJ23:AJ25">
    <cfRule type="cellIs" dxfId="352" priority="372" operator="equal">
      <formula>0</formula>
    </cfRule>
  </conditionalFormatting>
  <conditionalFormatting sqref="AL68:AL71">
    <cfRule type="cellIs" dxfId="351" priority="370" operator="equal">
      <formula>"NO VÁLIDA"</formula>
    </cfRule>
    <cfRule type="cellIs" dxfId="350" priority="371" operator="equal">
      <formula>"VÁLIDA"</formula>
    </cfRule>
  </conditionalFormatting>
  <conditionalFormatting sqref="AL48:AL51">
    <cfRule type="cellIs" dxfId="349" priority="368" operator="equal">
      <formula>"NO VÁLIDA"</formula>
    </cfRule>
    <cfRule type="cellIs" dxfId="348" priority="369" operator="equal">
      <formula>"VÁLIDA"</formula>
    </cfRule>
  </conditionalFormatting>
  <conditionalFormatting sqref="AJ50:AL51 AJ48:AL48">
    <cfRule type="expression" dxfId="347" priority="367">
      <formula>YS="T"</formula>
    </cfRule>
  </conditionalFormatting>
  <conditionalFormatting sqref="AJ48:AJ51">
    <cfRule type="cellIs" dxfId="346" priority="366" operator="equal">
      <formula>0</formula>
    </cfRule>
  </conditionalFormatting>
  <conditionalFormatting sqref="AJ68:AL68 AJ70:AL71">
    <cfRule type="expression" dxfId="345" priority="365">
      <formula>YS="T"</formula>
    </cfRule>
  </conditionalFormatting>
  <conditionalFormatting sqref="AJ68:AJ71">
    <cfRule type="cellIs" dxfId="344" priority="364" operator="equal">
      <formula>0</formula>
    </cfRule>
  </conditionalFormatting>
  <conditionalFormatting sqref="AL52:AL53">
    <cfRule type="cellIs" dxfId="343" priority="358" operator="equal">
      <formula>"NO VÁLIDA"</formula>
    </cfRule>
    <cfRule type="cellIs" dxfId="342" priority="359" operator="equal">
      <formula>"VÁLIDA"</formula>
    </cfRule>
  </conditionalFormatting>
  <conditionalFormatting sqref="AJ52:AL52">
    <cfRule type="expression" dxfId="341" priority="357">
      <formula>YS="T"</formula>
    </cfRule>
  </conditionalFormatting>
  <conditionalFormatting sqref="AJ52:AJ53">
    <cfRule type="cellIs" dxfId="340" priority="356" operator="equal">
      <formula>0</formula>
    </cfRule>
  </conditionalFormatting>
  <conditionalFormatting sqref="AL78">
    <cfRule type="cellIs" dxfId="339" priority="354" operator="equal">
      <formula>"NO VÁLIDA"</formula>
    </cfRule>
    <cfRule type="cellIs" dxfId="338" priority="355" operator="equal">
      <formula>"VÁLIDA"</formula>
    </cfRule>
  </conditionalFormatting>
  <conditionalFormatting sqref="AJ78">
    <cfRule type="cellIs" dxfId="337" priority="353" operator="equal">
      <formula>0</formula>
    </cfRule>
  </conditionalFormatting>
  <conditionalFormatting sqref="AL31:AL35">
    <cfRule type="cellIs" dxfId="336" priority="351" operator="equal">
      <formula>"NO VÁLIDA"</formula>
    </cfRule>
    <cfRule type="cellIs" dxfId="335" priority="352" operator="equal">
      <formula>"VÁLIDA"</formula>
    </cfRule>
  </conditionalFormatting>
  <conditionalFormatting sqref="AJ31:AL35">
    <cfRule type="expression" dxfId="334" priority="350">
      <formula>YS="T"</formula>
    </cfRule>
  </conditionalFormatting>
  <conditionalFormatting sqref="AJ31:AL31">
    <cfRule type="expression" dxfId="333" priority="349" stopIfTrue="1">
      <formula>AND(ROW()=CELL("ROW"),COLUMN()=CELL("COL"))</formula>
    </cfRule>
  </conditionalFormatting>
  <conditionalFormatting sqref="AK31">
    <cfRule type="cellIs" dxfId="332" priority="348" operator="greaterThan">
      <formula>0</formula>
    </cfRule>
  </conditionalFormatting>
  <conditionalFormatting sqref="AJ32:AJ35">
    <cfRule type="cellIs" dxfId="331" priority="347" operator="equal">
      <formula>0</formula>
    </cfRule>
  </conditionalFormatting>
  <conditionalFormatting sqref="AL39:AL40">
    <cfRule type="cellIs" dxfId="330" priority="345" operator="equal">
      <formula>"NO VÁLIDA"</formula>
    </cfRule>
    <cfRule type="cellIs" dxfId="329" priority="346" operator="equal">
      <formula>"VÁLIDA"</formula>
    </cfRule>
  </conditionalFormatting>
  <conditionalFormatting sqref="AJ39:AL40">
    <cfRule type="expression" dxfId="328" priority="344">
      <formula>YS="T"</formula>
    </cfRule>
  </conditionalFormatting>
  <conditionalFormatting sqref="AJ39:AJ40">
    <cfRule type="cellIs" dxfId="327" priority="343" operator="equal">
      <formula>0</formula>
    </cfRule>
  </conditionalFormatting>
  <conditionalFormatting sqref="AL21:AL22">
    <cfRule type="cellIs" dxfId="326" priority="341" operator="equal">
      <formula>"NO VÁLIDA"</formula>
    </cfRule>
    <cfRule type="cellIs" dxfId="325" priority="342" operator="equal">
      <formula>"VÁLIDA"</formula>
    </cfRule>
  </conditionalFormatting>
  <conditionalFormatting sqref="AJ21:AJ22">
    <cfRule type="cellIs" dxfId="324" priority="340" operator="equal">
      <formula>0</formula>
    </cfRule>
  </conditionalFormatting>
  <conditionalFormatting sqref="AL19:AL20">
    <cfRule type="cellIs" dxfId="323" priority="338" operator="equal">
      <formula>"NO VÁLIDA"</formula>
    </cfRule>
    <cfRule type="cellIs" dxfId="322" priority="339" operator="equal">
      <formula>"VÁLIDA"</formula>
    </cfRule>
  </conditionalFormatting>
  <conditionalFormatting sqref="AJ19:AJ20">
    <cfRule type="cellIs" dxfId="321" priority="337" operator="equal">
      <formula>0</formula>
    </cfRule>
  </conditionalFormatting>
  <conditionalFormatting sqref="AL17:AL18">
    <cfRule type="cellIs" dxfId="320" priority="335" operator="equal">
      <formula>"NO VÁLIDA"</formula>
    </cfRule>
    <cfRule type="cellIs" dxfId="319" priority="336" operator="equal">
      <formula>"VÁLIDA"</formula>
    </cfRule>
  </conditionalFormatting>
  <conditionalFormatting sqref="AJ17:AJ18">
    <cfRule type="cellIs" dxfId="318" priority="334" operator="equal">
      <formula>0</formula>
    </cfRule>
  </conditionalFormatting>
  <conditionalFormatting sqref="AL28">
    <cfRule type="cellIs" dxfId="317" priority="332" operator="equal">
      <formula>"NO VÁLIDA"</formula>
    </cfRule>
    <cfRule type="cellIs" dxfId="316" priority="333" operator="equal">
      <formula>"VÁLIDA"</formula>
    </cfRule>
  </conditionalFormatting>
  <conditionalFormatting sqref="AJ28">
    <cfRule type="cellIs" dxfId="315" priority="331" operator="equal">
      <formula>0</formula>
    </cfRule>
  </conditionalFormatting>
  <conditionalFormatting sqref="AL42">
    <cfRule type="cellIs" dxfId="314" priority="329" operator="equal">
      <formula>"NO VÁLIDA"</formula>
    </cfRule>
    <cfRule type="cellIs" dxfId="313" priority="330" operator="equal">
      <formula>"VÁLIDA"</formula>
    </cfRule>
  </conditionalFormatting>
  <conditionalFormatting sqref="AJ42:AL42">
    <cfRule type="expression" dxfId="312" priority="328">
      <formula>YS="T"</formula>
    </cfRule>
  </conditionalFormatting>
  <conditionalFormatting sqref="AJ42">
    <cfRule type="cellIs" dxfId="311" priority="327" operator="equal">
      <formula>0</formula>
    </cfRule>
  </conditionalFormatting>
  <conditionalFormatting sqref="AL43:AL46">
    <cfRule type="cellIs" dxfId="310" priority="325" operator="equal">
      <formula>"NO VÁLIDA"</formula>
    </cfRule>
    <cfRule type="cellIs" dxfId="309" priority="326" operator="equal">
      <formula>"VÁLIDA"</formula>
    </cfRule>
  </conditionalFormatting>
  <conditionalFormatting sqref="AJ45:AL46 AJ43:AL43">
    <cfRule type="expression" dxfId="308" priority="324">
      <formula>YS="T"</formula>
    </cfRule>
  </conditionalFormatting>
  <conditionalFormatting sqref="AJ43:AJ46">
    <cfRule type="cellIs" dxfId="307" priority="323" operator="equal">
      <formula>0</formula>
    </cfRule>
  </conditionalFormatting>
  <conditionalFormatting sqref="AO89 AO91:AO92 AO98:AO100 AO87">
    <cfRule type="cellIs" dxfId="306" priority="321" operator="equal">
      <formula>"PARA REVISIÓN"</formula>
    </cfRule>
    <cfRule type="cellIs" dxfId="305" priority="322" operator="equal">
      <formula>"CUMPLE"</formula>
    </cfRule>
  </conditionalFormatting>
  <conditionalFormatting sqref="AO14:AO16 AO36:AO38 AO54:AO67 AO98:AO110 AO26:AO27 AO41 AO72:AO77 AO79:AO96 AO29:AO30 AO47">
    <cfRule type="cellIs" dxfId="304" priority="319" operator="equal">
      <formula>"NO VÁLIDA"</formula>
    </cfRule>
    <cfRule type="cellIs" dxfId="303" priority="320" operator="equal">
      <formula>"VÁLIDA"</formula>
    </cfRule>
  </conditionalFormatting>
  <conditionalFormatting sqref="AN101">
    <cfRule type="cellIs" dxfId="302" priority="318" operator="notBetween">
      <formula>"RECHAZO"</formula>
      <formula>"NO ADMISIBLE"</formula>
    </cfRule>
  </conditionalFormatting>
  <conditionalFormatting sqref="AM36:AO38 AM56:AO67 AM72:AO72 AM74:AO76 AM54:AO54 AM41:AO41 AM47:AO47">
    <cfRule type="expression" dxfId="301" priority="317">
      <formula>YS="T"</formula>
    </cfRule>
  </conditionalFormatting>
  <conditionalFormatting sqref="AM13:AO14">
    <cfRule type="expression" dxfId="300" priority="316" stopIfTrue="1">
      <formula>ROW()=CELL("ROW")</formula>
    </cfRule>
  </conditionalFormatting>
  <conditionalFormatting sqref="AM16:AO16 AM36:AO36 AM65:AO66 AM26:AO26 AM98:AO110 AM83:AO96 AM76:AO76">
    <cfRule type="expression" dxfId="299" priority="315" stopIfTrue="1">
      <formula>AND(ROW()=CELL("ROW"),COLUMN()=CELL("COL"))</formula>
    </cfRule>
  </conditionalFormatting>
  <conditionalFormatting sqref="AN15 AN26 AN36 AN66 AN76 AN80 AN83 AN86 AN90:AN92 AN98">
    <cfRule type="cellIs" dxfId="298" priority="314" operator="greaterThan">
      <formula>0</formula>
    </cfRule>
  </conditionalFormatting>
  <conditionalFormatting sqref="AM16 AM27 AM37:AM38 AM67 AM77 AM81:AM82 AN87:AN89 AN93:AN96 AM54:AM65 AM72:AM75 AM79 AM41 AM29:AM30 AM47">
    <cfRule type="cellIs" dxfId="297" priority="313" operator="equal">
      <formula>0</formula>
    </cfRule>
  </conditionalFormatting>
  <conditionalFormatting sqref="AO23:AO25">
    <cfRule type="cellIs" dxfId="296" priority="311" operator="equal">
      <formula>"NO VÁLIDA"</formula>
    </cfRule>
    <cfRule type="cellIs" dxfId="295" priority="312" operator="equal">
      <formula>"VÁLIDA"</formula>
    </cfRule>
  </conditionalFormatting>
  <conditionalFormatting sqref="AM25:AO25">
    <cfRule type="expression" dxfId="294" priority="310" stopIfTrue="1">
      <formula>AND(ROW()=CELL("ROW"),COLUMN()=CELL("COL"))</formula>
    </cfRule>
  </conditionalFormatting>
  <conditionalFormatting sqref="AM23:AM25">
    <cfRule type="cellIs" dxfId="293" priority="309" operator="equal">
      <formula>0</formula>
    </cfRule>
  </conditionalFormatting>
  <conditionalFormatting sqref="AO68:AO71">
    <cfRule type="cellIs" dxfId="292" priority="307" operator="equal">
      <formula>"NO VÁLIDA"</formula>
    </cfRule>
    <cfRule type="cellIs" dxfId="291" priority="308" operator="equal">
      <formula>"VÁLIDA"</formula>
    </cfRule>
  </conditionalFormatting>
  <conditionalFormatting sqref="AO48:AO51">
    <cfRule type="cellIs" dxfId="290" priority="305" operator="equal">
      <formula>"NO VÁLIDA"</formula>
    </cfRule>
    <cfRule type="cellIs" dxfId="289" priority="306" operator="equal">
      <formula>"VÁLIDA"</formula>
    </cfRule>
  </conditionalFormatting>
  <conditionalFormatting sqref="AM50:AO51 AM48:AO48">
    <cfRule type="expression" dxfId="288" priority="304">
      <formula>YS="T"</formula>
    </cfRule>
  </conditionalFormatting>
  <conditionalFormatting sqref="AM48:AM51">
    <cfRule type="cellIs" dxfId="287" priority="303" operator="equal">
      <formula>0</formula>
    </cfRule>
  </conditionalFormatting>
  <conditionalFormatting sqref="AM68:AO68 AM70:AO71">
    <cfRule type="expression" dxfId="286" priority="302">
      <formula>YS="T"</formula>
    </cfRule>
  </conditionalFormatting>
  <conditionalFormatting sqref="AM68:AM71">
    <cfRule type="cellIs" dxfId="285" priority="301" operator="equal">
      <formula>0</formula>
    </cfRule>
  </conditionalFormatting>
  <conditionalFormatting sqref="AO52:AO53">
    <cfRule type="cellIs" dxfId="284" priority="295" operator="equal">
      <formula>"NO VÁLIDA"</formula>
    </cfRule>
    <cfRule type="cellIs" dxfId="283" priority="296" operator="equal">
      <formula>"VÁLIDA"</formula>
    </cfRule>
  </conditionalFormatting>
  <conditionalFormatting sqref="AM52:AO52">
    <cfRule type="expression" dxfId="282" priority="294">
      <formula>YS="T"</formula>
    </cfRule>
  </conditionalFormatting>
  <conditionalFormatting sqref="AM52:AM53">
    <cfRule type="cellIs" dxfId="281" priority="293" operator="equal">
      <formula>0</formula>
    </cfRule>
  </conditionalFormatting>
  <conditionalFormatting sqref="AO78">
    <cfRule type="cellIs" dxfId="280" priority="291" operator="equal">
      <formula>"NO VÁLIDA"</formula>
    </cfRule>
    <cfRule type="cellIs" dxfId="279" priority="292" operator="equal">
      <formula>"VÁLIDA"</formula>
    </cfRule>
  </conditionalFormatting>
  <conditionalFormatting sqref="AM78">
    <cfRule type="cellIs" dxfId="278" priority="290" operator="equal">
      <formula>0</formula>
    </cfRule>
  </conditionalFormatting>
  <conditionalFormatting sqref="AO31:AO35">
    <cfRule type="cellIs" dxfId="277" priority="288" operator="equal">
      <formula>"NO VÁLIDA"</formula>
    </cfRule>
    <cfRule type="cellIs" dxfId="276" priority="289" operator="equal">
      <formula>"VÁLIDA"</formula>
    </cfRule>
  </conditionalFormatting>
  <conditionalFormatting sqref="AM31:AO35">
    <cfRule type="expression" dxfId="275" priority="287">
      <formula>YS="T"</formula>
    </cfRule>
  </conditionalFormatting>
  <conditionalFormatting sqref="AM31:AO31">
    <cfRule type="expression" dxfId="274" priority="286" stopIfTrue="1">
      <formula>AND(ROW()=CELL("ROW"),COLUMN()=CELL("COL"))</formula>
    </cfRule>
  </conditionalFormatting>
  <conditionalFormatting sqref="AN31">
    <cfRule type="cellIs" dxfId="273" priority="285" operator="greaterThan">
      <formula>0</formula>
    </cfRule>
  </conditionalFormatting>
  <conditionalFormatting sqref="AM32:AM35">
    <cfRule type="cellIs" dxfId="272" priority="284" operator="equal">
      <formula>0</formula>
    </cfRule>
  </conditionalFormatting>
  <conditionalFormatting sqref="AO39:AO40">
    <cfRule type="cellIs" dxfId="271" priority="282" operator="equal">
      <formula>"NO VÁLIDA"</formula>
    </cfRule>
    <cfRule type="cellIs" dxfId="270" priority="283" operator="equal">
      <formula>"VÁLIDA"</formula>
    </cfRule>
  </conditionalFormatting>
  <conditionalFormatting sqref="AM39:AO40">
    <cfRule type="expression" dxfId="269" priority="281">
      <formula>YS="T"</formula>
    </cfRule>
  </conditionalFormatting>
  <conditionalFormatting sqref="AM39:AM40">
    <cfRule type="cellIs" dxfId="268" priority="280" operator="equal">
      <formula>0</formula>
    </cfRule>
  </conditionalFormatting>
  <conditionalFormatting sqref="AO21:AO22">
    <cfRule type="cellIs" dxfId="267" priority="278" operator="equal">
      <formula>"NO VÁLIDA"</formula>
    </cfRule>
    <cfRule type="cellIs" dxfId="266" priority="279" operator="equal">
      <formula>"VÁLIDA"</formula>
    </cfRule>
  </conditionalFormatting>
  <conditionalFormatting sqref="AM21:AM22">
    <cfRule type="cellIs" dxfId="265" priority="277" operator="equal">
      <formula>0</formula>
    </cfRule>
  </conditionalFormatting>
  <conditionalFormatting sqref="AO19:AO20">
    <cfRule type="cellIs" dxfId="264" priority="275" operator="equal">
      <formula>"NO VÁLIDA"</formula>
    </cfRule>
    <cfRule type="cellIs" dxfId="263" priority="276" operator="equal">
      <formula>"VÁLIDA"</formula>
    </cfRule>
  </conditionalFormatting>
  <conditionalFormatting sqref="AM19:AM20">
    <cfRule type="cellIs" dxfId="262" priority="274" operator="equal">
      <formula>0</formula>
    </cfRule>
  </conditionalFormatting>
  <conditionalFormatting sqref="AO17:AO18">
    <cfRule type="cellIs" dxfId="261" priority="272" operator="equal">
      <formula>"NO VÁLIDA"</formula>
    </cfRule>
    <cfRule type="cellIs" dxfId="260" priority="273" operator="equal">
      <formula>"VÁLIDA"</formula>
    </cfRule>
  </conditionalFormatting>
  <conditionalFormatting sqref="AM17:AM18">
    <cfRule type="cellIs" dxfId="259" priority="271" operator="equal">
      <formula>0</formula>
    </cfRule>
  </conditionalFormatting>
  <conditionalFormatting sqref="AO28">
    <cfRule type="cellIs" dxfId="258" priority="269" operator="equal">
      <formula>"NO VÁLIDA"</formula>
    </cfRule>
    <cfRule type="cellIs" dxfId="257" priority="270" operator="equal">
      <formula>"VÁLIDA"</formula>
    </cfRule>
  </conditionalFormatting>
  <conditionalFormatting sqref="AM28">
    <cfRule type="cellIs" dxfId="256" priority="268" operator="equal">
      <formula>0</formula>
    </cfRule>
  </conditionalFormatting>
  <conditionalFormatting sqref="AO42">
    <cfRule type="cellIs" dxfId="255" priority="266" operator="equal">
      <formula>"NO VÁLIDA"</formula>
    </cfRule>
    <cfRule type="cellIs" dxfId="254" priority="267" operator="equal">
      <formula>"VÁLIDA"</formula>
    </cfRule>
  </conditionalFormatting>
  <conditionalFormatting sqref="AM42:AO42">
    <cfRule type="expression" dxfId="253" priority="265">
      <formula>YS="T"</formula>
    </cfRule>
  </conditionalFormatting>
  <conditionalFormatting sqref="AM42">
    <cfRule type="cellIs" dxfId="252" priority="264" operator="equal">
      <formula>0</formula>
    </cfRule>
  </conditionalFormatting>
  <conditionalFormatting sqref="AO43:AO46">
    <cfRule type="cellIs" dxfId="251" priority="262" operator="equal">
      <formula>"NO VÁLIDA"</formula>
    </cfRule>
    <cfRule type="cellIs" dxfId="250" priority="263" operator="equal">
      <formula>"VÁLIDA"</formula>
    </cfRule>
  </conditionalFormatting>
  <conditionalFormatting sqref="AM45:AO46 AM43:AO43">
    <cfRule type="expression" dxfId="249" priority="261">
      <formula>YS="T"</formula>
    </cfRule>
  </conditionalFormatting>
  <conditionalFormatting sqref="AM43:AM46">
    <cfRule type="cellIs" dxfId="248" priority="260" operator="equal">
      <formula>0</formula>
    </cfRule>
  </conditionalFormatting>
  <conditionalFormatting sqref="AR89 AR91:AR92 AR98:AR100 AR87">
    <cfRule type="cellIs" dxfId="247" priority="258" operator="equal">
      <formula>"PARA REVISIÓN"</formula>
    </cfRule>
    <cfRule type="cellIs" dxfId="246" priority="259" operator="equal">
      <formula>"CUMPLE"</formula>
    </cfRule>
  </conditionalFormatting>
  <conditionalFormatting sqref="AR14:AR16 AR36:AR38 AR54:AR67 AR98:AR110 AR26:AR27 AR41 AR72:AR77 AR79:AR96 AR29:AR30 AR47">
    <cfRule type="cellIs" dxfId="245" priority="256" operator="equal">
      <formula>"NO VÁLIDA"</formula>
    </cfRule>
    <cfRule type="cellIs" dxfId="244" priority="257" operator="equal">
      <formula>"VÁLIDA"</formula>
    </cfRule>
  </conditionalFormatting>
  <conditionalFormatting sqref="AQ101">
    <cfRule type="cellIs" dxfId="243" priority="255" operator="notBetween">
      <formula>"RECHAZO"</formula>
      <formula>"NO ADMISIBLE"</formula>
    </cfRule>
  </conditionalFormatting>
  <conditionalFormatting sqref="AP36:AR38 AP56:AR67 AP72:AR72 AP74:AR76 AP54:AR54 AP41:AR41 AP47:AR47">
    <cfRule type="expression" dxfId="242" priority="254">
      <formula>YS="T"</formula>
    </cfRule>
  </conditionalFormatting>
  <conditionalFormatting sqref="AP13:AR14">
    <cfRule type="expression" dxfId="241" priority="253" stopIfTrue="1">
      <formula>ROW()=CELL("ROW")</formula>
    </cfRule>
  </conditionalFormatting>
  <conditionalFormatting sqref="AP16:AR16 AP36:AR36 AP65:AR66 AP26:AR26 AP98:AR110 AP83:AR96 AP76:AR76">
    <cfRule type="expression" dxfId="240" priority="252" stopIfTrue="1">
      <formula>AND(ROW()=CELL("ROW"),COLUMN()=CELL("COL"))</formula>
    </cfRule>
  </conditionalFormatting>
  <conditionalFormatting sqref="AQ15 AQ26 AQ36 AQ66 AQ76 AQ80 AQ83 AQ86 AQ90:AQ92 AQ98">
    <cfRule type="cellIs" dxfId="239" priority="251" operator="greaterThan">
      <formula>0</formula>
    </cfRule>
  </conditionalFormatting>
  <conditionalFormatting sqref="AP16 AP27 AP37:AP38 AP67 AP77 AP81:AP82 AQ87:AQ89 AQ93:AQ96 AP54:AP65 AP72:AP75 AP79 AP41 AP29:AP30 AP47">
    <cfRule type="cellIs" dxfId="238" priority="250" operator="equal">
      <formula>0</formula>
    </cfRule>
  </conditionalFormatting>
  <conditionalFormatting sqref="AR23:AR25">
    <cfRule type="cellIs" dxfId="237" priority="248" operator="equal">
      <formula>"NO VÁLIDA"</formula>
    </cfRule>
    <cfRule type="cellIs" dxfId="236" priority="249" operator="equal">
      <formula>"VÁLIDA"</formula>
    </cfRule>
  </conditionalFormatting>
  <conditionalFormatting sqref="AP25:AR25">
    <cfRule type="expression" dxfId="235" priority="247" stopIfTrue="1">
      <formula>AND(ROW()=CELL("ROW"),COLUMN()=CELL("COL"))</formula>
    </cfRule>
  </conditionalFormatting>
  <conditionalFormatting sqref="AP23:AP25">
    <cfRule type="cellIs" dxfId="234" priority="246" operator="equal">
      <formula>0</formula>
    </cfRule>
  </conditionalFormatting>
  <conditionalFormatting sqref="AR68:AR71">
    <cfRule type="cellIs" dxfId="233" priority="244" operator="equal">
      <formula>"NO VÁLIDA"</formula>
    </cfRule>
    <cfRule type="cellIs" dxfId="232" priority="245" operator="equal">
      <formula>"VÁLIDA"</formula>
    </cfRule>
  </conditionalFormatting>
  <conditionalFormatting sqref="AR48:AR51">
    <cfRule type="cellIs" dxfId="231" priority="242" operator="equal">
      <formula>"NO VÁLIDA"</formula>
    </cfRule>
    <cfRule type="cellIs" dxfId="230" priority="243" operator="equal">
      <formula>"VÁLIDA"</formula>
    </cfRule>
  </conditionalFormatting>
  <conditionalFormatting sqref="AP50:AR51 AP48:AR48">
    <cfRule type="expression" dxfId="229" priority="241">
      <formula>YS="T"</formula>
    </cfRule>
  </conditionalFormatting>
  <conditionalFormatting sqref="AP48:AP51">
    <cfRule type="cellIs" dxfId="228" priority="240" operator="equal">
      <formula>0</formula>
    </cfRule>
  </conditionalFormatting>
  <conditionalFormatting sqref="AP68:AR68 AP70:AR71">
    <cfRule type="expression" dxfId="227" priority="239">
      <formula>YS="T"</formula>
    </cfRule>
  </conditionalFormatting>
  <conditionalFormatting sqref="AP68:AP71">
    <cfRule type="cellIs" dxfId="226" priority="238" operator="equal">
      <formula>0</formula>
    </cfRule>
  </conditionalFormatting>
  <conditionalFormatting sqref="AR52:AR53">
    <cfRule type="cellIs" dxfId="225" priority="232" operator="equal">
      <formula>"NO VÁLIDA"</formula>
    </cfRule>
    <cfRule type="cellIs" dxfId="224" priority="233" operator="equal">
      <formula>"VÁLIDA"</formula>
    </cfRule>
  </conditionalFormatting>
  <conditionalFormatting sqref="AP52:AR52">
    <cfRule type="expression" dxfId="223" priority="231">
      <formula>YS="T"</formula>
    </cfRule>
  </conditionalFormatting>
  <conditionalFormatting sqref="AP52:AP53">
    <cfRule type="cellIs" dxfId="222" priority="230" operator="equal">
      <formula>0</formula>
    </cfRule>
  </conditionalFormatting>
  <conditionalFormatting sqref="AR78">
    <cfRule type="cellIs" dxfId="221" priority="228" operator="equal">
      <formula>"NO VÁLIDA"</formula>
    </cfRule>
    <cfRule type="cellIs" dxfId="220" priority="229" operator="equal">
      <formula>"VÁLIDA"</formula>
    </cfRule>
  </conditionalFormatting>
  <conditionalFormatting sqref="AP78">
    <cfRule type="cellIs" dxfId="219" priority="227" operator="equal">
      <formula>0</formula>
    </cfRule>
  </conditionalFormatting>
  <conditionalFormatting sqref="AR31:AR35">
    <cfRule type="cellIs" dxfId="218" priority="225" operator="equal">
      <formula>"NO VÁLIDA"</formula>
    </cfRule>
    <cfRule type="cellIs" dxfId="217" priority="226" operator="equal">
      <formula>"VÁLIDA"</formula>
    </cfRule>
  </conditionalFormatting>
  <conditionalFormatting sqref="AP31:AR35">
    <cfRule type="expression" dxfId="216" priority="224">
      <formula>YS="T"</formula>
    </cfRule>
  </conditionalFormatting>
  <conditionalFormatting sqref="AP31:AR31">
    <cfRule type="expression" dxfId="215" priority="223" stopIfTrue="1">
      <formula>AND(ROW()=CELL("ROW"),COLUMN()=CELL("COL"))</formula>
    </cfRule>
  </conditionalFormatting>
  <conditionalFormatting sqref="AQ31">
    <cfRule type="cellIs" dxfId="214" priority="222" operator="greaterThan">
      <formula>0</formula>
    </cfRule>
  </conditionalFormatting>
  <conditionalFormatting sqref="AP32:AP35">
    <cfRule type="cellIs" dxfId="213" priority="221" operator="equal">
      <formula>0</formula>
    </cfRule>
  </conditionalFormatting>
  <conditionalFormatting sqref="AR39:AR40">
    <cfRule type="cellIs" dxfId="212" priority="219" operator="equal">
      <formula>"NO VÁLIDA"</formula>
    </cfRule>
    <cfRule type="cellIs" dxfId="211" priority="220" operator="equal">
      <formula>"VÁLIDA"</formula>
    </cfRule>
  </conditionalFormatting>
  <conditionalFormatting sqref="AP39:AR40">
    <cfRule type="expression" dxfId="210" priority="218">
      <formula>YS="T"</formula>
    </cfRule>
  </conditionalFormatting>
  <conditionalFormatting sqref="AP39:AP40">
    <cfRule type="cellIs" dxfId="209" priority="217" operator="equal">
      <formula>0</formula>
    </cfRule>
  </conditionalFormatting>
  <conditionalFormatting sqref="AR21:AR22">
    <cfRule type="cellIs" dxfId="208" priority="215" operator="equal">
      <formula>"NO VÁLIDA"</formula>
    </cfRule>
    <cfRule type="cellIs" dxfId="207" priority="216" operator="equal">
      <formula>"VÁLIDA"</formula>
    </cfRule>
  </conditionalFormatting>
  <conditionalFormatting sqref="AP21:AP22">
    <cfRule type="cellIs" dxfId="206" priority="214" operator="equal">
      <formula>0</formula>
    </cfRule>
  </conditionalFormatting>
  <conditionalFormatting sqref="AR19:AR20">
    <cfRule type="cellIs" dxfId="205" priority="212" operator="equal">
      <formula>"NO VÁLIDA"</formula>
    </cfRule>
    <cfRule type="cellIs" dxfId="204" priority="213" operator="equal">
      <formula>"VÁLIDA"</formula>
    </cfRule>
  </conditionalFormatting>
  <conditionalFormatting sqref="AP19:AP20">
    <cfRule type="cellIs" dxfId="203" priority="211" operator="equal">
      <formula>0</formula>
    </cfRule>
  </conditionalFormatting>
  <conditionalFormatting sqref="AR17:AR18">
    <cfRule type="cellIs" dxfId="202" priority="209" operator="equal">
      <formula>"NO VÁLIDA"</formula>
    </cfRule>
    <cfRule type="cellIs" dxfId="201" priority="210" operator="equal">
      <formula>"VÁLIDA"</formula>
    </cfRule>
  </conditionalFormatting>
  <conditionalFormatting sqref="AP17:AP18">
    <cfRule type="cellIs" dxfId="200" priority="208" operator="equal">
      <formula>0</formula>
    </cfRule>
  </conditionalFormatting>
  <conditionalFormatting sqref="AR28">
    <cfRule type="cellIs" dxfId="199" priority="206" operator="equal">
      <formula>"NO VÁLIDA"</formula>
    </cfRule>
    <cfRule type="cellIs" dxfId="198" priority="207" operator="equal">
      <formula>"VÁLIDA"</formula>
    </cfRule>
  </conditionalFormatting>
  <conditionalFormatting sqref="AP28">
    <cfRule type="cellIs" dxfId="197" priority="205" operator="equal">
      <formula>0</formula>
    </cfRule>
  </conditionalFormatting>
  <conditionalFormatting sqref="AR42">
    <cfRule type="cellIs" dxfId="196" priority="203" operator="equal">
      <formula>"NO VÁLIDA"</formula>
    </cfRule>
    <cfRule type="cellIs" dxfId="195" priority="204" operator="equal">
      <formula>"VÁLIDA"</formula>
    </cfRule>
  </conditionalFormatting>
  <conditionalFormatting sqref="AP42:AR42">
    <cfRule type="expression" dxfId="194" priority="202">
      <formula>YS="T"</formula>
    </cfRule>
  </conditionalFormatting>
  <conditionalFormatting sqref="AP42">
    <cfRule type="cellIs" dxfId="193" priority="201" operator="equal">
      <formula>0</formula>
    </cfRule>
  </conditionalFormatting>
  <conditionalFormatting sqref="AR43:AR46">
    <cfRule type="cellIs" dxfId="192" priority="199" operator="equal">
      <formula>"NO VÁLIDA"</formula>
    </cfRule>
    <cfRule type="cellIs" dxfId="191" priority="200" operator="equal">
      <formula>"VÁLIDA"</formula>
    </cfRule>
  </conditionalFormatting>
  <conditionalFormatting sqref="AP45:AR46 AP43:AR43">
    <cfRule type="expression" dxfId="190" priority="198">
      <formula>YS="T"</formula>
    </cfRule>
  </conditionalFormatting>
  <conditionalFormatting sqref="AP43:AP46">
    <cfRule type="cellIs" dxfId="189" priority="197" operator="equal">
      <formula>0</formula>
    </cfRule>
  </conditionalFormatting>
  <conditionalFormatting sqref="AU89 AU91:AU92 AU98:AU100 AU87">
    <cfRule type="cellIs" dxfId="188" priority="195" operator="equal">
      <formula>"PARA REVISIÓN"</formula>
    </cfRule>
    <cfRule type="cellIs" dxfId="187" priority="196" operator="equal">
      <formula>"CUMPLE"</formula>
    </cfRule>
  </conditionalFormatting>
  <conditionalFormatting sqref="AU14:AU16 AU36:AU38 AU54:AU67 AU98:AU110 AU26:AU27 AU41 AU72:AU77 AU79:AU96 AU29:AU30 AU47">
    <cfRule type="cellIs" dxfId="186" priority="193" operator="equal">
      <formula>"NO VÁLIDA"</formula>
    </cfRule>
    <cfRule type="cellIs" dxfId="185" priority="194" operator="equal">
      <formula>"VÁLIDA"</formula>
    </cfRule>
  </conditionalFormatting>
  <conditionalFormatting sqref="AT101">
    <cfRule type="cellIs" dxfId="184" priority="192" operator="notBetween">
      <formula>"RECHAZO"</formula>
      <formula>"NO ADMISIBLE"</formula>
    </cfRule>
  </conditionalFormatting>
  <conditionalFormatting sqref="AS36:AU38 AS56:AU67 AS72:AU72 AS74:AU76 AS54:AU54 AS41:AU41 AS47:AU47">
    <cfRule type="expression" dxfId="183" priority="191">
      <formula>YS="T"</formula>
    </cfRule>
  </conditionalFormatting>
  <conditionalFormatting sqref="AS13:AU14">
    <cfRule type="expression" dxfId="182" priority="190" stopIfTrue="1">
      <formula>ROW()=CELL("ROW")</formula>
    </cfRule>
  </conditionalFormatting>
  <conditionalFormatting sqref="AS16:AU16 AS36:AU36 AS65:AU66 AS26:AU26 AS98:AU110 AS83:AU96 AS76:AU76">
    <cfRule type="expression" dxfId="181" priority="189" stopIfTrue="1">
      <formula>AND(ROW()=CELL("ROW"),COLUMN()=CELL("COL"))</formula>
    </cfRule>
  </conditionalFormatting>
  <conditionalFormatting sqref="AT15 AT26 AT36 AT66 AT76 AT80 AT83 AT86 AT90:AT92 AT98">
    <cfRule type="cellIs" dxfId="180" priority="188" operator="greaterThan">
      <formula>0</formula>
    </cfRule>
  </conditionalFormatting>
  <conditionalFormatting sqref="AS16 AS27 AS37:AS38 AS67 AS77 AS81:AS82 AT87:AT89 AT93:AT96 AS54:AS65 AS72:AS75 AS79 AS41 AS29:AS30 AS47">
    <cfRule type="cellIs" dxfId="179" priority="187" operator="equal">
      <formula>0</formula>
    </cfRule>
  </conditionalFormatting>
  <conditionalFormatting sqref="AU23:AU25">
    <cfRule type="cellIs" dxfId="178" priority="185" operator="equal">
      <formula>"NO VÁLIDA"</formula>
    </cfRule>
    <cfRule type="cellIs" dxfId="177" priority="186" operator="equal">
      <formula>"VÁLIDA"</formula>
    </cfRule>
  </conditionalFormatting>
  <conditionalFormatting sqref="AS25:AU25">
    <cfRule type="expression" dxfId="176" priority="184" stopIfTrue="1">
      <formula>AND(ROW()=CELL("ROW"),COLUMN()=CELL("COL"))</formula>
    </cfRule>
  </conditionalFormatting>
  <conditionalFormatting sqref="AS23:AS25">
    <cfRule type="cellIs" dxfId="175" priority="183" operator="equal">
      <formula>0</formula>
    </cfRule>
  </conditionalFormatting>
  <conditionalFormatting sqref="AU68:AU71">
    <cfRule type="cellIs" dxfId="174" priority="181" operator="equal">
      <formula>"NO VÁLIDA"</formula>
    </cfRule>
    <cfRule type="cellIs" dxfId="173" priority="182" operator="equal">
      <formula>"VÁLIDA"</formula>
    </cfRule>
  </conditionalFormatting>
  <conditionalFormatting sqref="AU48:AU51">
    <cfRule type="cellIs" dxfId="172" priority="179" operator="equal">
      <formula>"NO VÁLIDA"</formula>
    </cfRule>
    <cfRule type="cellIs" dxfId="171" priority="180" operator="equal">
      <formula>"VÁLIDA"</formula>
    </cfRule>
  </conditionalFormatting>
  <conditionalFormatting sqref="AS50:AU51 AS48:AU48">
    <cfRule type="expression" dxfId="170" priority="178">
      <formula>YS="T"</formula>
    </cfRule>
  </conditionalFormatting>
  <conditionalFormatting sqref="AS48:AS51">
    <cfRule type="cellIs" dxfId="169" priority="177" operator="equal">
      <formula>0</formula>
    </cfRule>
  </conditionalFormatting>
  <conditionalFormatting sqref="AS68:AU68 AS70:AU71">
    <cfRule type="expression" dxfId="168" priority="176">
      <formula>YS="T"</formula>
    </cfRule>
  </conditionalFormatting>
  <conditionalFormatting sqref="AS68:AS71">
    <cfRule type="cellIs" dxfId="167" priority="175" operator="equal">
      <formula>0</formula>
    </cfRule>
  </conditionalFormatting>
  <conditionalFormatting sqref="AU52:AU53">
    <cfRule type="cellIs" dxfId="166" priority="169" operator="equal">
      <formula>"NO VÁLIDA"</formula>
    </cfRule>
    <cfRule type="cellIs" dxfId="165" priority="170" operator="equal">
      <formula>"VÁLIDA"</formula>
    </cfRule>
  </conditionalFormatting>
  <conditionalFormatting sqref="AS52:AU52">
    <cfRule type="expression" dxfId="164" priority="168">
      <formula>YS="T"</formula>
    </cfRule>
  </conditionalFormatting>
  <conditionalFormatting sqref="AS52:AS53">
    <cfRule type="cellIs" dxfId="163" priority="167" operator="equal">
      <formula>0</formula>
    </cfRule>
  </conditionalFormatting>
  <conditionalFormatting sqref="AU78">
    <cfRule type="cellIs" dxfId="162" priority="165" operator="equal">
      <formula>"NO VÁLIDA"</formula>
    </cfRule>
    <cfRule type="cellIs" dxfId="161" priority="166" operator="equal">
      <formula>"VÁLIDA"</formula>
    </cfRule>
  </conditionalFormatting>
  <conditionalFormatting sqref="AS78">
    <cfRule type="cellIs" dxfId="160" priority="164" operator="equal">
      <formula>0</formula>
    </cfRule>
  </conditionalFormatting>
  <conditionalFormatting sqref="AU31:AU35">
    <cfRule type="cellIs" dxfId="159" priority="162" operator="equal">
      <formula>"NO VÁLIDA"</formula>
    </cfRule>
    <cfRule type="cellIs" dxfId="158" priority="163" operator="equal">
      <formula>"VÁLIDA"</formula>
    </cfRule>
  </conditionalFormatting>
  <conditionalFormatting sqref="AS31:AU35">
    <cfRule type="expression" dxfId="157" priority="161">
      <formula>YS="T"</formula>
    </cfRule>
  </conditionalFormatting>
  <conditionalFormatting sqref="AS31:AU31">
    <cfRule type="expression" dxfId="156" priority="160" stopIfTrue="1">
      <formula>AND(ROW()=CELL("ROW"),COLUMN()=CELL("COL"))</formula>
    </cfRule>
  </conditionalFormatting>
  <conditionalFormatting sqref="AT31">
    <cfRule type="cellIs" dxfId="155" priority="159" operator="greaterThan">
      <formula>0</formula>
    </cfRule>
  </conditionalFormatting>
  <conditionalFormatting sqref="AS32:AS35">
    <cfRule type="cellIs" dxfId="154" priority="158" operator="equal">
      <formula>0</formula>
    </cfRule>
  </conditionalFormatting>
  <conditionalFormatting sqref="AU39:AU40">
    <cfRule type="cellIs" dxfId="153" priority="156" operator="equal">
      <formula>"NO VÁLIDA"</formula>
    </cfRule>
    <cfRule type="cellIs" dxfId="152" priority="157" operator="equal">
      <formula>"VÁLIDA"</formula>
    </cfRule>
  </conditionalFormatting>
  <conditionalFormatting sqref="AS39:AU40">
    <cfRule type="expression" dxfId="151" priority="155">
      <formula>YS="T"</formula>
    </cfRule>
  </conditionalFormatting>
  <conditionalFormatting sqref="AS39:AS40">
    <cfRule type="cellIs" dxfId="150" priority="154" operator="equal">
      <formula>0</formula>
    </cfRule>
  </conditionalFormatting>
  <conditionalFormatting sqref="AU21:AU22">
    <cfRule type="cellIs" dxfId="149" priority="152" operator="equal">
      <formula>"NO VÁLIDA"</formula>
    </cfRule>
    <cfRule type="cellIs" dxfId="148" priority="153" operator="equal">
      <formula>"VÁLIDA"</formula>
    </cfRule>
  </conditionalFormatting>
  <conditionalFormatting sqref="AS21:AS22">
    <cfRule type="cellIs" dxfId="147" priority="151" operator="equal">
      <formula>0</formula>
    </cfRule>
  </conditionalFormatting>
  <conditionalFormatting sqref="AU19:AU20">
    <cfRule type="cellIs" dxfId="146" priority="149" operator="equal">
      <formula>"NO VÁLIDA"</formula>
    </cfRule>
    <cfRule type="cellIs" dxfId="145" priority="150" operator="equal">
      <formula>"VÁLIDA"</formula>
    </cfRule>
  </conditionalFormatting>
  <conditionalFormatting sqref="AS19:AS20">
    <cfRule type="cellIs" dxfId="144" priority="148" operator="equal">
      <formula>0</formula>
    </cfRule>
  </conditionalFormatting>
  <conditionalFormatting sqref="AU17:AU18">
    <cfRule type="cellIs" dxfId="143" priority="146" operator="equal">
      <formula>"NO VÁLIDA"</formula>
    </cfRule>
    <cfRule type="cellIs" dxfId="142" priority="147" operator="equal">
      <formula>"VÁLIDA"</formula>
    </cfRule>
  </conditionalFormatting>
  <conditionalFormatting sqref="AS17:AS18">
    <cfRule type="cellIs" dxfId="141" priority="145" operator="equal">
      <formula>0</formula>
    </cfRule>
  </conditionalFormatting>
  <conditionalFormatting sqref="AU28">
    <cfRule type="cellIs" dxfId="140" priority="143" operator="equal">
      <formula>"NO VÁLIDA"</formula>
    </cfRule>
    <cfRule type="cellIs" dxfId="139" priority="144" operator="equal">
      <formula>"VÁLIDA"</formula>
    </cfRule>
  </conditionalFormatting>
  <conditionalFormatting sqref="AS28">
    <cfRule type="cellIs" dxfId="138" priority="142" operator="equal">
      <formula>0</formula>
    </cfRule>
  </conditionalFormatting>
  <conditionalFormatting sqref="AU42">
    <cfRule type="cellIs" dxfId="137" priority="140" operator="equal">
      <formula>"NO VÁLIDA"</formula>
    </cfRule>
    <cfRule type="cellIs" dxfId="136" priority="141" operator="equal">
      <formula>"VÁLIDA"</formula>
    </cfRule>
  </conditionalFormatting>
  <conditionalFormatting sqref="AS42:AU42">
    <cfRule type="expression" dxfId="135" priority="139">
      <formula>YS="T"</formula>
    </cfRule>
  </conditionalFormatting>
  <conditionalFormatting sqref="AS42">
    <cfRule type="cellIs" dxfId="134" priority="138" operator="equal">
      <formula>0</formula>
    </cfRule>
  </conditionalFormatting>
  <conditionalFormatting sqref="AU43:AU46">
    <cfRule type="cellIs" dxfId="133" priority="136" operator="equal">
      <formula>"NO VÁLIDA"</formula>
    </cfRule>
    <cfRule type="cellIs" dxfId="132" priority="137" operator="equal">
      <formula>"VÁLIDA"</formula>
    </cfRule>
  </conditionalFormatting>
  <conditionalFormatting sqref="AS45:AU46 AS43:AU43 AS46:AS47 AS44">
    <cfRule type="expression" dxfId="131" priority="135">
      <formula>YS="T"</formula>
    </cfRule>
  </conditionalFormatting>
  <conditionalFormatting sqref="AS43:AS47">
    <cfRule type="cellIs" dxfId="130" priority="134" operator="equal">
      <formula>0</formula>
    </cfRule>
  </conditionalFormatting>
  <conditionalFormatting sqref="AX89 AX91:AX92 AX98:AX100 AX87">
    <cfRule type="cellIs" dxfId="129" priority="132" operator="equal">
      <formula>"PARA REVISIÓN"</formula>
    </cfRule>
    <cfRule type="cellIs" dxfId="128" priority="133" operator="equal">
      <formula>"CUMPLE"</formula>
    </cfRule>
  </conditionalFormatting>
  <conditionalFormatting sqref="AX14:AX16 AX36:AX38 AX54:AX67 AX98:AX110 AX26:AX27 AX41 AX72:AX77 AX79:AX96 AX29:AX30 AX47">
    <cfRule type="cellIs" dxfId="127" priority="130" operator="equal">
      <formula>"NO VÁLIDA"</formula>
    </cfRule>
    <cfRule type="cellIs" dxfId="126" priority="131" operator="equal">
      <formula>"VÁLIDA"</formula>
    </cfRule>
  </conditionalFormatting>
  <conditionalFormatting sqref="AW101">
    <cfRule type="cellIs" dxfId="125" priority="129" operator="notBetween">
      <formula>"RECHAZO"</formula>
      <formula>"NO ADMISIBLE"</formula>
    </cfRule>
  </conditionalFormatting>
  <conditionalFormatting sqref="AV36:AX38 AV56:AX67 AV72:AX72 AV74:AX76 AV54:AX54 AV41:AX41 AV47:AX47">
    <cfRule type="expression" dxfId="124" priority="128">
      <formula>YS="T"</formula>
    </cfRule>
  </conditionalFormatting>
  <conditionalFormatting sqref="AV13:AX14">
    <cfRule type="expression" dxfId="123" priority="127" stopIfTrue="1">
      <formula>ROW()=CELL("ROW")</formula>
    </cfRule>
  </conditionalFormatting>
  <conditionalFormatting sqref="AV16:AX16 AV36:AX36 AV65:AX66 AV26:AX26 AV98:AX110 AV83:AX96 AV76:AX76">
    <cfRule type="expression" dxfId="122" priority="126" stopIfTrue="1">
      <formula>AND(ROW()=CELL("ROW"),COLUMN()=CELL("COL"))</formula>
    </cfRule>
  </conditionalFormatting>
  <conditionalFormatting sqref="AW15 AW26 AW36 AW66 AW76 AW80 AW83 AW86 AW90:AW92 AW98">
    <cfRule type="cellIs" dxfId="121" priority="125" operator="greaterThan">
      <formula>0</formula>
    </cfRule>
  </conditionalFormatting>
  <conditionalFormatting sqref="AV16 AV27 AV37:AV38 AV67 AV77 AV81:AV82 AW87:AW89 AW93:AW96 AV54:AV65 AV72:AV75 AV79 AV41 AV29:AV30 AV47">
    <cfRule type="cellIs" dxfId="120" priority="124" operator="equal">
      <formula>0</formula>
    </cfRule>
  </conditionalFormatting>
  <conditionalFormatting sqref="AX23:AX25">
    <cfRule type="cellIs" dxfId="119" priority="122" operator="equal">
      <formula>"NO VÁLIDA"</formula>
    </cfRule>
    <cfRule type="cellIs" dxfId="118" priority="123" operator="equal">
      <formula>"VÁLIDA"</formula>
    </cfRule>
  </conditionalFormatting>
  <conditionalFormatting sqref="AV25:AX25">
    <cfRule type="expression" dxfId="117" priority="121" stopIfTrue="1">
      <formula>AND(ROW()=CELL("ROW"),COLUMN()=CELL("COL"))</formula>
    </cfRule>
  </conditionalFormatting>
  <conditionalFormatting sqref="AV23:AV25">
    <cfRule type="cellIs" dxfId="116" priority="120" operator="equal">
      <formula>0</formula>
    </cfRule>
  </conditionalFormatting>
  <conditionalFormatting sqref="AX68:AX71">
    <cfRule type="cellIs" dxfId="115" priority="118" operator="equal">
      <formula>"NO VÁLIDA"</formula>
    </cfRule>
    <cfRule type="cellIs" dxfId="114" priority="119" operator="equal">
      <formula>"VÁLIDA"</formula>
    </cfRule>
  </conditionalFormatting>
  <conditionalFormatting sqref="AX48:AX51">
    <cfRule type="cellIs" dxfId="113" priority="116" operator="equal">
      <formula>"NO VÁLIDA"</formula>
    </cfRule>
    <cfRule type="cellIs" dxfId="112" priority="117" operator="equal">
      <formula>"VÁLIDA"</formula>
    </cfRule>
  </conditionalFormatting>
  <conditionalFormatting sqref="AV50:AX51 AV48:AX48">
    <cfRule type="expression" dxfId="111" priority="115">
      <formula>YS="T"</formula>
    </cfRule>
  </conditionalFormatting>
  <conditionalFormatting sqref="AV48:AV51">
    <cfRule type="cellIs" dxfId="110" priority="114" operator="equal">
      <formula>0</formula>
    </cfRule>
  </conditionalFormatting>
  <conditionalFormatting sqref="AV68:AX68 AV70:AX71">
    <cfRule type="expression" dxfId="109" priority="113">
      <formula>YS="T"</formula>
    </cfRule>
  </conditionalFormatting>
  <conditionalFormatting sqref="AV68:AV71">
    <cfRule type="cellIs" dxfId="108" priority="112" operator="equal">
      <formula>0</formula>
    </cfRule>
  </conditionalFormatting>
  <conditionalFormatting sqref="AX52:AX53">
    <cfRule type="cellIs" dxfId="107" priority="106" operator="equal">
      <formula>"NO VÁLIDA"</formula>
    </cfRule>
    <cfRule type="cellIs" dxfId="106" priority="107" operator="equal">
      <formula>"VÁLIDA"</formula>
    </cfRule>
  </conditionalFormatting>
  <conditionalFormatting sqref="AV52:AX52">
    <cfRule type="expression" dxfId="105" priority="105">
      <formula>YS="T"</formula>
    </cfRule>
  </conditionalFormatting>
  <conditionalFormatting sqref="AV52:AV53">
    <cfRule type="cellIs" dxfId="104" priority="104" operator="equal">
      <formula>0</formula>
    </cfRule>
  </conditionalFormatting>
  <conditionalFormatting sqref="AX78">
    <cfRule type="cellIs" dxfId="103" priority="102" operator="equal">
      <formula>"NO VÁLIDA"</formula>
    </cfRule>
    <cfRule type="cellIs" dxfId="102" priority="103" operator="equal">
      <formula>"VÁLIDA"</formula>
    </cfRule>
  </conditionalFormatting>
  <conditionalFormatting sqref="AV78">
    <cfRule type="cellIs" dxfId="101" priority="101" operator="equal">
      <formula>0</formula>
    </cfRule>
  </conditionalFormatting>
  <conditionalFormatting sqref="AX31:AX35">
    <cfRule type="cellIs" dxfId="100" priority="99" operator="equal">
      <formula>"NO VÁLIDA"</formula>
    </cfRule>
    <cfRule type="cellIs" dxfId="99" priority="100" operator="equal">
      <formula>"VÁLIDA"</formula>
    </cfRule>
  </conditionalFormatting>
  <conditionalFormatting sqref="AV31:AX35">
    <cfRule type="expression" dxfId="98" priority="98">
      <formula>YS="T"</formula>
    </cfRule>
  </conditionalFormatting>
  <conditionalFormatting sqref="AV31:AX31">
    <cfRule type="expression" dxfId="97" priority="97" stopIfTrue="1">
      <formula>AND(ROW()=CELL("ROW"),COLUMN()=CELL("COL"))</formula>
    </cfRule>
  </conditionalFormatting>
  <conditionalFormatting sqref="AW31">
    <cfRule type="cellIs" dxfId="96" priority="96" operator="greaterThan">
      <formula>0</formula>
    </cfRule>
  </conditionalFormatting>
  <conditionalFormatting sqref="AV32:AV35">
    <cfRule type="cellIs" dxfId="95" priority="95" operator="equal">
      <formula>0</formula>
    </cfRule>
  </conditionalFormatting>
  <conditionalFormatting sqref="AX39:AX40">
    <cfRule type="cellIs" dxfId="94" priority="93" operator="equal">
      <formula>"NO VÁLIDA"</formula>
    </cfRule>
    <cfRule type="cellIs" dxfId="93" priority="94" operator="equal">
      <formula>"VÁLIDA"</formula>
    </cfRule>
  </conditionalFormatting>
  <conditionalFormatting sqref="AV39:AX40">
    <cfRule type="expression" dxfId="92" priority="92">
      <formula>YS="T"</formula>
    </cfRule>
  </conditionalFormatting>
  <conditionalFormatting sqref="AV39:AV40">
    <cfRule type="cellIs" dxfId="91" priority="91" operator="equal">
      <formula>0</formula>
    </cfRule>
  </conditionalFormatting>
  <conditionalFormatting sqref="AX21:AX22">
    <cfRule type="cellIs" dxfId="90" priority="89" operator="equal">
      <formula>"NO VÁLIDA"</formula>
    </cfRule>
    <cfRule type="cellIs" dxfId="89" priority="90" operator="equal">
      <formula>"VÁLIDA"</formula>
    </cfRule>
  </conditionalFormatting>
  <conditionalFormatting sqref="AV21:AV22">
    <cfRule type="cellIs" dxfId="88" priority="88" operator="equal">
      <formula>0</formula>
    </cfRule>
  </conditionalFormatting>
  <conditionalFormatting sqref="AX19:AX20">
    <cfRule type="cellIs" dxfId="87" priority="86" operator="equal">
      <formula>"NO VÁLIDA"</formula>
    </cfRule>
    <cfRule type="cellIs" dxfId="86" priority="87" operator="equal">
      <formula>"VÁLIDA"</formula>
    </cfRule>
  </conditionalFormatting>
  <conditionalFormatting sqref="AV19:AV20">
    <cfRule type="cellIs" dxfId="85" priority="85" operator="equal">
      <formula>0</formula>
    </cfRule>
  </conditionalFormatting>
  <conditionalFormatting sqref="AX17:AX18">
    <cfRule type="cellIs" dxfId="84" priority="83" operator="equal">
      <formula>"NO VÁLIDA"</formula>
    </cfRule>
    <cfRule type="cellIs" dxfId="83" priority="84" operator="equal">
      <formula>"VÁLIDA"</formula>
    </cfRule>
  </conditionalFormatting>
  <conditionalFormatting sqref="AV17:AV18">
    <cfRule type="cellIs" dxfId="82" priority="82" operator="equal">
      <formula>0</formula>
    </cfRule>
  </conditionalFormatting>
  <conditionalFormatting sqref="AX28">
    <cfRule type="cellIs" dxfId="81" priority="80" operator="equal">
      <formula>"NO VÁLIDA"</formula>
    </cfRule>
    <cfRule type="cellIs" dxfId="80" priority="81" operator="equal">
      <formula>"VÁLIDA"</formula>
    </cfRule>
  </conditionalFormatting>
  <conditionalFormatting sqref="AV28">
    <cfRule type="cellIs" dxfId="79" priority="79" operator="equal">
      <formula>0</formula>
    </cfRule>
  </conditionalFormatting>
  <conditionalFormatting sqref="AX42">
    <cfRule type="cellIs" dxfId="78" priority="77" operator="equal">
      <formula>"NO VÁLIDA"</formula>
    </cfRule>
    <cfRule type="cellIs" dxfId="77" priority="78" operator="equal">
      <formula>"VÁLIDA"</formula>
    </cfRule>
  </conditionalFormatting>
  <conditionalFormatting sqref="AV42:AX42">
    <cfRule type="expression" dxfId="76" priority="76">
      <formula>YS="T"</formula>
    </cfRule>
  </conditionalFormatting>
  <conditionalFormatting sqref="AV42">
    <cfRule type="cellIs" dxfId="75" priority="75" operator="equal">
      <formula>0</formula>
    </cfRule>
  </conditionalFormatting>
  <conditionalFormatting sqref="AX43:AX46">
    <cfRule type="cellIs" dxfId="74" priority="73" operator="equal">
      <formula>"NO VÁLIDA"</formula>
    </cfRule>
    <cfRule type="cellIs" dxfId="73" priority="74" operator="equal">
      <formula>"VÁLIDA"</formula>
    </cfRule>
  </conditionalFormatting>
  <conditionalFormatting sqref="AV45:AX46 AV43:AX43">
    <cfRule type="expression" dxfId="72" priority="72">
      <formula>YS="T"</formula>
    </cfRule>
  </conditionalFormatting>
  <conditionalFormatting sqref="AV43:AV46">
    <cfRule type="cellIs" dxfId="71" priority="71" operator="equal">
      <formula>0</formula>
    </cfRule>
  </conditionalFormatting>
  <conditionalFormatting sqref="BA89 BA91:BA92 BA98:BA100 BA87">
    <cfRule type="cellIs" dxfId="70" priority="69" operator="equal">
      <formula>"PARA REVISIÓN"</formula>
    </cfRule>
    <cfRule type="cellIs" dxfId="69" priority="70" operator="equal">
      <formula>"CUMPLE"</formula>
    </cfRule>
  </conditionalFormatting>
  <conditionalFormatting sqref="BA14:BA16 BA36:BA38 BA54:BA67 BA98:BA110 BA26:BA27 BA41 BA72:BA77 BA79:BA96 BA29:BA30 BA47">
    <cfRule type="cellIs" dxfId="68" priority="67" operator="equal">
      <formula>"NO VÁLIDA"</formula>
    </cfRule>
    <cfRule type="cellIs" dxfId="67" priority="68" operator="equal">
      <formula>"VÁLIDA"</formula>
    </cfRule>
  </conditionalFormatting>
  <conditionalFormatting sqref="AZ101">
    <cfRule type="cellIs" dxfId="66" priority="66" operator="notBetween">
      <formula>"RECHAZO"</formula>
      <formula>"NO ADMISIBLE"</formula>
    </cfRule>
  </conditionalFormatting>
  <conditionalFormatting sqref="AY36:BA38 AY56:BA67 AY72:BA72 AY74:BA76 AY54:BA54 AY41:BA41 AY47:BA47">
    <cfRule type="expression" dxfId="65" priority="65">
      <formula>YS="T"</formula>
    </cfRule>
  </conditionalFormatting>
  <conditionalFormatting sqref="AY13:BA14">
    <cfRule type="expression" dxfId="64" priority="64" stopIfTrue="1">
      <formula>ROW()=CELL("ROW")</formula>
    </cfRule>
  </conditionalFormatting>
  <conditionalFormatting sqref="AY16:BA16 AY36:BA36 AY65:BA66 AY26:BA26 AY98:BA110 AY83:BA96 AY76:BA76">
    <cfRule type="expression" dxfId="63" priority="63" stopIfTrue="1">
      <formula>AND(ROW()=CELL("ROW"),COLUMN()=CELL("COL"))</formula>
    </cfRule>
  </conditionalFormatting>
  <conditionalFormatting sqref="AZ15 AZ26 AZ36 AZ66 AZ76 AZ80 AZ83 AZ86 AZ90:AZ92 AZ98">
    <cfRule type="cellIs" dxfId="62" priority="62" operator="greaterThan">
      <formula>0</formula>
    </cfRule>
  </conditionalFormatting>
  <conditionalFormatting sqref="AY16 AY27 AY37:AY38 AY67 AY77 AY81:AY82 AZ87:AZ89 AZ93:AZ96 AY54:AY65 AY72:AY75 AY79 AY41 AY29:AY30 AY47">
    <cfRule type="cellIs" dxfId="61" priority="61" operator="equal">
      <formula>0</formula>
    </cfRule>
  </conditionalFormatting>
  <conditionalFormatting sqref="BA23:BA25">
    <cfRule type="cellIs" dxfId="60" priority="59" operator="equal">
      <formula>"NO VÁLIDA"</formula>
    </cfRule>
    <cfRule type="cellIs" dxfId="59" priority="60" operator="equal">
      <formula>"VÁLIDA"</formula>
    </cfRule>
  </conditionalFormatting>
  <conditionalFormatting sqref="AY25:BA25">
    <cfRule type="expression" dxfId="58" priority="58" stopIfTrue="1">
      <formula>AND(ROW()=CELL("ROW"),COLUMN()=CELL("COL"))</formula>
    </cfRule>
  </conditionalFormatting>
  <conditionalFormatting sqref="AY23:AY25">
    <cfRule type="cellIs" dxfId="57" priority="57" operator="equal">
      <formula>0</formula>
    </cfRule>
  </conditionalFormatting>
  <conditionalFormatting sqref="BA68:BA71">
    <cfRule type="cellIs" dxfId="56" priority="55" operator="equal">
      <formula>"NO VÁLIDA"</formula>
    </cfRule>
    <cfRule type="cellIs" dxfId="55" priority="56" operator="equal">
      <formula>"VÁLIDA"</formula>
    </cfRule>
  </conditionalFormatting>
  <conditionalFormatting sqref="BA48:BA51">
    <cfRule type="cellIs" dxfId="54" priority="53" operator="equal">
      <formula>"NO VÁLIDA"</formula>
    </cfRule>
    <cfRule type="cellIs" dxfId="53" priority="54" operator="equal">
      <formula>"VÁLIDA"</formula>
    </cfRule>
  </conditionalFormatting>
  <conditionalFormatting sqref="AY50:BA51 AY48:BA48">
    <cfRule type="expression" dxfId="52" priority="52">
      <formula>YS="T"</formula>
    </cfRule>
  </conditionalFormatting>
  <conditionalFormatting sqref="AY48:AY51">
    <cfRule type="cellIs" dxfId="51" priority="51" operator="equal">
      <formula>0</formula>
    </cfRule>
  </conditionalFormatting>
  <conditionalFormatting sqref="AY68:BA68 AY70:BA71">
    <cfRule type="expression" dxfId="50" priority="50">
      <formula>YS="T"</formula>
    </cfRule>
  </conditionalFormatting>
  <conditionalFormatting sqref="AY68:AY71">
    <cfRule type="cellIs" dxfId="49" priority="49" operator="equal">
      <formula>0</formula>
    </cfRule>
  </conditionalFormatting>
  <conditionalFormatting sqref="BA52:BA53">
    <cfRule type="cellIs" dxfId="48" priority="43" operator="equal">
      <formula>"NO VÁLIDA"</formula>
    </cfRule>
    <cfRule type="cellIs" dxfId="47" priority="44" operator="equal">
      <formula>"VÁLIDA"</formula>
    </cfRule>
  </conditionalFormatting>
  <conditionalFormatting sqref="AY52:BA52">
    <cfRule type="expression" dxfId="46" priority="42">
      <formula>YS="T"</formula>
    </cfRule>
  </conditionalFormatting>
  <conditionalFormatting sqref="AY52:AY53">
    <cfRule type="cellIs" dxfId="45" priority="41" operator="equal">
      <formula>0</formula>
    </cfRule>
  </conditionalFormatting>
  <conditionalFormatting sqref="BA78">
    <cfRule type="cellIs" dxfId="44" priority="39" operator="equal">
      <formula>"NO VÁLIDA"</formula>
    </cfRule>
    <cfRule type="cellIs" dxfId="43" priority="40" operator="equal">
      <formula>"VÁLIDA"</formula>
    </cfRule>
  </conditionalFormatting>
  <conditionalFormatting sqref="AY78">
    <cfRule type="cellIs" dxfId="42" priority="38" operator="equal">
      <formula>0</formula>
    </cfRule>
  </conditionalFormatting>
  <conditionalFormatting sqref="BA31:BA35">
    <cfRule type="cellIs" dxfId="41" priority="36" operator="equal">
      <formula>"NO VÁLIDA"</formula>
    </cfRule>
    <cfRule type="cellIs" dxfId="40" priority="37" operator="equal">
      <formula>"VÁLIDA"</formula>
    </cfRule>
  </conditionalFormatting>
  <conditionalFormatting sqref="AY31:BA35">
    <cfRule type="expression" dxfId="39" priority="35">
      <formula>YS="T"</formula>
    </cfRule>
  </conditionalFormatting>
  <conditionalFormatting sqref="AY31:BA31">
    <cfRule type="expression" dxfId="38" priority="34" stopIfTrue="1">
      <formula>AND(ROW()=CELL("ROW"),COLUMN()=CELL("COL"))</formula>
    </cfRule>
  </conditionalFormatting>
  <conditionalFormatting sqref="AZ31">
    <cfRule type="cellIs" dxfId="37" priority="33" operator="greaterThan">
      <formula>0</formula>
    </cfRule>
  </conditionalFormatting>
  <conditionalFormatting sqref="AY32:AY35">
    <cfRule type="cellIs" dxfId="36" priority="32" operator="equal">
      <formula>0</formula>
    </cfRule>
  </conditionalFormatting>
  <conditionalFormatting sqref="BA39:BA40">
    <cfRule type="cellIs" dxfId="35" priority="30" operator="equal">
      <formula>"NO VÁLIDA"</formula>
    </cfRule>
    <cfRule type="cellIs" dxfId="34" priority="31" operator="equal">
      <formula>"VÁLIDA"</formula>
    </cfRule>
  </conditionalFormatting>
  <conditionalFormatting sqref="AY39:BA40">
    <cfRule type="expression" dxfId="33" priority="29">
      <formula>YS="T"</formula>
    </cfRule>
  </conditionalFormatting>
  <conditionalFormatting sqref="AY39:AY40">
    <cfRule type="cellIs" dxfId="32" priority="28" operator="equal">
      <formula>0</formula>
    </cfRule>
  </conditionalFormatting>
  <conditionalFormatting sqref="BA21:BA22">
    <cfRule type="cellIs" dxfId="31" priority="26" operator="equal">
      <formula>"NO VÁLIDA"</formula>
    </cfRule>
    <cfRule type="cellIs" dxfId="30" priority="27" operator="equal">
      <formula>"VÁLIDA"</formula>
    </cfRule>
  </conditionalFormatting>
  <conditionalFormatting sqref="AY21:AY22">
    <cfRule type="cellIs" dxfId="29" priority="25" operator="equal">
      <formula>0</formula>
    </cfRule>
  </conditionalFormatting>
  <conditionalFormatting sqref="BA19:BA20">
    <cfRule type="cellIs" dxfId="28" priority="23" operator="equal">
      <formula>"NO VÁLIDA"</formula>
    </cfRule>
    <cfRule type="cellIs" dxfId="27" priority="24" operator="equal">
      <formula>"VÁLIDA"</formula>
    </cfRule>
  </conditionalFormatting>
  <conditionalFormatting sqref="AY19:AY20">
    <cfRule type="cellIs" dxfId="26" priority="22" operator="equal">
      <formula>0</formula>
    </cfRule>
  </conditionalFormatting>
  <conditionalFormatting sqref="BA17:BA18">
    <cfRule type="cellIs" dxfId="25" priority="20" operator="equal">
      <formula>"NO VÁLIDA"</formula>
    </cfRule>
    <cfRule type="cellIs" dxfId="24" priority="21" operator="equal">
      <formula>"VÁLIDA"</formula>
    </cfRule>
  </conditionalFormatting>
  <conditionalFormatting sqref="AY17:AY18">
    <cfRule type="cellIs" dxfId="23" priority="19" operator="equal">
      <formula>0</formula>
    </cfRule>
  </conditionalFormatting>
  <conditionalFormatting sqref="BA28">
    <cfRule type="cellIs" dxfId="22" priority="17" operator="equal">
      <formula>"NO VÁLIDA"</formula>
    </cfRule>
    <cfRule type="cellIs" dxfId="21" priority="18" operator="equal">
      <formula>"VÁLIDA"</formula>
    </cfRule>
  </conditionalFormatting>
  <conditionalFormatting sqref="AY28">
    <cfRule type="cellIs" dxfId="20" priority="16" operator="equal">
      <formula>0</formula>
    </cfRule>
  </conditionalFormatting>
  <conditionalFormatting sqref="BA42">
    <cfRule type="cellIs" dxfId="19" priority="14" operator="equal">
      <formula>"NO VÁLIDA"</formula>
    </cfRule>
    <cfRule type="cellIs" dxfId="18" priority="15" operator="equal">
      <formula>"VÁLIDA"</formula>
    </cfRule>
  </conditionalFormatting>
  <conditionalFormatting sqref="AY42:BA42">
    <cfRule type="expression" dxfId="17" priority="13">
      <formula>YS="T"</formula>
    </cfRule>
  </conditionalFormatting>
  <conditionalFormatting sqref="AY42">
    <cfRule type="cellIs" dxfId="16" priority="12" operator="equal">
      <formula>0</formula>
    </cfRule>
  </conditionalFormatting>
  <conditionalFormatting sqref="BA43:BA46">
    <cfRule type="cellIs" dxfId="15" priority="10" operator="equal">
      <formula>"NO VÁLIDA"</formula>
    </cfRule>
    <cfRule type="cellIs" dxfId="14" priority="11" operator="equal">
      <formula>"VÁLIDA"</formula>
    </cfRule>
  </conditionalFormatting>
  <conditionalFormatting sqref="AY45:BA46 AY43:BA43">
    <cfRule type="expression" dxfId="13" priority="9">
      <formula>YS="T"</formula>
    </cfRule>
  </conditionalFormatting>
  <conditionalFormatting sqref="AY43:AY46">
    <cfRule type="cellIs" dxfId="12" priority="8" operator="equal">
      <formula>0</formula>
    </cfRule>
  </conditionalFormatting>
  <conditionalFormatting sqref="AS42 AS48">
    <cfRule type="expression" dxfId="11" priority="7">
      <formula>YS="T"</formula>
    </cfRule>
  </conditionalFormatting>
  <conditionalFormatting sqref="AS42 AS48">
    <cfRule type="cellIs" dxfId="10" priority="6" operator="equal">
      <formula>0</formula>
    </cfRule>
  </conditionalFormatting>
  <conditionalFormatting sqref="AS49">
    <cfRule type="expression" dxfId="9" priority="5">
      <formula>YS="T"</formula>
    </cfRule>
  </conditionalFormatting>
  <conditionalFormatting sqref="AS41">
    <cfRule type="expression" dxfId="8" priority="4">
      <formula>YS="T"</formula>
    </cfRule>
  </conditionalFormatting>
  <conditionalFormatting sqref="AS41">
    <cfRule type="cellIs" dxfId="7" priority="3" operator="equal">
      <formula>0</formula>
    </cfRule>
  </conditionalFormatting>
  <conditionalFormatting sqref="AS43">
    <cfRule type="expression" dxfId="6" priority="2">
      <formula>YS="T"</formula>
    </cfRule>
  </conditionalFormatting>
  <conditionalFormatting sqref="AS43">
    <cfRule type="cellIs" dxfId="5" priority="1" operator="equal">
      <formula>0</formula>
    </cfRule>
  </conditionalFormatting>
  <dataValidations count="1">
    <dataValidation type="decimal" allowBlank="1" showInputMessage="1" showErrorMessage="1" errorTitle="ESTA CELDA ESTA FORMULADA" error="PARA DESBLOQUEAR, SOMBREAR LAS CELDAS, LUEGO CLICK EN DATOS, DESPUES VALIDACION DE DATOS, LUEGO VLIDACION DE DATOS, DESPUES BORRAR TODOS Y CLICK EN ACEPTAR." sqref="J90:J92 J86 J100:J101 J98 J15:J83 M90:M92 M86 M100:M101 M98 M15:M83 P90:P92 P86 P100:P101 P98 P15:P83 S90:S92 S86 S100:S101 S98 S15:S83 V90:V92 V86 V100:V101 V98 V15:V83 Y90:Y92 Y86 Y100:Y101 Y98 Y15:Y83 AB90:AB92 AB86 AB100:AB101 AB98 AB15:AB83 AE90:AE92 AE86 AE100:AE101 AE98 AE15:AE83 AH90:AH92 AH86 AH100:AH101 AH98 AH15:AH83 AK90:AK92 AK86 AK100:AK101 AK98 AK15:AK83 AN90:AN92 AN86 AN100:AN101 AN98 AN15:AN83 AQ90:AQ92 AQ86 AQ100:AQ101 AQ98 AQ15:AQ83 AT90:AT92 AT86 AT100:AT101 AT98 AT15:AT83 AW90:AW92 AW86 AW100:AW101 AW98 AW15:AW83 AZ90:AZ92 AZ86 AZ100:AZ101 AZ98 AZ15:AZ83 BA15:BA101 AX15:AX101 AU15:AU101 AR15:AR101 AO15:AO101 AL15:AL101 AI15:AI101 AF15:AF101 AC15:AC101 Z15:Z101 W15:W101 T15:T101 Q15:Q101 N15:N101 K15:K101" xr:uid="{00000000-0002-0000-0200-000000000000}">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55"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8" tint="-0.499984740745262"/>
    <pageSetUpPr fitToPage="1"/>
  </sheetPr>
  <dimension ref="A1:Z325"/>
  <sheetViews>
    <sheetView showGridLines="0" zoomScale="90" zoomScaleNormal="90" workbookViewId="0">
      <selection activeCell="E12" sqref="E12:J12"/>
    </sheetView>
  </sheetViews>
  <sheetFormatPr baseColWidth="10" defaultColWidth="0" defaultRowHeight="13" zeroHeight="1"/>
  <cols>
    <col min="1" max="1" width="2.6640625" style="31" customWidth="1"/>
    <col min="2" max="3" width="8.33203125" style="31" customWidth="1"/>
    <col min="4" max="4" width="44.33203125" style="31" customWidth="1"/>
    <col min="5" max="6" width="21.5" style="31" customWidth="1"/>
    <col min="7" max="7" width="21" style="31" customWidth="1"/>
    <col min="8" max="8" width="20.6640625" style="31" customWidth="1"/>
    <col min="9" max="9" width="15.5" style="31" bestFit="1" customWidth="1"/>
    <col min="10" max="10" width="28.6640625" style="33" bestFit="1" customWidth="1"/>
    <col min="11" max="11" width="13.6640625" style="29" hidden="1" customWidth="1"/>
    <col min="12" max="12" width="13.6640625" style="30" hidden="1" customWidth="1"/>
    <col min="13" max="15" width="13.6640625" style="31" hidden="1" customWidth="1"/>
    <col min="16" max="16" width="19.5" style="112" hidden="1" customWidth="1"/>
    <col min="17" max="17" width="47.6640625" style="126" hidden="1" customWidth="1"/>
    <col min="18" max="18" width="22.33203125" style="126" hidden="1" customWidth="1"/>
    <col min="19" max="19" width="22.33203125" style="112" hidden="1" customWidth="1"/>
    <col min="20" max="20" width="23.33203125" style="112" hidden="1" customWidth="1"/>
    <col min="21" max="21" width="22.33203125" style="112" hidden="1" customWidth="1"/>
    <col min="22" max="22" width="22.33203125" style="198" hidden="1" customWidth="1"/>
    <col min="23" max="23" width="22.33203125" style="197" hidden="1" customWidth="1"/>
    <col min="24" max="24" width="22.33203125" style="198" hidden="1" customWidth="1"/>
    <col min="25" max="26" width="22.33203125" style="112" bestFit="1" customWidth="1"/>
    <col min="27" max="16384" width="11.5" style="31" hidden="1"/>
  </cols>
  <sheetData>
    <row r="1" spans="2:19" ht="18">
      <c r="B1" s="368" t="s">
        <v>19</v>
      </c>
      <c r="C1" s="368"/>
      <c r="D1" s="368"/>
      <c r="E1" s="368"/>
      <c r="F1" s="368"/>
      <c r="G1" s="368"/>
      <c r="H1" s="368"/>
      <c r="I1" s="368"/>
      <c r="J1" s="368"/>
    </row>
    <row r="2" spans="2:19">
      <c r="B2" s="369" t="s">
        <v>20</v>
      </c>
      <c r="C2" s="369"/>
      <c r="D2" s="369"/>
      <c r="E2" s="369"/>
      <c r="F2" s="369"/>
      <c r="G2" s="369"/>
      <c r="H2" s="369"/>
      <c r="I2" s="369"/>
      <c r="J2" s="369"/>
    </row>
    <row r="3" spans="2:19">
      <c r="B3" s="369" t="s">
        <v>21</v>
      </c>
      <c r="C3" s="369"/>
      <c r="D3" s="369"/>
      <c r="E3" s="369"/>
      <c r="F3" s="369"/>
      <c r="G3" s="369"/>
      <c r="H3" s="369"/>
      <c r="I3" s="369"/>
      <c r="J3" s="369"/>
    </row>
    <row r="4" spans="2:19">
      <c r="B4" s="369" t="s">
        <v>22</v>
      </c>
      <c r="C4" s="369"/>
      <c r="D4" s="369"/>
      <c r="E4" s="369"/>
      <c r="F4" s="369"/>
      <c r="G4" s="369"/>
      <c r="H4" s="369"/>
      <c r="I4" s="369"/>
      <c r="J4" s="369"/>
    </row>
    <row r="5" spans="2:19">
      <c r="B5" s="369" t="s">
        <v>23</v>
      </c>
      <c r="C5" s="369"/>
      <c r="D5" s="369"/>
      <c r="E5" s="369"/>
      <c r="F5" s="369"/>
      <c r="G5" s="369"/>
      <c r="H5" s="369"/>
      <c r="I5" s="369"/>
      <c r="J5" s="369"/>
    </row>
    <row r="6" spans="2:19" ht="16">
      <c r="B6" s="36"/>
      <c r="C6" s="36"/>
      <c r="D6" s="32"/>
      <c r="E6" s="32"/>
      <c r="F6" s="32"/>
      <c r="G6" s="32"/>
      <c r="H6" s="32"/>
      <c r="I6" s="32"/>
      <c r="J6" s="32"/>
    </row>
    <row r="7" spans="2:19" ht="40.5" customHeight="1">
      <c r="B7" s="369" t="s">
        <v>303</v>
      </c>
      <c r="C7" s="369"/>
      <c r="D7" s="369"/>
      <c r="E7" s="369"/>
      <c r="F7" s="369"/>
      <c r="G7" s="369"/>
      <c r="H7" s="369"/>
      <c r="I7" s="369"/>
      <c r="J7" s="369"/>
    </row>
    <row r="8" spans="2:19" ht="19">
      <c r="B8" s="321" t="s">
        <v>24</v>
      </c>
      <c r="C8" s="36"/>
      <c r="D8" s="32"/>
      <c r="E8" s="32"/>
      <c r="F8" s="323"/>
      <c r="G8" s="32"/>
      <c r="H8" s="32"/>
      <c r="I8" s="32"/>
      <c r="J8" s="32"/>
    </row>
    <row r="9" spans="2:19" ht="15.75" customHeight="1">
      <c r="B9" s="389" t="s">
        <v>224</v>
      </c>
      <c r="C9" s="389"/>
      <c r="D9" s="389"/>
      <c r="E9" s="389"/>
      <c r="F9" s="389"/>
      <c r="G9" s="389"/>
      <c r="H9" s="389"/>
      <c r="I9" s="389"/>
      <c r="J9" s="389"/>
    </row>
    <row r="10" spans="2:19" ht="16.5" customHeight="1">
      <c r="B10" s="437" t="s">
        <v>225</v>
      </c>
      <c r="C10" s="437"/>
      <c r="D10" s="437"/>
      <c r="E10" s="437"/>
      <c r="F10" s="437"/>
      <c r="G10" s="437"/>
      <c r="H10" s="437"/>
      <c r="I10" s="437"/>
      <c r="J10" s="437"/>
      <c r="S10" s="111"/>
    </row>
    <row r="11" spans="2:19" ht="17" thickBot="1">
      <c r="B11" s="37"/>
      <c r="C11" s="37"/>
      <c r="D11" s="32"/>
      <c r="E11" s="32"/>
      <c r="F11" s="32"/>
      <c r="G11" s="32"/>
      <c r="H11" s="32"/>
      <c r="I11" s="32"/>
      <c r="J11" s="32"/>
    </row>
    <row r="12" spans="2:19" ht="15.75" customHeight="1" thickBot="1">
      <c r="B12" s="482" t="s">
        <v>226</v>
      </c>
      <c r="C12" s="483"/>
      <c r="D12" s="311" t="s">
        <v>227</v>
      </c>
      <c r="E12" s="475" t="s">
        <v>228</v>
      </c>
      <c r="F12" s="476"/>
      <c r="G12" s="476"/>
      <c r="H12" s="476"/>
      <c r="I12" s="476"/>
      <c r="J12" s="477"/>
      <c r="Q12" s="127" t="s">
        <v>227</v>
      </c>
    </row>
    <row r="13" spans="2:19" ht="21" customHeight="1" thickBot="1">
      <c r="B13" s="484"/>
      <c r="C13" s="485"/>
      <c r="D13" s="313">
        <v>5</v>
      </c>
      <c r="E13" s="478" t="s">
        <v>229</v>
      </c>
      <c r="F13" s="478"/>
      <c r="G13" s="478"/>
      <c r="H13" s="478"/>
      <c r="I13" s="309" t="s">
        <v>230</v>
      </c>
      <c r="J13" s="84">
        <v>0</v>
      </c>
      <c r="Q13" s="128">
        <v>1</v>
      </c>
    </row>
    <row r="14" spans="2:19" ht="15.75" customHeight="1" thickBot="1">
      <c r="B14" s="486">
        <v>4</v>
      </c>
      <c r="C14" s="487"/>
      <c r="D14" s="312" t="s">
        <v>231</v>
      </c>
      <c r="E14" s="310"/>
      <c r="F14" s="310"/>
      <c r="G14" s="310"/>
      <c r="H14" s="310"/>
      <c r="I14" s="310" t="s">
        <v>232</v>
      </c>
      <c r="J14" s="85">
        <v>0</v>
      </c>
      <c r="Q14" s="129"/>
    </row>
    <row r="15" spans="2:19" ht="15.75" customHeight="1" thickBot="1">
      <c r="B15" s="488"/>
      <c r="C15" s="489"/>
      <c r="D15" s="314" t="s">
        <v>233</v>
      </c>
      <c r="E15" s="481" t="s">
        <v>234</v>
      </c>
      <c r="F15" s="481"/>
      <c r="G15" s="479" t="s">
        <v>291</v>
      </c>
      <c r="H15" s="479"/>
      <c r="I15" s="479"/>
      <c r="J15" s="480"/>
      <c r="Q15" s="127" t="s">
        <v>231</v>
      </c>
    </row>
    <row r="16" spans="2:19" ht="17" thickBot="1">
      <c r="B16" s="37"/>
      <c r="C16" s="37"/>
      <c r="D16" s="32"/>
      <c r="E16" s="32"/>
      <c r="F16" s="32"/>
      <c r="G16" s="32"/>
      <c r="H16" s="32"/>
      <c r="I16" s="32"/>
      <c r="J16" s="32"/>
      <c r="Q16" s="128" t="s">
        <v>235</v>
      </c>
    </row>
    <row r="17" spans="2:26" ht="15.5" customHeight="1">
      <c r="B17" s="461" t="s">
        <v>236</v>
      </c>
      <c r="C17" s="462"/>
      <c r="D17" s="462"/>
      <c r="E17" s="462"/>
      <c r="F17" s="462"/>
      <c r="G17" s="462"/>
      <c r="H17" s="462"/>
      <c r="I17" s="462"/>
      <c r="J17" s="463"/>
    </row>
    <row r="18" spans="2:26">
      <c r="B18" s="58"/>
      <c r="C18" s="63"/>
      <c r="D18" s="59"/>
      <c r="E18" s="59"/>
      <c r="F18" s="60"/>
      <c r="G18" s="60"/>
      <c r="H18" s="60"/>
      <c r="I18" s="63" t="s">
        <v>237</v>
      </c>
      <c r="J18" s="71">
        <v>10</v>
      </c>
    </row>
    <row r="19" spans="2:26">
      <c r="B19" s="64"/>
      <c r="C19" s="63"/>
      <c r="D19" s="59"/>
      <c r="E19" s="59"/>
      <c r="F19" s="60"/>
      <c r="G19" s="60"/>
      <c r="H19" s="60"/>
      <c r="I19" s="63" t="s">
        <v>238</v>
      </c>
      <c r="J19" s="74">
        <v>34833628005</v>
      </c>
    </row>
    <row r="20" spans="2:26">
      <c r="B20" s="58"/>
      <c r="C20" s="65"/>
      <c r="D20" s="59"/>
      <c r="E20" s="59"/>
      <c r="F20" s="60"/>
      <c r="G20" s="60"/>
      <c r="H20" s="60"/>
      <c r="I20" s="63" t="s">
        <v>239</v>
      </c>
      <c r="J20" s="74">
        <v>36139219729.099998</v>
      </c>
    </row>
    <row r="21" spans="2:26">
      <c r="B21" s="58"/>
      <c r="C21" s="65"/>
      <c r="D21" s="59"/>
      <c r="E21" s="59"/>
      <c r="F21" s="60"/>
      <c r="G21" s="60"/>
      <c r="H21" s="60"/>
      <c r="I21" s="63" t="s">
        <v>240</v>
      </c>
      <c r="J21" s="74">
        <v>36181115581</v>
      </c>
    </row>
    <row r="22" spans="2:26">
      <c r="B22" s="66"/>
      <c r="C22" s="67"/>
      <c r="D22" s="59"/>
      <c r="E22" s="59"/>
      <c r="F22" s="60"/>
      <c r="G22" s="60"/>
      <c r="H22" s="60"/>
      <c r="I22" s="63" t="s">
        <v>241</v>
      </c>
      <c r="J22" s="74">
        <v>37250000000</v>
      </c>
      <c r="V22" s="203"/>
      <c r="W22" s="199"/>
      <c r="X22" s="200"/>
    </row>
    <row r="23" spans="2:26" ht="14" thickBot="1">
      <c r="B23" s="68"/>
      <c r="C23" s="69"/>
      <c r="D23" s="61"/>
      <c r="E23" s="61"/>
      <c r="F23" s="62"/>
      <c r="G23" s="62"/>
      <c r="H23" s="62"/>
      <c r="I23" s="70" t="s">
        <v>242</v>
      </c>
      <c r="J23" s="72">
        <v>70</v>
      </c>
    </row>
    <row r="24" spans="2:26" customFormat="1" ht="14" thickBot="1">
      <c r="P24" s="111"/>
      <c r="Q24" s="133"/>
      <c r="R24" s="133"/>
      <c r="S24" s="111"/>
      <c r="T24" s="111"/>
      <c r="U24" s="111"/>
      <c r="V24" s="198"/>
      <c r="W24" s="197"/>
      <c r="X24" s="198"/>
      <c r="Y24" s="111"/>
      <c r="Z24" s="111"/>
    </row>
    <row r="25" spans="2:26" ht="15" customHeight="1">
      <c r="B25" s="440" t="s">
        <v>243</v>
      </c>
      <c r="C25" s="441"/>
      <c r="D25" s="441"/>
      <c r="E25" s="441"/>
      <c r="F25" s="441"/>
      <c r="G25" s="441"/>
      <c r="H25" s="441"/>
      <c r="I25" s="441"/>
      <c r="J25" s="442"/>
    </row>
    <row r="26" spans="2:26" ht="15" customHeight="1">
      <c r="B26" s="452" t="s">
        <v>244</v>
      </c>
      <c r="C26" s="453"/>
      <c r="D26" s="453"/>
      <c r="E26" s="453"/>
      <c r="F26" s="453"/>
      <c r="G26" s="453"/>
      <c r="H26" s="453"/>
      <c r="I26" s="454"/>
      <c r="J26" s="125" t="s">
        <v>304</v>
      </c>
    </row>
    <row r="27" spans="2:26" ht="15" customHeight="1">
      <c r="B27" s="452" t="s">
        <v>305</v>
      </c>
      <c r="C27" s="453"/>
      <c r="D27" s="453"/>
      <c r="E27" s="453"/>
      <c r="F27" s="453"/>
      <c r="G27" s="453"/>
      <c r="H27" s="453"/>
      <c r="I27" s="454"/>
      <c r="J27" s="125">
        <v>36180537449</v>
      </c>
    </row>
    <row r="28" spans="2:26" ht="15" customHeight="1">
      <c r="B28" s="443" t="s">
        <v>245</v>
      </c>
      <c r="C28" s="444"/>
      <c r="D28" s="444"/>
      <c r="E28" s="444"/>
      <c r="F28" s="444"/>
      <c r="G28" s="444"/>
      <c r="H28" s="444"/>
      <c r="I28" s="444"/>
      <c r="J28" s="445"/>
    </row>
    <row r="29" spans="2:26" hidden="1">
      <c r="B29" s="452" t="s">
        <v>246</v>
      </c>
      <c r="C29" s="453"/>
      <c r="D29" s="453"/>
      <c r="E29" s="453"/>
      <c r="F29" s="453"/>
      <c r="G29" s="453"/>
      <c r="H29" s="453"/>
      <c r="I29" s="454"/>
      <c r="J29" s="75">
        <v>3796304702185315.5</v>
      </c>
      <c r="K29" s="89"/>
    </row>
    <row r="30" spans="2:26">
      <c r="B30" s="452" t="s">
        <v>247</v>
      </c>
      <c r="C30" s="453"/>
      <c r="D30" s="453"/>
      <c r="E30" s="453"/>
      <c r="F30" s="453"/>
      <c r="G30" s="453"/>
      <c r="H30" s="453"/>
      <c r="I30" s="454"/>
      <c r="J30" s="204">
        <v>36098710693</v>
      </c>
      <c r="K30" s="89"/>
    </row>
    <row r="31" spans="2:26" ht="13.25" customHeight="1">
      <c r="B31" s="452" t="s">
        <v>248</v>
      </c>
      <c r="C31" s="453"/>
      <c r="D31" s="453"/>
      <c r="E31" s="453"/>
      <c r="F31" s="453"/>
      <c r="G31" s="453"/>
      <c r="H31" s="453"/>
      <c r="I31" s="454"/>
      <c r="J31" s="73">
        <v>36135669567.398865</v>
      </c>
      <c r="K31" s="90"/>
    </row>
    <row r="32" spans="2:26" ht="15" customHeight="1">
      <c r="B32" s="443" t="s">
        <v>249</v>
      </c>
      <c r="C32" s="444"/>
      <c r="D32" s="444"/>
      <c r="E32" s="444"/>
      <c r="F32" s="444"/>
      <c r="G32" s="444"/>
      <c r="H32" s="444"/>
      <c r="I32" s="444"/>
      <c r="J32" s="445"/>
      <c r="K32" s="90"/>
    </row>
    <row r="33" spans="2:26" ht="13.25" customHeight="1">
      <c r="B33" s="452" t="s">
        <v>250</v>
      </c>
      <c r="C33" s="453"/>
      <c r="D33" s="453"/>
      <c r="E33" s="453"/>
      <c r="F33" s="453"/>
      <c r="G33" s="453"/>
      <c r="H33" s="453"/>
      <c r="I33" s="454"/>
      <c r="J33" s="125">
        <v>35486423867.050003</v>
      </c>
      <c r="K33" s="90"/>
    </row>
    <row r="34" spans="2:26" ht="15" customHeight="1">
      <c r="B34" s="443" t="s">
        <v>251</v>
      </c>
      <c r="C34" s="444"/>
      <c r="D34" s="444"/>
      <c r="E34" s="444"/>
      <c r="F34" s="444"/>
      <c r="G34" s="444"/>
      <c r="H34" s="444"/>
      <c r="I34" s="444"/>
      <c r="J34" s="445"/>
      <c r="K34"/>
    </row>
    <row r="35" spans="2:26" ht="14" thickBot="1">
      <c r="B35" s="464" t="s">
        <v>252</v>
      </c>
      <c r="C35" s="465"/>
      <c r="D35" s="465"/>
      <c r="E35" s="465"/>
      <c r="F35" s="465"/>
      <c r="G35" s="465"/>
      <c r="H35" s="465"/>
      <c r="I35" s="466"/>
      <c r="J35" s="76">
        <v>34833628005</v>
      </c>
      <c r="K35"/>
      <c r="V35" s="202"/>
      <c r="W35" s="201"/>
      <c r="X35" s="202"/>
    </row>
    <row r="36" spans="2:26">
      <c r="B36" s="86"/>
      <c r="C36" s="86"/>
      <c r="D36" s="86"/>
      <c r="E36" s="86"/>
      <c r="F36" s="86"/>
      <c r="G36" s="86"/>
      <c r="H36" s="86"/>
      <c r="I36" s="86"/>
      <c r="J36" s="87"/>
      <c r="K36"/>
    </row>
    <row r="37" spans="2:26" ht="17" thickBot="1">
      <c r="B37" s="54"/>
      <c r="C37" s="54"/>
      <c r="D37" s="54"/>
      <c r="E37" s="54"/>
      <c r="F37" s="55"/>
      <c r="G37" s="55"/>
      <c r="H37" s="55"/>
      <c r="I37" s="32"/>
      <c r="J37" s="32"/>
      <c r="K37"/>
    </row>
    <row r="38" spans="2:26" s="30" customFormat="1" ht="40.5" customHeight="1" thickBot="1">
      <c r="B38" s="467" t="s">
        <v>253</v>
      </c>
      <c r="C38" s="468"/>
      <c r="D38" s="468"/>
      <c r="E38" s="355"/>
      <c r="F38" s="446" t="s">
        <v>291</v>
      </c>
      <c r="G38" s="446"/>
      <c r="H38" s="446"/>
      <c r="I38" s="446"/>
      <c r="J38" s="205">
        <v>34833628005</v>
      </c>
      <c r="K38" s="88"/>
      <c r="P38" s="113"/>
      <c r="Q38" s="134"/>
      <c r="R38" s="134"/>
      <c r="S38" s="113"/>
      <c r="T38" s="113"/>
      <c r="U38" s="113"/>
      <c r="V38" s="198"/>
      <c r="W38" s="197"/>
      <c r="X38" s="198"/>
      <c r="Y38" s="113"/>
      <c r="Z38" s="113"/>
    </row>
    <row r="39" spans="2:26" ht="16">
      <c r="B39" s="54"/>
      <c r="C39" s="54"/>
      <c r="D39" s="54"/>
      <c r="E39" s="54"/>
      <c r="F39" s="55"/>
      <c r="G39" s="55"/>
      <c r="H39" s="55"/>
      <c r="I39" s="32"/>
      <c r="J39" s="32"/>
      <c r="K39"/>
    </row>
    <row r="40" spans="2:26" ht="17" thickBot="1">
      <c r="B40" s="37"/>
      <c r="C40" s="37"/>
      <c r="D40" s="32"/>
      <c r="E40" s="32"/>
      <c r="F40" s="195"/>
      <c r="G40" s="32"/>
      <c r="H40" s="32"/>
      <c r="I40" s="32"/>
      <c r="J40" s="32"/>
    </row>
    <row r="41" spans="2:26" ht="14">
      <c r="B41" s="447" t="s">
        <v>254</v>
      </c>
      <c r="C41" s="448"/>
      <c r="D41" s="448"/>
      <c r="E41" s="448"/>
      <c r="F41" s="448"/>
      <c r="G41" s="448"/>
      <c r="H41" s="448"/>
      <c r="I41" s="448"/>
      <c r="J41" s="449"/>
    </row>
    <row r="42" spans="2:26" ht="60">
      <c r="B42" s="455" t="s">
        <v>27</v>
      </c>
      <c r="C42" s="457" t="s">
        <v>255</v>
      </c>
      <c r="D42" s="459" t="s">
        <v>256</v>
      </c>
      <c r="E42" s="170" t="s">
        <v>257</v>
      </c>
      <c r="F42" s="170" t="s">
        <v>258</v>
      </c>
      <c r="G42" s="170" t="s">
        <v>221</v>
      </c>
      <c r="H42" s="170" t="s">
        <v>259</v>
      </c>
      <c r="I42" s="170" t="s">
        <v>260</v>
      </c>
      <c r="J42" s="171" t="s">
        <v>261</v>
      </c>
      <c r="K42" s="450" t="s">
        <v>262</v>
      </c>
      <c r="L42" s="438" t="s">
        <v>263</v>
      </c>
      <c r="M42" s="438" t="s">
        <v>264</v>
      </c>
      <c r="N42" s="438" t="s">
        <v>265</v>
      </c>
      <c r="O42" s="438" t="s">
        <v>266</v>
      </c>
    </row>
    <row r="43" spans="2:26" ht="22.5" customHeight="1" thickBot="1">
      <c r="B43" s="456"/>
      <c r="C43" s="458"/>
      <c r="D43" s="460"/>
      <c r="E43" s="172" t="s">
        <v>267</v>
      </c>
      <c r="F43" s="173" t="s">
        <v>267</v>
      </c>
      <c r="G43" s="173" t="s">
        <v>268</v>
      </c>
      <c r="H43" s="173" t="s">
        <v>269</v>
      </c>
      <c r="I43" s="173" t="s">
        <v>268</v>
      </c>
      <c r="J43" s="174" t="s">
        <v>270</v>
      </c>
      <c r="K43" s="451"/>
      <c r="L43" s="439"/>
      <c r="M43" s="439"/>
      <c r="N43" s="439"/>
      <c r="O43" s="439"/>
      <c r="V43" s="196"/>
    </row>
    <row r="44" spans="2:26" ht="6.75" customHeight="1" thickBot="1">
      <c r="B44" s="215"/>
      <c r="C44" s="216"/>
      <c r="D44" s="217"/>
      <c r="E44" s="296">
        <v>37250000000</v>
      </c>
      <c r="F44" s="217"/>
      <c r="G44" s="217"/>
      <c r="H44" s="217"/>
      <c r="I44" s="217"/>
      <c r="J44" s="218"/>
      <c r="K44" s="354"/>
      <c r="L44" s="353"/>
      <c r="M44" s="353"/>
      <c r="N44" s="353"/>
      <c r="O44" s="353"/>
      <c r="V44" s="196"/>
    </row>
    <row r="45" spans="2:26" ht="26.25" customHeight="1">
      <c r="B45" s="207">
        <v>1</v>
      </c>
      <c r="C45" s="208">
        <v>1</v>
      </c>
      <c r="D45" s="209" t="s">
        <v>35</v>
      </c>
      <c r="E45" s="210">
        <v>36180537449</v>
      </c>
      <c r="F45" s="210">
        <v>36180537449</v>
      </c>
      <c r="G45" s="211">
        <v>0</v>
      </c>
      <c r="H45" s="212">
        <v>36.180537448999999</v>
      </c>
      <c r="I45" s="213">
        <v>-2.8710404053691296E-2</v>
      </c>
      <c r="J45" s="214">
        <v>67.394077928972109</v>
      </c>
      <c r="K45" s="56">
        <v>0.9712895959463087</v>
      </c>
      <c r="L45" s="57" t="e">
        <v>#REF!</v>
      </c>
      <c r="M45" s="57" t="e">
        <v>#REF!</v>
      </c>
      <c r="N45" s="57">
        <v>1.0012416507605442</v>
      </c>
      <c r="O45" s="57">
        <v>1.0386669296636764</v>
      </c>
      <c r="P45" s="130">
        <v>1</v>
      </c>
      <c r="Q45" s="131" t="e">
        <v>#VALUE!</v>
      </c>
      <c r="R45" s="131">
        <v>578132</v>
      </c>
      <c r="S45" s="131" t="s">
        <v>306</v>
      </c>
      <c r="T45" s="131">
        <v>36180537449</v>
      </c>
      <c r="U45" s="131">
        <v>0</v>
      </c>
      <c r="V45" s="196">
        <v>44867881.601135254</v>
      </c>
      <c r="W45" s="197" t="s">
        <v>1</v>
      </c>
      <c r="X45" s="196" t="s">
        <v>1</v>
      </c>
      <c r="Y45" s="131"/>
    </row>
    <row r="46" spans="2:26" ht="26.25" customHeight="1">
      <c r="B46" s="99">
        <v>2</v>
      </c>
      <c r="C46" s="100">
        <v>3</v>
      </c>
      <c r="D46" s="101" t="s">
        <v>37</v>
      </c>
      <c r="E46" s="102" t="s">
        <v>307</v>
      </c>
      <c r="F46" s="102" t="s">
        <v>307</v>
      </c>
      <c r="G46" s="114" t="s">
        <v>1</v>
      </c>
      <c r="H46" s="103" t="s">
        <v>1</v>
      </c>
      <c r="I46" s="116" t="s">
        <v>307</v>
      </c>
      <c r="J46" s="214" t="s">
        <v>1</v>
      </c>
      <c r="K46" s="56" t="s">
        <v>1</v>
      </c>
      <c r="L46" s="57" t="s">
        <v>1</v>
      </c>
      <c r="M46" s="57" t="s">
        <v>1</v>
      </c>
      <c r="N46" s="57" t="s">
        <v>1</v>
      </c>
      <c r="O46" s="57" t="s">
        <v>1</v>
      </c>
      <c r="P46" s="130" t="s">
        <v>1</v>
      </c>
      <c r="Q46" s="131" t="s">
        <v>1</v>
      </c>
      <c r="R46" s="131" t="s">
        <v>1</v>
      </c>
      <c r="S46" s="131" t="s">
        <v>1</v>
      </c>
      <c r="T46" s="131" t="s">
        <v>1</v>
      </c>
      <c r="U46" s="131" t="s">
        <v>1</v>
      </c>
      <c r="V46" s="196" t="s">
        <v>1</v>
      </c>
      <c r="W46" s="197" t="s">
        <v>1</v>
      </c>
      <c r="X46" s="196" t="s">
        <v>1</v>
      </c>
      <c r="Y46" s="131"/>
    </row>
    <row r="47" spans="2:26" ht="26.25" customHeight="1">
      <c r="B47" s="207">
        <v>3</v>
      </c>
      <c r="C47" s="100">
        <v>6</v>
      </c>
      <c r="D47" s="101" t="s">
        <v>39</v>
      </c>
      <c r="E47" s="102">
        <v>36435787600</v>
      </c>
      <c r="F47" s="102">
        <v>36435787600</v>
      </c>
      <c r="G47" s="114">
        <v>0</v>
      </c>
      <c r="H47" s="103">
        <v>36.435787599999998</v>
      </c>
      <c r="I47" s="116">
        <v>-2.1858051006711454E-2</v>
      </c>
      <c r="J47" s="214">
        <v>66.921950119996851</v>
      </c>
      <c r="K47" s="56">
        <v>0.97814194899328855</v>
      </c>
      <c r="L47" s="57" t="e">
        <v>#REF!</v>
      </c>
      <c r="M47" s="57" t="e">
        <v>#REF!</v>
      </c>
      <c r="N47" s="57">
        <v>1.0083053126230681</v>
      </c>
      <c r="O47" s="57">
        <v>1.0459946232063462</v>
      </c>
      <c r="P47" s="130">
        <v>1</v>
      </c>
      <c r="Q47" s="131">
        <v>254093887</v>
      </c>
      <c r="R47" s="131" t="s">
        <v>1</v>
      </c>
      <c r="S47" s="131" t="s">
        <v>1</v>
      </c>
      <c r="T47" s="131" t="s">
        <v>1</v>
      </c>
      <c r="U47" s="131">
        <v>0</v>
      </c>
      <c r="V47" s="196">
        <v>300118032.60113525</v>
      </c>
      <c r="W47" s="197" t="s">
        <v>1</v>
      </c>
      <c r="X47" s="196" t="s">
        <v>1</v>
      </c>
      <c r="Y47" s="131"/>
    </row>
    <row r="48" spans="2:26" ht="26.25" customHeight="1">
      <c r="B48" s="99">
        <v>4</v>
      </c>
      <c r="C48" s="100">
        <v>8</v>
      </c>
      <c r="D48" s="101" t="s">
        <v>40</v>
      </c>
      <c r="E48" s="102">
        <v>36181693713</v>
      </c>
      <c r="F48" s="102">
        <v>36181693713</v>
      </c>
      <c r="G48" s="114">
        <v>0</v>
      </c>
      <c r="H48" s="103">
        <v>36.181693713000001</v>
      </c>
      <c r="I48" s="116">
        <v>-2.8679363409395919E-2</v>
      </c>
      <c r="J48" s="214">
        <v>67.39192420596676</v>
      </c>
      <c r="K48" s="56">
        <v>0.97132063659060408</v>
      </c>
      <c r="L48" s="57" t="e">
        <v>#REF!</v>
      </c>
      <c r="M48" s="57" t="e">
        <v>#REF!</v>
      </c>
      <c r="N48" s="57">
        <v>1.0012736486178924</v>
      </c>
      <c r="O48" s="57">
        <v>1.0387001235646915</v>
      </c>
      <c r="P48" s="130">
        <v>1</v>
      </c>
      <c r="Q48" s="131">
        <v>333619857</v>
      </c>
      <c r="R48" s="131" t="s">
        <v>1</v>
      </c>
      <c r="S48" s="131" t="s">
        <v>1</v>
      </c>
      <c r="T48" s="131" t="s">
        <v>1</v>
      </c>
      <c r="U48" s="131">
        <v>0</v>
      </c>
      <c r="V48" s="196">
        <v>46024145.601135254</v>
      </c>
      <c r="W48" s="197" t="s">
        <v>1</v>
      </c>
      <c r="X48" s="196" t="s">
        <v>1</v>
      </c>
      <c r="Y48" s="131"/>
    </row>
    <row r="49" spans="2:26" ht="26.25" customHeight="1">
      <c r="B49" s="207">
        <v>5</v>
      </c>
      <c r="C49" s="100">
        <v>11</v>
      </c>
      <c r="D49" s="101" t="s">
        <v>41</v>
      </c>
      <c r="E49" s="102">
        <v>36515313570</v>
      </c>
      <c r="F49" s="102">
        <v>36515313570</v>
      </c>
      <c r="G49" s="114">
        <v>0</v>
      </c>
      <c r="H49" s="103">
        <v>36.515313570000004</v>
      </c>
      <c r="I49" s="116">
        <v>-1.9723125637583938E-2</v>
      </c>
      <c r="J49" s="214">
        <v>66.77620214531818</v>
      </c>
      <c r="K49" s="56">
        <v>0.98027687436241606</v>
      </c>
      <c r="L49" s="57" t="e">
        <v>#REF!</v>
      </c>
      <c r="M49" s="57" t="e">
        <v>#REF!</v>
      </c>
      <c r="N49" s="57">
        <v>1.0105060735596179</v>
      </c>
      <c r="O49" s="57">
        <v>1.048277646094131</v>
      </c>
      <c r="P49" s="130">
        <v>1</v>
      </c>
      <c r="Q49" s="131" t="e">
        <v>#VALUE!</v>
      </c>
      <c r="R49" s="131" t="s">
        <v>1</v>
      </c>
      <c r="S49" s="131" t="s">
        <v>1</v>
      </c>
      <c r="T49" s="131" t="s">
        <v>1</v>
      </c>
      <c r="U49" s="131">
        <v>0</v>
      </c>
      <c r="V49" s="196">
        <v>379644002.60113525</v>
      </c>
      <c r="W49" s="197" t="s">
        <v>1</v>
      </c>
      <c r="X49" s="196" t="s">
        <v>1</v>
      </c>
      <c r="Y49" s="131"/>
    </row>
    <row r="50" spans="2:26" ht="26.25" customHeight="1">
      <c r="B50" s="99">
        <v>6</v>
      </c>
      <c r="C50" s="100">
        <v>18</v>
      </c>
      <c r="D50" s="101" t="s">
        <v>42</v>
      </c>
      <c r="E50" s="102" t="s">
        <v>307</v>
      </c>
      <c r="F50" s="102" t="s">
        <v>307</v>
      </c>
      <c r="G50" s="114" t="s">
        <v>1</v>
      </c>
      <c r="H50" s="103" t="s">
        <v>1</v>
      </c>
      <c r="I50" s="116" t="s">
        <v>307</v>
      </c>
      <c r="J50" s="214" t="s">
        <v>1</v>
      </c>
      <c r="K50" s="56" t="s">
        <v>1</v>
      </c>
      <c r="L50" s="57" t="s">
        <v>1</v>
      </c>
      <c r="M50" s="57" t="s">
        <v>1</v>
      </c>
      <c r="N50" s="57" t="s">
        <v>1</v>
      </c>
      <c r="O50" s="57" t="s">
        <v>1</v>
      </c>
      <c r="P50" s="130" t="s">
        <v>1</v>
      </c>
      <c r="Q50" s="131" t="s">
        <v>1</v>
      </c>
      <c r="R50" s="131" t="s">
        <v>1</v>
      </c>
      <c r="S50" s="131" t="s">
        <v>1</v>
      </c>
      <c r="T50" s="131" t="s">
        <v>1</v>
      </c>
      <c r="U50" s="131" t="s">
        <v>1</v>
      </c>
      <c r="V50" s="196" t="s">
        <v>1</v>
      </c>
      <c r="W50" s="197" t="s">
        <v>1</v>
      </c>
      <c r="X50" s="196" t="s">
        <v>1</v>
      </c>
      <c r="Y50" s="131"/>
    </row>
    <row r="51" spans="2:26" ht="26.25" customHeight="1">
      <c r="B51" s="207">
        <v>7</v>
      </c>
      <c r="C51" s="100">
        <v>21</v>
      </c>
      <c r="D51" s="101" t="s">
        <v>43</v>
      </c>
      <c r="E51" s="102" t="s">
        <v>307</v>
      </c>
      <c r="F51" s="102" t="s">
        <v>307</v>
      </c>
      <c r="G51" s="114" t="s">
        <v>1</v>
      </c>
      <c r="H51" s="103" t="s">
        <v>1</v>
      </c>
      <c r="I51" s="116" t="s">
        <v>307</v>
      </c>
      <c r="J51" s="214" t="s">
        <v>1</v>
      </c>
      <c r="K51" s="56" t="s">
        <v>1</v>
      </c>
      <c r="L51" s="57" t="s">
        <v>1</v>
      </c>
      <c r="M51" s="57" t="s">
        <v>1</v>
      </c>
      <c r="N51" s="57" t="s">
        <v>1</v>
      </c>
      <c r="O51" s="57" t="s">
        <v>1</v>
      </c>
      <c r="P51" s="130" t="s">
        <v>1</v>
      </c>
      <c r="Q51" s="131" t="s">
        <v>1</v>
      </c>
      <c r="R51" s="131" t="s">
        <v>1</v>
      </c>
      <c r="S51" s="131" t="s">
        <v>1</v>
      </c>
      <c r="T51" s="131" t="s">
        <v>1</v>
      </c>
      <c r="U51" s="131" t="s">
        <v>1</v>
      </c>
      <c r="V51" s="196" t="s">
        <v>1</v>
      </c>
      <c r="W51" s="197" t="s">
        <v>1</v>
      </c>
      <c r="X51" s="196" t="s">
        <v>1</v>
      </c>
      <c r="Y51" s="131"/>
    </row>
    <row r="52" spans="2:26" ht="26.25" customHeight="1">
      <c r="B52" s="99">
        <v>8</v>
      </c>
      <c r="C52" s="100">
        <v>23</v>
      </c>
      <c r="D52" s="101" t="s">
        <v>44</v>
      </c>
      <c r="E52" s="102">
        <v>34833628005</v>
      </c>
      <c r="F52" s="102">
        <v>34833628005</v>
      </c>
      <c r="G52" s="114">
        <v>0</v>
      </c>
      <c r="H52" s="103">
        <v>34.833628005000001</v>
      </c>
      <c r="I52" s="116">
        <v>-6.4869046845637546E-2</v>
      </c>
      <c r="J52" s="214">
        <v>70</v>
      </c>
      <c r="K52" s="56">
        <v>0.93513095315436245</v>
      </c>
      <c r="L52" s="57" t="e">
        <v>#REF!</v>
      </c>
      <c r="M52" s="57" t="e">
        <v>#REF!</v>
      </c>
      <c r="N52" s="57">
        <v>0.96396796910126858</v>
      </c>
      <c r="O52" s="57">
        <v>1</v>
      </c>
      <c r="P52" s="130">
        <v>1</v>
      </c>
      <c r="Q52" s="131">
        <v>1265082688</v>
      </c>
      <c r="R52" s="131">
        <v>1347487576</v>
      </c>
      <c r="S52" s="131" t="s">
        <v>1</v>
      </c>
      <c r="T52" s="131" t="s">
        <v>1</v>
      </c>
      <c r="U52" s="131">
        <v>0</v>
      </c>
      <c r="V52" s="196">
        <v>1302041562.3988647</v>
      </c>
      <c r="W52" s="197" t="s">
        <v>1</v>
      </c>
      <c r="X52" s="196" t="s">
        <v>1</v>
      </c>
      <c r="Y52" s="131"/>
    </row>
    <row r="53" spans="2:26" ht="26.25" customHeight="1">
      <c r="B53" s="207">
        <v>9</v>
      </c>
      <c r="C53" s="100">
        <v>25</v>
      </c>
      <c r="D53" s="101" t="s">
        <v>45</v>
      </c>
      <c r="E53" s="102">
        <v>36098710693</v>
      </c>
      <c r="F53" s="102">
        <v>36098710693</v>
      </c>
      <c r="G53" s="114">
        <v>0</v>
      </c>
      <c r="H53" s="103">
        <v>36.098710693000001</v>
      </c>
      <c r="I53" s="116">
        <v>-3.0907095489932868E-2</v>
      </c>
      <c r="J53" s="214">
        <v>67.5468434617203</v>
      </c>
      <c r="K53" s="56">
        <v>0.96909290451006713</v>
      </c>
      <c r="L53" s="57" t="e">
        <v>#REF!</v>
      </c>
      <c r="M53" s="57" t="e">
        <v>#REF!</v>
      </c>
      <c r="N53" s="57">
        <v>0.99897721905138825</v>
      </c>
      <c r="O53" s="57">
        <v>1.0363178560619184</v>
      </c>
      <c r="P53" s="130">
        <v>1</v>
      </c>
      <c r="Q53" s="131" t="e">
        <v>#VALUE!</v>
      </c>
      <c r="R53" s="131">
        <v>82404888</v>
      </c>
      <c r="S53" s="131" t="s">
        <v>1</v>
      </c>
      <c r="T53" s="131" t="s">
        <v>1</v>
      </c>
      <c r="U53" s="131">
        <v>0</v>
      </c>
      <c r="V53" s="196">
        <v>36958874.398864746</v>
      </c>
      <c r="W53" s="197" t="s">
        <v>306</v>
      </c>
      <c r="X53" s="196">
        <v>36098710693</v>
      </c>
      <c r="Y53" s="131"/>
    </row>
    <row r="54" spans="2:26" ht="26.25" customHeight="1">
      <c r="B54" s="99">
        <v>10</v>
      </c>
      <c r="C54" s="100">
        <v>28</v>
      </c>
      <c r="D54" s="101" t="s">
        <v>46</v>
      </c>
      <c r="E54" s="102" t="s">
        <v>307</v>
      </c>
      <c r="F54" s="102" t="s">
        <v>307</v>
      </c>
      <c r="G54" s="114" t="s">
        <v>1</v>
      </c>
      <c r="H54" s="103" t="s">
        <v>1</v>
      </c>
      <c r="I54" s="116" t="s">
        <v>307</v>
      </c>
      <c r="J54" s="214" t="s">
        <v>1</v>
      </c>
      <c r="K54" s="56" t="s">
        <v>1</v>
      </c>
      <c r="L54" s="57" t="s">
        <v>1</v>
      </c>
      <c r="M54" s="57" t="s">
        <v>1</v>
      </c>
      <c r="N54" s="57" t="s">
        <v>1</v>
      </c>
      <c r="O54" s="57" t="s">
        <v>1</v>
      </c>
      <c r="P54" s="130" t="s">
        <v>1</v>
      </c>
      <c r="Q54" s="131" t="s">
        <v>1</v>
      </c>
      <c r="R54" s="131" t="s">
        <v>1</v>
      </c>
      <c r="S54" s="131" t="s">
        <v>1</v>
      </c>
      <c r="T54" s="131" t="s">
        <v>1</v>
      </c>
      <c r="U54" s="131" t="s">
        <v>1</v>
      </c>
      <c r="V54" s="196" t="s">
        <v>1</v>
      </c>
      <c r="W54" s="197" t="s">
        <v>1</v>
      </c>
      <c r="X54" s="196" t="s">
        <v>1</v>
      </c>
      <c r="Y54" s="131"/>
    </row>
    <row r="55" spans="2:26" ht="26.25" customHeight="1">
      <c r="B55" s="207">
        <v>11</v>
      </c>
      <c r="C55" s="100">
        <v>32</v>
      </c>
      <c r="D55" s="101" t="s">
        <v>47</v>
      </c>
      <c r="E55" s="102">
        <v>35944236264</v>
      </c>
      <c r="F55" s="102">
        <v>35944236264</v>
      </c>
      <c r="G55" s="114">
        <v>0</v>
      </c>
      <c r="H55" s="103">
        <v>35.944236263999997</v>
      </c>
      <c r="I55" s="116">
        <v>-3.5054060026845635E-2</v>
      </c>
      <c r="J55" s="214">
        <v>67.837133676759649</v>
      </c>
      <c r="K55" s="56">
        <v>0.96494593997315437</v>
      </c>
      <c r="L55" s="57" t="e">
        <v>#REF!</v>
      </c>
      <c r="M55" s="57" t="e">
        <v>#REF!</v>
      </c>
      <c r="N55" s="57">
        <v>0.99470237287171859</v>
      </c>
      <c r="O55" s="57">
        <v>1.0318832209737263</v>
      </c>
      <c r="P55" s="130">
        <v>1</v>
      </c>
      <c r="Q55" s="131" t="e">
        <v>#VALUE!</v>
      </c>
      <c r="R55" s="131">
        <v>236879317</v>
      </c>
      <c r="S55" s="131" t="s">
        <v>1</v>
      </c>
      <c r="T55" s="131" t="s">
        <v>1</v>
      </c>
      <c r="U55" s="131">
        <v>0</v>
      </c>
      <c r="V55" s="196">
        <v>191433303.39886475</v>
      </c>
      <c r="W55" s="197" t="s">
        <v>1</v>
      </c>
      <c r="X55" s="196" t="s">
        <v>1</v>
      </c>
      <c r="Y55" s="131"/>
    </row>
    <row r="56" spans="2:26" ht="26.25" customHeight="1">
      <c r="B56" s="99">
        <v>12</v>
      </c>
      <c r="C56" s="100">
        <v>33</v>
      </c>
      <c r="D56" s="101" t="s">
        <v>48</v>
      </c>
      <c r="E56" s="102" t="s">
        <v>307</v>
      </c>
      <c r="F56" s="102" t="s">
        <v>307</v>
      </c>
      <c r="G56" s="114" t="s">
        <v>1</v>
      </c>
      <c r="H56" s="103" t="s">
        <v>1</v>
      </c>
      <c r="I56" s="116" t="s">
        <v>307</v>
      </c>
      <c r="J56" s="214" t="s">
        <v>1</v>
      </c>
      <c r="K56" s="56" t="s">
        <v>1</v>
      </c>
      <c r="L56" s="57" t="s">
        <v>1</v>
      </c>
      <c r="M56" s="57" t="s">
        <v>1</v>
      </c>
      <c r="N56" s="57" t="s">
        <v>1</v>
      </c>
      <c r="O56" s="57" t="s">
        <v>1</v>
      </c>
      <c r="P56" s="130" t="s">
        <v>1</v>
      </c>
      <c r="Q56" s="131" t="s">
        <v>1</v>
      </c>
      <c r="R56" s="131" t="s">
        <v>1</v>
      </c>
      <c r="S56" s="131" t="s">
        <v>1</v>
      </c>
      <c r="T56" s="131" t="s">
        <v>1</v>
      </c>
      <c r="U56" s="131" t="s">
        <v>1</v>
      </c>
      <c r="V56" s="196" t="s">
        <v>1</v>
      </c>
      <c r="W56" s="197" t="s">
        <v>1</v>
      </c>
      <c r="X56" s="196" t="s">
        <v>1</v>
      </c>
      <c r="Y56" s="131"/>
    </row>
    <row r="57" spans="2:26" ht="26.25" customHeight="1">
      <c r="B57" s="207">
        <v>13</v>
      </c>
      <c r="C57" s="100">
        <v>35</v>
      </c>
      <c r="D57" s="101" t="s">
        <v>49</v>
      </c>
      <c r="E57" s="102">
        <v>36288066674</v>
      </c>
      <c r="F57" s="102">
        <v>36288066674</v>
      </c>
      <c r="G57" s="114">
        <v>0</v>
      </c>
      <c r="H57" s="103">
        <v>36.288066674</v>
      </c>
      <c r="I57" s="116">
        <v>-2.5823713449664387E-2</v>
      </c>
      <c r="J57" s="214">
        <v>67.194375006399937</v>
      </c>
      <c r="K57" s="56">
        <v>0.97417628655033561</v>
      </c>
      <c r="L57" s="57" t="e">
        <v>#REF!</v>
      </c>
      <c r="M57" s="57" t="e">
        <v>#REF!</v>
      </c>
      <c r="N57" s="57">
        <v>1.0042173594242356</v>
      </c>
      <c r="O57" s="57">
        <v>1.0417538669469408</v>
      </c>
      <c r="P57" s="130">
        <v>1</v>
      </c>
      <c r="Q57" s="131">
        <v>575739339</v>
      </c>
      <c r="R57" s="131" t="s">
        <v>1</v>
      </c>
      <c r="S57" s="131" t="s">
        <v>1</v>
      </c>
      <c r="T57" s="131" t="s">
        <v>1</v>
      </c>
      <c r="U57" s="131">
        <v>0</v>
      </c>
      <c r="V57" s="196">
        <v>152397106.60113525</v>
      </c>
      <c r="W57" s="197" t="s">
        <v>1</v>
      </c>
      <c r="X57" s="196" t="s">
        <v>1</v>
      </c>
      <c r="Y57" s="131"/>
    </row>
    <row r="58" spans="2:26" ht="26.25" customHeight="1">
      <c r="B58" s="99">
        <v>14</v>
      </c>
      <c r="C58" s="100">
        <v>36</v>
      </c>
      <c r="D58" s="101" t="s">
        <v>50</v>
      </c>
      <c r="E58" s="102">
        <v>36863806013</v>
      </c>
      <c r="F58" s="102">
        <v>36863806013</v>
      </c>
      <c r="G58" s="114">
        <v>0</v>
      </c>
      <c r="H58" s="103">
        <v>36.863806013000001</v>
      </c>
      <c r="I58" s="116">
        <v>-1.0367623812080562E-2</v>
      </c>
      <c r="J58" s="214">
        <v>66.14493249802031</v>
      </c>
      <c r="K58" s="56">
        <v>0.98963237618791944</v>
      </c>
      <c r="L58" s="57" t="e">
        <v>#REF!</v>
      </c>
      <c r="M58" s="57" t="e">
        <v>#REF!</v>
      </c>
      <c r="N58" s="57">
        <v>1.020150074824075</v>
      </c>
      <c r="O58" s="57">
        <v>1.0582821292030962</v>
      </c>
      <c r="P58" s="130">
        <v>1</v>
      </c>
      <c r="Q58" s="131">
        <v>813388703</v>
      </c>
      <c r="R58" s="131" t="s">
        <v>1</v>
      </c>
      <c r="S58" s="131" t="s">
        <v>1</v>
      </c>
      <c r="T58" s="131" t="s">
        <v>1</v>
      </c>
      <c r="U58" s="131">
        <v>0</v>
      </c>
      <c r="V58" s="196">
        <v>728136445.60113525</v>
      </c>
      <c r="W58" s="197" t="s">
        <v>1</v>
      </c>
      <c r="X58" s="196" t="s">
        <v>1</v>
      </c>
      <c r="Y58" s="131"/>
    </row>
    <row r="59" spans="2:26" ht="26.25" customHeight="1">
      <c r="B59" s="207">
        <v>15</v>
      </c>
      <c r="C59" s="100">
        <v>38</v>
      </c>
      <c r="D59" s="101" t="s">
        <v>51</v>
      </c>
      <c r="E59" s="102">
        <v>36050417310</v>
      </c>
      <c r="F59" s="102">
        <v>36050417310</v>
      </c>
      <c r="G59" s="114">
        <v>0</v>
      </c>
      <c r="H59" s="103">
        <v>36.05041731</v>
      </c>
      <c r="I59" s="116">
        <v>-3.2203562147650966E-2</v>
      </c>
      <c r="J59" s="214">
        <v>67.637329670345494</v>
      </c>
      <c r="K59" s="56">
        <v>0.96779643785234903</v>
      </c>
      <c r="L59" s="57" t="e">
        <v>#REF!</v>
      </c>
      <c r="M59" s="57" t="e">
        <v>#REF!</v>
      </c>
      <c r="N59" s="57">
        <v>0.99764077272070872</v>
      </c>
      <c r="O59" s="57">
        <v>1.0349314548810518</v>
      </c>
      <c r="P59" s="130">
        <v>1</v>
      </c>
      <c r="Q59" s="131" t="e">
        <v>#REF!</v>
      </c>
      <c r="R59" s="131">
        <v>130698271</v>
      </c>
      <c r="S59" s="131" t="s">
        <v>1</v>
      </c>
      <c r="T59" s="131" t="s">
        <v>1</v>
      </c>
      <c r="U59" s="131">
        <v>0</v>
      </c>
      <c r="V59" s="196">
        <v>85252257.398864746</v>
      </c>
      <c r="W59" s="197" t="s">
        <v>1</v>
      </c>
      <c r="X59" s="196" t="s">
        <v>1</v>
      </c>
      <c r="Y59" s="131"/>
    </row>
    <row r="60" spans="2:26" customFormat="1" ht="6.75" customHeight="1" thickBot="1">
      <c r="P60" s="135"/>
      <c r="Q60" s="136"/>
      <c r="R60" s="131"/>
      <c r="S60" s="131"/>
      <c r="T60" s="131"/>
      <c r="U60" s="131"/>
      <c r="V60" s="198"/>
      <c r="W60" s="199"/>
      <c r="X60" s="200"/>
      <c r="Y60" s="131"/>
      <c r="Z60" s="111"/>
    </row>
    <row r="61" spans="2:26" customFormat="1" ht="14">
      <c r="B61" s="447" t="s">
        <v>271</v>
      </c>
      <c r="C61" s="448"/>
      <c r="D61" s="448"/>
      <c r="E61" s="448"/>
      <c r="F61" s="448"/>
      <c r="G61" s="448"/>
      <c r="H61" s="448"/>
      <c r="I61" s="448"/>
      <c r="J61" s="449"/>
      <c r="P61" s="111"/>
      <c r="Q61" s="136"/>
      <c r="R61" s="131"/>
      <c r="S61" s="131"/>
      <c r="T61" s="131"/>
      <c r="U61" s="131"/>
      <c r="V61" s="203"/>
      <c r="W61" s="199"/>
      <c r="X61" s="200"/>
      <c r="Y61" s="131"/>
      <c r="Z61" s="111"/>
    </row>
    <row r="62" spans="2:26" customFormat="1">
      <c r="B62" s="473" t="s">
        <v>272</v>
      </c>
      <c r="C62" s="474"/>
      <c r="D62" s="474"/>
      <c r="E62" s="474"/>
      <c r="F62" s="474"/>
      <c r="G62" s="474"/>
      <c r="H62" s="474"/>
      <c r="I62" s="474"/>
      <c r="J62" s="175" t="s">
        <v>273</v>
      </c>
      <c r="P62" s="111"/>
      <c r="Q62" s="133"/>
      <c r="R62" s="131"/>
      <c r="S62" s="131"/>
      <c r="T62" s="131"/>
      <c r="U62" s="131"/>
      <c r="V62" s="203"/>
      <c r="W62" s="199"/>
      <c r="X62" s="200"/>
      <c r="Y62" s="131"/>
      <c r="Z62" s="111"/>
    </row>
    <row r="63" spans="2:26" customFormat="1">
      <c r="B63" s="469" t="s">
        <v>274</v>
      </c>
      <c r="C63" s="470"/>
      <c r="D63" s="470"/>
      <c r="E63" s="470"/>
      <c r="F63" s="470"/>
      <c r="G63" s="470"/>
      <c r="H63" s="470"/>
      <c r="I63" s="470"/>
      <c r="J63" s="77">
        <v>0</v>
      </c>
      <c r="N63" s="31"/>
      <c r="O63" s="31"/>
      <c r="P63" s="111"/>
      <c r="Q63" s="133"/>
      <c r="R63" s="131"/>
      <c r="S63" s="131"/>
      <c r="T63" s="131"/>
      <c r="U63" s="131"/>
      <c r="V63" s="203"/>
      <c r="W63" s="199"/>
      <c r="X63" s="200"/>
      <c r="Y63" s="131"/>
      <c r="Z63" s="111"/>
    </row>
    <row r="64" spans="2:26" ht="13.25" customHeight="1">
      <c r="B64" s="469" t="s">
        <v>275</v>
      </c>
      <c r="C64" s="470"/>
      <c r="D64" s="470"/>
      <c r="E64" s="470"/>
      <c r="F64" s="470"/>
      <c r="G64" s="470"/>
      <c r="H64" s="470"/>
      <c r="I64" s="470"/>
      <c r="J64" s="78">
        <v>1</v>
      </c>
      <c r="K64"/>
      <c r="L64"/>
      <c r="M64"/>
      <c r="R64" s="131"/>
      <c r="S64" s="131"/>
      <c r="T64" s="131"/>
      <c r="U64" s="131"/>
      <c r="Y64" s="131"/>
    </row>
    <row r="65" spans="2:26" ht="13.25" customHeight="1">
      <c r="B65" s="469" t="s">
        <v>276</v>
      </c>
      <c r="C65" s="470"/>
      <c r="D65" s="470"/>
      <c r="E65" s="470"/>
      <c r="F65" s="470"/>
      <c r="G65" s="470"/>
      <c r="H65" s="470"/>
      <c r="I65" s="470"/>
      <c r="J65" s="78">
        <v>9</v>
      </c>
      <c r="K65"/>
      <c r="L65"/>
      <c r="M65"/>
      <c r="R65" s="131"/>
      <c r="S65" s="131"/>
      <c r="T65" s="131"/>
      <c r="U65" s="131"/>
      <c r="Y65" s="131"/>
    </row>
    <row r="66" spans="2:26" ht="13.25" customHeight="1">
      <c r="B66" s="469" t="s">
        <v>277</v>
      </c>
      <c r="C66" s="470"/>
      <c r="D66" s="470"/>
      <c r="E66" s="470"/>
      <c r="F66" s="470"/>
      <c r="G66" s="470"/>
      <c r="H66" s="470"/>
      <c r="I66" s="470"/>
      <c r="J66" s="79">
        <v>-6.4869046845637546E-2</v>
      </c>
      <c r="K66"/>
      <c r="L66"/>
      <c r="M66"/>
      <c r="N66"/>
      <c r="O66"/>
      <c r="P66" s="111"/>
      <c r="R66" s="131"/>
      <c r="S66" s="131"/>
      <c r="T66" s="131"/>
      <c r="U66" s="131"/>
      <c r="Y66" s="131"/>
    </row>
    <row r="67" spans="2:26" ht="14" customHeight="1">
      <c r="B67" s="469" t="s">
        <v>278</v>
      </c>
      <c r="C67" s="470"/>
      <c r="D67" s="470"/>
      <c r="E67" s="470"/>
      <c r="F67" s="470"/>
      <c r="G67" s="470"/>
      <c r="H67" s="470"/>
      <c r="I67" s="470"/>
      <c r="J67" s="83"/>
      <c r="K67"/>
      <c r="L67"/>
      <c r="M67"/>
      <c r="N67"/>
      <c r="O67"/>
      <c r="P67" s="111"/>
      <c r="R67" s="131"/>
      <c r="S67" s="131"/>
      <c r="T67" s="131"/>
      <c r="U67" s="131"/>
      <c r="Y67" s="131"/>
    </row>
    <row r="68" spans="2:26" s="30" customFormat="1" ht="14" thickBot="1">
      <c r="B68" s="471" t="s">
        <v>279</v>
      </c>
      <c r="C68" s="472"/>
      <c r="D68" s="472"/>
      <c r="E68" s="472"/>
      <c r="F68" s="472"/>
      <c r="G68" s="472"/>
      <c r="H68" s="472"/>
      <c r="I68" s="472"/>
      <c r="J68" s="80"/>
      <c r="K68" s="88"/>
      <c r="L68" s="88"/>
      <c r="M68" s="88"/>
      <c r="N68" s="88"/>
      <c r="O68" s="88"/>
      <c r="P68" s="137"/>
      <c r="Q68" s="134"/>
      <c r="R68" s="131"/>
      <c r="S68" s="131"/>
      <c r="T68" s="131"/>
      <c r="U68" s="131"/>
      <c r="V68" s="202"/>
      <c r="W68" s="201"/>
      <c r="X68" s="202"/>
      <c r="Y68" s="131"/>
      <c r="Z68" s="113"/>
    </row>
    <row r="69" spans="2:26" ht="3" hidden="1" customHeight="1" thickBot="1">
      <c r="B69" s="111" t="s">
        <v>55</v>
      </c>
      <c r="C69"/>
      <c r="D69"/>
      <c r="E69"/>
      <c r="F69"/>
      <c r="G69"/>
      <c r="H69"/>
      <c r="J69" s="31"/>
      <c r="K69" s="31"/>
      <c r="L69"/>
      <c r="M69"/>
      <c r="N69"/>
      <c r="O69"/>
      <c r="P69" s="111"/>
      <c r="R69" s="131"/>
      <c r="S69" s="131"/>
      <c r="T69" s="131"/>
      <c r="U69" s="131"/>
      <c r="Y69" s="131"/>
    </row>
    <row r="70" spans="2:26" ht="24" hidden="1">
      <c r="B70"/>
      <c r="C70"/>
      <c r="D70"/>
      <c r="E70"/>
      <c r="F70"/>
      <c r="G70"/>
      <c r="H70"/>
      <c r="I70" s="81" t="s">
        <v>260</v>
      </c>
      <c r="J70" s="81" t="s">
        <v>261</v>
      </c>
      <c r="K70" s="31"/>
      <c r="L70"/>
      <c r="M70"/>
      <c r="N70"/>
      <c r="O70"/>
      <c r="P70" s="111"/>
      <c r="R70" s="131"/>
      <c r="S70" s="131"/>
      <c r="T70" s="131"/>
      <c r="U70" s="131"/>
      <c r="Y70" s="131"/>
    </row>
    <row r="71" spans="2:26" ht="13.5" hidden="1" customHeight="1" thickBot="1">
      <c r="B71"/>
      <c r="C71"/>
      <c r="D71"/>
      <c r="E71"/>
      <c r="F71"/>
      <c r="G71"/>
      <c r="H71"/>
      <c r="I71" s="34" t="s">
        <v>280</v>
      </c>
      <c r="J71" s="82">
        <v>70</v>
      </c>
      <c r="K71" s="31"/>
      <c r="L71"/>
      <c r="M71"/>
      <c r="N71"/>
      <c r="O71"/>
      <c r="P71" s="111"/>
      <c r="R71" s="131"/>
      <c r="S71" s="131"/>
      <c r="T71" s="131"/>
      <c r="U71" s="131"/>
      <c r="Y71" s="131"/>
    </row>
    <row r="72" spans="2:26" ht="4" customHeight="1">
      <c r="B72" s="219" t="s">
        <v>55</v>
      </c>
      <c r="C72"/>
      <c r="D72"/>
      <c r="E72"/>
      <c r="F72"/>
      <c r="G72"/>
      <c r="H72"/>
      <c r="J72" s="31"/>
      <c r="K72" s="31"/>
      <c r="L72"/>
      <c r="M72"/>
      <c r="N72"/>
      <c r="O72"/>
      <c r="P72" s="111"/>
      <c r="R72" s="131"/>
      <c r="S72" s="131"/>
      <c r="T72" s="131"/>
      <c r="U72" s="131"/>
      <c r="Y72" s="131"/>
    </row>
    <row r="73" spans="2:26" ht="13.5" customHeight="1">
      <c r="B73"/>
      <c r="C73"/>
      <c r="D73"/>
      <c r="E73"/>
      <c r="F73"/>
      <c r="G73"/>
      <c r="H73"/>
      <c r="J73" s="31"/>
      <c r="K73" s="31"/>
      <c r="L73"/>
      <c r="M73"/>
      <c r="N73"/>
      <c r="O73"/>
      <c r="P73" s="111"/>
      <c r="R73" s="131"/>
      <c r="S73" s="131"/>
      <c r="T73" s="131"/>
      <c r="U73" s="131"/>
      <c r="Y73" s="131"/>
    </row>
    <row r="74" spans="2:26" ht="13.5" customHeight="1">
      <c r="B74"/>
      <c r="C74"/>
      <c r="D74"/>
      <c r="E74"/>
      <c r="F74"/>
      <c r="G74"/>
      <c r="H74"/>
      <c r="J74" s="31"/>
      <c r="K74" s="31"/>
      <c r="L74"/>
      <c r="M74"/>
      <c r="N74"/>
      <c r="O74"/>
      <c r="P74" s="111"/>
      <c r="R74" s="131"/>
      <c r="S74" s="131"/>
      <c r="T74" s="131"/>
      <c r="U74" s="131"/>
      <c r="Y74" s="131"/>
    </row>
    <row r="75" spans="2:26" ht="13.5" customHeight="1">
      <c r="B75"/>
      <c r="C75"/>
      <c r="D75"/>
      <c r="E75"/>
      <c r="F75"/>
      <c r="G75"/>
      <c r="H75"/>
      <c r="J75" s="31"/>
      <c r="K75" s="31"/>
      <c r="L75"/>
      <c r="M75"/>
      <c r="N75"/>
      <c r="O75"/>
      <c r="P75" s="111"/>
    </row>
    <row r="76" spans="2:26"/>
    <row r="77" spans="2:26"/>
    <row r="78" spans="2:26"/>
    <row r="79" spans="2:26"/>
    <row r="80" spans="2: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sheetData>
  <sheetProtection selectLockedCells="1"/>
  <dataConsolidate/>
  <mergeCells count="45">
    <mergeCell ref="E12:J12"/>
    <mergeCell ref="E13:H13"/>
    <mergeCell ref="G15:J15"/>
    <mergeCell ref="E15:F15"/>
    <mergeCell ref="B12:C13"/>
    <mergeCell ref="B14:C15"/>
    <mergeCell ref="B63:I63"/>
    <mergeCell ref="B26:I26"/>
    <mergeCell ref="B27:I27"/>
    <mergeCell ref="B68:I68"/>
    <mergeCell ref="B67:I67"/>
    <mergeCell ref="B61:J61"/>
    <mergeCell ref="B66:I66"/>
    <mergeCell ref="B62:I62"/>
    <mergeCell ref="B64:I64"/>
    <mergeCell ref="B65:I65"/>
    <mergeCell ref="B17:J17"/>
    <mergeCell ref="B35:I35"/>
    <mergeCell ref="B38:D38"/>
    <mergeCell ref="B29:I29"/>
    <mergeCell ref="B30:I30"/>
    <mergeCell ref="B31:I31"/>
    <mergeCell ref="B32:J32"/>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7:J7"/>
    <mergeCell ref="B9:J9"/>
    <mergeCell ref="B10:J10"/>
    <mergeCell ref="B1:J1"/>
    <mergeCell ref="B2:J2"/>
    <mergeCell ref="B3:J3"/>
    <mergeCell ref="B4:J4"/>
    <mergeCell ref="B5:J5"/>
  </mergeCells>
  <conditionalFormatting sqref="B45:J59">
    <cfRule type="expression" dxfId="4" priority="19" stopIfTrue="1">
      <formula>MOD(ROW(),2)</formula>
    </cfRule>
  </conditionalFormatting>
  <conditionalFormatting sqref="E45:H59">
    <cfRule type="cellIs" dxfId="3" priority="18" stopIfTrue="1" operator="equal">
      <formula>"NO ADMISIBLE"</formula>
    </cfRule>
  </conditionalFormatting>
  <conditionalFormatting sqref="E45:H59">
    <cfRule type="cellIs" dxfId="2" priority="17" stopIfTrue="1" operator="equal">
      <formula>"DESCARTADO"</formula>
    </cfRule>
  </conditionalFormatting>
  <conditionalFormatting sqref="E45">
    <cfRule type="cellIs" dxfId="1" priority="11" stopIfTrue="1" operator="equal">
      <formula>"NO ADMISIBLE"</formula>
    </cfRule>
  </conditionalFormatting>
  <conditionalFormatting sqref="E45">
    <cfRule type="cellIs" dxfId="0" priority="10" stopIfTrue="1" operator="equal">
      <formula>"DESCARTADO"</formula>
    </cfRule>
  </conditionalFormatting>
  <dataValidations disablePrompts="1" count="2">
    <dataValidation type="list" allowBlank="1" showInputMessage="1" showErrorMessage="1" sqref="Q16 D15" xr:uid="{00000000-0002-0000-0300-000000000000}">
      <formula1>METEVA</formula1>
    </dataValidation>
    <dataValidation type="whole" allowBlank="1" showInputMessage="1" showErrorMessage="1" errorTitle="ERROR" error="&quot;EL NUMERO DE MODULO ESTA POR FUERA DEL RANGO&quot;" sqref="B14:C15" xr:uid="{00000000-0002-0000-03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
  <dimension ref="A1:J229"/>
  <sheetViews>
    <sheetView topLeftCell="C1" workbookViewId="0">
      <selection activeCell="D13" sqref="D13"/>
    </sheetView>
  </sheetViews>
  <sheetFormatPr baseColWidth="10" defaultColWidth="11.5" defaultRowHeight="13"/>
  <cols>
    <col min="1" max="1" width="11.5" style="115"/>
    <col min="2" max="2" width="85.6640625" style="115" bestFit="1" customWidth="1"/>
    <col min="3" max="3" width="14.1640625" style="115" bestFit="1" customWidth="1"/>
    <col min="4" max="4" width="47.5" style="115" bestFit="1" customWidth="1"/>
    <col min="5" max="7" width="11.5" style="115"/>
    <col min="8" max="8" width="11.5" style="239"/>
    <col min="9" max="9" width="18.33203125" style="239" customWidth="1"/>
    <col min="10" max="10" width="15.5" style="239" customWidth="1"/>
    <col min="11" max="16384" width="11.5" style="115"/>
  </cols>
  <sheetData>
    <row r="1" spans="1:10" ht="16" thickTop="1">
      <c r="A1" s="40" t="s">
        <v>281</v>
      </c>
      <c r="B1" s="124" t="s">
        <v>282</v>
      </c>
      <c r="C1" s="124" t="s">
        <v>283</v>
      </c>
      <c r="D1" s="124" t="s">
        <v>284</v>
      </c>
      <c r="H1" s="490" t="s">
        <v>285</v>
      </c>
      <c r="I1" s="490"/>
      <c r="J1" s="490"/>
    </row>
    <row r="2" spans="1:10">
      <c r="A2" s="41">
        <v>1</v>
      </c>
      <c r="B2" s="49" t="s">
        <v>20</v>
      </c>
      <c r="C2" s="50" t="s">
        <v>36</v>
      </c>
      <c r="D2" s="121" t="s">
        <v>286</v>
      </c>
      <c r="F2" s="132"/>
      <c r="H2" s="240">
        <v>1</v>
      </c>
      <c r="I2" s="239">
        <f>IF(ISTEXT('VR-PROP'!$J$140),"DESCARTADO",'VR-PROP'!$J$138)</f>
        <v>0</v>
      </c>
      <c r="J2" s="239">
        <f>IF(ISTEXT('VR-PROP'!$J$140),"DESCARTADO",'VR-PROP'!$J$140)</f>
        <v>0</v>
      </c>
    </row>
    <row r="3" spans="1:10">
      <c r="A3" s="42">
        <v>2</v>
      </c>
      <c r="B3" s="43" t="s">
        <v>287</v>
      </c>
      <c r="C3" s="51" t="s">
        <v>38</v>
      </c>
      <c r="D3" s="122" t="s">
        <v>288</v>
      </c>
      <c r="H3" s="240">
        <v>2</v>
      </c>
      <c r="I3" s="239">
        <f>IF(ISTEXT('VR-PROP'!$M$54),"DESCARTADO",'VR-PROP'!$M$41)</f>
        <v>0</v>
      </c>
      <c r="J3" s="239">
        <f>IF(ISTEXT('VR-PROP'!$M$54),"DESCARTADO",'VR-PROP'!$M$54)</f>
        <v>0</v>
      </c>
    </row>
    <row r="4" spans="1:10" ht="14" thickBot="1">
      <c r="A4" s="41">
        <v>3</v>
      </c>
      <c r="B4" s="43" t="s">
        <v>289</v>
      </c>
      <c r="C4" s="52" t="s">
        <v>53</v>
      </c>
      <c r="D4" s="122" t="s">
        <v>233</v>
      </c>
      <c r="H4" s="240">
        <v>3</v>
      </c>
      <c r="I4" s="239">
        <f>IF(ISTEXT('VR-PROP'!$P$54),"DESCARTADO",'VR-PROP'!$P$41)</f>
        <v>1032376800</v>
      </c>
      <c r="J4" s="239">
        <f>IF(ISTEXT('VR-PROP'!$P$54),"DESCARTADO",'VR-PROP'!$P$54)</f>
        <v>34236752</v>
      </c>
    </row>
    <row r="5" spans="1:10" ht="14" thickTop="1">
      <c r="A5" s="42">
        <v>4</v>
      </c>
      <c r="B5" s="43" t="s">
        <v>290</v>
      </c>
      <c r="D5" s="122" t="s">
        <v>291</v>
      </c>
      <c r="F5" s="132"/>
      <c r="H5" s="240">
        <v>4</v>
      </c>
      <c r="I5" s="239">
        <f>IF(ISTEXT('VR-PROP'!$S$54),"DESCARTADO",'VR-PROP'!$S$41)</f>
        <v>1036520912</v>
      </c>
      <c r="J5" s="239">
        <f>IF(ISTEXT('VR-PROP'!$S$54),"DESCARTADO",'VR-PROP'!$S$54)</f>
        <v>33106942</v>
      </c>
    </row>
    <row r="6" spans="1:10">
      <c r="A6" s="41">
        <v>5</v>
      </c>
      <c r="B6" s="43" t="s">
        <v>292</v>
      </c>
      <c r="D6" s="315"/>
      <c r="H6" s="240">
        <v>5</v>
      </c>
      <c r="I6" s="239">
        <f>IF(ISTEXT('VR-PROP'!$V$54),"DESCARTADO",'VR-PROP'!$V$41)</f>
        <v>1045557632</v>
      </c>
      <c r="J6" s="239">
        <f>IF(ISTEXT('VR-PROP'!$V$54),"DESCARTADO",'VR-PROP'!$V$54)</f>
        <v>34236730</v>
      </c>
    </row>
    <row r="7" spans="1:10" ht="14" thickBot="1">
      <c r="A7" s="42">
        <v>6</v>
      </c>
      <c r="B7" s="43" t="s">
        <v>293</v>
      </c>
      <c r="D7" s="123" t="s">
        <v>235</v>
      </c>
      <c r="H7" s="240">
        <v>6</v>
      </c>
      <c r="I7" s="239">
        <f>IF(ISTEXT('VR-PROP'!$Y$54),"DESCARTADO",'VR-PROP'!$Y$41)</f>
        <v>912800000</v>
      </c>
      <c r="J7" s="239">
        <f>IF(ISTEXT('VR-PROP'!$Y$54),"DESCARTADO",'VR-PROP'!$Y$54)</f>
        <v>34236752</v>
      </c>
    </row>
    <row r="8" spans="1:10" ht="14" thickTop="1">
      <c r="A8" s="41">
        <v>7</v>
      </c>
      <c r="B8" s="43" t="s">
        <v>294</v>
      </c>
      <c r="H8" s="240">
        <v>7</v>
      </c>
      <c r="I8" s="239">
        <f>IF(ISTEXT('VR-PROP'!$AB$54),"DESCARTADO",'VR-PROP'!$AB$41)</f>
        <v>0</v>
      </c>
      <c r="J8" s="239">
        <f>IF(ISTEXT('VR-PROP'!$AB$54),"DESCARTADO",'VR-PROP'!$AB$54)</f>
        <v>0</v>
      </c>
    </row>
    <row r="9" spans="1:10">
      <c r="A9" s="42">
        <v>8</v>
      </c>
      <c r="B9" s="43" t="s">
        <v>295</v>
      </c>
      <c r="H9" s="240">
        <v>8</v>
      </c>
      <c r="I9" s="239">
        <f>IF(ISTEXT('VR-PROP'!$AE$54),"DESCARTADO",'VR-PROP'!$AE$41)</f>
        <v>1071891912</v>
      </c>
      <c r="J9" s="239">
        <f>IF(ISTEXT('VR-PROP'!$AE$54),"DESCARTADO",'VR-PROP'!$AE$54)</f>
        <v>34236752</v>
      </c>
    </row>
    <row r="10" spans="1:10">
      <c r="A10" s="46">
        <v>9</v>
      </c>
      <c r="B10" s="47" t="s">
        <v>296</v>
      </c>
      <c r="H10" s="240">
        <v>9</v>
      </c>
      <c r="I10" s="239">
        <f>IF(ISTEXT('VR-PROP'!$AH$54),"DESCARTADO",'VR-PROP'!$AH$41)</f>
        <v>1071627200</v>
      </c>
      <c r="J10" s="239">
        <f>IF(ISTEXT('VR-PROP'!$AH$54),"DESCARTADO",'VR-PROP'!$AH$54)</f>
        <v>34236400</v>
      </c>
    </row>
    <row r="11" spans="1:10">
      <c r="A11" s="46">
        <v>10</v>
      </c>
      <c r="B11" s="48" t="s">
        <v>297</v>
      </c>
      <c r="H11" s="240">
        <v>10</v>
      </c>
      <c r="I11" s="239">
        <f>IF(ISTEXT('VR-PROP'!$AK$54),"DESCARTADO",'VR-PROP'!$AK$41)</f>
        <v>0</v>
      </c>
      <c r="J11" s="239">
        <f>IF(ISTEXT('VR-PROP'!$AK$54),"DESCARTADO",'VR-PROP'!$AK$54)</f>
        <v>0</v>
      </c>
    </row>
    <row r="12" spans="1:10">
      <c r="A12" s="46">
        <v>11</v>
      </c>
      <c r="B12" s="48" t="s">
        <v>22</v>
      </c>
      <c r="H12" s="240">
        <v>11</v>
      </c>
      <c r="I12" s="239">
        <f>IF(ISTEXT('VR-PROP'!$AN$54),"DESCARTADO",'VR-PROP'!$AN$41)</f>
        <v>1050450240</v>
      </c>
      <c r="J12" s="239">
        <f>IF(ISTEXT('VR-PROP'!$AN$54),"DESCARTADO",'VR-PROP'!$AN$54)</f>
        <v>33552024</v>
      </c>
    </row>
    <row r="13" spans="1:10">
      <c r="A13" s="46">
        <v>12</v>
      </c>
      <c r="B13" s="47" t="s">
        <v>298</v>
      </c>
      <c r="H13" s="240">
        <v>12</v>
      </c>
      <c r="I13" s="239">
        <f>IF(ISTEXT('VR-PROP'!$AQ$54),"DESCARTADO",'VR-PROP'!$AQ$41)</f>
        <v>0</v>
      </c>
      <c r="J13" s="239">
        <f>IF(ISTEXT('VR-PROP'!$AQ$54),"DESCARTADO",'VR-PROP'!$AQ$54)</f>
        <v>0</v>
      </c>
    </row>
    <row r="14" spans="1:10">
      <c r="A14" s="46">
        <v>13</v>
      </c>
      <c r="B14" s="47" t="s">
        <v>299</v>
      </c>
      <c r="H14" s="240">
        <v>13</v>
      </c>
      <c r="I14" s="239">
        <f>IF(ISTEXT('VR-PROP'!$AT$54),"DESCARTADO",'VR-PROP'!$AT$41)</f>
        <v>1049720000</v>
      </c>
      <c r="J14" s="239">
        <f>IF(ISTEXT('VR-PROP'!$AT$54),"DESCARTADO",'VR-PROP'!$AT$54)</f>
        <v>34236752</v>
      </c>
    </row>
    <row r="15" spans="1:10">
      <c r="A15" s="46">
        <v>14</v>
      </c>
      <c r="B15" s="47" t="s">
        <v>300</v>
      </c>
      <c r="H15" s="240">
        <v>14</v>
      </c>
      <c r="I15" s="239">
        <f>IF(ISTEXT('VR-PROP'!$AW$54),"DESCARTADO",'VR-PROP'!$AW$41)</f>
        <v>1049720000</v>
      </c>
      <c r="J15" s="239">
        <f>IF(ISTEXT('VR-PROP'!$AW$54),"DESCARTADO",'VR-PROP'!$AW$54)</f>
        <v>34210000</v>
      </c>
    </row>
    <row r="16" spans="1:10" ht="14" thickBot="1">
      <c r="A16" s="44">
        <v>15</v>
      </c>
      <c r="B16" s="45" t="s">
        <v>301</v>
      </c>
      <c r="H16" s="240">
        <v>15</v>
      </c>
      <c r="I16" s="239">
        <f>IF(ISTEXT('VR-PROP'!$AZ$54),"DESCARTADO",'VR-PROP'!$AZ$41)</f>
        <v>1031053240</v>
      </c>
      <c r="J16" s="239">
        <f>IF(ISTEXT('VR-PROP'!$AZ$54),"DESCARTADO",'VR-PROP'!$AZ$54)</f>
        <v>32932328</v>
      </c>
    </row>
    <row r="17" spans="8:10" ht="14" thickTop="1">
      <c r="H17" s="240">
        <v>16</v>
      </c>
      <c r="I17" s="239" t="e">
        <f>IF(ISTEXT('VR-PROP'!#REF!),"DESCARTADO",'VR-PROP'!#REF!)</f>
        <v>#REF!</v>
      </c>
      <c r="J17" s="239" t="e">
        <f>IF(ISTEXT('VR-PROP'!#REF!),"DESCARTADO",'VR-PROP'!#REF!)</f>
        <v>#REF!</v>
      </c>
    </row>
    <row r="18" spans="8:10">
      <c r="H18" s="240">
        <v>17</v>
      </c>
      <c r="I18" s="239" t="e">
        <f>IF(ISTEXT('VR-PROP'!#REF!),"DESCARTADO",'VR-PROP'!#REF!)</f>
        <v>#REF!</v>
      </c>
      <c r="J18" s="239" t="e">
        <f>IF(ISTEXT('VR-PROP'!#REF!),"DESCARTADO",'VR-PROP'!#REF!)</f>
        <v>#REF!</v>
      </c>
    </row>
    <row r="19" spans="8:10">
      <c r="H19" s="240">
        <v>18</v>
      </c>
      <c r="I19" s="239" t="e">
        <f>IF(ISTEXT('VR-PROP'!#REF!),"DESCARTADO",'VR-PROP'!#REF!)</f>
        <v>#REF!</v>
      </c>
      <c r="J19" s="239" t="e">
        <f>IF(ISTEXT('VR-PROP'!#REF!),"DESCARTADO",'VR-PROP'!#REF!)</f>
        <v>#REF!</v>
      </c>
    </row>
    <row r="20" spans="8:10">
      <c r="H20" s="240">
        <v>19</v>
      </c>
      <c r="I20" s="239" t="e">
        <f>IF(ISTEXT('VR-PROP'!#REF!),"DESCARTADO",'VR-PROP'!#REF!)</f>
        <v>#REF!</v>
      </c>
      <c r="J20" s="239" t="e">
        <f>IF(ISTEXT('VR-PROP'!#REF!),"DESCARTADO",'VR-PROP'!#REF!)</f>
        <v>#REF!</v>
      </c>
    </row>
    <row r="21" spans="8:10">
      <c r="H21" s="240">
        <v>20</v>
      </c>
      <c r="I21" s="239" t="e">
        <f>IF(ISTEXT('VR-PROP'!#REF!),"DESCARTADO",'VR-PROP'!#REF!)</f>
        <v>#REF!</v>
      </c>
      <c r="J21" s="239" t="e">
        <f>IF(ISTEXT('VR-PROP'!#REF!),"DESCARTADO",'VR-PROP'!#REF!)</f>
        <v>#REF!</v>
      </c>
    </row>
    <row r="22" spans="8:10">
      <c r="H22" s="240">
        <v>21</v>
      </c>
      <c r="I22" s="239" t="e">
        <f>IF(ISTEXT('VR-PROP'!#REF!),"DESCARTADO",'VR-PROP'!#REF!)</f>
        <v>#REF!</v>
      </c>
      <c r="J22" s="239" t="e">
        <f>IF(ISTEXT('VR-PROP'!#REF!),"DESCARTADO",'VR-PROP'!#REF!)</f>
        <v>#REF!</v>
      </c>
    </row>
    <row r="23" spans="8:10">
      <c r="H23" s="240">
        <v>22</v>
      </c>
      <c r="I23" s="239" t="e">
        <f>IF(ISTEXT('VR-PROP'!#REF!),"DESCARTADO",'VR-PROP'!#REF!)</f>
        <v>#REF!</v>
      </c>
      <c r="J23" s="239" t="e">
        <f>IF(ISTEXT('VR-PROP'!#REF!),"DESCARTADO",'VR-PROP'!#REF!)</f>
        <v>#REF!</v>
      </c>
    </row>
    <row r="24" spans="8:10">
      <c r="H24" s="240">
        <v>23</v>
      </c>
      <c r="I24" s="239" t="e">
        <f>IF(ISTEXT('VR-PROP'!#REF!),"DESCARTADO",'VR-PROP'!#REF!)</f>
        <v>#REF!</v>
      </c>
      <c r="J24" s="239" t="e">
        <f>IF(ISTEXT('VR-PROP'!#REF!),"DESCARTADO",'VR-PROP'!#REF!)</f>
        <v>#REF!</v>
      </c>
    </row>
    <row r="25" spans="8:10">
      <c r="H25" s="240">
        <v>24</v>
      </c>
      <c r="I25" s="239" t="e">
        <f>IF(ISTEXT('VR-PROP'!#REF!),"DESCARTADO",'VR-PROP'!#REF!)</f>
        <v>#REF!</v>
      </c>
      <c r="J25" s="239" t="e">
        <f>IF(ISTEXT('VR-PROP'!#REF!),"DESCARTADO",'VR-PROP'!#REF!)</f>
        <v>#REF!</v>
      </c>
    </row>
    <row r="26" spans="8:10">
      <c r="H26" s="240">
        <v>25</v>
      </c>
      <c r="I26" s="239" t="e">
        <f>IF(ISTEXT('VR-PROP'!#REF!),"DESCARTADO",'VR-PROP'!#REF!)</f>
        <v>#REF!</v>
      </c>
      <c r="J26" s="239" t="e">
        <f>IF(ISTEXT('VR-PROP'!#REF!),"DESCARTADO",'VR-PROP'!#REF!)</f>
        <v>#REF!</v>
      </c>
    </row>
    <row r="27" spans="8:10">
      <c r="H27" s="240">
        <v>26</v>
      </c>
      <c r="I27" s="239" t="e">
        <f>IF(ISTEXT('VR-PROP'!#REF!),"DESCARTADO",'VR-PROP'!#REF!)</f>
        <v>#REF!</v>
      </c>
      <c r="J27" s="239" t="e">
        <f>IF(ISTEXT('VR-PROP'!#REF!),"DESCARTADO",'VR-PROP'!#REF!)</f>
        <v>#REF!</v>
      </c>
    </row>
    <row r="28" spans="8:10">
      <c r="H28" s="240">
        <v>27</v>
      </c>
      <c r="I28" s="239" t="e">
        <f>IF(ISTEXT('VR-PROP'!#REF!),"DESCARTADO",'VR-PROP'!#REF!)</f>
        <v>#REF!</v>
      </c>
      <c r="J28" s="239" t="e">
        <f>IF(ISTEXT('VR-PROP'!#REF!),"DESCARTADO",'VR-PROP'!#REF!)</f>
        <v>#REF!</v>
      </c>
    </row>
    <row r="29" spans="8:10">
      <c r="H29" s="240">
        <v>28</v>
      </c>
      <c r="I29" s="239" t="e">
        <f>IF(ISTEXT('VR-PROP'!#REF!),"DESCARTADO",'VR-PROP'!#REF!)</f>
        <v>#REF!</v>
      </c>
      <c r="J29" s="239" t="e">
        <f>IF(ISTEXT('VR-PROP'!#REF!),"DESCARTADO",'VR-PROP'!#REF!)</f>
        <v>#REF!</v>
      </c>
    </row>
    <row r="30" spans="8:10">
      <c r="H30" s="240">
        <v>29</v>
      </c>
      <c r="I30" s="239" t="e">
        <f>IF(ISTEXT('VR-PROP'!#REF!),"DESCARTADO",'VR-PROP'!#REF!)</f>
        <v>#REF!</v>
      </c>
      <c r="J30" s="239" t="e">
        <f>IF(ISTEXT('VR-PROP'!#REF!),"DESCARTADO",'VR-PROP'!#REF!)</f>
        <v>#REF!</v>
      </c>
    </row>
    <row r="31" spans="8:10">
      <c r="H31" s="240">
        <v>30</v>
      </c>
      <c r="I31" s="239" t="e">
        <f>IF(ISTEXT('VR-PROP'!#REF!),"DESCARTADO",'VR-PROP'!#REF!)</f>
        <v>#REF!</v>
      </c>
      <c r="J31" s="239" t="e">
        <f>IF(ISTEXT('VR-PROP'!#REF!),"DESCARTADO",'VR-PROP'!#REF!)</f>
        <v>#REF!</v>
      </c>
    </row>
    <row r="32" spans="8:10">
      <c r="H32" s="240">
        <v>31</v>
      </c>
      <c r="I32" s="239" t="e">
        <f>IF(ISTEXT('VR-PROP'!#REF!),"DESCARTADO",'VR-PROP'!#REF!)</f>
        <v>#REF!</v>
      </c>
      <c r="J32" s="239" t="e">
        <f>IF(ISTEXT('VR-PROP'!#REF!),"DESCARTADO",'VR-PROP'!#REF!)</f>
        <v>#REF!</v>
      </c>
    </row>
    <row r="33" spans="8:10">
      <c r="H33" s="240">
        <v>32</v>
      </c>
      <c r="I33" s="239" t="e">
        <f>IF(ISTEXT('VR-PROP'!#REF!),"DESCARTADO",'VR-PROP'!#REF!)</f>
        <v>#REF!</v>
      </c>
      <c r="J33" s="239" t="e">
        <f>IF(ISTEXT('VR-PROP'!#REF!),"DESCARTADO",'VR-PROP'!#REF!)</f>
        <v>#REF!</v>
      </c>
    </row>
    <row r="34" spans="8:10">
      <c r="H34" s="240">
        <v>33</v>
      </c>
      <c r="I34" s="239" t="e">
        <f>IF(ISTEXT('VR-PROP'!#REF!),"DESCARTADO",'VR-PROP'!#REF!)</f>
        <v>#REF!</v>
      </c>
      <c r="J34" s="239" t="e">
        <f>IF(ISTEXT('VR-PROP'!#REF!),"DESCARTADO",'VR-PROP'!#REF!)</f>
        <v>#REF!</v>
      </c>
    </row>
    <row r="35" spans="8:10">
      <c r="H35" s="240">
        <v>34</v>
      </c>
      <c r="I35" s="239" t="e">
        <f>IF(ISTEXT('VR-PROP'!#REF!),"DESCARTADO",'VR-PROP'!#REF!)</f>
        <v>#REF!</v>
      </c>
      <c r="J35" s="239" t="e">
        <f>IF(ISTEXT('VR-PROP'!#REF!),"DESCARTADO",'VR-PROP'!#REF!)</f>
        <v>#REF!</v>
      </c>
    </row>
    <row r="36" spans="8:10">
      <c r="H36" s="240">
        <v>35</v>
      </c>
      <c r="I36" s="239" t="e">
        <f>IF(ISTEXT('VR-PROP'!#REF!),"DESCARTADO",'VR-PROP'!#REF!)</f>
        <v>#REF!</v>
      </c>
      <c r="J36" s="239" t="e">
        <f>IF(ISTEXT('VR-PROP'!#REF!),"DESCARTADO",'VR-PROP'!#REF!)</f>
        <v>#REF!</v>
      </c>
    </row>
    <row r="37" spans="8:10">
      <c r="H37" s="240">
        <v>36</v>
      </c>
      <c r="I37" s="239" t="e">
        <f>IF(ISTEXT('VR-PROP'!#REF!),"DESCARTADO",'VR-PROP'!#REF!)</f>
        <v>#REF!</v>
      </c>
      <c r="J37" s="239" t="e">
        <f>IF(ISTEXT('VR-PROP'!#REF!),"DESCARTADO",'VR-PROP'!#REF!)</f>
        <v>#REF!</v>
      </c>
    </row>
    <row r="38" spans="8:10">
      <c r="H38" s="240">
        <v>37</v>
      </c>
      <c r="I38" s="239" t="e">
        <f>IF(ISTEXT('VR-PROP'!#REF!),"DESCARTADO",'VR-PROP'!#REF!)</f>
        <v>#REF!</v>
      </c>
      <c r="J38" s="239" t="e">
        <f>IF(ISTEXT('VR-PROP'!#REF!),"DESCARTADO",'VR-PROP'!#REF!)</f>
        <v>#REF!</v>
      </c>
    </row>
    <row r="39" spans="8:10">
      <c r="H39" s="240">
        <v>38</v>
      </c>
      <c r="I39" s="239" t="e">
        <f>IF(ISTEXT('VR-PROP'!#REF!),"DESCARTADO",'VR-PROP'!#REF!)</f>
        <v>#REF!</v>
      </c>
      <c r="J39" s="239" t="e">
        <f>IF(ISTEXT('VR-PROP'!#REF!),"DESCARTADO",'VR-PROP'!#REF!)</f>
        <v>#REF!</v>
      </c>
    </row>
    <row r="40" spans="8:10">
      <c r="H40" s="240">
        <v>39</v>
      </c>
      <c r="I40" s="239" t="e">
        <f>IF(ISTEXT('VR-PROP'!#REF!),"DESCARTADO",'VR-PROP'!#REF!)</f>
        <v>#REF!</v>
      </c>
      <c r="J40" s="239" t="e">
        <f>IF(ISTEXT('VR-PROP'!#REF!),"DESCARTADO",'VR-PROP'!#REF!)</f>
        <v>#REF!</v>
      </c>
    </row>
    <row r="41" spans="8:10">
      <c r="H41" s="240">
        <v>40</v>
      </c>
      <c r="I41" s="239" t="e">
        <f>IF(ISTEXT('VR-PROP'!#REF!),"DESCARTADO",'VR-PROP'!#REF!)</f>
        <v>#REF!</v>
      </c>
      <c r="J41" s="239" t="e">
        <f>IF(ISTEXT('VR-PROP'!#REF!),"DESCARTADO",'VR-PROP'!#REF!)</f>
        <v>#REF!</v>
      </c>
    </row>
    <row r="42" spans="8:10">
      <c r="H42" s="240">
        <v>41</v>
      </c>
      <c r="I42" s="239" t="e">
        <f>IF(ISTEXT('VR-PROP'!#REF!),"DESCARTADO",'VR-PROP'!#REF!)</f>
        <v>#REF!</v>
      </c>
      <c r="J42" s="239" t="e">
        <f>IF(ISTEXT('VR-PROP'!#REF!),"DESCARTADO",'VR-PROP'!#REF!)</f>
        <v>#REF!</v>
      </c>
    </row>
    <row r="43" spans="8:10">
      <c r="H43" s="240">
        <v>42</v>
      </c>
      <c r="I43" s="239" t="e">
        <f>IF(ISTEXT('VR-PROP'!#REF!),"DESCARTADO",'VR-PROP'!#REF!)</f>
        <v>#REF!</v>
      </c>
      <c r="J43" s="239" t="e">
        <f>IF(ISTEXT('VR-PROP'!#REF!),"DESCARTADO",'VR-PROP'!#REF!)</f>
        <v>#REF!</v>
      </c>
    </row>
    <row r="44" spans="8:10">
      <c r="H44" s="240">
        <v>43</v>
      </c>
      <c r="I44" s="239" t="e">
        <f>IF(ISTEXT('VR-PROP'!#REF!),"DESCARTADO",'VR-PROP'!#REF!)</f>
        <v>#REF!</v>
      </c>
      <c r="J44" s="239" t="e">
        <f>IF(ISTEXT('VR-PROP'!#REF!),"DESCARTADO",'VR-PROP'!#REF!)</f>
        <v>#REF!</v>
      </c>
    </row>
    <row r="45" spans="8:10">
      <c r="H45" s="240">
        <v>44</v>
      </c>
      <c r="I45" s="239" t="e">
        <f>IF(ISTEXT('VR-PROP'!#REF!),"DESCARTADO",'VR-PROP'!#REF!)</f>
        <v>#REF!</v>
      </c>
      <c r="J45" s="239" t="e">
        <f>IF(ISTEXT('VR-PROP'!#REF!),"DESCARTADO",'VR-PROP'!#REF!)</f>
        <v>#REF!</v>
      </c>
    </row>
    <row r="46" spans="8:10">
      <c r="H46" s="240">
        <v>45</v>
      </c>
      <c r="I46" s="239" t="e">
        <f>IF(ISTEXT('VR-PROP'!#REF!),"DESCARTADO",'VR-PROP'!#REF!)</f>
        <v>#REF!</v>
      </c>
      <c r="J46" s="239" t="e">
        <f>IF(ISTEXT('VR-PROP'!#REF!),"DESCARTADO",'VR-PROP'!#REF!)</f>
        <v>#REF!</v>
      </c>
    </row>
    <row r="47" spans="8:10">
      <c r="H47" s="240">
        <v>46</v>
      </c>
      <c r="I47" s="239" t="e">
        <f>IF(ISTEXT('VR-PROP'!#REF!),"DESCARTADO",'VR-PROP'!#REF!)</f>
        <v>#REF!</v>
      </c>
      <c r="J47" s="239" t="e">
        <f>IF(ISTEXT('VR-PROP'!#REF!),"DESCARTADO",'VR-PROP'!#REF!)</f>
        <v>#REF!</v>
      </c>
    </row>
    <row r="48" spans="8:10">
      <c r="H48" s="240">
        <v>47</v>
      </c>
      <c r="I48" s="239" t="e">
        <f>IF(ISTEXT('VR-PROP'!#REF!),"DESCARTADO",'VR-PROP'!#REF!)</f>
        <v>#REF!</v>
      </c>
      <c r="J48" s="239" t="e">
        <f>IF(ISTEXT('VR-PROP'!#REF!),"DESCARTADO",'VR-PROP'!#REF!)</f>
        <v>#REF!</v>
      </c>
    </row>
    <row r="49" spans="8:10">
      <c r="H49" s="240">
        <v>48</v>
      </c>
      <c r="I49" s="239" t="e">
        <f>IF(ISTEXT('VR-PROP'!#REF!),"DESCARTADO",'VR-PROP'!#REF!)</f>
        <v>#REF!</v>
      </c>
      <c r="J49" s="239" t="e">
        <f>IF(ISTEXT('VR-PROP'!#REF!),"DESCARTADO",'VR-PROP'!#REF!)</f>
        <v>#REF!</v>
      </c>
    </row>
    <row r="50" spans="8:10">
      <c r="H50" s="240">
        <v>49</v>
      </c>
      <c r="I50" s="239" t="e">
        <f>IF(ISTEXT('VR-PROP'!#REF!),"DESCARTADO",'VR-PROP'!#REF!)</f>
        <v>#REF!</v>
      </c>
      <c r="J50" s="239" t="e">
        <f>IF(ISTEXT('VR-PROP'!#REF!),"DESCARTADO",'VR-PROP'!#REF!)</f>
        <v>#REF!</v>
      </c>
    </row>
    <row r="51" spans="8:10">
      <c r="H51" s="240">
        <v>50</v>
      </c>
      <c r="I51" s="239" t="e">
        <f>IF(ISTEXT('VR-PROP'!#REF!),"DESCARTADO",'VR-PROP'!#REF!)</f>
        <v>#REF!</v>
      </c>
      <c r="J51" s="239" t="e">
        <f>IF(ISTEXT('VR-PROP'!#REF!),"DESCARTADO",'VR-PROP'!#REF!)</f>
        <v>#REF!</v>
      </c>
    </row>
    <row r="52" spans="8:10">
      <c r="H52" s="240">
        <v>51</v>
      </c>
      <c r="I52" s="239" t="e">
        <f>IF(ISTEXT('VR-PROP'!#REF!),"DESCARTADO",'VR-PROP'!#REF!)</f>
        <v>#REF!</v>
      </c>
      <c r="J52" s="239" t="e">
        <f>IF(ISTEXT('VR-PROP'!#REF!),"DESCARTADO",'VR-PROP'!#REF!)</f>
        <v>#REF!</v>
      </c>
    </row>
    <row r="53" spans="8:10">
      <c r="H53" s="240">
        <v>52</v>
      </c>
      <c r="I53" s="239" t="e">
        <f>IF(ISTEXT('VR-PROP'!#REF!),"DESCARTADO",'VR-PROP'!#REF!)</f>
        <v>#REF!</v>
      </c>
      <c r="J53" s="239" t="e">
        <f>IF(ISTEXT('VR-PROP'!#REF!),"DESCARTADO",'VR-PROP'!#REF!)</f>
        <v>#REF!</v>
      </c>
    </row>
    <row r="54" spans="8:10">
      <c r="H54" s="240">
        <v>53</v>
      </c>
      <c r="I54" s="239" t="e">
        <f>IF(ISTEXT('VR-PROP'!#REF!),"DESCARTADO",'VR-PROP'!#REF!)</f>
        <v>#REF!</v>
      </c>
      <c r="J54" s="239" t="e">
        <f>IF(ISTEXT('VR-PROP'!#REF!),"DESCARTADO",'VR-PROP'!#REF!)</f>
        <v>#REF!</v>
      </c>
    </row>
    <row r="55" spans="8:10">
      <c r="H55" s="240">
        <v>54</v>
      </c>
      <c r="I55" s="239" t="e">
        <f>IF(ISTEXT('VR-PROP'!#REF!),"DESCARTADO",'VR-PROP'!#REF!)</f>
        <v>#REF!</v>
      </c>
      <c r="J55" s="239" t="e">
        <f>IF(ISTEXT('VR-PROP'!#REF!),"DESCARTADO",'VR-PROP'!#REF!)</f>
        <v>#REF!</v>
      </c>
    </row>
    <row r="56" spans="8:10">
      <c r="H56" s="240">
        <v>55</v>
      </c>
      <c r="I56" s="239" t="e">
        <f>IF(ISTEXT('VR-PROP'!#REF!),"DESCARTADO",'VR-PROP'!#REF!)</f>
        <v>#REF!</v>
      </c>
      <c r="J56" s="239" t="e">
        <f>IF(ISTEXT('VR-PROP'!#REF!),"DESCARTADO",'VR-PROP'!#REF!)</f>
        <v>#REF!</v>
      </c>
    </row>
    <row r="57" spans="8:10">
      <c r="H57" s="240">
        <v>56</v>
      </c>
      <c r="I57" s="239" t="e">
        <f>IF(ISTEXT('VR-PROP'!#REF!),"DESCARTADO",'VR-PROP'!#REF!)</f>
        <v>#REF!</v>
      </c>
      <c r="J57" s="239" t="e">
        <f>IF(ISTEXT('VR-PROP'!#REF!),"DESCARTADO",'VR-PROP'!#REF!)</f>
        <v>#REF!</v>
      </c>
    </row>
    <row r="58" spans="8:10">
      <c r="H58" s="240">
        <v>57</v>
      </c>
      <c r="I58" s="239" t="e">
        <f>IF(ISTEXT('VR-PROP'!#REF!),"DESCARTADO",'VR-PROP'!#REF!)</f>
        <v>#REF!</v>
      </c>
      <c r="J58" s="239" t="e">
        <f>IF(ISTEXT('VR-PROP'!#REF!),"DESCARTADO",'VR-PROP'!#REF!)</f>
        <v>#REF!</v>
      </c>
    </row>
    <row r="59" spans="8:10">
      <c r="H59" s="240">
        <v>58</v>
      </c>
      <c r="I59" s="239" t="e">
        <f>IF(ISTEXT('VR-PROP'!#REF!),"DESCARTADO",'VR-PROP'!#REF!)</f>
        <v>#REF!</v>
      </c>
      <c r="J59" s="239" t="e">
        <f>IF(ISTEXT('VR-PROP'!#REF!),"DESCARTADO",'VR-PROP'!#REF!)</f>
        <v>#REF!</v>
      </c>
    </row>
    <row r="60" spans="8:10">
      <c r="H60" s="240">
        <v>59</v>
      </c>
      <c r="I60" s="239" t="e">
        <f>IF(ISTEXT('VR-PROP'!#REF!),"DESCARTADO",'VR-PROP'!#REF!)</f>
        <v>#REF!</v>
      </c>
      <c r="J60" s="239" t="e">
        <f>IF(ISTEXT('VR-PROP'!#REF!),"DESCARTADO",'VR-PROP'!#REF!)</f>
        <v>#REF!</v>
      </c>
    </row>
    <row r="61" spans="8:10">
      <c r="H61" s="240">
        <v>60</v>
      </c>
      <c r="I61" s="239" t="e">
        <f>IF(ISTEXT('VR-PROP'!#REF!),"DESCARTADO",'VR-PROP'!#REF!)</f>
        <v>#REF!</v>
      </c>
      <c r="J61" s="239" t="e">
        <f>IF(ISTEXT('VR-PROP'!#REF!),"DESCARTADO",'VR-PROP'!#REF!)</f>
        <v>#REF!</v>
      </c>
    </row>
    <row r="62" spans="8:10">
      <c r="H62" s="240">
        <v>61</v>
      </c>
      <c r="I62" s="239" t="e">
        <f>IF(ISTEXT('VR-PROP'!#REF!),"DESCARTADO",'VR-PROP'!#REF!)</f>
        <v>#REF!</v>
      </c>
      <c r="J62" s="239" t="e">
        <f>IF(ISTEXT('VR-PROP'!#REF!),"DESCARTADO",'VR-PROP'!#REF!)</f>
        <v>#REF!</v>
      </c>
    </row>
    <row r="63" spans="8:10">
      <c r="H63" s="240">
        <v>62</v>
      </c>
      <c r="I63" s="239" t="e">
        <f>IF(ISTEXT('VR-PROP'!#REF!),"DESCARTADO",'VR-PROP'!#REF!)</f>
        <v>#REF!</v>
      </c>
      <c r="J63" s="239" t="e">
        <f>IF(ISTEXT('VR-PROP'!#REF!),"DESCARTADO",'VR-PROP'!#REF!)</f>
        <v>#REF!</v>
      </c>
    </row>
    <row r="64" spans="8:10">
      <c r="H64" s="240">
        <v>63</v>
      </c>
      <c r="I64" s="239" t="e">
        <f>IF(ISTEXT('VR-PROP'!#REF!),"DESCARTADO",'VR-PROP'!#REF!)</f>
        <v>#REF!</v>
      </c>
      <c r="J64" s="239" t="e">
        <f>IF(ISTEXT('VR-PROP'!#REF!),"DESCARTADO",'VR-PROP'!#REF!)</f>
        <v>#REF!</v>
      </c>
    </row>
    <row r="65" spans="8:10">
      <c r="H65" s="240">
        <v>64</v>
      </c>
      <c r="I65" s="239" t="e">
        <f>IF(ISTEXT('VR-PROP'!#REF!),"DESCARTADO",'VR-PROP'!#REF!)</f>
        <v>#REF!</v>
      </c>
      <c r="J65" s="239" t="e">
        <f>IF(ISTEXT('VR-PROP'!#REF!),"DESCARTADO",'VR-PROP'!#REF!)</f>
        <v>#REF!</v>
      </c>
    </row>
    <row r="66" spans="8:10">
      <c r="H66" s="240">
        <v>65</v>
      </c>
      <c r="I66" s="239" t="e">
        <f>IF(ISTEXT('VR-PROP'!#REF!),"DESCARTADO",'VR-PROP'!#REF!)</f>
        <v>#REF!</v>
      </c>
      <c r="J66" s="239" t="e">
        <f>IF(ISTEXT('VR-PROP'!#REF!),"DESCARTADO",'VR-PROP'!#REF!)</f>
        <v>#REF!</v>
      </c>
    </row>
    <row r="67" spans="8:10">
      <c r="H67" s="240">
        <v>66</v>
      </c>
      <c r="I67" s="239" t="e">
        <f>IF(ISTEXT('VR-PROP'!#REF!),"DESCARTADO",'VR-PROP'!#REF!)</f>
        <v>#REF!</v>
      </c>
      <c r="J67" s="239" t="e">
        <f>IF(ISTEXT('VR-PROP'!#REF!),"DESCARTADO",'VR-PROP'!#REF!)</f>
        <v>#REF!</v>
      </c>
    </row>
    <row r="68" spans="8:10">
      <c r="H68" s="240">
        <v>67</v>
      </c>
      <c r="I68" s="239" t="e">
        <f>IF(ISTEXT('VR-PROP'!#REF!),"DESCARTADO",'VR-PROP'!#REF!)</f>
        <v>#REF!</v>
      </c>
      <c r="J68" s="239" t="e">
        <f>IF(ISTEXT('VR-PROP'!#REF!),"DESCARTADO",'VR-PROP'!#REF!)</f>
        <v>#REF!</v>
      </c>
    </row>
    <row r="69" spans="8:10">
      <c r="H69" s="240">
        <v>68</v>
      </c>
      <c r="I69" s="239" t="e">
        <f>IF(ISTEXT('VR-PROP'!#REF!),"DESCARTADO",'VR-PROP'!#REF!)</f>
        <v>#REF!</v>
      </c>
      <c r="J69" s="239" t="e">
        <f>IF(ISTEXT('VR-PROP'!#REF!),"DESCARTADO",'VR-PROP'!#REF!)</f>
        <v>#REF!</v>
      </c>
    </row>
    <row r="70" spans="8:10">
      <c r="H70" s="240">
        <v>69</v>
      </c>
      <c r="I70" s="239" t="e">
        <f>IF(ISTEXT('VR-PROP'!#REF!),"DESCARTADO",'VR-PROP'!#REF!)</f>
        <v>#REF!</v>
      </c>
      <c r="J70" s="239" t="e">
        <f>IF(ISTEXT('VR-PROP'!#REF!),"DESCARTADO",'VR-PROP'!#REF!)</f>
        <v>#REF!</v>
      </c>
    </row>
    <row r="71" spans="8:10">
      <c r="H71" s="240">
        <v>70</v>
      </c>
      <c r="I71" s="239" t="e">
        <f>IF(ISTEXT('VR-PROP'!#REF!),"DESCARTADO",'VR-PROP'!#REF!)</f>
        <v>#REF!</v>
      </c>
      <c r="J71" s="239" t="e">
        <f>IF(ISTEXT('VR-PROP'!#REF!),"DESCARTADO",'VR-PROP'!#REF!)</f>
        <v>#REF!</v>
      </c>
    </row>
    <row r="72" spans="8:10">
      <c r="H72" s="240">
        <v>71</v>
      </c>
      <c r="I72" s="239" t="e">
        <f>IF(ISTEXT('VR-PROP'!#REF!),"DESCARTADO",'VR-PROP'!#REF!)</f>
        <v>#REF!</v>
      </c>
      <c r="J72" s="239" t="e">
        <f>IF(ISTEXT('VR-PROP'!#REF!),"DESCARTADO",'VR-PROP'!#REF!)</f>
        <v>#REF!</v>
      </c>
    </row>
    <row r="73" spans="8:10">
      <c r="H73" s="240">
        <v>72</v>
      </c>
      <c r="I73" s="239" t="e">
        <f>IF(ISTEXT('VR-PROP'!#REF!),"DESCARTADO",'VR-PROP'!#REF!)</f>
        <v>#REF!</v>
      </c>
      <c r="J73" s="239" t="e">
        <f>IF(ISTEXT('VR-PROP'!#REF!),"DESCARTADO",'VR-PROP'!#REF!)</f>
        <v>#REF!</v>
      </c>
    </row>
    <row r="74" spans="8:10">
      <c r="H74" s="240">
        <v>73</v>
      </c>
      <c r="I74" s="239" t="e">
        <f>IF(ISTEXT('VR-PROP'!#REF!),"DESCARTADO",'VR-PROP'!#REF!)</f>
        <v>#REF!</v>
      </c>
      <c r="J74" s="239" t="e">
        <f>IF(ISTEXT('VR-PROP'!#REF!),"DESCARTADO",'VR-PROP'!#REF!)</f>
        <v>#REF!</v>
      </c>
    </row>
    <row r="75" spans="8:10">
      <c r="H75" s="240">
        <v>74</v>
      </c>
      <c r="I75" s="239" t="e">
        <f>IF(ISTEXT('VR-PROP'!#REF!),"DESCARTADO",'VR-PROP'!#REF!)</f>
        <v>#REF!</v>
      </c>
      <c r="J75" s="239" t="e">
        <f>IF(ISTEXT('VR-PROP'!#REF!),"DESCARTADO",'VR-PROP'!#REF!)</f>
        <v>#REF!</v>
      </c>
    </row>
    <row r="76" spans="8:10">
      <c r="H76" s="240">
        <v>75</v>
      </c>
      <c r="I76" s="239" t="e">
        <f>IF(ISTEXT('VR-PROP'!#REF!),"DESCARTADO",'VR-PROP'!#REF!)</f>
        <v>#REF!</v>
      </c>
      <c r="J76" s="239" t="e">
        <f>IF(ISTEXT('VR-PROP'!#REF!),"DESCARTADO",'VR-PROP'!#REF!)</f>
        <v>#REF!</v>
      </c>
    </row>
    <row r="77" spans="8:10">
      <c r="H77" s="240">
        <v>76</v>
      </c>
      <c r="I77" s="239" t="e">
        <f>IF(ISTEXT('VR-PROP'!#REF!),"DESCARTADO",'VR-PROP'!#REF!)</f>
        <v>#REF!</v>
      </c>
      <c r="J77" s="239" t="e">
        <f>IF(ISTEXT('VR-PROP'!#REF!),"DESCARTADO",'VR-PROP'!#REF!)</f>
        <v>#REF!</v>
      </c>
    </row>
    <row r="78" spans="8:10">
      <c r="H78" s="240">
        <v>77</v>
      </c>
      <c r="I78" s="239" t="e">
        <f>IF(ISTEXT('VR-PROP'!#REF!),"DESCARTADO",'VR-PROP'!#REF!)</f>
        <v>#REF!</v>
      </c>
      <c r="J78" s="239" t="e">
        <f>IF(ISTEXT('VR-PROP'!#REF!),"DESCARTADO",'VR-PROP'!#REF!)</f>
        <v>#REF!</v>
      </c>
    </row>
    <row r="79" spans="8:10">
      <c r="H79" s="240">
        <v>78</v>
      </c>
      <c r="I79" s="239" t="e">
        <f>IF(ISTEXT('VR-PROP'!#REF!),"DESCARTADO",'VR-PROP'!#REF!)</f>
        <v>#REF!</v>
      </c>
      <c r="J79" s="239" t="e">
        <f>IF(ISTEXT('VR-PROP'!#REF!),"DESCARTADO",'VR-PROP'!#REF!)</f>
        <v>#REF!</v>
      </c>
    </row>
    <row r="80" spans="8:10">
      <c r="H80" s="240">
        <v>79</v>
      </c>
      <c r="I80" s="239" t="e">
        <f>IF(ISTEXT('VR-PROP'!#REF!),"DESCARTADO",'VR-PROP'!#REF!)</f>
        <v>#REF!</v>
      </c>
      <c r="J80" s="239" t="e">
        <f>IF(ISTEXT('VR-PROP'!#REF!),"DESCARTADO",'VR-PROP'!#REF!)</f>
        <v>#REF!</v>
      </c>
    </row>
    <row r="81" spans="8:10">
      <c r="H81" s="240">
        <v>80</v>
      </c>
      <c r="I81" s="239" t="e">
        <f>IF(ISTEXT('VR-PROP'!#REF!),"DESCARTADO",'VR-PROP'!#REF!)</f>
        <v>#REF!</v>
      </c>
      <c r="J81" s="239" t="e">
        <f>IF(ISTEXT('VR-PROP'!#REF!),"DESCARTADO",'VR-PROP'!#REF!)</f>
        <v>#REF!</v>
      </c>
    </row>
    <row r="82" spans="8:10">
      <c r="H82" s="240">
        <v>81</v>
      </c>
      <c r="I82" s="239" t="e">
        <f>IF(ISTEXT('VR-PROP'!#REF!),"DESCARTADO",'VR-PROP'!#REF!)</f>
        <v>#REF!</v>
      </c>
      <c r="J82" s="239" t="e">
        <f>IF(ISTEXT('VR-PROP'!#REF!),"DESCARTADO",'VR-PROP'!#REF!)</f>
        <v>#REF!</v>
      </c>
    </row>
    <row r="83" spans="8:10">
      <c r="H83" s="240">
        <v>82</v>
      </c>
      <c r="I83" s="239" t="e">
        <f>IF(ISTEXT('VR-PROP'!#REF!),"DESCARTADO",'VR-PROP'!#REF!)</f>
        <v>#REF!</v>
      </c>
      <c r="J83" s="239" t="e">
        <f>IF(ISTEXT('VR-PROP'!#REF!),"DESCARTADO",'VR-PROP'!#REF!)</f>
        <v>#REF!</v>
      </c>
    </row>
    <row r="84" spans="8:10">
      <c r="H84" s="240">
        <v>83</v>
      </c>
      <c r="I84" s="239" t="e">
        <f>IF(ISTEXT('VR-PROP'!#REF!),"DESCARTADO",'VR-PROP'!#REF!)</f>
        <v>#REF!</v>
      </c>
      <c r="J84" s="239" t="e">
        <f>IF(ISTEXT('VR-PROP'!#REF!),"DESCARTADO",'VR-PROP'!#REF!)</f>
        <v>#REF!</v>
      </c>
    </row>
    <row r="85" spans="8:10">
      <c r="H85" s="240">
        <v>84</v>
      </c>
      <c r="I85" s="239" t="e">
        <f>IF(ISTEXT('VR-PROP'!#REF!),"DESCARTADO",'VR-PROP'!#REF!)</f>
        <v>#REF!</v>
      </c>
      <c r="J85" s="239" t="e">
        <f>IF(ISTEXT('VR-PROP'!#REF!),"DESCARTADO",'VR-PROP'!#REF!)</f>
        <v>#REF!</v>
      </c>
    </row>
    <row r="86" spans="8:10">
      <c r="H86" s="240">
        <v>85</v>
      </c>
      <c r="I86" s="239" t="e">
        <f>IF(ISTEXT('VR-PROP'!#REF!),"DESCARTADO",'VR-PROP'!#REF!)</f>
        <v>#REF!</v>
      </c>
      <c r="J86" s="239" t="e">
        <f>IF(ISTEXT('VR-PROP'!#REF!),"DESCARTADO",'VR-PROP'!#REF!)</f>
        <v>#REF!</v>
      </c>
    </row>
    <row r="87" spans="8:10">
      <c r="H87" s="240">
        <v>86</v>
      </c>
      <c r="I87" s="239" t="e">
        <f>IF(ISTEXT('VR-PROP'!#REF!),"DESCARTADO",'VR-PROP'!#REF!)</f>
        <v>#REF!</v>
      </c>
      <c r="J87" s="239" t="e">
        <f>IF(ISTEXT('VR-PROP'!#REF!),"DESCARTADO",'VR-PROP'!#REF!)</f>
        <v>#REF!</v>
      </c>
    </row>
    <row r="88" spans="8:10">
      <c r="H88" s="240">
        <v>87</v>
      </c>
      <c r="I88" s="239" t="e">
        <f>IF(ISTEXT('VR-PROP'!#REF!),"DESCARTADO",'VR-PROP'!#REF!)</f>
        <v>#REF!</v>
      </c>
      <c r="J88" s="239" t="e">
        <f>IF(ISTEXT('VR-PROP'!#REF!),"DESCARTADO",'VR-PROP'!#REF!)</f>
        <v>#REF!</v>
      </c>
    </row>
    <row r="89" spans="8:10">
      <c r="H89" s="240">
        <v>88</v>
      </c>
      <c r="I89" s="239" t="e">
        <f>IF(ISTEXT('VR-PROP'!#REF!),"DESCARTADO",'VR-PROP'!#REF!)</f>
        <v>#REF!</v>
      </c>
      <c r="J89" s="239" t="e">
        <f>IF(ISTEXT('VR-PROP'!#REF!),"DESCARTADO",'VR-PROP'!#REF!)</f>
        <v>#REF!</v>
      </c>
    </row>
    <row r="90" spans="8:10">
      <c r="H90" s="240">
        <v>89</v>
      </c>
      <c r="I90" s="239" t="e">
        <f>IF(ISTEXT('VR-PROP'!#REF!),"DESCARTADO",'VR-PROP'!#REF!)</f>
        <v>#REF!</v>
      </c>
      <c r="J90" s="239" t="e">
        <f>IF(ISTEXT('VR-PROP'!#REF!),"DESCARTADO",'VR-PROP'!#REF!)</f>
        <v>#REF!</v>
      </c>
    </row>
    <row r="91" spans="8:10">
      <c r="H91" s="240">
        <v>90</v>
      </c>
      <c r="I91" s="239" t="e">
        <f>IF(ISTEXT('VR-PROP'!#REF!),"DESCARTADO",'VR-PROP'!#REF!)</f>
        <v>#REF!</v>
      </c>
      <c r="J91" s="239" t="e">
        <f>IF(ISTEXT('VR-PROP'!#REF!),"DESCARTADO",'VR-PROP'!#REF!)</f>
        <v>#REF!</v>
      </c>
    </row>
    <row r="92" spans="8:10">
      <c r="H92" s="240">
        <v>91</v>
      </c>
      <c r="I92" s="239" t="e">
        <f>IF(ISTEXT('VR-PROP'!#REF!),"DESCARTADO",'VR-PROP'!#REF!)</f>
        <v>#REF!</v>
      </c>
      <c r="J92" s="239" t="e">
        <f>IF(ISTEXT('VR-PROP'!#REF!),"DESCARTADO",'VR-PROP'!#REF!)</f>
        <v>#REF!</v>
      </c>
    </row>
    <row r="93" spans="8:10">
      <c r="H93" s="240">
        <v>92</v>
      </c>
      <c r="I93" s="239" t="e">
        <f>IF(ISTEXT('VR-PROP'!#REF!),"DESCARTADO",'VR-PROP'!#REF!)</f>
        <v>#REF!</v>
      </c>
      <c r="J93" s="239" t="e">
        <f>IF(ISTEXT('VR-PROP'!#REF!),"DESCARTADO",'VR-PROP'!#REF!)</f>
        <v>#REF!</v>
      </c>
    </row>
    <row r="94" spans="8:10">
      <c r="H94" s="240">
        <v>93</v>
      </c>
      <c r="I94" s="239" t="e">
        <f>IF(ISTEXT('VR-PROP'!#REF!),"DESCARTADO",'VR-PROP'!#REF!)</f>
        <v>#REF!</v>
      </c>
      <c r="J94" s="239" t="e">
        <f>IF(ISTEXT('VR-PROP'!#REF!),"DESCARTADO",'VR-PROP'!#REF!)</f>
        <v>#REF!</v>
      </c>
    </row>
    <row r="95" spans="8:10">
      <c r="H95" s="240">
        <v>94</v>
      </c>
      <c r="I95" s="239" t="e">
        <f>IF(ISTEXT('VR-PROP'!#REF!),"DESCARTADO",'VR-PROP'!#REF!)</f>
        <v>#REF!</v>
      </c>
      <c r="J95" s="239" t="e">
        <f>IF(ISTEXT('VR-PROP'!#REF!),"DESCARTADO",'VR-PROP'!#REF!)</f>
        <v>#REF!</v>
      </c>
    </row>
    <row r="96" spans="8:10">
      <c r="H96" s="240">
        <v>95</v>
      </c>
      <c r="I96" s="239" t="e">
        <f>IF(ISTEXT('VR-PROP'!#REF!),"DESCARTADO",'VR-PROP'!#REF!)</f>
        <v>#REF!</v>
      </c>
      <c r="J96" s="239" t="e">
        <f>IF(ISTEXT('VR-PROP'!#REF!),"DESCARTADO",'VR-PROP'!#REF!)</f>
        <v>#REF!</v>
      </c>
    </row>
    <row r="97" spans="8:10">
      <c r="H97" s="240">
        <v>96</v>
      </c>
      <c r="I97" s="239" t="e">
        <f>IF(ISTEXT('VR-PROP'!#REF!),"DESCARTADO",'VR-PROP'!#REF!)</f>
        <v>#REF!</v>
      </c>
      <c r="J97" s="239" t="e">
        <f>IF(ISTEXT('VR-PROP'!#REF!),"DESCARTADO",'VR-PROP'!#REF!)</f>
        <v>#REF!</v>
      </c>
    </row>
    <row r="98" spans="8:10">
      <c r="H98" s="240">
        <v>97</v>
      </c>
      <c r="I98" s="239" t="e">
        <f>IF(ISTEXT('VR-PROP'!#REF!),"DESCARTADO",'VR-PROP'!#REF!)</f>
        <v>#REF!</v>
      </c>
      <c r="J98" s="239" t="e">
        <f>IF(ISTEXT('VR-PROP'!#REF!),"DESCARTADO",'VR-PROP'!#REF!)</f>
        <v>#REF!</v>
      </c>
    </row>
    <row r="99" spans="8:10">
      <c r="H99" s="240">
        <v>98</v>
      </c>
      <c r="I99" s="239" t="e">
        <f>IF(ISTEXT('VR-PROP'!#REF!),"DESCARTADO",'VR-PROP'!#REF!)</f>
        <v>#REF!</v>
      </c>
      <c r="J99" s="239" t="e">
        <f>IF(ISTEXT('VR-PROP'!#REF!),"DESCARTADO",'VR-PROP'!#REF!)</f>
        <v>#REF!</v>
      </c>
    </row>
    <row r="100" spans="8:10">
      <c r="H100" s="240">
        <v>99</v>
      </c>
      <c r="I100" s="239" t="e">
        <f>IF(ISTEXT('VR-PROP'!#REF!),"DESCARTADO",'VR-PROP'!#REF!)</f>
        <v>#REF!</v>
      </c>
      <c r="J100" s="239" t="e">
        <f>IF(ISTEXT('VR-PROP'!#REF!),"DESCARTADO",'VR-PROP'!#REF!)</f>
        <v>#REF!</v>
      </c>
    </row>
    <row r="101" spans="8:10">
      <c r="H101" s="240">
        <v>100</v>
      </c>
      <c r="I101" s="239" t="e">
        <f>IF(ISTEXT('VR-PROP'!#REF!),"DESCARTADO",'VR-PROP'!#REF!)</f>
        <v>#REF!</v>
      </c>
      <c r="J101" s="239" t="e">
        <f>IF(ISTEXT('VR-PROP'!#REF!),"DESCARTADO",'VR-PROP'!#REF!)</f>
        <v>#REF!</v>
      </c>
    </row>
    <row r="102" spans="8:10">
      <c r="H102" s="240">
        <v>101</v>
      </c>
      <c r="I102" s="239" t="e">
        <f>IF(ISTEXT('VR-PROP'!#REF!),"DESCARTADO",'VR-PROP'!#REF!)</f>
        <v>#REF!</v>
      </c>
      <c r="J102" s="239" t="e">
        <f>IF(ISTEXT('VR-PROP'!#REF!),"DESCARTADO",'VR-PROP'!#REF!)</f>
        <v>#REF!</v>
      </c>
    </row>
    <row r="103" spans="8:10">
      <c r="H103" s="240">
        <v>102</v>
      </c>
      <c r="I103" s="239" t="e">
        <f>IF(ISTEXT('VR-PROP'!#REF!),"DESCARTADO",'VR-PROP'!#REF!)</f>
        <v>#REF!</v>
      </c>
      <c r="J103" s="239" t="e">
        <f>IF(ISTEXT('VR-PROP'!#REF!),"DESCARTADO",'VR-PROP'!#REF!)</f>
        <v>#REF!</v>
      </c>
    </row>
    <row r="104" spans="8:10">
      <c r="H104" s="240">
        <v>103</v>
      </c>
      <c r="I104" s="239" t="e">
        <f>IF(ISTEXT('VR-PROP'!#REF!),"DESCARTADO",'VR-PROP'!#REF!)</f>
        <v>#REF!</v>
      </c>
      <c r="J104" s="239" t="e">
        <f>IF(ISTEXT('VR-PROP'!#REF!),"DESCARTADO",'VR-PROP'!#REF!)</f>
        <v>#REF!</v>
      </c>
    </row>
    <row r="105" spans="8:10">
      <c r="H105" s="240">
        <v>104</v>
      </c>
      <c r="I105" s="239" t="e">
        <f>IF(ISTEXT('VR-PROP'!#REF!),"DESCARTADO",'VR-PROP'!#REF!)</f>
        <v>#REF!</v>
      </c>
      <c r="J105" s="239" t="e">
        <f>IF(ISTEXT('VR-PROP'!#REF!),"DESCARTADO",'VR-PROP'!#REF!)</f>
        <v>#REF!</v>
      </c>
    </row>
    <row r="106" spans="8:10">
      <c r="H106" s="240">
        <v>105</v>
      </c>
      <c r="I106" s="239" t="e">
        <f>IF(ISTEXT('VR-PROP'!#REF!),"DESCARTADO",'VR-PROP'!#REF!)</f>
        <v>#REF!</v>
      </c>
      <c r="J106" s="239" t="e">
        <f>IF(ISTEXT('VR-PROP'!#REF!),"DESCARTADO",'VR-PROP'!#REF!)</f>
        <v>#REF!</v>
      </c>
    </row>
    <row r="107" spans="8:10">
      <c r="H107" s="240">
        <v>106</v>
      </c>
      <c r="I107" s="239" t="e">
        <f>IF(ISTEXT('VR-PROP'!#REF!),"DESCARTADO",'VR-PROP'!#REF!)</f>
        <v>#REF!</v>
      </c>
      <c r="J107" s="239" t="e">
        <f>IF(ISTEXT('VR-PROP'!#REF!),"DESCARTADO",'VR-PROP'!#REF!)</f>
        <v>#REF!</v>
      </c>
    </row>
    <row r="108" spans="8:10">
      <c r="H108" s="240">
        <v>107</v>
      </c>
      <c r="I108" s="239" t="e">
        <f>IF(ISTEXT('VR-PROP'!#REF!),"DESCARTADO",'VR-PROP'!#REF!)</f>
        <v>#REF!</v>
      </c>
      <c r="J108" s="239" t="e">
        <f>IF(ISTEXT('VR-PROP'!#REF!),"DESCARTADO",'VR-PROP'!#REF!)</f>
        <v>#REF!</v>
      </c>
    </row>
    <row r="109" spans="8:10">
      <c r="H109" s="240">
        <v>108</v>
      </c>
      <c r="I109" s="239" t="e">
        <f>IF(ISTEXT('VR-PROP'!#REF!),"DESCARTADO",'VR-PROP'!#REF!)</f>
        <v>#REF!</v>
      </c>
      <c r="J109" s="239" t="e">
        <f>IF(ISTEXT('VR-PROP'!#REF!),"DESCARTADO",'VR-PROP'!#REF!)</f>
        <v>#REF!</v>
      </c>
    </row>
    <row r="110" spans="8:10">
      <c r="H110" s="240">
        <v>109</v>
      </c>
      <c r="I110" s="239" t="e">
        <f>IF(ISTEXT('VR-PROP'!#REF!),"DESCARTADO",'VR-PROP'!#REF!)</f>
        <v>#REF!</v>
      </c>
      <c r="J110" s="239" t="e">
        <f>IF(ISTEXT('VR-PROP'!#REF!),"DESCARTADO",'VR-PROP'!#REF!)</f>
        <v>#REF!</v>
      </c>
    </row>
    <row r="111" spans="8:10">
      <c r="H111" s="240">
        <v>110</v>
      </c>
      <c r="I111" s="239" t="e">
        <f>IF(ISTEXT('VR-PROP'!#REF!),"DESCARTADO",'VR-PROP'!#REF!)</f>
        <v>#REF!</v>
      </c>
      <c r="J111" s="239" t="e">
        <f>IF(ISTEXT('VR-PROP'!#REF!),"DESCARTADO",'VR-PROP'!#REF!)</f>
        <v>#REF!</v>
      </c>
    </row>
    <row r="112" spans="8:10">
      <c r="H112" s="240">
        <v>111</v>
      </c>
      <c r="I112" s="239" t="e">
        <f>IF(ISTEXT('VR-PROP'!#REF!),"DESCARTADO",'VR-PROP'!#REF!)</f>
        <v>#REF!</v>
      </c>
      <c r="J112" s="239" t="e">
        <f>IF(ISTEXT('VR-PROP'!#REF!),"DESCARTADO",'VR-PROP'!#REF!)</f>
        <v>#REF!</v>
      </c>
    </row>
    <row r="113" spans="8:10">
      <c r="H113" s="240">
        <v>112</v>
      </c>
      <c r="I113" s="239" t="e">
        <f>IF(ISTEXT('VR-PROP'!#REF!),"DESCARTADO",'VR-PROP'!#REF!)</f>
        <v>#REF!</v>
      </c>
      <c r="J113" s="239" t="e">
        <f>IF(ISTEXT('VR-PROP'!#REF!),"DESCARTADO",'VR-PROP'!#REF!)</f>
        <v>#REF!</v>
      </c>
    </row>
    <row r="114" spans="8:10">
      <c r="H114" s="240">
        <v>113</v>
      </c>
      <c r="I114" s="239" t="e">
        <f>IF(ISTEXT('VR-PROP'!#REF!),"DESCARTADO",'VR-PROP'!#REF!)</f>
        <v>#REF!</v>
      </c>
      <c r="J114" s="239" t="e">
        <f>IF(ISTEXT('VR-PROP'!#REF!),"DESCARTADO",'VR-PROP'!#REF!)</f>
        <v>#REF!</v>
      </c>
    </row>
    <row r="115" spans="8:10">
      <c r="H115" s="240">
        <v>114</v>
      </c>
      <c r="I115" s="239" t="e">
        <f>IF(ISTEXT('VR-PROP'!#REF!),"DESCARTADO",'VR-PROP'!#REF!)</f>
        <v>#REF!</v>
      </c>
      <c r="J115" s="239" t="e">
        <f>IF(ISTEXT('VR-PROP'!#REF!),"DESCARTADO",'VR-PROP'!#REF!)</f>
        <v>#REF!</v>
      </c>
    </row>
    <row r="116" spans="8:10">
      <c r="H116" s="240">
        <v>115</v>
      </c>
      <c r="I116" s="239" t="e">
        <f>IF(ISTEXT('VR-PROP'!#REF!),"DESCARTADO",'VR-PROP'!#REF!)</f>
        <v>#REF!</v>
      </c>
      <c r="J116" s="239" t="e">
        <f>IF(ISTEXT('VR-PROP'!#REF!),"DESCARTADO",'VR-PROP'!#REF!)</f>
        <v>#REF!</v>
      </c>
    </row>
    <row r="117" spans="8:10">
      <c r="H117" s="240">
        <v>116</v>
      </c>
      <c r="I117" s="239" t="e">
        <f>IF(ISTEXT('VR-PROP'!#REF!),"DESCARTADO",'VR-PROP'!#REF!)</f>
        <v>#REF!</v>
      </c>
      <c r="J117" s="239" t="e">
        <f>IF(ISTEXT('VR-PROP'!#REF!),"DESCARTADO",'VR-PROP'!#REF!)</f>
        <v>#REF!</v>
      </c>
    </row>
    <row r="118" spans="8:10">
      <c r="H118" s="240">
        <v>117</v>
      </c>
      <c r="I118" s="239" t="e">
        <f>IF(ISTEXT('VR-PROP'!#REF!),"DESCARTADO",'VR-PROP'!#REF!)</f>
        <v>#REF!</v>
      </c>
      <c r="J118" s="239" t="e">
        <f>IF(ISTEXT('VR-PROP'!#REF!),"DESCARTADO",'VR-PROP'!#REF!)</f>
        <v>#REF!</v>
      </c>
    </row>
    <row r="119" spans="8:10">
      <c r="H119" s="240">
        <v>118</v>
      </c>
      <c r="I119" s="239" t="e">
        <f>IF(ISTEXT('VR-PROP'!#REF!),"DESCARTADO",'VR-PROP'!#REF!)</f>
        <v>#REF!</v>
      </c>
      <c r="J119" s="239" t="e">
        <f>IF(ISTEXT('VR-PROP'!#REF!),"DESCARTADO",'VR-PROP'!#REF!)</f>
        <v>#REF!</v>
      </c>
    </row>
    <row r="120" spans="8:10">
      <c r="H120" s="240">
        <v>119</v>
      </c>
      <c r="I120" s="239" t="e">
        <f>IF(ISTEXT('VR-PROP'!#REF!),"DESCARTADO",'VR-PROP'!#REF!)</f>
        <v>#REF!</v>
      </c>
      <c r="J120" s="239" t="e">
        <f>IF(ISTEXT('VR-PROP'!#REF!),"DESCARTADO",'VR-PROP'!#REF!)</f>
        <v>#REF!</v>
      </c>
    </row>
    <row r="121" spans="8:10">
      <c r="H121" s="240">
        <v>120</v>
      </c>
      <c r="I121" s="239" t="e">
        <f>IF(ISTEXT('VR-PROP'!#REF!),"DESCARTADO",'VR-PROP'!#REF!)</f>
        <v>#REF!</v>
      </c>
      <c r="J121" s="239" t="e">
        <f>IF(ISTEXT('VR-PROP'!#REF!),"DESCARTADO",'VR-PROP'!#REF!)</f>
        <v>#REF!</v>
      </c>
    </row>
    <row r="122" spans="8:10">
      <c r="H122" s="240">
        <v>121</v>
      </c>
      <c r="I122" s="239" t="e">
        <f>IF(ISTEXT('VR-PROP'!#REF!),"DESCARTADO",'VR-PROP'!#REF!)</f>
        <v>#REF!</v>
      </c>
      <c r="J122" s="239" t="e">
        <f>IF(ISTEXT('VR-PROP'!#REF!),"DESCARTADO",'VR-PROP'!#REF!)</f>
        <v>#REF!</v>
      </c>
    </row>
    <row r="123" spans="8:10">
      <c r="H123" s="240">
        <v>122</v>
      </c>
      <c r="I123" s="239" t="e">
        <f>IF(ISTEXT('VR-PROP'!#REF!),"DESCARTADO",'VR-PROP'!#REF!)</f>
        <v>#REF!</v>
      </c>
      <c r="J123" s="239" t="e">
        <f>IF(ISTEXT('VR-PROP'!#REF!),"DESCARTADO",'VR-PROP'!#REF!)</f>
        <v>#REF!</v>
      </c>
    </row>
    <row r="124" spans="8:10">
      <c r="H124" s="240">
        <v>123</v>
      </c>
      <c r="I124" s="239" t="e">
        <f>IF(ISTEXT('VR-PROP'!#REF!),"DESCARTADO",'VR-PROP'!#REF!)</f>
        <v>#REF!</v>
      </c>
      <c r="J124" s="239" t="e">
        <f>IF(ISTEXT('VR-PROP'!#REF!),"DESCARTADO",'VR-PROP'!#REF!)</f>
        <v>#REF!</v>
      </c>
    </row>
    <row r="125" spans="8:10">
      <c r="H125" s="240">
        <v>124</v>
      </c>
      <c r="I125" s="239" t="e">
        <f>IF(ISTEXT('VR-PROP'!#REF!),"DESCARTADO",'VR-PROP'!#REF!)</f>
        <v>#REF!</v>
      </c>
      <c r="J125" s="239" t="e">
        <f>IF(ISTEXT('VR-PROP'!#REF!),"DESCARTADO",'VR-PROP'!#REF!)</f>
        <v>#REF!</v>
      </c>
    </row>
    <row r="126" spans="8:10">
      <c r="H126" s="240">
        <v>125</v>
      </c>
      <c r="I126" s="239" t="e">
        <f>IF(ISTEXT('VR-PROP'!#REF!),"DESCARTADO",'VR-PROP'!#REF!)</f>
        <v>#REF!</v>
      </c>
      <c r="J126" s="239" t="e">
        <f>IF(ISTEXT('VR-PROP'!#REF!),"DESCARTADO",'VR-PROP'!#REF!)</f>
        <v>#REF!</v>
      </c>
    </row>
    <row r="127" spans="8:10">
      <c r="H127" s="240">
        <v>126</v>
      </c>
      <c r="I127" s="239" t="e">
        <f>IF(ISTEXT('VR-PROP'!#REF!),"DESCARTADO",'VR-PROP'!#REF!)</f>
        <v>#REF!</v>
      </c>
      <c r="J127" s="239" t="e">
        <f>IF(ISTEXT('VR-PROP'!#REF!),"DESCARTADO",'VR-PROP'!#REF!)</f>
        <v>#REF!</v>
      </c>
    </row>
    <row r="128" spans="8:10">
      <c r="H128" s="240">
        <v>127</v>
      </c>
      <c r="I128" s="239" t="e">
        <f>IF(ISTEXT('VR-PROP'!#REF!),"DESCARTADO",'VR-PROP'!#REF!)</f>
        <v>#REF!</v>
      </c>
      <c r="J128" s="239" t="e">
        <f>IF(ISTEXT('VR-PROP'!#REF!),"DESCARTADO",'VR-PROP'!#REF!)</f>
        <v>#REF!</v>
      </c>
    </row>
    <row r="129" spans="8:10">
      <c r="H129" s="240">
        <v>128</v>
      </c>
      <c r="I129" s="239" t="e">
        <f>IF(ISTEXT('VR-PROP'!#REF!),"DESCARTADO",'VR-PROP'!#REF!)</f>
        <v>#REF!</v>
      </c>
      <c r="J129" s="239" t="e">
        <f>IF(ISTEXT('VR-PROP'!#REF!),"DESCARTADO",'VR-PROP'!#REF!)</f>
        <v>#REF!</v>
      </c>
    </row>
    <row r="130" spans="8:10">
      <c r="H130" s="240">
        <v>129</v>
      </c>
      <c r="I130" s="239" t="e">
        <f>IF(ISTEXT('VR-PROP'!#REF!),"DESCARTADO",'VR-PROP'!#REF!)</f>
        <v>#REF!</v>
      </c>
      <c r="J130" s="239" t="e">
        <f>IF(ISTEXT('VR-PROP'!#REF!),"DESCARTADO",'VR-PROP'!#REF!)</f>
        <v>#REF!</v>
      </c>
    </row>
    <row r="131" spans="8:10">
      <c r="H131" s="240">
        <v>130</v>
      </c>
      <c r="I131" s="239" t="e">
        <f>IF(ISTEXT('VR-PROP'!#REF!),"DESCARTADO",'VR-PROP'!#REF!)</f>
        <v>#REF!</v>
      </c>
      <c r="J131" s="239" t="e">
        <f>IF(ISTEXT('VR-PROP'!#REF!),"DESCARTADO",'VR-PROP'!#REF!)</f>
        <v>#REF!</v>
      </c>
    </row>
    <row r="132" spans="8:10">
      <c r="H132" s="240">
        <v>131</v>
      </c>
      <c r="I132" s="239" t="e">
        <f>IF(ISTEXT('VR-PROP'!#REF!),"DESCARTADO",'VR-PROP'!#REF!)</f>
        <v>#REF!</v>
      </c>
      <c r="J132" s="239" t="e">
        <f>IF(ISTEXT('VR-PROP'!#REF!),"DESCARTADO",'VR-PROP'!#REF!)</f>
        <v>#REF!</v>
      </c>
    </row>
    <row r="133" spans="8:10">
      <c r="H133" s="240">
        <v>132</v>
      </c>
      <c r="I133" s="239" t="e">
        <f>IF(ISTEXT('VR-PROP'!#REF!),"DESCARTADO",'VR-PROP'!#REF!)</f>
        <v>#REF!</v>
      </c>
      <c r="J133" s="239" t="e">
        <f>IF(ISTEXT('VR-PROP'!#REF!),"DESCARTADO",'VR-PROP'!#REF!)</f>
        <v>#REF!</v>
      </c>
    </row>
    <row r="134" spans="8:10">
      <c r="H134" s="240">
        <v>133</v>
      </c>
      <c r="I134" s="239" t="e">
        <f>IF(ISTEXT('VR-PROP'!#REF!),"DESCARTADO",'VR-PROP'!#REF!)</f>
        <v>#REF!</v>
      </c>
      <c r="J134" s="239" t="e">
        <f>IF(ISTEXT('VR-PROP'!#REF!),"DESCARTADO",'VR-PROP'!#REF!)</f>
        <v>#REF!</v>
      </c>
    </row>
    <row r="135" spans="8:10">
      <c r="H135" s="240">
        <v>134</v>
      </c>
      <c r="I135" s="239" t="e">
        <f>IF(ISTEXT('VR-PROP'!#REF!),"DESCARTADO",'VR-PROP'!#REF!)</f>
        <v>#REF!</v>
      </c>
      <c r="J135" s="239" t="e">
        <f>IF(ISTEXT('VR-PROP'!#REF!),"DESCARTADO",'VR-PROP'!#REF!)</f>
        <v>#REF!</v>
      </c>
    </row>
    <row r="136" spans="8:10">
      <c r="H136" s="240">
        <v>135</v>
      </c>
      <c r="I136" s="239" t="e">
        <f>IF(ISTEXT('VR-PROP'!#REF!),"DESCARTADO",'VR-PROP'!#REF!)</f>
        <v>#REF!</v>
      </c>
      <c r="J136" s="239" t="e">
        <f>IF(ISTEXT('VR-PROP'!#REF!),"DESCARTADO",'VR-PROP'!#REF!)</f>
        <v>#REF!</v>
      </c>
    </row>
    <row r="137" spans="8:10">
      <c r="H137" s="240">
        <v>136</v>
      </c>
      <c r="I137" s="239" t="e">
        <f>IF(ISTEXT('VR-PROP'!#REF!),"DESCARTADO",'VR-PROP'!#REF!)</f>
        <v>#REF!</v>
      </c>
      <c r="J137" s="239" t="e">
        <f>IF(ISTEXT('VR-PROP'!#REF!),"DESCARTADO",'VR-PROP'!#REF!)</f>
        <v>#REF!</v>
      </c>
    </row>
    <row r="138" spans="8:10">
      <c r="H138" s="240">
        <v>137</v>
      </c>
      <c r="I138" s="239" t="e">
        <f>IF(ISTEXT('VR-PROP'!#REF!),"DESCARTADO",'VR-PROP'!#REF!)</f>
        <v>#REF!</v>
      </c>
      <c r="J138" s="239" t="e">
        <f>IF(ISTEXT('VR-PROP'!#REF!),"DESCARTADO",'VR-PROP'!#REF!)</f>
        <v>#REF!</v>
      </c>
    </row>
    <row r="139" spans="8:10">
      <c r="H139" s="240">
        <v>138</v>
      </c>
      <c r="I139" s="239" t="e">
        <f>IF(ISTEXT('VR-PROP'!#REF!),"DESCARTADO",'VR-PROP'!#REF!)</f>
        <v>#REF!</v>
      </c>
      <c r="J139" s="239" t="e">
        <f>IF(ISTEXT('VR-PROP'!#REF!),"DESCARTADO",'VR-PROP'!#REF!)</f>
        <v>#REF!</v>
      </c>
    </row>
    <row r="140" spans="8:10">
      <c r="H140" s="240">
        <v>139</v>
      </c>
      <c r="I140" s="239" t="e">
        <f>IF(ISTEXT('VR-PROP'!#REF!),"DESCARTADO",'VR-PROP'!#REF!)</f>
        <v>#REF!</v>
      </c>
      <c r="J140" s="239" t="e">
        <f>IF(ISTEXT('VR-PROP'!#REF!),"DESCARTADO",'VR-PROP'!#REF!)</f>
        <v>#REF!</v>
      </c>
    </row>
    <row r="141" spans="8:10">
      <c r="H141" s="240">
        <v>140</v>
      </c>
      <c r="I141" s="239" t="e">
        <f>IF(ISTEXT('VR-PROP'!#REF!),"DESCARTADO",'VR-PROP'!#REF!)</f>
        <v>#REF!</v>
      </c>
      <c r="J141" s="239" t="e">
        <f>IF(ISTEXT('VR-PROP'!#REF!),"DESCARTADO",'VR-PROP'!#REF!)</f>
        <v>#REF!</v>
      </c>
    </row>
    <row r="142" spans="8:10">
      <c r="H142" s="240">
        <v>141</v>
      </c>
      <c r="I142" s="239" t="e">
        <f>IF(ISTEXT('VR-PROP'!#REF!),"DESCARTADO",'VR-PROP'!#REF!)</f>
        <v>#REF!</v>
      </c>
      <c r="J142" s="239" t="e">
        <f>IF(ISTEXT('VR-PROP'!#REF!),"DESCARTADO",'VR-PROP'!#REF!)</f>
        <v>#REF!</v>
      </c>
    </row>
    <row r="143" spans="8:10">
      <c r="H143" s="240">
        <v>142</v>
      </c>
      <c r="I143" s="239" t="e">
        <f>IF(ISTEXT('VR-PROP'!#REF!),"DESCARTADO",'VR-PROP'!#REF!)</f>
        <v>#REF!</v>
      </c>
      <c r="J143" s="239" t="e">
        <f>IF(ISTEXT('VR-PROP'!#REF!),"DESCARTADO",'VR-PROP'!#REF!)</f>
        <v>#REF!</v>
      </c>
    </row>
    <row r="144" spans="8:10">
      <c r="H144" s="240">
        <v>143</v>
      </c>
      <c r="I144" s="239" t="e">
        <f>IF(ISTEXT('VR-PROP'!#REF!),"DESCARTADO",'VR-PROP'!#REF!)</f>
        <v>#REF!</v>
      </c>
      <c r="J144" s="239" t="e">
        <f>IF(ISTEXT('VR-PROP'!#REF!),"DESCARTADO",'VR-PROP'!#REF!)</f>
        <v>#REF!</v>
      </c>
    </row>
    <row r="145" spans="8:10">
      <c r="H145" s="240">
        <v>144</v>
      </c>
      <c r="I145" s="239" t="e">
        <f>IF(ISTEXT('VR-PROP'!#REF!),"DESCARTADO",'VR-PROP'!#REF!)</f>
        <v>#REF!</v>
      </c>
      <c r="J145" s="239" t="e">
        <f>IF(ISTEXT('VR-PROP'!#REF!),"DESCARTADO",'VR-PROP'!#REF!)</f>
        <v>#REF!</v>
      </c>
    </row>
    <row r="146" spans="8:10">
      <c r="H146" s="240">
        <v>145</v>
      </c>
      <c r="I146" s="239" t="e">
        <f>IF(ISTEXT('VR-PROP'!#REF!),"DESCARTADO",'VR-PROP'!#REF!)</f>
        <v>#REF!</v>
      </c>
      <c r="J146" s="239" t="e">
        <f>IF(ISTEXT('VR-PROP'!#REF!),"DESCARTADO",'VR-PROP'!#REF!)</f>
        <v>#REF!</v>
      </c>
    </row>
    <row r="147" spans="8:10">
      <c r="H147" s="240">
        <v>146</v>
      </c>
      <c r="I147" s="239" t="e">
        <f>IF(ISTEXT('VR-PROP'!#REF!),"DESCARTADO",'VR-PROP'!#REF!)</f>
        <v>#REF!</v>
      </c>
      <c r="J147" s="239" t="e">
        <f>IF(ISTEXT('VR-PROP'!#REF!),"DESCARTADO",'VR-PROP'!#REF!)</f>
        <v>#REF!</v>
      </c>
    </row>
    <row r="148" spans="8:10">
      <c r="H148" s="240">
        <v>147</v>
      </c>
      <c r="I148" s="239" t="e">
        <f>IF(ISTEXT('VR-PROP'!#REF!),"DESCARTADO",'VR-PROP'!#REF!)</f>
        <v>#REF!</v>
      </c>
      <c r="J148" s="239" t="e">
        <f>IF(ISTEXT('VR-PROP'!#REF!),"DESCARTADO",'VR-PROP'!#REF!)</f>
        <v>#REF!</v>
      </c>
    </row>
    <row r="149" spans="8:10">
      <c r="H149" s="240">
        <v>148</v>
      </c>
      <c r="I149" s="239" t="e">
        <f>IF(ISTEXT('VR-PROP'!#REF!),"DESCARTADO",'VR-PROP'!#REF!)</f>
        <v>#REF!</v>
      </c>
      <c r="J149" s="239" t="e">
        <f>IF(ISTEXT('VR-PROP'!#REF!),"DESCARTADO",'VR-PROP'!#REF!)</f>
        <v>#REF!</v>
      </c>
    </row>
    <row r="150" spans="8:10">
      <c r="H150" s="240">
        <v>149</v>
      </c>
      <c r="I150" s="239" t="e">
        <f>IF(ISTEXT('VR-PROP'!#REF!),"DESCARTADO",'VR-PROP'!#REF!)</f>
        <v>#REF!</v>
      </c>
      <c r="J150" s="239" t="e">
        <f>IF(ISTEXT('VR-PROP'!#REF!),"DESCARTADO",'VR-PROP'!#REF!)</f>
        <v>#REF!</v>
      </c>
    </row>
    <row r="151" spans="8:10">
      <c r="H151" s="240">
        <v>150</v>
      </c>
      <c r="I151" s="239" t="e">
        <f>IF(ISTEXT('VR-PROP'!#REF!),"DESCARTADO",'VR-PROP'!#REF!)</f>
        <v>#REF!</v>
      </c>
      <c r="J151" s="239" t="e">
        <f>IF(ISTEXT('VR-PROP'!#REF!),"DESCARTADO",'VR-PROP'!#REF!)</f>
        <v>#REF!</v>
      </c>
    </row>
    <row r="152" spans="8:10">
      <c r="H152" s="240">
        <v>151</v>
      </c>
      <c r="I152" s="239" t="e">
        <f>IF(ISTEXT('VR-PROP'!#REF!),"DESCARTADO",'VR-PROP'!#REF!)</f>
        <v>#REF!</v>
      </c>
      <c r="J152" s="239" t="e">
        <f>IF(ISTEXT('VR-PROP'!#REF!),"DESCARTADO",'VR-PROP'!#REF!)</f>
        <v>#REF!</v>
      </c>
    </row>
    <row r="153" spans="8:10">
      <c r="H153" s="240">
        <v>152</v>
      </c>
      <c r="I153" s="239" t="e">
        <f>IF(ISTEXT('VR-PROP'!#REF!),"DESCARTADO",'VR-PROP'!#REF!)</f>
        <v>#REF!</v>
      </c>
      <c r="J153" s="239" t="e">
        <f>IF(ISTEXT('VR-PROP'!#REF!),"DESCARTADO",'VR-PROP'!#REF!)</f>
        <v>#REF!</v>
      </c>
    </row>
    <row r="154" spans="8:10">
      <c r="H154" s="240">
        <v>153</v>
      </c>
      <c r="I154" s="239" t="e">
        <f>IF(ISTEXT('VR-PROP'!#REF!),"DESCARTADO",'VR-PROP'!#REF!)</f>
        <v>#REF!</v>
      </c>
      <c r="J154" s="239" t="e">
        <f>IF(ISTEXT('VR-PROP'!#REF!),"DESCARTADO",'VR-PROP'!#REF!)</f>
        <v>#REF!</v>
      </c>
    </row>
    <row r="155" spans="8:10">
      <c r="H155" s="240">
        <v>154</v>
      </c>
      <c r="I155" s="239" t="e">
        <f>IF(ISTEXT('VR-PROP'!#REF!),"DESCARTADO",'VR-PROP'!#REF!)</f>
        <v>#REF!</v>
      </c>
      <c r="J155" s="239" t="e">
        <f>IF(ISTEXT('VR-PROP'!#REF!),"DESCARTADO",'VR-PROP'!#REF!)</f>
        <v>#REF!</v>
      </c>
    </row>
    <row r="156" spans="8:10">
      <c r="H156" s="240">
        <v>155</v>
      </c>
      <c r="I156" s="239" t="e">
        <f>IF(ISTEXT('VR-PROP'!#REF!),"DESCARTADO",'VR-PROP'!#REF!)</f>
        <v>#REF!</v>
      </c>
      <c r="J156" s="239" t="e">
        <f>IF(ISTEXT('VR-PROP'!#REF!),"DESCARTADO",'VR-PROP'!#REF!)</f>
        <v>#REF!</v>
      </c>
    </row>
    <row r="157" spans="8:10">
      <c r="H157" s="240">
        <v>156</v>
      </c>
      <c r="I157" s="239" t="e">
        <f>IF(ISTEXT('VR-PROP'!#REF!),"DESCARTADO",'VR-PROP'!#REF!)</f>
        <v>#REF!</v>
      </c>
      <c r="J157" s="239" t="e">
        <f>IF(ISTEXT('VR-PROP'!#REF!),"DESCARTADO",'VR-PROP'!#REF!)</f>
        <v>#REF!</v>
      </c>
    </row>
    <row r="158" spans="8:10">
      <c r="H158" s="240">
        <v>157</v>
      </c>
      <c r="I158" s="239" t="e">
        <f>IF(ISTEXT('VR-PROP'!#REF!),"DESCARTADO",'VR-PROP'!#REF!)</f>
        <v>#REF!</v>
      </c>
      <c r="J158" s="239" t="e">
        <f>IF(ISTEXT('VR-PROP'!#REF!),"DESCARTADO",'VR-PROP'!#REF!)</f>
        <v>#REF!</v>
      </c>
    </row>
    <row r="159" spans="8:10">
      <c r="H159" s="240">
        <v>158</v>
      </c>
      <c r="I159" s="239" t="e">
        <f>IF(ISTEXT('VR-PROP'!#REF!),"DESCARTADO",'VR-PROP'!#REF!)</f>
        <v>#REF!</v>
      </c>
      <c r="J159" s="239" t="e">
        <f>IF(ISTEXT('VR-PROP'!#REF!),"DESCARTADO",'VR-PROP'!#REF!)</f>
        <v>#REF!</v>
      </c>
    </row>
    <row r="160" spans="8:10">
      <c r="H160" s="240">
        <v>159</v>
      </c>
      <c r="I160" s="239" t="e">
        <f>IF(ISTEXT('VR-PROP'!#REF!),"DESCARTADO",'VR-PROP'!#REF!)</f>
        <v>#REF!</v>
      </c>
      <c r="J160" s="239" t="e">
        <f>IF(ISTEXT('VR-PROP'!#REF!),"DESCARTADO",'VR-PROP'!#REF!)</f>
        <v>#REF!</v>
      </c>
    </row>
    <row r="161" spans="8:10">
      <c r="H161" s="240">
        <v>160</v>
      </c>
      <c r="I161" s="239" t="e">
        <f>IF(ISTEXT('VR-PROP'!#REF!),"DESCARTADO",'VR-PROP'!#REF!)</f>
        <v>#REF!</v>
      </c>
      <c r="J161" s="239" t="e">
        <f>IF(ISTEXT('VR-PROP'!#REF!),"DESCARTADO",'VR-PROP'!#REF!)</f>
        <v>#REF!</v>
      </c>
    </row>
    <row r="162" spans="8:10">
      <c r="H162" s="240">
        <v>161</v>
      </c>
      <c r="I162" s="239" t="e">
        <f>IF(ISTEXT('VR-PROP'!#REF!),"DESCARTADO",'VR-PROP'!#REF!)</f>
        <v>#REF!</v>
      </c>
      <c r="J162" s="239" t="e">
        <f>IF(ISTEXT('VR-PROP'!#REF!),"DESCARTADO",'VR-PROP'!#REF!)</f>
        <v>#REF!</v>
      </c>
    </row>
    <row r="163" spans="8:10">
      <c r="H163" s="240">
        <v>162</v>
      </c>
      <c r="I163" s="239" t="e">
        <f>IF(ISTEXT('VR-PROP'!#REF!),"DESCARTADO",'VR-PROP'!#REF!)</f>
        <v>#REF!</v>
      </c>
      <c r="J163" s="239" t="e">
        <f>IF(ISTEXT('VR-PROP'!#REF!),"DESCARTADO",'VR-PROP'!#REF!)</f>
        <v>#REF!</v>
      </c>
    </row>
    <row r="164" spans="8:10">
      <c r="H164" s="240">
        <v>163</v>
      </c>
      <c r="I164" s="239" t="e">
        <f>IF(ISTEXT('VR-PROP'!#REF!),"DESCARTADO",'VR-PROP'!#REF!)</f>
        <v>#REF!</v>
      </c>
      <c r="J164" s="239" t="e">
        <f>IF(ISTEXT('VR-PROP'!#REF!),"DESCARTADO",'VR-PROP'!#REF!)</f>
        <v>#REF!</v>
      </c>
    </row>
    <row r="165" spans="8:10">
      <c r="H165" s="240">
        <v>164</v>
      </c>
      <c r="I165" s="239" t="e">
        <f>IF(ISTEXT('VR-PROP'!#REF!),"DESCARTADO",'VR-PROP'!#REF!)</f>
        <v>#REF!</v>
      </c>
      <c r="J165" s="239" t="e">
        <f>IF(ISTEXT('VR-PROP'!#REF!),"DESCARTADO",'VR-PROP'!#REF!)</f>
        <v>#REF!</v>
      </c>
    </row>
    <row r="166" spans="8:10">
      <c r="H166" s="240">
        <v>165</v>
      </c>
      <c r="I166" s="239" t="e">
        <f>IF(ISTEXT('VR-PROP'!#REF!),"DESCARTADO",'VR-PROP'!#REF!)</f>
        <v>#REF!</v>
      </c>
      <c r="J166" s="239" t="e">
        <f>IF(ISTEXT('VR-PROP'!#REF!),"DESCARTADO",'VR-PROP'!#REF!)</f>
        <v>#REF!</v>
      </c>
    </row>
    <row r="167" spans="8:10">
      <c r="H167" s="240">
        <v>166</v>
      </c>
      <c r="I167" s="239" t="e">
        <f>IF(ISTEXT('VR-PROP'!#REF!),"DESCARTADO",'VR-PROP'!#REF!)</f>
        <v>#REF!</v>
      </c>
      <c r="J167" s="239" t="e">
        <f>IF(ISTEXT('VR-PROP'!#REF!),"DESCARTADO",'VR-PROP'!#REF!)</f>
        <v>#REF!</v>
      </c>
    </row>
    <row r="168" spans="8:10">
      <c r="H168" s="240">
        <v>167</v>
      </c>
      <c r="I168" s="239" t="e">
        <f>IF(ISTEXT('VR-PROP'!#REF!),"DESCARTADO",'VR-PROP'!#REF!)</f>
        <v>#REF!</v>
      </c>
      <c r="J168" s="239" t="e">
        <f>IF(ISTEXT('VR-PROP'!#REF!),"DESCARTADO",'VR-PROP'!#REF!)</f>
        <v>#REF!</v>
      </c>
    </row>
    <row r="169" spans="8:10">
      <c r="H169" s="240">
        <v>168</v>
      </c>
      <c r="I169" s="239" t="e">
        <f>IF(ISTEXT('VR-PROP'!#REF!),"DESCARTADO",'VR-PROP'!#REF!)</f>
        <v>#REF!</v>
      </c>
      <c r="J169" s="239" t="e">
        <f>IF(ISTEXT('VR-PROP'!#REF!),"DESCARTADO",'VR-PROP'!#REF!)</f>
        <v>#REF!</v>
      </c>
    </row>
    <row r="170" spans="8:10">
      <c r="H170" s="240">
        <v>169</v>
      </c>
      <c r="I170" s="239" t="e">
        <f>IF(ISTEXT('VR-PROP'!#REF!),"DESCARTADO",'VR-PROP'!#REF!)</f>
        <v>#REF!</v>
      </c>
      <c r="J170" s="239" t="e">
        <f>IF(ISTEXT('VR-PROP'!#REF!),"DESCARTADO",'VR-PROP'!#REF!)</f>
        <v>#REF!</v>
      </c>
    </row>
    <row r="171" spans="8:10">
      <c r="H171" s="240">
        <v>170</v>
      </c>
      <c r="I171" s="239" t="e">
        <f>IF(ISTEXT('VR-PROP'!#REF!),"DESCARTADO",'VR-PROP'!#REF!)</f>
        <v>#REF!</v>
      </c>
      <c r="J171" s="239" t="e">
        <f>IF(ISTEXT('VR-PROP'!#REF!),"DESCARTADO",'VR-PROP'!#REF!)</f>
        <v>#REF!</v>
      </c>
    </row>
    <row r="172" spans="8:10">
      <c r="H172" s="240">
        <v>171</v>
      </c>
      <c r="I172" s="239" t="e">
        <f>IF(ISTEXT('VR-PROP'!#REF!),"DESCARTADO",'VR-PROP'!#REF!)</f>
        <v>#REF!</v>
      </c>
      <c r="J172" s="239" t="e">
        <f>IF(ISTEXT('VR-PROP'!#REF!),"DESCARTADO",'VR-PROP'!#REF!)</f>
        <v>#REF!</v>
      </c>
    </row>
    <row r="173" spans="8:10">
      <c r="H173" s="240">
        <v>172</v>
      </c>
      <c r="I173" s="239" t="e">
        <f>IF(ISTEXT('VR-PROP'!#REF!),"DESCARTADO",'VR-PROP'!#REF!)</f>
        <v>#REF!</v>
      </c>
      <c r="J173" s="239" t="e">
        <f>IF(ISTEXT('VR-PROP'!#REF!),"DESCARTADO",'VR-PROP'!#REF!)</f>
        <v>#REF!</v>
      </c>
    </row>
    <row r="174" spans="8:10">
      <c r="H174" s="240">
        <v>173</v>
      </c>
      <c r="I174" s="239" t="e">
        <f>IF(ISTEXT('VR-PROP'!#REF!),"DESCARTADO",'VR-PROP'!#REF!)</f>
        <v>#REF!</v>
      </c>
      <c r="J174" s="239" t="e">
        <f>IF(ISTEXT('VR-PROP'!#REF!),"DESCARTADO",'VR-PROP'!#REF!)</f>
        <v>#REF!</v>
      </c>
    </row>
    <row r="175" spans="8:10">
      <c r="H175" s="240">
        <v>174</v>
      </c>
      <c r="I175" s="239" t="e">
        <f>IF(ISTEXT('VR-PROP'!#REF!),"DESCARTADO",'VR-PROP'!#REF!)</f>
        <v>#REF!</v>
      </c>
      <c r="J175" s="239" t="e">
        <f>IF(ISTEXT('VR-PROP'!#REF!),"DESCARTADO",'VR-PROP'!#REF!)</f>
        <v>#REF!</v>
      </c>
    </row>
    <row r="176" spans="8:10">
      <c r="H176" s="240">
        <v>175</v>
      </c>
      <c r="I176" s="239" t="e">
        <f>IF(ISTEXT('VR-PROP'!#REF!),"DESCARTADO",'VR-PROP'!#REF!)</f>
        <v>#REF!</v>
      </c>
      <c r="J176" s="239" t="e">
        <f>IF(ISTEXT('VR-PROP'!#REF!),"DESCARTADO",'VR-PROP'!#REF!)</f>
        <v>#REF!</v>
      </c>
    </row>
    <row r="177" spans="8:10">
      <c r="H177" s="240">
        <v>176</v>
      </c>
      <c r="I177" s="239" t="e">
        <f>IF(ISTEXT('VR-PROP'!#REF!),"DESCARTADO",'VR-PROP'!#REF!)</f>
        <v>#REF!</v>
      </c>
      <c r="J177" s="239" t="e">
        <f>IF(ISTEXT('VR-PROP'!#REF!),"DESCARTADO",'VR-PROP'!#REF!)</f>
        <v>#REF!</v>
      </c>
    </row>
    <row r="178" spans="8:10">
      <c r="H178" s="240">
        <v>177</v>
      </c>
      <c r="I178" s="239" t="e">
        <f>IF(ISTEXT('VR-PROP'!#REF!),"DESCARTADO",'VR-PROP'!#REF!)</f>
        <v>#REF!</v>
      </c>
      <c r="J178" s="239" t="e">
        <f>IF(ISTEXT('VR-PROP'!#REF!),"DESCARTADO",'VR-PROP'!#REF!)</f>
        <v>#REF!</v>
      </c>
    </row>
    <row r="179" spans="8:10">
      <c r="H179" s="240">
        <v>178</v>
      </c>
      <c r="I179" s="239" t="e">
        <f>IF(ISTEXT('VR-PROP'!#REF!),"DESCARTADO",'VR-PROP'!#REF!)</f>
        <v>#REF!</v>
      </c>
      <c r="J179" s="239" t="e">
        <f>IF(ISTEXT('VR-PROP'!#REF!),"DESCARTADO",'VR-PROP'!#REF!)</f>
        <v>#REF!</v>
      </c>
    </row>
    <row r="180" spans="8:10">
      <c r="H180" s="240">
        <v>179</v>
      </c>
      <c r="I180" s="239" t="e">
        <f>IF(ISTEXT('VR-PROP'!#REF!),"DESCARTADO",'VR-PROP'!#REF!)</f>
        <v>#REF!</v>
      </c>
      <c r="J180" s="239" t="e">
        <f>IF(ISTEXT('VR-PROP'!#REF!),"DESCARTADO",'VR-PROP'!#REF!)</f>
        <v>#REF!</v>
      </c>
    </row>
    <row r="181" spans="8:10">
      <c r="H181" s="240">
        <v>180</v>
      </c>
      <c r="I181" s="239" t="e">
        <f>IF(ISTEXT('VR-PROP'!#REF!),"DESCARTADO",'VR-PROP'!#REF!)</f>
        <v>#REF!</v>
      </c>
      <c r="J181" s="239" t="e">
        <f>IF(ISTEXT('VR-PROP'!#REF!),"DESCARTADO",'VR-PROP'!#REF!)</f>
        <v>#REF!</v>
      </c>
    </row>
    <row r="182" spans="8:10">
      <c r="H182" s="240">
        <v>181</v>
      </c>
      <c r="I182" s="239" t="e">
        <f>IF(ISTEXT('VR-PROP'!#REF!),"DESCARTADO",'VR-PROP'!#REF!)</f>
        <v>#REF!</v>
      </c>
      <c r="J182" s="239" t="e">
        <f>IF(ISTEXT('VR-PROP'!#REF!),"DESCARTADO",'VR-PROP'!#REF!)</f>
        <v>#REF!</v>
      </c>
    </row>
    <row r="183" spans="8:10">
      <c r="H183" s="240">
        <v>182</v>
      </c>
      <c r="I183" s="239" t="e">
        <f>IF(ISTEXT('VR-PROP'!#REF!),"DESCARTADO",'VR-PROP'!#REF!)</f>
        <v>#REF!</v>
      </c>
      <c r="J183" s="239" t="e">
        <f>IF(ISTEXT('VR-PROP'!#REF!),"DESCARTADO",'VR-PROP'!#REF!)</f>
        <v>#REF!</v>
      </c>
    </row>
    <row r="184" spans="8:10">
      <c r="H184" s="240">
        <v>183</v>
      </c>
      <c r="I184" s="239" t="e">
        <f>IF(ISTEXT('VR-PROP'!#REF!),"DESCARTADO",'VR-PROP'!#REF!)</f>
        <v>#REF!</v>
      </c>
      <c r="J184" s="239" t="e">
        <f>IF(ISTEXT('VR-PROP'!#REF!),"DESCARTADO",'VR-PROP'!#REF!)</f>
        <v>#REF!</v>
      </c>
    </row>
    <row r="185" spans="8:10">
      <c r="H185" s="240">
        <v>184</v>
      </c>
      <c r="I185" s="239" t="e">
        <f>IF(ISTEXT('VR-PROP'!#REF!),"DESCARTADO",'VR-PROP'!#REF!)</f>
        <v>#REF!</v>
      </c>
      <c r="J185" s="239" t="e">
        <f>IF(ISTEXT('VR-PROP'!#REF!),"DESCARTADO",'VR-PROP'!#REF!)</f>
        <v>#REF!</v>
      </c>
    </row>
    <row r="186" spans="8:10">
      <c r="H186" s="240">
        <v>185</v>
      </c>
      <c r="I186" s="239" t="e">
        <f>IF(ISTEXT('VR-PROP'!#REF!),"DESCARTADO",'VR-PROP'!#REF!)</f>
        <v>#REF!</v>
      </c>
      <c r="J186" s="239" t="e">
        <f>IF(ISTEXT('VR-PROP'!#REF!),"DESCARTADO",'VR-PROP'!#REF!)</f>
        <v>#REF!</v>
      </c>
    </row>
    <row r="187" spans="8:10">
      <c r="H187" s="240">
        <v>186</v>
      </c>
      <c r="I187" s="239" t="e">
        <f>IF(ISTEXT('VR-PROP'!#REF!),"DESCARTADO",'VR-PROP'!#REF!)</f>
        <v>#REF!</v>
      </c>
      <c r="J187" s="239" t="e">
        <f>IF(ISTEXT('VR-PROP'!#REF!),"DESCARTADO",'VR-PROP'!#REF!)</f>
        <v>#REF!</v>
      </c>
    </row>
    <row r="188" spans="8:10">
      <c r="H188" s="240">
        <v>187</v>
      </c>
      <c r="I188" s="239" t="e">
        <f>IF(ISTEXT('VR-PROP'!#REF!),"DESCARTADO",'VR-PROP'!#REF!)</f>
        <v>#REF!</v>
      </c>
      <c r="J188" s="239" t="e">
        <f>IF(ISTEXT('VR-PROP'!#REF!),"DESCARTADO",'VR-PROP'!#REF!)</f>
        <v>#REF!</v>
      </c>
    </row>
    <row r="189" spans="8:10">
      <c r="H189" s="240">
        <v>188</v>
      </c>
      <c r="I189" s="239" t="e">
        <f>IF(ISTEXT('VR-PROP'!#REF!),"DESCARTADO",'VR-PROP'!#REF!)</f>
        <v>#REF!</v>
      </c>
      <c r="J189" s="239" t="e">
        <f>IF(ISTEXT('VR-PROP'!#REF!),"DESCARTADO",'VR-PROP'!#REF!)</f>
        <v>#REF!</v>
      </c>
    </row>
    <row r="190" spans="8:10">
      <c r="H190" s="240">
        <v>189</v>
      </c>
      <c r="I190" s="239" t="e">
        <f>IF(ISTEXT('VR-PROP'!#REF!),"DESCARTADO",'VR-PROP'!#REF!)</f>
        <v>#REF!</v>
      </c>
      <c r="J190" s="239" t="e">
        <f>IF(ISTEXT('VR-PROP'!#REF!),"DESCARTADO",'VR-PROP'!#REF!)</f>
        <v>#REF!</v>
      </c>
    </row>
    <row r="191" spans="8:10">
      <c r="H191" s="240">
        <v>190</v>
      </c>
      <c r="I191" s="239" t="e">
        <f>IF(ISTEXT('VR-PROP'!#REF!),"DESCARTADO",'VR-PROP'!#REF!)</f>
        <v>#REF!</v>
      </c>
      <c r="J191" s="239" t="e">
        <f>IF(ISTEXT('VR-PROP'!#REF!),"DESCARTADO",'VR-PROP'!#REF!)</f>
        <v>#REF!</v>
      </c>
    </row>
    <row r="192" spans="8:10">
      <c r="H192" s="240">
        <v>191</v>
      </c>
      <c r="I192" s="239" t="e">
        <f>IF(ISTEXT('VR-PROP'!#REF!),"DESCARTADO",'VR-PROP'!#REF!)</f>
        <v>#REF!</v>
      </c>
      <c r="J192" s="239" t="e">
        <f>IF(ISTEXT('VR-PROP'!#REF!),"DESCARTADO",'VR-PROP'!#REF!)</f>
        <v>#REF!</v>
      </c>
    </row>
    <row r="193" spans="8:10">
      <c r="H193" s="240">
        <v>192</v>
      </c>
      <c r="I193" s="239" t="e">
        <f>IF(ISTEXT('VR-PROP'!#REF!),"DESCARTADO",'VR-PROP'!#REF!)</f>
        <v>#REF!</v>
      </c>
      <c r="J193" s="239" t="e">
        <f>IF(ISTEXT('VR-PROP'!#REF!),"DESCARTADO",'VR-PROP'!#REF!)</f>
        <v>#REF!</v>
      </c>
    </row>
    <row r="194" spans="8:10">
      <c r="H194" s="240">
        <v>193</v>
      </c>
      <c r="I194" s="239" t="e">
        <f>IF(ISTEXT('VR-PROP'!#REF!),"DESCARTADO",'VR-PROP'!#REF!)</f>
        <v>#REF!</v>
      </c>
      <c r="J194" s="239" t="e">
        <f>IF(ISTEXT('VR-PROP'!#REF!),"DESCARTADO",'VR-PROP'!#REF!)</f>
        <v>#REF!</v>
      </c>
    </row>
    <row r="195" spans="8:10">
      <c r="H195" s="240">
        <v>194</v>
      </c>
      <c r="I195" s="239" t="e">
        <f>IF(ISTEXT('VR-PROP'!#REF!),"DESCARTADO",'VR-PROP'!#REF!)</f>
        <v>#REF!</v>
      </c>
      <c r="J195" s="239" t="e">
        <f>IF(ISTEXT('VR-PROP'!#REF!),"DESCARTADO",'VR-PROP'!#REF!)</f>
        <v>#REF!</v>
      </c>
    </row>
    <row r="196" spans="8:10">
      <c r="H196" s="240">
        <v>195</v>
      </c>
      <c r="I196" s="239" t="e">
        <f>IF(ISTEXT('VR-PROP'!#REF!),"DESCARTADO",'VR-PROP'!#REF!)</f>
        <v>#REF!</v>
      </c>
      <c r="J196" s="239" t="e">
        <f>IF(ISTEXT('VR-PROP'!#REF!),"DESCARTADO",'VR-PROP'!#REF!)</f>
        <v>#REF!</v>
      </c>
    </row>
    <row r="197" spans="8:10">
      <c r="H197" s="240">
        <v>196</v>
      </c>
      <c r="I197" s="239" t="e">
        <f>IF(ISTEXT('VR-PROP'!#REF!),"DESCARTADO",'VR-PROP'!#REF!)</f>
        <v>#REF!</v>
      </c>
      <c r="J197" s="239" t="e">
        <f>IF(ISTEXT('VR-PROP'!#REF!),"DESCARTADO",'VR-PROP'!#REF!)</f>
        <v>#REF!</v>
      </c>
    </row>
    <row r="198" spans="8:10">
      <c r="H198" s="240">
        <v>197</v>
      </c>
      <c r="I198" s="239" t="e">
        <f>IF(ISTEXT('VR-PROP'!#REF!),"DESCARTADO",'VR-PROP'!#REF!)</f>
        <v>#REF!</v>
      </c>
      <c r="J198" s="239" t="e">
        <f>IF(ISTEXT('VR-PROP'!#REF!),"DESCARTADO",'VR-PROP'!#REF!)</f>
        <v>#REF!</v>
      </c>
    </row>
    <row r="199" spans="8:10">
      <c r="H199" s="240">
        <v>198</v>
      </c>
      <c r="I199" s="239" t="e">
        <f>IF(ISTEXT('VR-PROP'!#REF!),"DESCARTADO",'VR-PROP'!#REF!)</f>
        <v>#REF!</v>
      </c>
      <c r="J199" s="239" t="e">
        <f>IF(ISTEXT('VR-PROP'!#REF!),"DESCARTADO",'VR-PROP'!#REF!)</f>
        <v>#REF!</v>
      </c>
    </row>
    <row r="200" spans="8:10">
      <c r="H200" s="240">
        <v>199</v>
      </c>
      <c r="I200" s="239" t="e">
        <f>IF(ISTEXT('VR-PROP'!#REF!),"DESCARTADO",'VR-PROP'!#REF!)</f>
        <v>#REF!</v>
      </c>
      <c r="J200" s="239" t="e">
        <f>IF(ISTEXT('VR-PROP'!#REF!),"DESCARTADO",'VR-PROP'!#REF!)</f>
        <v>#REF!</v>
      </c>
    </row>
    <row r="201" spans="8:10">
      <c r="H201" s="240">
        <v>200</v>
      </c>
      <c r="I201" s="239" t="e">
        <f>IF(ISTEXT('VR-PROP'!#REF!),"DESCARTADO",'VR-PROP'!#REF!)</f>
        <v>#REF!</v>
      </c>
      <c r="J201" s="239" t="e">
        <f>IF(ISTEXT('VR-PROP'!#REF!),"DESCARTADO",'VR-PROP'!#REF!)</f>
        <v>#REF!</v>
      </c>
    </row>
    <row r="202" spans="8:10">
      <c r="H202" s="240">
        <v>201</v>
      </c>
      <c r="I202" s="239" t="e">
        <f>IF(ISTEXT('VR-PROP'!#REF!),"DESCARTADO",'VR-PROP'!#REF!)</f>
        <v>#REF!</v>
      </c>
      <c r="J202" s="239" t="e">
        <f>IF(ISTEXT('VR-PROP'!#REF!),"DESCARTADO",'VR-PROP'!#REF!)</f>
        <v>#REF!</v>
      </c>
    </row>
    <row r="203" spans="8:10">
      <c r="H203" s="240">
        <v>202</v>
      </c>
      <c r="I203" s="239" t="e">
        <f>IF(ISTEXT('VR-PROP'!#REF!),"DESCARTADO",'VR-PROP'!#REF!)</f>
        <v>#REF!</v>
      </c>
      <c r="J203" s="239" t="e">
        <f>IF(ISTEXT('VR-PROP'!#REF!),"DESCARTADO",'VR-PROP'!#REF!)</f>
        <v>#REF!</v>
      </c>
    </row>
    <row r="204" spans="8:10">
      <c r="H204" s="240">
        <v>203</v>
      </c>
      <c r="I204" s="239" t="e">
        <f>IF(ISTEXT('VR-PROP'!#REF!),"DESCARTADO",'VR-PROP'!#REF!)</f>
        <v>#REF!</v>
      </c>
      <c r="J204" s="239" t="e">
        <f>IF(ISTEXT('VR-PROP'!#REF!),"DESCARTADO",'VR-PROP'!#REF!)</f>
        <v>#REF!</v>
      </c>
    </row>
    <row r="205" spans="8:10">
      <c r="H205" s="240">
        <v>204</v>
      </c>
      <c r="I205" s="239" t="e">
        <f>IF(ISTEXT('VR-PROP'!#REF!),"DESCARTADO",'VR-PROP'!#REF!)</f>
        <v>#REF!</v>
      </c>
      <c r="J205" s="239" t="e">
        <f>IF(ISTEXT('VR-PROP'!#REF!),"DESCARTADO",'VR-PROP'!#REF!)</f>
        <v>#REF!</v>
      </c>
    </row>
    <row r="206" spans="8:10">
      <c r="H206" s="240">
        <v>205</v>
      </c>
      <c r="I206" s="239" t="e">
        <f>IF(ISTEXT('VR-PROP'!#REF!),"DESCARTADO",'VR-PROP'!#REF!)</f>
        <v>#REF!</v>
      </c>
      <c r="J206" s="239" t="e">
        <f>IF(ISTEXT('VR-PROP'!#REF!),"DESCARTADO",'VR-PROP'!#REF!)</f>
        <v>#REF!</v>
      </c>
    </row>
    <row r="207" spans="8:10">
      <c r="H207" s="240">
        <v>206</v>
      </c>
      <c r="I207" s="239" t="str">
        <f>IF(ISTEXT('VR-PROP'!#REF!),"DESCARTADO",'VR-PROP'!$W$41)</f>
        <v>VÁLIDA</v>
      </c>
      <c r="J207" s="239" t="e">
        <f>IF(ISTEXT('VR-PROP'!#REF!),"DESCARTADO",'VR-PROP'!#REF!)</f>
        <v>#REF!</v>
      </c>
    </row>
    <row r="208" spans="8:10">
      <c r="H208" s="240">
        <v>207</v>
      </c>
      <c r="I208" s="239" t="e">
        <f>IF(ISTEXT('VR-PROP'!#REF!),"DESCARTADO",'VR-PROP'!#REF!)</f>
        <v>#REF!</v>
      </c>
      <c r="J208" s="239" t="e">
        <f>IF(ISTEXT('VR-PROP'!#REF!),"DESCARTADO",'VR-PROP'!#REF!)</f>
        <v>#REF!</v>
      </c>
    </row>
    <row r="209" spans="8:10">
      <c r="H209" s="240">
        <v>208</v>
      </c>
      <c r="I209" s="239" t="e">
        <f>IF(ISTEXT('VR-PROP'!#REF!),"DESCARTADO",'VR-PROP'!#REF!)</f>
        <v>#REF!</v>
      </c>
      <c r="J209" s="239" t="e">
        <f>IF(ISTEXT('VR-PROP'!#REF!),"DESCARTADO",'VR-PROP'!#REF!)</f>
        <v>#REF!</v>
      </c>
    </row>
    <row r="210" spans="8:10">
      <c r="H210" s="240">
        <v>209</v>
      </c>
      <c r="I210" s="239" t="e">
        <f>IF(ISTEXT('VR-PROP'!#REF!),"DESCARTADO",'VR-PROP'!#REF!)</f>
        <v>#REF!</v>
      </c>
      <c r="J210" s="239" t="e">
        <f>IF(ISTEXT('VR-PROP'!#REF!),"DESCARTADO",'VR-PROP'!#REF!)</f>
        <v>#REF!</v>
      </c>
    </row>
    <row r="211" spans="8:10">
      <c r="H211" s="240">
        <v>210</v>
      </c>
      <c r="I211" s="239" t="e">
        <f>IF(ISTEXT('VR-PROP'!#REF!),"DESCARTADO",'VR-PROP'!#REF!)</f>
        <v>#REF!</v>
      </c>
      <c r="J211" s="239" t="e">
        <f>IF(ISTEXT('VR-PROP'!#REF!),"DESCARTADO",'VR-PROP'!#REF!)</f>
        <v>#REF!</v>
      </c>
    </row>
    <row r="212" spans="8:10">
      <c r="H212" s="240">
        <v>211</v>
      </c>
      <c r="I212" s="239" t="e">
        <f>IF(ISTEXT('VR-PROP'!#REF!),"DESCARTADO",'VR-PROP'!#REF!)</f>
        <v>#REF!</v>
      </c>
      <c r="J212" s="239" t="e">
        <f>IF(ISTEXT('VR-PROP'!#REF!),"DESCARTADO",'VR-PROP'!#REF!)</f>
        <v>#REF!</v>
      </c>
    </row>
    <row r="213" spans="8:10">
      <c r="H213" s="240">
        <v>212</v>
      </c>
      <c r="I213" s="239" t="e">
        <f>IF(ISTEXT('VR-PROP'!#REF!),"DESCARTADO",'VR-PROP'!#REF!)</f>
        <v>#REF!</v>
      </c>
      <c r="J213" s="239" t="e">
        <f>IF(ISTEXT('VR-PROP'!#REF!),"DESCARTADO",'VR-PROP'!#REF!)</f>
        <v>#REF!</v>
      </c>
    </row>
    <row r="214" spans="8:10">
      <c r="H214" s="240">
        <v>213</v>
      </c>
      <c r="I214" s="239" t="e">
        <f>IF(ISTEXT('VR-PROP'!#REF!),"DESCARTADO",'VR-PROP'!#REF!)</f>
        <v>#REF!</v>
      </c>
      <c r="J214" s="239" t="e">
        <f>IF(ISTEXT('VR-PROP'!#REF!),"DESCARTADO",'VR-PROP'!#REF!)</f>
        <v>#REF!</v>
      </c>
    </row>
    <row r="215" spans="8:10">
      <c r="H215" s="240">
        <v>214</v>
      </c>
      <c r="I215" s="239" t="e">
        <f>IF(ISTEXT('VR-PROP'!#REF!),"DESCARTADO",'VR-PROP'!#REF!)</f>
        <v>#REF!</v>
      </c>
      <c r="J215" s="239" t="e">
        <f>IF(ISTEXT('VR-PROP'!#REF!),"DESCARTADO",'VR-PROP'!#REF!)</f>
        <v>#REF!</v>
      </c>
    </row>
    <row r="216" spans="8:10">
      <c r="H216" s="240">
        <v>215</v>
      </c>
      <c r="I216" s="239" t="e">
        <f>IF(ISTEXT('VR-PROP'!#REF!),"DESCARTADO",'VR-PROP'!#REF!)</f>
        <v>#REF!</v>
      </c>
      <c r="J216" s="239" t="e">
        <f>IF(ISTEXT('VR-PROP'!#REF!),"DESCARTADO",'VR-PROP'!#REF!)</f>
        <v>#REF!</v>
      </c>
    </row>
    <row r="217" spans="8:10">
      <c r="H217" s="240">
        <v>216</v>
      </c>
      <c r="I217" s="239" t="e">
        <f>IF(ISTEXT('VR-PROP'!#REF!),"DESCARTADO",'VR-PROP'!#REF!)</f>
        <v>#REF!</v>
      </c>
      <c r="J217" s="239" t="e">
        <f>IF(ISTEXT('VR-PROP'!#REF!),"DESCARTADO",'VR-PROP'!#REF!)</f>
        <v>#REF!</v>
      </c>
    </row>
    <row r="218" spans="8:10">
      <c r="H218" s="240">
        <v>217</v>
      </c>
      <c r="I218" s="239" t="e">
        <f>IF(ISTEXT('VR-PROP'!#REF!),"DESCARTADO",'VR-PROP'!#REF!)</f>
        <v>#REF!</v>
      </c>
      <c r="J218" s="239" t="e">
        <f>IF(ISTEXT('VR-PROP'!#REF!),"DESCARTADO",'VR-PROP'!#REF!)</f>
        <v>#REF!</v>
      </c>
    </row>
    <row r="219" spans="8:10">
      <c r="H219" s="240">
        <v>218</v>
      </c>
      <c r="I219" s="239" t="e">
        <f>IF(ISTEXT('VR-PROP'!#REF!),"DESCARTADO",'VR-PROP'!#REF!)</f>
        <v>#REF!</v>
      </c>
      <c r="J219" s="239" t="e">
        <f>IF(ISTEXT('VR-PROP'!#REF!),"DESCARTADO",'VR-PROP'!#REF!)</f>
        <v>#REF!</v>
      </c>
    </row>
    <row r="220" spans="8:10">
      <c r="H220" s="240">
        <v>219</v>
      </c>
      <c r="I220" s="239" t="e">
        <f>IF(ISTEXT('VR-PROP'!#REF!),"DESCARTADO",'VR-PROP'!#REF!)</f>
        <v>#REF!</v>
      </c>
      <c r="J220" s="239" t="e">
        <f>IF(ISTEXT('VR-PROP'!#REF!),"DESCARTADO",'VR-PROP'!#REF!)</f>
        <v>#REF!</v>
      </c>
    </row>
    <row r="221" spans="8:10">
      <c r="H221" s="240">
        <v>220</v>
      </c>
      <c r="I221" s="239" t="e">
        <f>IF(ISTEXT('VR-PROP'!#REF!),"DESCARTADO",'VR-PROP'!#REF!)</f>
        <v>#REF!</v>
      </c>
      <c r="J221" s="239" t="e">
        <f>IF(ISTEXT('VR-PROP'!#REF!),"DESCARTADO",'VR-PROP'!#REF!)</f>
        <v>#REF!</v>
      </c>
    </row>
    <row r="222" spans="8:10">
      <c r="H222" s="240"/>
    </row>
    <row r="223" spans="8:10">
      <c r="H223" s="240"/>
    </row>
    <row r="224" spans="8:10">
      <c r="H224" s="240"/>
    </row>
    <row r="225" spans="8:8">
      <c r="H225" s="240"/>
    </row>
    <row r="226" spans="8:8">
      <c r="H226" s="240"/>
    </row>
    <row r="227" spans="8:8">
      <c r="H227" s="240"/>
    </row>
    <row r="228" spans="8:8">
      <c r="H228" s="240"/>
    </row>
    <row r="229" spans="8:8">
      <c r="H229" s="240"/>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PAB</vt: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Microsoft Office User</cp:lastModifiedBy>
  <cp:revision>1</cp:revision>
  <dcterms:created xsi:type="dcterms:W3CDTF">2003-08-04T15:33:07Z</dcterms:created>
  <dcterms:modified xsi:type="dcterms:W3CDTF">2020-12-19T22:40:46Z</dcterms:modified>
  <cp:category/>
  <cp:contentStatus/>
</cp:coreProperties>
</file>