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3" codeName="{6BE1CDB9-6C1C-A5B6-3FC1-E231EC3C600E}"/>
  <workbookPr codeName="ThisWorkbook"/>
  <mc:AlternateContent xmlns:mc="http://schemas.openxmlformats.org/markup-compatibility/2006">
    <mc:Choice Requires="x15">
      <x15ac:absPath xmlns:x15ac="http://schemas.microsoft.com/office/spreadsheetml/2010/11/ac" url="/Users/eliana/Documents/ELIANA INVIAS/EVALUACION ECONOMICA/**LP-DO-SMF-053-2020/PARA PUBLICAR/"/>
    </mc:Choice>
  </mc:AlternateContent>
  <xr:revisionPtr revIDLastSave="0" documentId="8_{CFF04896-5E0B-EB43-8F4B-D0E1E5DBDD27}" xr6:coauthVersionLast="46" xr6:coauthVersionMax="46" xr10:uidLastSave="{00000000-0000-0000-0000-000000000000}"/>
  <bookViews>
    <workbookView xWindow="38440" yWindow="6080" windowWidth="26320" windowHeight="15540" tabRatio="597" activeTab="1" xr2:uid="{00000000-000D-0000-FFFF-FFFF00000000}"/>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'VR-PROP'!$I$52:$K$56</definedName>
    <definedName name="_xlnm.Print_Area" localSheetId="1">RESUMEN!$B$1:$I$26</definedName>
    <definedName name="_xlnm.Print_Area" localSheetId="2">'VR-PROP'!$A$1:$K$60</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91028"/>
</workbook>
</file>

<file path=xl/calcChain.xml><?xml version="1.0" encoding="utf-8"?>
<calcChain xmlns="http://schemas.openxmlformats.org/spreadsheetml/2006/main">
  <c r="J221" i="106" l="1"/>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alcChain>
</file>

<file path=xl/sharedStrings.xml><?xml version="1.0" encoding="utf-8"?>
<sst xmlns="http://schemas.openxmlformats.org/spreadsheetml/2006/main" count="639" uniqueCount="209">
  <si>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</si>
  <si>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</si>
  <si>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</si>
  <si>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</si>
  <si>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</si>
  <si>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</si>
  <si>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</si>
  <si>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</si>
  <si>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</si>
  <si>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</si>
  <si>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</si>
  <si>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</si>
  <si>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</si>
  <si>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</si>
  <si>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</si>
  <si>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</si>
  <si>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</si>
  <si>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</si>
  <si>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</si>
  <si>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</si>
  <si>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</si>
  <si>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</si>
  <si>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</si>
  <si>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LP-DT-053-2020</t>
  </si>
  <si>
    <t>MODULO No.5</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</si>
  <si>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</si>
  <si>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</si>
  <si>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</si>
  <si>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</si>
  <si>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</si>
  <si>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</si>
  <si>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</si>
  <si>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</si>
  <si>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</si>
  <si>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</si>
  <si>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CONSORCIO CHI 053</t>
  </si>
  <si>
    <t>ADMISIBLE</t>
  </si>
  <si>
    <t>CONSORCIO GRUPOINTERVIAS 053-2020</t>
  </si>
  <si>
    <t>NO ADMISIBLE</t>
  </si>
  <si>
    <t>CONSORCIO INGEX 53</t>
  </si>
  <si>
    <t xml:space="preserve">CONSORCIO COREDOR VIAL AMAZONAS </t>
  </si>
  <si>
    <t>CONSORCIO LHS</t>
  </si>
  <si>
    <t xml:space="preserve">CONSORCIO VIAS EP </t>
  </si>
  <si>
    <t>RECHAZO</t>
  </si>
  <si>
    <t xml:space="preserve">CONSORCIO GAMMA </t>
  </si>
  <si>
    <t>TOTALES</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</si>
  <si>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</si>
  <si>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</si>
  <si>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</si>
  <si>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</si>
  <si>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</si>
  <si>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</si>
  <si>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</si>
  <si>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</si>
  <si>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</si>
  <si>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</si>
  <si>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</si>
  <si>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</si>
  <si>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</si>
  <si>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</si>
  <si>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</si>
  <si>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201.7</t>
  </si>
  <si>
    <t xml:space="preserve">Demolición de Estructuras </t>
  </si>
  <si>
    <t>m3</t>
  </si>
  <si>
    <t>210.2.2</t>
  </si>
  <si>
    <t>Excavaciones en material común de la Explanación y Canales</t>
  </si>
  <si>
    <t>Geotextil para estabilización de suelos de la subrasante y capas granulares</t>
  </si>
  <si>
    <t>m2</t>
  </si>
  <si>
    <t>220.1</t>
  </si>
  <si>
    <t xml:space="preserve">Terraplenes </t>
  </si>
  <si>
    <t>II - SUBBASES, BASES Y AFIRMADOS</t>
  </si>
  <si>
    <t>350.1</t>
  </si>
  <si>
    <t>Suelo-cemento clase SC-D, gradación tipo A (incluye suministro del cemento) (mezclado con arena)</t>
  </si>
  <si>
    <t>III - PAVIMENTOS ASFALTICOS</t>
  </si>
  <si>
    <t>500.1</t>
  </si>
  <si>
    <t>Pavimento de concreto Hidraulico</t>
  </si>
  <si>
    <t>V - ESTRUCTURAS Y DRENAJES</t>
  </si>
  <si>
    <t>600.1.1</t>
  </si>
  <si>
    <t>Excavaciones varias sin clasificar</t>
  </si>
  <si>
    <t>610.1</t>
  </si>
  <si>
    <t>Rellenos para Estructuras con suelo</t>
  </si>
  <si>
    <t>630.3</t>
  </si>
  <si>
    <t>Concreto clase  28 MPA</t>
  </si>
  <si>
    <t>630.4</t>
  </si>
  <si>
    <t>Concreto clase 21 MPA</t>
  </si>
  <si>
    <t>640.1</t>
  </si>
  <si>
    <t>Acero de refuerzo Fy=420 Mpa.</t>
  </si>
  <si>
    <t>kg</t>
  </si>
  <si>
    <t>661.1</t>
  </si>
  <si>
    <t>Tubería de Concreto Reforzado CLASE III, de 900mm de diámetro interior</t>
  </si>
  <si>
    <t>m</t>
  </si>
  <si>
    <t>671.1</t>
  </si>
  <si>
    <t>Cuneta de concreto  vaciada in situ; no incluye la conformación de la superficie  de apoyo.</t>
  </si>
  <si>
    <t>VI. SEÑALIZACIÓN Y SEGURIDAD VIAL</t>
  </si>
  <si>
    <t>1P</t>
  </si>
  <si>
    <t>Suministro y aplicación de pintura en frío acrílica pura base agua para líneas de demarcación de pavimentos</t>
  </si>
  <si>
    <t>4P</t>
  </si>
  <si>
    <t>Suministro e instalación de tachas reflectiva bidireccionales</t>
  </si>
  <si>
    <t>UND.</t>
  </si>
  <si>
    <t>5P</t>
  </si>
  <si>
    <t>Señal Vertical De Transito Tipo 1 Con Lamina Retrorreflectiva Tipo Iii (75 X 75 ) Cm</t>
  </si>
  <si>
    <t>VIII - TRANSPORTES</t>
  </si>
  <si>
    <t>900.2</t>
  </si>
  <si>
    <t>Transporte de materiales provenientes de la excavación de la explanación, canales y préstamos para distancias mayores de mil metros (1000 m), medido a partir de cien metros (100 m)</t>
  </si>
  <si>
    <t>m3-km</t>
  </si>
  <si>
    <t>SUBTOTAL BÁSICO DE OBRA</t>
  </si>
  <si>
    <t xml:space="preserve">PROVISIÓN PARA AJUSTES, OBRAS COMPLEMENTARIAS Y/O ADICIONALES </t>
  </si>
  <si>
    <t>NO MODIFICAR</t>
  </si>
  <si>
    <t>PROVISIÓN PARA JORNADAS DE TRABAJO 24 HORAS DIARIAS 7 DIAS DE LA SEMANA</t>
  </si>
  <si>
    <t>SUBTOTAL BÁSICO DE OBRA (A)</t>
  </si>
  <si>
    <t>ADMINISTRACIÓN</t>
  </si>
  <si>
    <t>IMPREVISTOS</t>
  </si>
  <si>
    <t>UTILIDAD</t>
  </si>
  <si>
    <t>AIU</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</si>
  <si>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</si>
  <si>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AMBIENTAL (incluye PAGA e IVA 19%)</t>
  </si>
  <si>
    <t>PROVISION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</si>
  <si>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</si>
  <si>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</si>
  <si>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</si>
  <si>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</si>
  <si>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</si>
  <si>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CUADRO No. 3</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</si>
  <si>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</si>
  <si>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</si>
  <si>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</si>
  <si>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</si>
  <si>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</si>
  <si>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</si>
  <si>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</si>
  <si>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</si>
  <si>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</si>
  <si>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</si>
  <si>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</si>
  <si>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</si>
  <si>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</si>
  <si>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</si>
  <si>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</si>
  <si>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</si>
  <si>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</si>
  <si>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</si>
  <si>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</si>
  <si>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</si>
  <si>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</si>
  <si>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</si>
  <si>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</si>
  <si>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</si>
  <si>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</si>
  <si>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</si>
  <si>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</si>
  <si>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</si>
  <si>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</si>
  <si>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</si>
  <si>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</si>
  <si>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</si>
  <si>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</si>
  <si>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</si>
  <si>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</si>
  <si>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</si>
  <si>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</si>
  <si>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</si>
  <si>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</si>
  <si>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</si>
  <si>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</si>
  <si>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</si>
  <si>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</si>
  <si>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</si>
  <si>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</si>
  <si>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</si>
  <si>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</si>
  <si>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</si>
  <si>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</si>
  <si>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</si>
  <si>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</si>
  <si>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</si>
  <si>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</si>
  <si>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</si>
  <si>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</si>
  <si>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</si>
  <si>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</si>
  <si>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</si>
  <si>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</si>
  <si>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</si>
  <si>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</si>
  <si>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</si>
  <si>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</si>
  <si>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MEDIA GEOMÉTRICA</t>
  </si>
  <si>
    <t>SECRETARIA GENERAL - SUBDIRECCIÓN FINANCIERA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</si>
  <si>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</si>
  <si>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</si>
  <si>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</si>
  <si>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</si>
  <si>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</si>
  <si>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</si>
  <si>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</si>
  <si>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</si>
  <si>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</si>
  <si>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</si>
  <si>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</si>
  <si>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</si>
  <si>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RECHAZADO DE CONFORMIDAD A LO ESTABLECIDO EN EL PLIEGO DE CONDICIONES, NUMERAL 1.15 CAUSALES DE RECHAZO, LITERAL Q. Superar el valor unitario de alguno o algunos de los siguientes ítems ofrecidos con respecto al valor establecido para cada ítem del Presupuesto Oficial. No se podrá superar el valor establecido en NINGUNO de los ítems del Presupuesto Oficial. Para la aplicación de esta causal la Entidad debe tener en cuenta que el valor unitario establecido en el Formulario 1 – Formulario de Presupuesto Oficial incluye el valor de AIU]</t>
  </si>
  <si>
    <t>OBJETO: REALIZAR LA CONTRATACION DE LAS OBRAS DE CONSTRUCCION Y/O MEJORAMIENTO Y/O REHABILITACION Y/O MANTENIMIENTO DE LOS CORREDORES VIALES INCLUIDOS EN EL PROGRAMA DE OBRA PUBLICA "CONCLUIR Y CONCLUIR PARA LA REACTIVACIÓN DE LAS REGIONES", LOCALIZADOS EN LOS DEPARTAMENTOS DE CAUCA,HUILA,CAQUETA Y AMAZONAS, REGIONES PACIFICO- CENTRAL-AMAZONIA</t>
  </si>
  <si>
    <t>Impar</t>
  </si>
  <si>
    <t>Valor de la Mediana</t>
  </si>
  <si>
    <t>DESCARTADO</t>
  </si>
  <si>
    <t>MÍNIMO</t>
  </si>
  <si>
    <t>VÁLIDA</t>
  </si>
  <si>
    <t>NO VÁLIDA</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</si>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</sst>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1" formatCode="_-* #,##0_-;\-* #,##0_-;_-* &quot;-&quot;_-;_-@_-"/>
    <numFmt numFmtId="164" formatCode="_-&quot;$&quot;\ * #,##0_-;\-&quot;$&quot;\ * #,##0_-;_-&quot;$&quot;\ * &quot;-&quot;_-;_-@_-"/>
    <numFmt numFmtId="165" formatCode="_-* #,##0.00\ _€_-;\-* #,##0.00\ _€_-;_-* &quot;-&quot;??\ _€_-;_-@_-"/>
    <numFmt numFmtId="166" formatCode="_(* #,##0_);_(* \(#,##0\);_(* &quot;-&quot;_);_(@_)"/>
    <numFmt numFmtId="167" formatCode="_(&quot;$&quot;\ * #,##0.00_);_(&quot;$&quot;\ * \(#,##0.00\);_(&quot;$&quot;\ * &quot;-&quot;??_);_(@_)"/>
    <numFmt numFmtId="168" formatCode="_(* #,##0.00_);_(* \(#,##0.00\);_(* &quot;-&quot;??_);_(@_)"/>
    <numFmt numFmtId="169" formatCode="_(&quot;$&quot;* #,##0.00_);_(&quot;$&quot;* \(#,##0.00\);_(&quot;$&quot;* &quot;-&quot;??_);_(@_)"/>
    <numFmt numFmtId="170" formatCode="_-* #,##0.00\ &quot;Pts&quot;_-;\-* #,##0.00\ &quot;Pts&quot;_-;_-* &quot;-&quot;??\ &quot;Pts&quot;_-;_-@_-"/>
    <numFmt numFmtId="171" formatCode="_-* #,##0.00\ _P_t_s_-;\-* #,##0.00\ _P_t_s_-;_-* &quot;-&quot;??\ _P_t_s_-;_-@_-"/>
    <numFmt numFmtId="172" formatCode="#,##0.0"/>
    <numFmt numFmtId="173" formatCode="#,##0.00;[Red]#,##0.00"/>
    <numFmt numFmtId="174" formatCode="&quot;NN&quot;\ 0"/>
    <numFmt numFmtId="175" formatCode="0.0%"/>
    <numFmt numFmtId="179" formatCode="_ [$€-2]\ * #,##0.00_ ;_ [$€-2]\ * \-#,##0.00_ ;_ [$€-2]\ * &quot;-&quot;??_ "/>
    <numFmt numFmtId="180" formatCode="_(* #,##0_);_(* \(#,##0\);_(* &quot;-&quot;??_);_(@_)"/>
    <numFmt numFmtId="182" formatCode="_([$$-240A]\ * #,##0.00_);_([$$-240A]\ * \(#,##0.00\);_([$$-240A]\ * &quot;-&quot;??_);_(@_)"/>
    <numFmt numFmtId="183" formatCode="0.000000000000000E+00"/>
    <numFmt numFmtId="184" formatCode="_-* #,##0\ _P_t_s_-;\-* #,##0\ _P_t_s_-;_-* &quot;-&quot;??\ _P_t_s_-;_-@_-"/>
    <numFmt numFmtId="185" formatCode="0.0000000000000"/>
    <numFmt numFmtId="186" formatCode="0.000E+00"/>
    <numFmt numFmtId="187" formatCode="##0"/>
    <numFmt numFmtId="188" formatCode="0.000"/>
    <numFmt numFmtId="189" formatCode="0.0000"/>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P_t_a_-;\-* #,##0.00\ _P_t_a_-;_-* &quot;-&quot;??\ _P_t_a_-;_-@_-"/>
    <numFmt numFmtId="200" formatCode="_ * #,##0.00_ ;_ * \-#,##0.00_ ;_ * &quot;-&quot;??_ ;_ @_ "/>
    <numFmt numFmtId="201" formatCode="##0&quot;´&quot;000&quot;.&quot;000"/>
    <numFmt numFmtId="202" formatCode="[$$-240A]\ #,##0.00"/>
    <numFmt numFmtId="203" formatCode="_ &quot;$&quot;* #,##0.00_ ;_ &quot;$&quot;* \-#,##0.00_ ;_ &quot;$&quot;* &quot;-&quot;??_ ;_ @_ "/>
    <numFmt numFmtId="204" formatCode="#.##\ \K\g"/>
    <numFmt numFmtId="205" formatCode="_(* #,##0.0_);_(* \(#,##0.0\);_(* &quot;-&quot;??_);_(@_)"/>
    <numFmt numFmtId="206" formatCode="#0&quot;.&quot;"/>
    <numFmt numFmtId="207" formatCode="_([$€]* #,##0.00_);_([$€]* \(#,##0.00\);_([$€]* &quot;-&quot;??_);_(@_)"/>
    <numFmt numFmtId="208" formatCode="&quot;$&quot;\ #,##0.00;&quot;$&quot;\ \-#,##0.00"/>
    <numFmt numFmtId="209" formatCode="0\+000"/>
    <numFmt numFmtId="210" formatCode="#,##0.0000000"/>
    <numFmt numFmtId="211" formatCode="0.0000%"/>
    <numFmt numFmtId="212" formatCode="#,##0.000"/>
    <numFmt numFmtId="213" formatCode="_([$$-240A]\ * #,##0.0000000_);_([$$-240A]\ * \(#,##0.0000000\);_([$$-240A]\ * &quot;-&quot;??_);_(@_)"/>
    <numFmt numFmtId="214" formatCode="_-&quot;$&quot;\ * #,##0.00_-;\-&quot;$&quot;\ * #,##0.00_-;_-&quot;$&quot;\ * &quot;-&quot;_-;_-@_-"/>
    <numFmt numFmtId="215" formatCode="&quot;$&quot;\ #,##0.000"/>
    <numFmt numFmtId="216" formatCode="0.000%"/>
    <numFmt numFmtId="217" formatCode="&quot;$&quot;\ \ \ #,##0.00"/>
    <numFmt numFmtId="218" formatCode="&quot;(PO-P½  )/PO= &quot;0.000%"/>
    <numFmt numFmtId="219" formatCode="&quot;(PO-½ANA ) = &quot;0\ .000%"/>
    <numFmt numFmtId="220" formatCode="&quot;(PO - MinAC)/PO = &quot;0.000%"/>
    <numFmt numFmtId="221" formatCode="&quot;MODULO No. &quot;0&quot;→→&quot;"/>
    <numFmt numFmtId="222" formatCode="&quot;No. &quot;0"/>
    <numFmt numFmtId="223" formatCode="0&quot; MODULOS&quot;"/>
  </numFmts>
  <fonts count="76">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b/>
      <u val="double"/>
      <sz val="14"/>
      <name val="Times New Roman"/>
      <family val="1"/>
    </font>
  </fonts>
  <fills count="64">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s>
  <borders count="132">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uble">
        <color indexed="64"/>
      </left>
      <right style="double">
        <color indexed="64"/>
      </right>
      <top style="dashed">
        <color indexed="64"/>
      </top>
      <bottom/>
      <diagonal/>
    </border>
    <border>
      <left style="dotted">
        <color indexed="64"/>
      </left>
      <right style="medium">
        <color indexed="64"/>
      </right>
      <top style="medium">
        <color indexed="64"/>
      </top>
      <bottom style="medium">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style="double">
        <color indexed="64"/>
      </bottom>
      <diagonal/>
    </border>
  </borders>
  <cellStyleXfs count="228">
    <xf numFmtId="0" fontId="0" fillId="0" borderId="0"/>
    <xf numFmtId="0" fontId="20" fillId="0" borderId="0">
      <alignment vertical="top"/>
    </xf>
    <xf numFmtId="179" fontId="2" fillId="0" borderId="0" applyFont="0" applyFill="0" applyBorder="0" applyAlignment="0" applyProtection="0"/>
    <xf numFmtId="171"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8"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8" fontId="2" fillId="0" borderId="0" applyFont="0" applyFill="0" applyBorder="0" applyAlignment="0" applyProtection="0"/>
    <xf numFmtId="0" fontId="1" fillId="0" borderId="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2" fontId="2" fillId="0" borderId="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6" borderId="0" applyNumberFormat="0" applyBorder="0" applyAlignment="0" applyProtection="0"/>
    <xf numFmtId="0" fontId="30" fillId="10" borderId="0" applyNumberFormat="0" applyBorder="0" applyAlignment="0" applyProtection="0"/>
    <xf numFmtId="0" fontId="31" fillId="27" borderId="86" applyNumberFormat="0" applyAlignment="0" applyProtection="0"/>
    <xf numFmtId="0" fontId="32" fillId="28" borderId="87" applyNumberFormat="0" applyAlignment="0" applyProtection="0"/>
    <xf numFmtId="187" fontId="8" fillId="0" borderId="80">
      <alignment horizontal="right"/>
    </xf>
    <xf numFmtId="2" fontId="8" fillId="0" borderId="0"/>
    <xf numFmtId="188" fontId="8" fillId="0" borderId="0"/>
    <xf numFmtId="189" fontId="7" fillId="0" borderId="0"/>
    <xf numFmtId="187" fontId="8" fillId="0" borderId="80">
      <alignment horizontal="right"/>
    </xf>
    <xf numFmtId="3" fontId="33" fillId="0" borderId="0" applyFont="0" applyFill="0" applyBorder="0" applyAlignment="0" applyProtection="0"/>
    <xf numFmtId="0" fontId="34" fillId="0" borderId="0"/>
    <xf numFmtId="0" fontId="34" fillId="0" borderId="0"/>
    <xf numFmtId="0" fontId="34" fillId="0" borderId="0"/>
    <xf numFmtId="190" fontId="33" fillId="0" borderId="0" applyFont="0" applyFill="0" applyBorder="0" applyAlignment="0" applyProtection="0"/>
    <xf numFmtId="191" fontId="2" fillId="0" borderId="0">
      <protection locked="0"/>
    </xf>
    <xf numFmtId="0" fontId="35" fillId="29" borderId="0" applyNumberFormat="0" applyBorder="0" applyAlignment="0" applyProtection="0"/>
    <xf numFmtId="0" fontId="35" fillId="30" borderId="0" applyNumberFormat="0" applyBorder="0" applyAlignment="0" applyProtection="0"/>
    <xf numFmtId="0" fontId="35" fillId="31" borderId="0" applyNumberFormat="0" applyBorder="0" applyAlignment="0" applyProtection="0"/>
    <xf numFmtId="0" fontId="28" fillId="32"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9" fillId="36" borderId="0" applyNumberFormat="0" applyBorder="0" applyAlignment="0" applyProtection="0"/>
    <xf numFmtId="0" fontId="28" fillId="34" borderId="0" applyNumberFormat="0" applyBorder="0" applyAlignment="0" applyProtection="0"/>
    <xf numFmtId="0" fontId="28" fillId="37" borderId="0" applyNumberFormat="0" applyBorder="0" applyAlignment="0" applyProtection="0"/>
    <xf numFmtId="0" fontId="29" fillId="35" borderId="0" applyNumberFormat="0" applyBorder="0" applyAlignment="0" applyProtection="0"/>
    <xf numFmtId="0" fontId="28" fillId="32" borderId="0" applyNumberFormat="0" applyBorder="0" applyAlignment="0" applyProtection="0"/>
    <xf numFmtId="0" fontId="28" fillId="35" borderId="0" applyNumberFormat="0" applyBorder="0" applyAlignment="0" applyProtection="0"/>
    <xf numFmtId="0" fontId="29" fillId="35" borderId="0" applyNumberFormat="0" applyBorder="0" applyAlignment="0" applyProtection="0"/>
    <xf numFmtId="0" fontId="28" fillId="38"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9" borderId="0" applyNumberFormat="0" applyBorder="0" applyAlignment="0" applyProtection="0"/>
    <xf numFmtId="0" fontId="29" fillId="39" borderId="0" applyNumberFormat="0" applyBorder="0" applyAlignment="0" applyProtection="0"/>
    <xf numFmtId="1" fontId="2" fillId="0" borderId="0"/>
    <xf numFmtId="0" fontId="2"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192" fontId="2" fillId="0" borderId="0">
      <protection locked="0"/>
    </xf>
    <xf numFmtId="0" fontId="39" fillId="11" borderId="0" applyNumberFormat="0" applyBorder="0" applyAlignment="0" applyProtection="0"/>
    <xf numFmtId="193" fontId="2" fillId="0" borderId="0"/>
    <xf numFmtId="0" fontId="40" fillId="0" borderId="0" applyNumberFormat="0" applyFill="0" applyBorder="0" applyAlignment="0" applyProtection="0"/>
    <xf numFmtId="0" fontId="41" fillId="0" borderId="0" applyNumberFormat="0" applyFill="0" applyBorder="0" applyAlignment="0" applyProtection="0"/>
    <xf numFmtId="0" fontId="42" fillId="0" borderId="88" applyNumberFormat="0" applyFill="0" applyAlignment="0" applyProtection="0"/>
    <xf numFmtId="0" fontId="42" fillId="0" borderId="0" applyNumberFormat="0" applyFill="0" applyBorder="0" applyAlignment="0" applyProtection="0"/>
    <xf numFmtId="194" fontId="2" fillId="0" borderId="0">
      <protection locked="0"/>
    </xf>
    <xf numFmtId="194" fontId="2" fillId="0" borderId="0">
      <protection locked="0"/>
    </xf>
    <xf numFmtId="0" fontId="43" fillId="0" borderId="0" applyNumberFormat="0" applyFill="0" applyBorder="0" applyAlignment="0" applyProtection="0">
      <alignment vertical="top"/>
      <protection locked="0"/>
    </xf>
    <xf numFmtId="0" fontId="44" fillId="14" borderId="86" applyNumberFormat="0" applyAlignment="0" applyProtection="0"/>
    <xf numFmtId="0" fontId="45" fillId="0" borderId="89" applyNumberFormat="0" applyFill="0" applyAlignment="0" applyProtection="0"/>
    <xf numFmtId="195" fontId="8" fillId="0" borderId="0">
      <alignment horizontal="right"/>
    </xf>
    <xf numFmtId="196" fontId="8" fillId="0" borderId="0" applyFont="0" applyFill="0" applyBorder="0" applyAlignment="0">
      <alignment horizontal="center"/>
    </xf>
    <xf numFmtId="166" fontId="1" fillId="0" borderId="0" applyFont="0" applyFill="0" applyBorder="0" applyAlignment="0" applyProtection="0"/>
    <xf numFmtId="172"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5" fontId="4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9"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7"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201" fontId="8" fillId="0" borderId="0">
      <alignment horizontal="right"/>
    </xf>
    <xf numFmtId="202" fontId="8" fillId="0" borderId="51"/>
    <xf numFmtId="203" fontId="2" fillId="0" borderId="0"/>
    <xf numFmtId="204" fontId="2" fillId="0" borderId="0" applyFont="0" applyFill="0" applyBorder="0" applyAlignment="0" applyProtection="0"/>
    <xf numFmtId="204" fontId="2" fillId="0" borderId="0" applyFont="0" applyFill="0" applyBorder="0" applyAlignment="0" applyProtection="0"/>
    <xf numFmtId="167" fontId="28" fillId="0" borderId="0" applyFont="0" applyFill="0" applyBorder="0" applyAlignment="0" applyProtection="0"/>
    <xf numFmtId="205" fontId="2" fillId="0" borderId="0" applyFont="0" applyFill="0" applyBorder="0" applyAlignment="0" applyProtection="0"/>
    <xf numFmtId="167" fontId="2" fillId="0" borderId="0" applyFont="0" applyFill="0" applyBorder="0" applyAlignment="0" applyProtection="0"/>
    <xf numFmtId="206"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1" fillId="0" borderId="0" applyFont="0" applyFill="0" applyBorder="0" applyAlignment="0" applyProtection="0"/>
    <xf numFmtId="0" fontId="2" fillId="0" borderId="0"/>
    <xf numFmtId="168" fontId="1" fillId="0" borderId="0" applyFont="0" applyFill="0" applyBorder="0" applyAlignment="0" applyProtection="0"/>
    <xf numFmtId="0" fontId="2" fillId="0" borderId="0"/>
    <xf numFmtId="0" fontId="2" fillId="0" borderId="0"/>
    <xf numFmtId="0" fontId="28" fillId="0" borderId="0"/>
    <xf numFmtId="0" fontId="28" fillId="40" borderId="90" applyNumberFormat="0" applyFont="0" applyAlignment="0" applyProtection="0"/>
    <xf numFmtId="0" fontId="47" fillId="27" borderId="91" applyNumberFormat="0" applyAlignment="0" applyProtection="0"/>
    <xf numFmtId="0" fontId="34"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8" fillId="0" borderId="0" applyNumberFormat="0" applyFill="0" applyBorder="0" applyAlignment="0" applyProtection="0"/>
    <xf numFmtId="49" fontId="5" fillId="0" borderId="0">
      <alignment horizontal="center" vertical="center"/>
    </xf>
    <xf numFmtId="0" fontId="49" fillId="0" borderId="0" applyNumberFormat="0" applyFill="0" applyBorder="0" applyAlignment="0" applyProtection="0"/>
    <xf numFmtId="0" fontId="50" fillId="0" borderId="0" applyNumberFormat="0" applyFill="0" applyBorder="0" applyAlignment="0" applyProtection="0"/>
    <xf numFmtId="167" fontId="1" fillId="0" borderId="0" applyFont="0" applyFill="0" applyBorder="0" applyAlignment="0" applyProtection="0"/>
    <xf numFmtId="207" fontId="2" fillId="0" borderId="0" applyFont="0" applyFill="0" applyBorder="0" applyAlignment="0" applyProtection="0"/>
    <xf numFmtId="168" fontId="1" fillId="0" borderId="0" applyFont="0" applyFill="0" applyBorder="0" applyAlignment="0" applyProtection="0"/>
    <xf numFmtId="166" fontId="2" fillId="0" borderId="0" applyFont="0" applyFill="0" applyBorder="0" applyAlignment="0" applyProtection="0"/>
    <xf numFmtId="168" fontId="1" fillId="0" borderId="0" applyFont="0" applyFill="0" applyBorder="0" applyAlignment="0" applyProtection="0"/>
    <xf numFmtId="200" fontId="2" fillId="0" borderId="0" applyFont="0" applyFill="0" applyBorder="0" applyAlignment="0" applyProtection="0"/>
    <xf numFmtId="168" fontId="2" fillId="0" borderId="0" applyFont="0" applyFill="0" applyBorder="0" applyAlignment="0" applyProtection="0"/>
    <xf numFmtId="179" fontId="2" fillId="0" borderId="0" applyFont="0" applyFill="0" applyBorder="0" applyAlignment="0" applyProtection="0"/>
    <xf numFmtId="167" fontId="1" fillId="0" borderId="0" applyFont="0" applyFill="0" applyBorder="0" applyAlignment="0" applyProtection="0"/>
    <xf numFmtId="209" fontId="2" fillId="0" borderId="0" applyFont="0" applyFill="0" applyBorder="0" applyAlignment="0" applyProtection="0"/>
    <xf numFmtId="0" fontId="28" fillId="0" borderId="0"/>
    <xf numFmtId="167" fontId="1" fillId="0" borderId="0" applyFont="0" applyFill="0" applyBorder="0" applyAlignment="0" applyProtection="0"/>
    <xf numFmtId="168" fontId="1" fillId="0" borderId="0" applyFont="0" applyFill="0" applyBorder="0" applyAlignment="0" applyProtection="0"/>
    <xf numFmtId="0" fontId="1" fillId="0" borderId="0"/>
    <xf numFmtId="208" fontId="2" fillId="0" borderId="0" applyFont="0" applyFill="0" applyBorder="0" applyAlignment="0" applyProtection="0"/>
    <xf numFmtId="0" fontId="1" fillId="0" borderId="0"/>
    <xf numFmtId="0" fontId="1" fillId="0" borderId="0"/>
    <xf numFmtId="9" fontId="52" fillId="0" borderId="0" applyFont="0" applyFill="0" applyBorder="0" applyAlignment="0" applyProtection="0"/>
    <xf numFmtId="41" fontId="57" fillId="0" borderId="0" applyFont="0" applyFill="0" applyBorder="0" applyAlignment="0" applyProtection="0"/>
    <xf numFmtId="164" fontId="2" fillId="0" borderId="0" applyFont="0" applyFill="0" applyBorder="0" applyAlignment="0" applyProtection="0"/>
  </cellStyleXfs>
  <cellXfs count="484">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5"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2" fillId="0" borderId="16" xfId="11" applyBorder="1"/>
    <xf numFmtId="0" fontId="21" fillId="4" borderId="17" xfId="11" applyFont="1" applyFill="1" applyBorder="1"/>
    <xf numFmtId="0" fontId="2" fillId="0" borderId="18" xfId="11" applyBorder="1"/>
    <xf numFmtId="0" fontId="21"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2" fontId="13"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80" fontId="5" fillId="0" borderId="45" xfId="6" applyNumberFormat="1" applyFont="1" applyFill="1" applyBorder="1" applyAlignment="1" applyProtection="1">
      <alignment vertical="center"/>
      <protection locked="0"/>
    </xf>
    <xf numFmtId="168" fontId="5" fillId="0" borderId="57" xfId="6" applyNumberFormat="1" applyFont="1" applyFill="1" applyBorder="1" applyAlignment="1" applyProtection="1">
      <alignment vertical="center"/>
      <protection locked="0"/>
    </xf>
    <xf numFmtId="182" fontId="5" fillId="2" borderId="51" xfId="7" applyNumberFormat="1" applyFont="1" applyFill="1" applyBorder="1" applyAlignment="1"/>
    <xf numFmtId="182" fontId="5" fillId="2" borderId="45" xfId="7" applyNumberFormat="1" applyFont="1" applyFill="1" applyBorder="1" applyAlignment="1"/>
    <xf numFmtId="183" fontId="5" fillId="2" borderId="51" xfId="7" applyNumberFormat="1" applyFont="1" applyFill="1" applyBorder="1" applyAlignment="1"/>
    <xf numFmtId="182"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1" fontId="5" fillId="0" borderId="61" xfId="3" applyFont="1" applyFill="1" applyBorder="1" applyAlignment="1" applyProtection="1">
      <alignment horizontal="center" vertical="center" wrapText="1"/>
    </xf>
    <xf numFmtId="184"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2" fontId="5" fillId="2" borderId="0" xfId="7" applyNumberFormat="1" applyFont="1" applyFill="1" applyBorder="1" applyAlignment="1"/>
    <xf numFmtId="0" fontId="0" fillId="0" borderId="0" xfId="0" applyAlignment="1">
      <alignment wrapText="1"/>
    </xf>
    <xf numFmtId="183" fontId="0" fillId="0" borderId="0" xfId="0" applyNumberFormat="1"/>
    <xf numFmtId="182" fontId="0" fillId="0" borderId="0" xfId="7" applyNumberFormat="1" applyFont="1"/>
    <xf numFmtId="1" fontId="6" fillId="0" borderId="32" xfId="0" applyNumberFormat="1" applyFont="1" applyFill="1" applyBorder="1" applyAlignment="1" applyProtection="1">
      <alignment horizontal="center" vertical="center"/>
      <protection hidden="1"/>
    </xf>
    <xf numFmtId="1" fontId="6" fillId="0" borderId="33" xfId="0" applyNumberFormat="1" applyFont="1" applyFill="1" applyBorder="1" applyAlignment="1" applyProtection="1">
      <alignment horizontal="center" vertical="center"/>
      <protection hidden="1"/>
    </xf>
    <xf numFmtId="3" fontId="6" fillId="0" borderId="33" xfId="0" applyNumberFormat="1" applyFont="1" applyBorder="1" applyAlignment="1">
      <alignment horizontal="center" vertical="center"/>
    </xf>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0" fontId="10" fillId="8" borderId="42" xfId="0" applyFont="1" applyFill="1" applyBorder="1" applyAlignment="1" applyProtection="1">
      <alignment horizontal="centerContinuous"/>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6" fontId="5" fillId="0" borderId="33" xfId="12" applyNumberFormat="1" applyFont="1" applyFill="1" applyBorder="1" applyAlignment="1">
      <alignment horizontal="center" vertical="center" wrapText="1"/>
    </xf>
    <xf numFmtId="0" fontId="27" fillId="0" borderId="0" xfId="0" applyFont="1" applyAlignment="1" applyProtection="1">
      <alignment horizontal="center" vertical="center"/>
      <protection hidden="1"/>
    </xf>
    <xf numFmtId="173" fontId="2" fillId="0" borderId="0" xfId="0" applyNumberFormat="1" applyFont="1" applyFill="1" applyAlignment="1" applyProtection="1">
      <protection hidden="1"/>
    </xf>
    <xf numFmtId="0" fontId="5" fillId="0" borderId="95" xfId="0" applyFont="1" applyFill="1" applyBorder="1" applyAlignment="1" applyProtection="1">
      <alignment horizontal="center" vertical="center"/>
      <protection hidden="1"/>
    </xf>
    <xf numFmtId="0" fontId="5" fillId="0" borderId="95" xfId="0" quotePrefix="1" applyFont="1" applyFill="1" applyBorder="1" applyAlignment="1" applyProtection="1">
      <alignment horizontal="center" vertical="center"/>
      <protection hidden="1"/>
    </xf>
    <xf numFmtId="0" fontId="5" fillId="0" borderId="96" xfId="0" applyFont="1" applyFill="1" applyBorder="1" applyAlignment="1" applyProtection="1">
      <alignment horizontal="center" vertical="center" wrapText="1"/>
      <protection hidden="1"/>
    </xf>
    <xf numFmtId="0" fontId="5" fillId="0" borderId="94" xfId="0" quotePrefix="1" applyFont="1" applyFill="1" applyBorder="1" applyAlignment="1" applyProtection="1">
      <alignment horizontal="center" vertical="center"/>
      <protection hidden="1"/>
    </xf>
    <xf numFmtId="0" fontId="53" fillId="0" borderId="0" xfId="0" applyFont="1"/>
    <xf numFmtId="0" fontId="53" fillId="2" borderId="0" xfId="12" applyFont="1" applyFill="1"/>
    <xf numFmtId="0" fontId="53" fillId="2" borderId="0" xfId="12" applyFont="1" applyFill="1" applyAlignment="1">
      <alignment wrapText="1"/>
    </xf>
    <xf numFmtId="211" fontId="5" fillId="0" borderId="33" xfId="225" applyNumberFormat="1" applyFont="1" applyFill="1" applyBorder="1" applyAlignment="1">
      <alignment horizontal="center" vertical="center" wrapText="1"/>
    </xf>
    <xf numFmtId="0" fontId="0" fillId="42" borderId="0" xfId="0" applyFill="1"/>
    <xf numFmtId="211" fontId="5" fillId="2" borderId="33" xfId="12" applyNumberFormat="1" applyFont="1" applyFill="1" applyBorder="1" applyAlignment="1">
      <alignment horizontal="center" vertical="center" wrapText="1"/>
    </xf>
    <xf numFmtId="0" fontId="6" fillId="0" borderId="97" xfId="0" applyFont="1" applyBorder="1" applyAlignment="1" applyProtection="1">
      <alignment horizontal="center" vertic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4" fontId="6" fillId="0" borderId="33" xfId="0" applyNumberFormat="1" applyFont="1" applyFill="1" applyBorder="1" applyAlignment="1" applyProtection="1">
      <alignment horizontal="center" vertical="center" wrapText="1"/>
      <protection locked="0"/>
    </xf>
    <xf numFmtId="0" fontId="2" fillId="0" borderId="101" xfId="11" applyFont="1" applyFill="1" applyBorder="1"/>
    <xf numFmtId="0" fontId="2" fillId="0" borderId="102" xfId="11" applyFont="1" applyFill="1" applyBorder="1"/>
    <xf numFmtId="0" fontId="2" fillId="0" borderId="103" xfId="11" applyFont="1" applyFill="1" applyBorder="1"/>
    <xf numFmtId="0" fontId="25" fillId="3" borderId="5" xfId="13" applyFont="1" applyFill="1" applyBorder="1" applyAlignment="1">
      <alignment horizontal="center" vertical="center"/>
    </xf>
    <xf numFmtId="182" fontId="5" fillId="2" borderId="61" xfId="7" applyNumberFormat="1" applyFont="1" applyFill="1" applyBorder="1" applyAlignment="1">
      <alignment horizontal="center" vertical="center"/>
    </xf>
    <xf numFmtId="0" fontId="53" fillId="2" borderId="0" xfId="12" applyFont="1" applyFill="1" applyAlignment="1">
      <alignment horizontal="center" vertical="center"/>
    </xf>
    <xf numFmtId="0" fontId="55" fillId="42" borderId="38" xfId="12" applyFont="1" applyFill="1" applyBorder="1" applyAlignment="1">
      <alignment horizontal="center" vertical="center" wrapText="1"/>
    </xf>
    <xf numFmtId="0" fontId="56" fillId="42" borderId="38" xfId="12" applyFont="1" applyFill="1" applyBorder="1" applyAlignment="1">
      <alignment horizontal="center" vertical="center"/>
    </xf>
    <xf numFmtId="0" fontId="53" fillId="42" borderId="0" xfId="12" applyFont="1" applyFill="1" applyAlignment="1">
      <alignment horizontal="center" vertical="center"/>
    </xf>
    <xf numFmtId="185" fontId="53" fillId="2" borderId="0" xfId="12" applyNumberFormat="1" applyFont="1" applyFill="1" applyAlignment="1">
      <alignment horizontal="right" vertical="center"/>
    </xf>
    <xf numFmtId="171" fontId="53" fillId="2" borderId="0" xfId="3" applyFont="1" applyFill="1" applyAlignment="1">
      <alignment horizontal="center" vertical="center"/>
    </xf>
    <xf numFmtId="0" fontId="2" fillId="42" borderId="0" xfId="0" applyFont="1" applyFill="1"/>
    <xf numFmtId="0" fontId="53" fillId="0" borderId="0" xfId="0" applyFont="1" applyAlignment="1">
      <alignment horizontal="center" vertical="center"/>
    </xf>
    <xf numFmtId="0" fontId="53" fillId="2" borderId="0" xfId="12" applyFont="1" applyFill="1" applyAlignment="1">
      <alignment horizontal="center" vertical="center" wrapText="1"/>
    </xf>
    <xf numFmtId="185" fontId="53" fillId="0" borderId="0" xfId="0" applyNumberFormat="1" applyFont="1"/>
    <xf numFmtId="3" fontId="53" fillId="2" borderId="0" xfId="12" applyNumberFormat="1" applyFont="1" applyFill="1" applyAlignment="1">
      <alignment horizontal="center" vertical="center"/>
    </xf>
    <xf numFmtId="0" fontId="53" fillId="0" borderId="0" xfId="0" applyFont="1" applyAlignment="1">
      <alignment wrapText="1"/>
    </xf>
    <xf numFmtId="0" fontId="5" fillId="0" borderId="0" xfId="12" applyFont="1" applyAlignment="1" applyProtection="1">
      <alignment horizontal="centerContinuous" vertical="center"/>
      <protection hidden="1"/>
    </xf>
    <xf numFmtId="0" fontId="5" fillId="0" borderId="94" xfId="0" applyFont="1" applyFill="1" applyBorder="1" applyAlignment="1" applyProtection="1">
      <alignment horizontal="center" vertical="center"/>
      <protection hidden="1"/>
    </xf>
    <xf numFmtId="0" fontId="5" fillId="0" borderId="95" xfId="0" applyFont="1" applyFill="1" applyBorder="1" applyAlignment="1" applyProtection="1">
      <alignment horizontal="center" vertical="center" wrapText="1"/>
      <protection hidden="1"/>
    </xf>
    <xf numFmtId="0" fontId="2" fillId="0" borderId="44"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justify" vertical="center" wrapText="1"/>
      <protection hidden="1"/>
    </xf>
    <xf numFmtId="172" fontId="2" fillId="0" borderId="33" xfId="0" applyNumberFormat="1" applyFont="1" applyFill="1" applyBorder="1" applyAlignment="1" applyProtection="1">
      <alignment horizontal="right" vertical="center"/>
      <protection hidden="1"/>
    </xf>
    <xf numFmtId="4" fontId="2" fillId="0" borderId="33" xfId="0" applyNumberFormat="1" applyFont="1" applyFill="1" applyBorder="1" applyAlignment="1" applyProtection="1">
      <alignment horizontal="right" vertical="center"/>
      <protection hidden="1"/>
    </xf>
    <xf numFmtId="4" fontId="2" fillId="0" borderId="45" xfId="7" applyNumberFormat="1" applyFont="1" applyFill="1" applyBorder="1" applyAlignment="1" applyProtection="1">
      <alignment vertical="center"/>
      <protection hidden="1"/>
    </xf>
    <xf numFmtId="4" fontId="2" fillId="0" borderId="44" xfId="0" applyNumberFormat="1" applyFont="1" applyFill="1" applyBorder="1" applyAlignment="1" applyProtection="1">
      <alignment horizontal="right" vertical="center"/>
      <protection hidden="1"/>
    </xf>
    <xf numFmtId="173" fontId="2" fillId="0" borderId="33" xfId="0" applyNumberFormat="1" applyFont="1" applyFill="1" applyBorder="1" applyAlignment="1" applyProtection="1">
      <alignment horizontal="right" vertical="center"/>
      <protection hidden="1"/>
    </xf>
    <xf numFmtId="3" fontId="2" fillId="0" borderId="43" xfId="0" applyNumberFormat="1" applyFont="1" applyFill="1" applyBorder="1" applyAlignment="1" applyProtection="1">
      <alignment horizontal="centerContinuous" vertical="center"/>
      <protection hidden="1"/>
    </xf>
    <xf numFmtId="0" fontId="2" fillId="0" borderId="77" xfId="0" applyFont="1" applyFill="1" applyBorder="1" applyAlignment="1" applyProtection="1">
      <alignment horizontal="center" vertical="center" wrapText="1"/>
      <protection hidden="1"/>
    </xf>
    <xf numFmtId="4" fontId="5" fillId="42" borderId="51" xfId="7" applyNumberFormat="1" applyFont="1" applyFill="1" applyBorder="1" applyAlignment="1" applyProtection="1">
      <alignment horizontal="right" vertical="center"/>
      <protection hidden="1"/>
    </xf>
    <xf numFmtId="3" fontId="2" fillId="0" borderId="37" xfId="0" applyNumberFormat="1" applyFont="1" applyFill="1" applyBorder="1" applyAlignment="1" applyProtection="1">
      <alignment horizontal="centerContinuous" vertical="center"/>
      <protection hidden="1"/>
    </xf>
    <xf numFmtId="3" fontId="2" fillId="42" borderId="37" xfId="0" applyNumberFormat="1" applyFont="1" applyFill="1" applyBorder="1" applyAlignment="1" applyProtection="1">
      <alignment horizontal="centerContinuous" vertical="center"/>
      <protection hidden="1"/>
    </xf>
    <xf numFmtId="212" fontId="2" fillId="0" borderId="37" xfId="0" applyNumberFormat="1" applyFont="1" applyFill="1" applyBorder="1" applyAlignment="1" applyProtection="1">
      <alignment horizontal="centerContinuous" vertical="center"/>
      <protection hidden="1"/>
    </xf>
    <xf numFmtId="3" fontId="2" fillId="0" borderId="37" xfId="0" applyNumberFormat="1" applyFont="1" applyFill="1" applyBorder="1" applyAlignment="1" applyProtection="1">
      <alignment horizontal="right" vertical="center"/>
      <protection hidden="1"/>
    </xf>
    <xf numFmtId="0" fontId="13" fillId="8" borderId="39" xfId="0" applyFont="1" applyFill="1" applyBorder="1" applyAlignment="1" applyProtection="1">
      <alignment horizontal="centerContinuous" vertical="center"/>
      <protection hidden="1"/>
    </xf>
    <xf numFmtId="0" fontId="10" fillId="8" borderId="40" xfId="0" applyFont="1" applyFill="1" applyBorder="1" applyAlignment="1" applyProtection="1">
      <alignment horizontal="centerContinuous"/>
      <protection hidden="1"/>
    </xf>
    <xf numFmtId="0" fontId="13" fillId="8" borderId="41" xfId="0" applyFont="1" applyFill="1" applyBorder="1" applyAlignment="1" applyProtection="1">
      <alignment horizontal="centerContinuous" vertical="center"/>
      <protection hidden="1"/>
    </xf>
    <xf numFmtId="3" fontId="10" fillId="8" borderId="40" xfId="0" applyNumberFormat="1" applyFont="1" applyFill="1" applyBorder="1" applyAlignment="1" applyProtection="1">
      <alignment horizontal="centerContinuous" vertical="center"/>
      <protection hidden="1"/>
    </xf>
    <xf numFmtId="0" fontId="53"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51"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3" fillId="46" borderId="62" xfId="12" applyFont="1" applyFill="1" applyBorder="1" applyAlignment="1">
      <alignment horizontal="center" vertical="center" wrapText="1"/>
    </xf>
    <xf numFmtId="0" fontId="13" fillId="46" borderId="63" xfId="12" applyFont="1" applyFill="1" applyBorder="1" applyAlignment="1">
      <alignment horizontal="center" vertical="center" wrapText="1"/>
    </xf>
    <xf numFmtId="0" fontId="13" fillId="46" borderId="35" xfId="12" applyFont="1" applyFill="1" applyBorder="1" applyAlignment="1">
      <alignment horizontal="center" vertical="center" wrapText="1"/>
    </xf>
    <xf numFmtId="0" fontId="13" fillId="46" borderId="35" xfId="12" applyFont="1" applyFill="1" applyBorder="1" applyAlignment="1">
      <alignment horizontal="center" vertical="center"/>
    </xf>
    <xf numFmtId="0" fontId="13" fillId="46" borderId="55" xfId="12" applyFont="1" applyFill="1" applyBorder="1" applyAlignment="1">
      <alignment horizontal="center" vertical="center"/>
    </xf>
    <xf numFmtId="0" fontId="5" fillId="46" borderId="51" xfId="12" applyFont="1" applyFill="1" applyBorder="1" applyAlignment="1">
      <alignment horizontal="center" vertical="center"/>
    </xf>
    <xf numFmtId="0" fontId="5" fillId="46" borderId="46" xfId="0" applyFont="1" applyFill="1" applyBorder="1" applyAlignment="1" applyProtection="1">
      <alignment horizontal="right" vertical="center"/>
      <protection hidden="1"/>
    </xf>
    <xf numFmtId="0" fontId="5" fillId="46" borderId="47" xfId="0" applyFont="1" applyFill="1" applyBorder="1" applyAlignment="1" applyProtection="1">
      <alignment horizontal="right" vertical="center"/>
      <protection hidden="1"/>
    </xf>
    <xf numFmtId="0" fontId="5" fillId="46" borderId="47" xfId="0" quotePrefix="1" applyFont="1" applyFill="1" applyBorder="1" applyAlignment="1" applyProtection="1">
      <alignment horizontal="right" vertical="center"/>
      <protection hidden="1"/>
    </xf>
    <xf numFmtId="4" fontId="51" fillId="46" borderId="47" xfId="0" applyNumberFormat="1" applyFont="1" applyFill="1" applyBorder="1" applyAlignment="1" applyProtection="1">
      <alignment horizontal="right" vertical="center"/>
      <protection hidden="1"/>
    </xf>
    <xf numFmtId="4" fontId="5" fillId="46" borderId="47" xfId="0" applyNumberFormat="1" applyFont="1" applyFill="1" applyBorder="1" applyAlignment="1" applyProtection="1">
      <alignment horizontal="right" vertical="center"/>
      <protection hidden="1"/>
    </xf>
    <xf numFmtId="4" fontId="5" fillId="46" borderId="48" xfId="7" applyNumberFormat="1" applyFont="1" applyFill="1" applyBorder="1" applyAlignment="1" applyProtection="1">
      <alignment horizontal="right" vertical="center"/>
      <protection hidden="1"/>
    </xf>
    <xf numFmtId="0" fontId="5" fillId="46" borderId="49" xfId="0"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0" xfId="0" quotePrefix="1" applyFont="1" applyFill="1" applyBorder="1" applyAlignment="1" applyProtection="1">
      <alignment horizontal="right" vertical="center"/>
      <protection hidden="1"/>
    </xf>
    <xf numFmtId="4" fontId="5" fillId="46" borderId="50" xfId="0" applyNumberFormat="1" applyFont="1" applyFill="1" applyBorder="1" applyAlignment="1" applyProtection="1">
      <alignment horizontal="right" vertical="center"/>
      <protection hidden="1"/>
    </xf>
    <xf numFmtId="175" fontId="5" fillId="46" borderId="51" xfId="7" applyNumberFormat="1" applyFont="1" applyFill="1" applyBorder="1" applyAlignment="1" applyProtection="1">
      <alignment horizontal="right" vertical="center"/>
      <protection hidden="1"/>
    </xf>
    <xf numFmtId="0" fontId="5" fillId="46" borderId="52" xfId="0"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3" xfId="0" quotePrefix="1" applyFont="1" applyFill="1" applyBorder="1" applyAlignment="1" applyProtection="1">
      <alignment horizontal="right" vertical="center"/>
      <protection hidden="1"/>
    </xf>
    <xf numFmtId="4" fontId="5" fillId="46" borderId="53" xfId="0" applyNumberFormat="1" applyFont="1" applyFill="1" applyBorder="1" applyAlignment="1" applyProtection="1">
      <alignment horizontal="right" vertical="center"/>
      <protection hidden="1"/>
    </xf>
    <xf numFmtId="4" fontId="5" fillId="46" borderId="54"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6" applyFont="1" applyFill="1" applyBorder="1"/>
    <xf numFmtId="0" fontId="58" fillId="2" borderId="0" xfId="12" applyFont="1" applyFill="1" applyBorder="1"/>
    <xf numFmtId="0" fontId="2" fillId="2" borderId="0" xfId="12" applyFont="1" applyFill="1" applyBorder="1"/>
    <xf numFmtId="0" fontId="58" fillId="0" borderId="0" xfId="0" applyFont="1" applyBorder="1"/>
    <xf numFmtId="0" fontId="0" fillId="0" borderId="0" xfId="0" applyBorder="1"/>
    <xf numFmtId="0" fontId="58"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3" fontId="13"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1" fontId="5" fillId="0" borderId="109" xfId="225" applyNumberFormat="1" applyFont="1" applyFill="1" applyBorder="1" applyAlignment="1">
      <alignment horizontal="center" vertical="center" wrapText="1"/>
    </xf>
    <xf numFmtId="186" fontId="5" fillId="0" borderId="109" xfId="12" applyNumberFormat="1" applyFont="1" applyFill="1" applyBorder="1" applyAlignment="1">
      <alignment horizontal="center" vertical="center" wrapText="1"/>
    </xf>
    <xf numFmtId="211" fontId="5" fillId="2" borderId="109" xfId="12" applyNumberFormat="1" applyFont="1" applyFill="1" applyBorder="1" applyAlignment="1">
      <alignment horizontal="center" vertical="center" wrapText="1"/>
    </xf>
    <xf numFmtId="210" fontId="5" fillId="0" borderId="110" xfId="12" applyNumberFormat="1" applyFont="1" applyFill="1" applyBorder="1" applyAlignment="1">
      <alignment horizontal="center" vertical="center" wrapText="1"/>
    </xf>
    <xf numFmtId="0" fontId="13" fillId="52" borderId="39" xfId="12"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0"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3" xfId="0" applyFont="1" applyFill="1" applyBorder="1" applyAlignment="1" applyProtection="1">
      <alignment horizontal="centerContinuous" vertical="center" wrapText="1"/>
      <protection hidden="1"/>
    </xf>
    <xf numFmtId="0" fontId="5" fillId="46" borderId="4" xfId="0" applyFont="1" applyFill="1" applyBorder="1" applyAlignment="1" applyProtection="1">
      <alignment horizontal="centerContinuous" vertical="center" wrapText="1"/>
      <protection hidden="1"/>
    </xf>
    <xf numFmtId="172" fontId="5" fillId="46" borderId="4" xfId="0" applyNumberFormat="1" applyFont="1" applyFill="1" applyBorder="1" applyAlignment="1" applyProtection="1">
      <alignment horizontal="centerContinuous" vertical="center" wrapText="1"/>
      <protection hidden="1"/>
    </xf>
    <xf numFmtId="182" fontId="5" fillId="46" borderId="36" xfId="7" applyNumberFormat="1" applyFont="1" applyFill="1" applyBorder="1" applyAlignment="1" applyProtection="1">
      <alignment vertical="center" wrapText="1"/>
      <protection hidden="1"/>
    </xf>
    <xf numFmtId="0" fontId="5" fillId="47" borderId="58" xfId="0" applyFont="1" applyFill="1" applyBorder="1" applyAlignment="1" applyProtection="1">
      <alignment horizontal="centerContinuous" vertical="center" wrapText="1"/>
      <protection hidden="1"/>
    </xf>
    <xf numFmtId="182" fontId="5" fillId="47" borderId="59" xfId="7" applyNumberFormat="1" applyFont="1" applyFill="1" applyBorder="1" applyAlignment="1" applyProtection="1">
      <alignment vertical="center" wrapText="1"/>
      <protection hidden="1"/>
    </xf>
    <xf numFmtId="173" fontId="13" fillId="0" borderId="38" xfId="9" applyNumberFormat="1" applyFont="1" applyFill="1" applyBorder="1" applyAlignment="1" applyProtection="1">
      <alignment horizontal="center" vertical="center"/>
      <protection hidden="1"/>
    </xf>
    <xf numFmtId="4" fontId="5" fillId="0" borderId="51" xfId="7" applyNumberFormat="1" applyFont="1" applyFill="1" applyBorder="1" applyAlignment="1" applyProtection="1">
      <alignment horizontal="right" vertical="center"/>
      <protection hidden="1"/>
    </xf>
    <xf numFmtId="0" fontId="5" fillId="0" borderId="96" xfId="0" applyFont="1" applyFill="1" applyBorder="1" applyAlignment="1" applyProtection="1">
      <alignment horizontal="center" vertical="center"/>
      <protection hidden="1"/>
    </xf>
    <xf numFmtId="0" fontId="5" fillId="47" borderId="111" xfId="0" applyFont="1" applyFill="1" applyBorder="1" applyAlignment="1" applyProtection="1">
      <alignment horizontal="centerContinuous" vertical="center" wrapText="1"/>
      <protection hidden="1"/>
    </xf>
    <xf numFmtId="3" fontId="2" fillId="0" borderId="93" xfId="7" applyNumberFormat="1" applyFont="1" applyFill="1" applyBorder="1" applyAlignment="1" applyProtection="1">
      <alignment horizontal="center" vertical="center"/>
      <protection hidden="1"/>
    </xf>
    <xf numFmtId="3" fontId="2" fillId="0" borderId="4"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3" xfId="0" applyFont="1" applyFill="1" applyBorder="1" applyProtection="1">
      <protection hidden="1"/>
    </xf>
    <xf numFmtId="173" fontId="13" fillId="0" borderId="112" xfId="9" applyNumberFormat="1" applyFont="1" applyFill="1" applyBorder="1" applyAlignment="1" applyProtection="1">
      <alignment horizontal="center" vertical="center"/>
      <protection hidden="1"/>
    </xf>
    <xf numFmtId="3" fontId="2" fillId="0" borderId="114"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3" fillId="0" borderId="0" xfId="0" applyFont="1" applyAlignment="1" applyProtection="1">
      <protection hidden="1"/>
    </xf>
    <xf numFmtId="0" fontId="13" fillId="55" borderId="48" xfId="12" applyFont="1" applyFill="1" applyBorder="1" applyAlignment="1">
      <alignment horizontal="center" vertical="center" wrapText="1"/>
    </xf>
    <xf numFmtId="169" fontId="59" fillId="46" borderId="63" xfId="173" applyNumberFormat="1" applyFont="1" applyFill="1" applyBorder="1" applyAlignment="1">
      <alignment horizontal="center" vertical="center" wrapText="1"/>
    </xf>
    <xf numFmtId="169" fontId="59" fillId="46" borderId="55" xfId="173" applyNumberFormat="1" applyFont="1" applyFill="1" applyBorder="1" applyAlignment="1">
      <alignment horizontal="center" vertical="center" wrapText="1"/>
    </xf>
    <xf numFmtId="0" fontId="13"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9" fontId="59" fillId="0" borderId="56" xfId="173" applyNumberFormat="1" applyFont="1" applyFill="1" applyBorder="1" applyAlignment="1">
      <alignment horizontal="center" vertical="center"/>
    </xf>
    <xf numFmtId="0" fontId="60" fillId="53" borderId="0" xfId="12" applyFont="1" applyFill="1" applyBorder="1" applyAlignment="1">
      <alignment horizontal="center" vertical="center"/>
    </xf>
    <xf numFmtId="0" fontId="60" fillId="53" borderId="0" xfId="12" applyFont="1" applyFill="1" applyBorder="1"/>
    <xf numFmtId="214" fontId="54" fillId="53" borderId="37" xfId="227" applyNumberFormat="1" applyFont="1" applyFill="1" applyBorder="1" applyAlignment="1">
      <alignment vertical="center"/>
    </xf>
    <xf numFmtId="171" fontId="60" fillId="53" borderId="0" xfId="3" applyFont="1" applyFill="1" applyBorder="1" applyAlignment="1">
      <alignment horizontal="center" vertical="center"/>
    </xf>
    <xf numFmtId="214" fontId="22" fillId="57" borderId="115" xfId="227" applyNumberFormat="1" applyFont="1" applyFill="1" applyBorder="1" applyAlignment="1">
      <alignment vertical="center"/>
    </xf>
    <xf numFmtId="215" fontId="61" fillId="53" borderId="0" xfId="12" applyNumberFormat="1" applyFont="1" applyFill="1" applyBorder="1" applyAlignment="1">
      <alignment horizontal="center" vertical="center"/>
    </xf>
    <xf numFmtId="216" fontId="61" fillId="53" borderId="0" xfId="189" applyNumberFormat="1" applyFont="1" applyFill="1" applyBorder="1"/>
    <xf numFmtId="0" fontId="61" fillId="53" borderId="0" xfId="12" applyFont="1" applyFill="1" applyBorder="1"/>
    <xf numFmtId="217" fontId="54" fillId="57" borderId="116" xfId="227" applyNumberFormat="1" applyFont="1" applyFill="1" applyBorder="1" applyAlignment="1">
      <alignment horizontal="center" vertical="center"/>
    </xf>
    <xf numFmtId="0" fontId="61" fillId="53" borderId="0" xfId="12" applyFont="1" applyFill="1" applyBorder="1" applyAlignment="1">
      <alignment horizontal="center" vertical="center"/>
    </xf>
    <xf numFmtId="171" fontId="22" fillId="53" borderId="81" xfId="3" applyFont="1" applyFill="1" applyBorder="1" applyAlignment="1">
      <alignment horizontal="right" vertical="center"/>
    </xf>
    <xf numFmtId="214" fontId="54" fillId="53" borderId="115" xfId="227"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1" fontId="22" fillId="53" borderId="77" xfId="3" applyFont="1" applyFill="1" applyBorder="1" applyAlignment="1">
      <alignment horizontal="right" vertical="center"/>
    </xf>
    <xf numFmtId="171" fontId="22" fillId="53" borderId="78" xfId="3" applyFont="1" applyFill="1" applyBorder="1" applyAlignment="1">
      <alignment horizontal="right" vertical="center"/>
    </xf>
    <xf numFmtId="214" fontId="54" fillId="53" borderId="38" xfId="227" applyNumberFormat="1" applyFont="1" applyFill="1" applyBorder="1" applyAlignment="1">
      <alignment horizontal="center" vertical="center"/>
    </xf>
    <xf numFmtId="169" fontId="63" fillId="61" borderId="122" xfId="173" applyNumberFormat="1" applyFont="1" applyFill="1" applyBorder="1" applyAlignment="1">
      <alignment horizontal="center"/>
    </xf>
    <xf numFmtId="169" fontId="63" fillId="61" borderId="123" xfId="173" applyNumberFormat="1" applyFont="1" applyFill="1" applyBorder="1" applyAlignment="1">
      <alignment horizontal="center"/>
    </xf>
    <xf numFmtId="169" fontId="63" fillId="61" borderId="124" xfId="173" applyNumberFormat="1" applyFont="1" applyFill="1" applyBorder="1" applyAlignment="1">
      <alignment horizontal="center"/>
    </xf>
    <xf numFmtId="0" fontId="59" fillId="61" borderId="115" xfId="173" applyFont="1" applyFill="1" applyBorder="1" applyAlignment="1">
      <alignment horizontal="center" vertical="center" wrapText="1"/>
    </xf>
    <xf numFmtId="169" fontId="64" fillId="62" borderId="81" xfId="173" applyNumberFormat="1" applyFont="1" applyFill="1" applyBorder="1"/>
    <xf numFmtId="0" fontId="59" fillId="62" borderId="82" xfId="173" applyFont="1" applyFill="1" applyBorder="1" applyAlignment="1">
      <alignment horizontal="center" vertical="center"/>
    </xf>
    <xf numFmtId="0" fontId="59" fillId="62" borderId="48" xfId="173" applyFont="1" applyFill="1" applyBorder="1" applyAlignment="1">
      <alignment horizontal="center" vertical="center" wrapText="1"/>
    </xf>
    <xf numFmtId="0" fontId="59" fillId="61" borderId="98" xfId="173" applyFont="1" applyFill="1" applyBorder="1" applyAlignment="1">
      <alignment horizontal="center" vertical="center" wrapText="1"/>
    </xf>
    <xf numFmtId="0" fontId="63" fillId="62" borderId="77" xfId="173" applyFont="1" applyFill="1" applyBorder="1" applyAlignment="1">
      <alignment horizontal="center" vertical="center"/>
    </xf>
    <xf numFmtId="218" fontId="63" fillId="62" borderId="56" xfId="189" applyNumberFormat="1" applyFont="1" applyFill="1" applyBorder="1" applyAlignment="1">
      <alignment horizontal="center" vertical="center"/>
    </xf>
    <xf numFmtId="219" fontId="63" fillId="62" borderId="56" xfId="189" applyNumberFormat="1" applyFont="1" applyFill="1" applyBorder="1" applyAlignment="1">
      <alignment horizontal="center" vertical="center"/>
    </xf>
    <xf numFmtId="220" fontId="65" fillId="62" borderId="56" xfId="189" applyNumberFormat="1" applyFont="1" applyFill="1" applyBorder="1" applyAlignment="1">
      <alignment horizontal="center" vertical="center"/>
    </xf>
    <xf numFmtId="0" fontId="59" fillId="62" borderId="51" xfId="173" applyFont="1" applyFill="1" applyBorder="1" applyAlignment="1">
      <alignment horizontal="center" vertical="center" wrapText="1"/>
    </xf>
    <xf numFmtId="0" fontId="59" fillId="62" borderId="54" xfId="173" applyFont="1" applyFill="1" applyBorder="1" applyAlignment="1">
      <alignment horizontal="center" vertical="center" wrapText="1"/>
    </xf>
    <xf numFmtId="0" fontId="59" fillId="61" borderId="116" xfId="173" applyFont="1" applyFill="1" applyBorder="1" applyAlignment="1">
      <alignment horizontal="center" vertical="center" wrapText="1"/>
    </xf>
    <xf numFmtId="216" fontId="59" fillId="0" borderId="125" xfId="189" applyNumberFormat="1" applyFont="1" applyFill="1" applyBorder="1" applyAlignment="1">
      <alignment horizontal="center" vertical="center"/>
    </xf>
    <xf numFmtId="216" fontId="59" fillId="0" borderId="64" xfId="189" applyNumberFormat="1" applyFont="1" applyFill="1" applyBorder="1" applyAlignment="1">
      <alignment horizontal="center" vertical="center"/>
    </xf>
    <xf numFmtId="216" fontId="64" fillId="0" borderId="64" xfId="189" applyNumberFormat="1" applyFont="1" applyFill="1" applyBorder="1" applyAlignment="1">
      <alignment horizontal="center" vertical="center"/>
    </xf>
    <xf numFmtId="0" fontId="65" fillId="0" borderId="126" xfId="173" applyFont="1" applyFill="1" applyBorder="1" applyAlignment="1">
      <alignment horizontal="center" vertical="center"/>
    </xf>
    <xf numFmtId="0" fontId="66" fillId="62" borderId="115" xfId="173" applyFont="1" applyFill="1" applyBorder="1" applyAlignment="1">
      <alignment horizontal="center" vertical="center" wrapText="1"/>
    </xf>
    <xf numFmtId="216" fontId="65" fillId="0" borderId="51" xfId="189" applyNumberFormat="1" applyFont="1" applyFill="1" applyBorder="1" applyAlignment="1">
      <alignment horizontal="center" vertical="center"/>
    </xf>
    <xf numFmtId="10" fontId="67" fillId="62" borderId="116" xfId="189" applyNumberFormat="1" applyFont="1" applyFill="1" applyBorder="1" applyAlignment="1">
      <alignment horizontal="center" vertical="center"/>
    </xf>
    <xf numFmtId="0" fontId="65" fillId="0" borderId="51" xfId="173" applyFont="1" applyFill="1" applyBorder="1" applyAlignment="1">
      <alignment horizontal="center" vertical="center"/>
    </xf>
    <xf numFmtId="0" fontId="68" fillId="62" borderId="98" xfId="173" applyFont="1" applyFill="1" applyBorder="1" applyAlignment="1">
      <alignment horizontal="center" vertical="center" wrapText="1"/>
    </xf>
    <xf numFmtId="216" fontId="69" fillId="62" borderId="98" xfId="173" applyNumberFormat="1" applyFont="1" applyFill="1" applyBorder="1" applyAlignment="1">
      <alignment horizontal="center" vertical="center"/>
    </xf>
    <xf numFmtId="216" fontId="70" fillId="58" borderId="115" xfId="173" applyNumberFormat="1" applyFont="1" applyFill="1" applyBorder="1" applyAlignment="1">
      <alignment horizontal="center" vertical="center"/>
    </xf>
    <xf numFmtId="216" fontId="71" fillId="58" borderId="116" xfId="173" applyNumberFormat="1" applyFont="1" applyFill="1" applyBorder="1" applyAlignment="1">
      <alignment horizontal="center" vertical="center"/>
    </xf>
    <xf numFmtId="0" fontId="2" fillId="0" borderId="0" xfId="173"/>
    <xf numFmtId="0" fontId="2" fillId="0" borderId="0" xfId="12" applyFont="1" applyFill="1" applyBorder="1"/>
    <xf numFmtId="0" fontId="72" fillId="52" borderId="40" xfId="12" applyFont="1" applyFill="1" applyBorder="1" applyAlignment="1">
      <alignment horizontal="center" vertical="center" wrapText="1"/>
    </xf>
    <xf numFmtId="3" fontId="51" fillId="41" borderId="49" xfId="0" applyNumberFormat="1" applyFont="1" applyFill="1" applyBorder="1" applyAlignment="1" applyProtection="1">
      <alignment horizontal="centerContinuous" vertical="center"/>
      <protection hidden="1"/>
    </xf>
    <xf numFmtId="3" fontId="51" fillId="0" borderId="49" xfId="0" applyNumberFormat="1" applyFont="1" applyFill="1" applyBorder="1" applyAlignment="1" applyProtection="1">
      <alignment horizontal="centerContinuous" vertical="center"/>
      <protection hidden="1"/>
    </xf>
    <xf numFmtId="3" fontId="2" fillId="0" borderId="50" xfId="7" applyNumberFormat="1" applyFont="1" applyFill="1" applyBorder="1" applyAlignment="1" applyProtection="1">
      <alignment horizontal="center" vertical="center"/>
      <protection hidden="1"/>
    </xf>
    <xf numFmtId="4" fontId="5" fillId="47" borderId="59" xfId="7" applyNumberFormat="1" applyFont="1" applyFill="1" applyBorder="1" applyAlignment="1" applyProtection="1">
      <alignment horizontal="right" vertical="center"/>
      <protection hidden="1"/>
    </xf>
    <xf numFmtId="4" fontId="5" fillId="42" borderId="33" xfId="7" applyNumberFormat="1" applyFont="1" applyFill="1" applyBorder="1" applyAlignment="1" applyProtection="1">
      <alignment horizontal="right" vertical="center"/>
      <protection hidden="1"/>
    </xf>
    <xf numFmtId="175" fontId="5" fillId="0" borderId="33" xfId="0" applyNumberFormat="1" applyFont="1" applyBorder="1" applyAlignment="1" applyProtection="1">
      <alignment horizontal="right" vertical="center"/>
      <protection hidden="1"/>
    </xf>
    <xf numFmtId="175" fontId="5" fillId="0" borderId="33" xfId="0" applyNumberFormat="1" applyFont="1" applyFill="1" applyBorder="1" applyAlignment="1" applyProtection="1">
      <alignment horizontal="right" vertical="center"/>
      <protection hidden="1"/>
    </xf>
    <xf numFmtId="175" fontId="5" fillId="47" borderId="33" xfId="0" applyNumberFormat="1" applyFont="1" applyFill="1" applyBorder="1" applyAlignment="1" applyProtection="1">
      <alignment horizontal="right" vertical="center"/>
      <protection hidden="1"/>
    </xf>
    <xf numFmtId="4" fontId="5" fillId="47" borderId="127" xfId="7" applyNumberFormat="1" applyFont="1" applyFill="1" applyBorder="1" applyAlignment="1" applyProtection="1">
      <alignment horizontal="right" vertical="center"/>
      <protection hidden="1"/>
    </xf>
    <xf numFmtId="173" fontId="5" fillId="43" borderId="33" xfId="0" applyNumberFormat="1" applyFont="1" applyFill="1" applyBorder="1" applyAlignment="1" applyProtection="1">
      <alignment horizontal="right" vertical="center"/>
      <protection hidden="1"/>
    </xf>
    <xf numFmtId="211" fontId="5" fillId="44" borderId="95" xfId="225" applyNumberFormat="1" applyFont="1" applyFill="1" applyBorder="1" applyAlignment="1" applyProtection="1">
      <alignment horizontal="center" vertical="center"/>
      <protection hidden="1"/>
    </xf>
    <xf numFmtId="0" fontId="5" fillId="0" borderId="50" xfId="12" applyFont="1" applyBorder="1" applyAlignment="1">
      <alignment horizontal="right" vertical="center"/>
    </xf>
    <xf numFmtId="0" fontId="5" fillId="0" borderId="50" xfId="12" applyFont="1" applyBorder="1" applyAlignment="1">
      <alignment vertical="center"/>
    </xf>
    <xf numFmtId="0" fontId="13" fillId="55" borderId="84" xfId="12" applyFont="1" applyFill="1" applyBorder="1" applyAlignment="1">
      <alignment horizontal="center" vertical="center" wrapText="1"/>
    </xf>
    <xf numFmtId="221" fontId="6" fillId="55" borderId="61" xfId="12" applyNumberFormat="1" applyFont="1" applyFill="1" applyBorder="1" applyAlignment="1">
      <alignment horizontal="center"/>
    </xf>
    <xf numFmtId="223" fontId="22" fillId="63" borderId="61" xfId="12" applyNumberFormat="1" applyFont="1" applyFill="1" applyBorder="1" applyAlignment="1">
      <alignment horizontal="center"/>
    </xf>
    <xf numFmtId="0" fontId="5" fillId="63" borderId="85" xfId="12" applyFont="1" applyFill="1" applyBorder="1" applyAlignment="1">
      <alignment horizontal="center" vertical="center"/>
    </xf>
    <xf numFmtId="0" fontId="2" fillId="0" borderId="128" xfId="11" applyFont="1" applyFill="1" applyBorder="1"/>
    <xf numFmtId="0" fontId="5" fillId="0" borderId="49" xfId="0" applyFont="1" applyFill="1" applyBorder="1" applyAlignment="1" applyProtection="1">
      <alignment horizontal="right" vertical="center"/>
      <protection hidden="1"/>
    </xf>
    <xf numFmtId="0" fontId="5" fillId="0" borderId="50" xfId="0" applyFont="1" applyFill="1" applyBorder="1" applyAlignment="1" applyProtection="1">
      <alignment horizontal="right" vertical="center"/>
      <protection hidden="1"/>
    </xf>
    <xf numFmtId="0" fontId="5" fillId="0" borderId="50" xfId="0" quotePrefix="1" applyFont="1" applyFill="1" applyBorder="1" applyAlignment="1" applyProtection="1">
      <alignment horizontal="right" vertical="center"/>
      <protection hidden="1"/>
    </xf>
    <xf numFmtId="4" fontId="5" fillId="0" borderId="50" xfId="0" applyNumberFormat="1" applyFont="1" applyFill="1" applyBorder="1" applyAlignment="1" applyProtection="1">
      <alignment horizontal="right" vertical="center"/>
      <protection hidden="1"/>
    </xf>
    <xf numFmtId="1" fontId="75" fillId="0" borderId="0" xfId="12" applyNumberFormat="1" applyFont="1" applyAlignment="1">
      <alignment horizontal="centerContinuous" vertical="center" wrapText="1"/>
    </xf>
    <xf numFmtId="1" fontId="75" fillId="0" borderId="0" xfId="12" applyNumberFormat="1" applyFont="1" applyAlignment="1" applyProtection="1">
      <alignment horizontal="centerContinuous" vertical="center" wrapText="1"/>
      <protection hidden="1"/>
    </xf>
    <xf numFmtId="0" fontId="3" fillId="2" borderId="0" xfId="12" applyFont="1" applyFill="1" applyAlignment="1">
      <alignment horizontal="centerContinuous" vertical="center" wrapText="1"/>
    </xf>
    <xf numFmtId="0" fontId="5" fillId="0" borderId="129" xfId="0" applyFont="1" applyFill="1" applyBorder="1" applyAlignment="1" applyProtection="1">
      <alignment horizontal="center" vertical="center"/>
      <protection hidden="1"/>
    </xf>
    <xf numFmtId="0" fontId="5" fillId="47" borderId="60" xfId="0" applyFont="1" applyFill="1" applyBorder="1" applyAlignment="1" applyProtection="1">
      <alignment horizontal="centerContinuous" vertical="center" wrapText="1"/>
      <protection hidden="1"/>
    </xf>
    <xf numFmtId="3" fontId="2" fillId="0" borderId="45" xfId="7" applyNumberFormat="1" applyFont="1" applyFill="1" applyBorder="1" applyAlignment="1" applyProtection="1">
      <alignment horizontal="center" vertical="center"/>
      <protection hidden="1"/>
    </xf>
    <xf numFmtId="3" fontId="2" fillId="0" borderId="36" xfId="0" applyNumberFormat="1" applyFont="1" applyFill="1" applyBorder="1" applyAlignment="1" applyProtection="1">
      <alignment horizontal="center" vertical="center"/>
      <protection hidden="1"/>
    </xf>
    <xf numFmtId="3" fontId="2" fillId="0" borderId="61" xfId="7" applyNumberFormat="1" applyFont="1" applyFill="1" applyBorder="1" applyAlignment="1" applyProtection="1">
      <alignment horizontal="center" vertical="center"/>
      <protection hidden="1"/>
    </xf>
    <xf numFmtId="0" fontId="2" fillId="0" borderId="118" xfId="0" applyFont="1" applyBorder="1" applyAlignment="1" applyProtection="1">
      <alignment horizontal="center"/>
      <protection hidden="1"/>
    </xf>
    <xf numFmtId="3" fontId="2" fillId="0" borderId="118" xfId="7"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right" vertical="center"/>
      <protection hidden="1"/>
    </xf>
    <xf numFmtId="3" fontId="2" fillId="0" borderId="118" xfId="0" applyNumberFormat="1" applyFont="1" applyFill="1" applyBorder="1" applyAlignment="1" applyProtection="1">
      <alignment horizontal="center" vertical="center"/>
      <protection hidden="1"/>
    </xf>
    <xf numFmtId="3" fontId="2" fillId="0" borderId="131" xfId="7" applyNumberFormat="1" applyFont="1" applyFill="1" applyBorder="1" applyAlignment="1" applyProtection="1">
      <alignment horizontal="center" vertical="center"/>
      <protection hidden="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13" fillId="46" borderId="40"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171" fontId="62" fillId="59" borderId="43" xfId="3" applyFont="1" applyFill="1" applyBorder="1" applyAlignment="1">
      <alignment horizontal="center" vertical="center" wrapText="1"/>
    </xf>
    <xf numFmtId="171" fontId="62" fillId="59" borderId="36" xfId="3" applyFont="1" applyFill="1" applyBorder="1" applyAlignment="1">
      <alignment horizontal="center" vertical="center" wrapText="1"/>
    </xf>
    <xf numFmtId="171" fontId="62" fillId="59" borderId="37" xfId="3" applyFont="1" applyFill="1" applyBorder="1" applyAlignment="1">
      <alignment horizontal="center" vertical="center" wrapText="1"/>
    </xf>
    <xf numFmtId="171" fontId="62" fillId="59" borderId="118" xfId="3" applyFont="1" applyFill="1" applyBorder="1" applyAlignment="1">
      <alignment horizontal="center" vertical="center" wrapText="1"/>
    </xf>
    <xf numFmtId="171" fontId="62" fillId="59" borderId="120" xfId="3" applyFont="1" applyFill="1" applyBorder="1" applyAlignment="1">
      <alignment horizontal="center" vertical="center" wrapText="1"/>
    </xf>
    <xf numFmtId="171" fontId="62" fillId="59" borderId="121" xfId="3" applyFont="1" applyFill="1" applyBorder="1" applyAlignment="1">
      <alignment horizontal="center" vertical="center" wrapText="1"/>
    </xf>
    <xf numFmtId="3" fontId="54" fillId="60" borderId="117" xfId="12" applyNumberFormat="1" applyFont="1" applyFill="1" applyBorder="1" applyAlignment="1">
      <alignment horizontal="center" vertical="center"/>
    </xf>
    <xf numFmtId="3" fontId="54" fillId="60" borderId="119" xfId="12" applyNumberFormat="1" applyFont="1" applyFill="1" applyBorder="1" applyAlignment="1">
      <alignment horizontal="center" vertical="center"/>
    </xf>
    <xf numFmtId="216" fontId="54" fillId="60" borderId="63" xfId="189" applyNumberFormat="1" applyFont="1" applyFill="1" applyBorder="1" applyAlignment="1">
      <alignment horizontal="center" vertical="center"/>
    </xf>
    <xf numFmtId="216" fontId="54" fillId="60" borderId="55" xfId="189" applyNumberFormat="1" applyFont="1" applyFill="1" applyBorder="1" applyAlignment="1">
      <alignment horizontal="center" vertical="center"/>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1" fontId="5" fillId="0" borderId="0" xfId="12" applyNumberFormat="1" applyFont="1" applyAlignment="1">
      <alignment horizontal="center" vertical="center" wrapText="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1" fontId="3" fillId="0" borderId="0" xfId="12" applyNumberFormat="1" applyFont="1" applyAlignment="1">
      <alignment horizontal="center" vertical="center" wrapText="1"/>
    </xf>
    <xf numFmtId="0" fontId="5" fillId="45" borderId="39" xfId="0" quotePrefix="1" applyFont="1" applyFill="1" applyBorder="1" applyAlignment="1" applyProtection="1">
      <alignment horizontal="center" vertical="center"/>
      <protection hidden="1"/>
    </xf>
    <xf numFmtId="0" fontId="5" fillId="45" borderId="40" xfId="0" quotePrefix="1" applyFont="1" applyFill="1" applyBorder="1" applyAlignment="1" applyProtection="1">
      <alignment horizontal="center" vertical="center"/>
      <protection hidden="1"/>
    </xf>
    <xf numFmtId="1" fontId="73" fillId="0" borderId="73" xfId="0" quotePrefix="1" applyNumberFormat="1" applyFont="1" applyFill="1" applyBorder="1" applyAlignment="1" applyProtection="1">
      <alignment horizontal="center" vertical="center" wrapText="1"/>
      <protection hidden="1"/>
    </xf>
    <xf numFmtId="1" fontId="73" fillId="0" borderId="74" xfId="0" quotePrefix="1" applyNumberFormat="1" applyFont="1" applyFill="1" applyBorder="1" applyAlignment="1" applyProtection="1">
      <alignment horizontal="center" vertical="center" wrapText="1"/>
      <protection hidden="1"/>
    </xf>
    <xf numFmtId="0" fontId="8" fillId="0" borderId="22" xfId="0" applyFont="1" applyFill="1" applyBorder="1" applyAlignment="1" applyProtection="1">
      <alignment horizontal="justify" vertical="center" wrapText="1"/>
      <protection hidden="1"/>
    </xf>
    <xf numFmtId="0" fontId="8" fillId="0" borderId="23" xfId="0" applyFont="1" applyFill="1" applyBorder="1" applyAlignment="1" applyProtection="1">
      <alignment horizontal="justify" vertical="center" wrapText="1"/>
      <protection hidden="1"/>
    </xf>
    <xf numFmtId="0" fontId="8" fillId="0" borderId="8"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2" fillId="0" borderId="92" xfId="0" applyFont="1" applyFill="1" applyBorder="1" applyAlignment="1" applyProtection="1">
      <alignment horizontal="right" vertical="center" wrapText="1"/>
      <protection hidden="1"/>
    </xf>
    <xf numFmtId="0" fontId="2" fillId="0" borderId="50" xfId="0" applyFont="1" applyFill="1" applyBorder="1" applyAlignment="1" applyProtection="1">
      <alignment horizontal="right" vertical="center" wrapText="1"/>
      <protection hidden="1"/>
    </xf>
    <xf numFmtId="0" fontId="5" fillId="0" borderId="53" xfId="0" applyFont="1" applyFill="1" applyBorder="1" applyAlignment="1" applyProtection="1">
      <alignment horizontal="right" vertical="center" wrapText="1"/>
      <protection hidden="1"/>
    </xf>
    <xf numFmtId="0" fontId="5" fillId="0" borderId="83" xfId="0" applyFont="1" applyFill="1" applyBorder="1" applyAlignment="1" applyProtection="1">
      <alignment horizontal="right" vertical="center" wrapText="1"/>
      <protection hidden="1"/>
    </xf>
    <xf numFmtId="1" fontId="73" fillId="0" borderId="130" xfId="0" quotePrefix="1"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1" xfId="0" applyFont="1" applyFill="1" applyBorder="1" applyAlignment="1" applyProtection="1">
      <alignment horizontal="justify"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7" xfId="0" applyNumberFormat="1" applyFont="1" applyFill="1" applyBorder="1" applyAlignment="1" applyProtection="1">
      <alignment horizontal="center" vertical="center" wrapText="1"/>
      <protection hidden="1"/>
    </xf>
    <xf numFmtId="3" fontId="4" fillId="0" borderId="72" xfId="0" applyNumberFormat="1" applyFont="1" applyFill="1" applyBorder="1" applyAlignment="1" applyProtection="1">
      <alignment horizontal="center" vertical="center"/>
      <protection hidden="1"/>
    </xf>
    <xf numFmtId="0" fontId="22" fillId="46" borderId="0" xfId="0" applyFont="1" applyFill="1" applyAlignment="1" applyProtection="1">
      <alignment horizontal="center" vertical="center" wrapText="1"/>
      <protection hidden="1"/>
    </xf>
    <xf numFmtId="0" fontId="4" fillId="0" borderId="2" xfId="0"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0" fontId="5" fillId="43" borderId="39" xfId="0" applyFont="1" applyFill="1" applyBorder="1" applyAlignment="1" applyProtection="1">
      <alignment horizontal="center" vertical="center"/>
      <protection hidden="1"/>
    </xf>
    <xf numFmtId="0" fontId="5" fillId="43" borderId="40" xfId="0" applyFont="1" applyFill="1" applyBorder="1" applyAlignment="1" applyProtection="1">
      <alignment horizontal="center" vertical="center"/>
      <protection hidden="1"/>
    </xf>
    <xf numFmtId="0" fontId="5" fillId="43" borderId="65" xfId="0" applyFont="1" applyFill="1" applyBorder="1" applyAlignment="1" applyProtection="1">
      <alignment horizontal="center" vertical="center"/>
      <protection hidden="1"/>
    </xf>
    <xf numFmtId="0" fontId="5" fillId="44" borderId="39"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0" borderId="0" xfId="12" applyFont="1" applyAlignment="1" applyProtection="1">
      <alignment horizontal="center" vertical="center"/>
      <protection hidden="1"/>
    </xf>
    <xf numFmtId="0" fontId="5" fillId="0" borderId="50" xfId="0" applyFont="1" applyFill="1" applyBorder="1" applyAlignment="1" applyProtection="1">
      <alignment horizontal="right" vertical="center" wrapText="1"/>
      <protection hidden="1"/>
    </xf>
    <xf numFmtId="0" fontId="5" fillId="0" borderId="34" xfId="0" applyFont="1" applyFill="1" applyBorder="1" applyAlignment="1" applyProtection="1">
      <alignment horizontal="right" vertical="center" wrapText="1"/>
      <protection hidden="1"/>
    </xf>
    <xf numFmtId="0" fontId="5" fillId="0" borderId="0" xfId="0" applyFont="1" applyFill="1" applyBorder="1" applyAlignment="1" applyProtection="1">
      <alignment horizontal="center" vertical="center" wrapText="1"/>
      <protection hidden="1"/>
    </xf>
    <xf numFmtId="0" fontId="5" fillId="45" borderId="65" xfId="0" quotePrefix="1" applyFont="1" applyFill="1" applyBorder="1" applyAlignment="1" applyProtection="1">
      <alignment horizontal="center" vertical="center"/>
      <protection hidden="1"/>
    </xf>
    <xf numFmtId="0" fontId="5" fillId="45" borderId="39" xfId="0" applyFont="1" applyFill="1" applyBorder="1" applyAlignment="1" applyProtection="1">
      <alignment horizontal="center" vertical="center" wrapText="1"/>
      <protection hidden="1"/>
    </xf>
    <xf numFmtId="0" fontId="5" fillId="45" borderId="40"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13" fillId="46" borderId="111" xfId="12" applyFont="1" applyFill="1" applyBorder="1" applyAlignment="1">
      <alignment horizontal="center" vertical="center" wrapText="1"/>
    </xf>
    <xf numFmtId="0" fontId="13" fillId="46" borderId="47" xfId="12" applyFont="1" applyFill="1" applyBorder="1" applyAlignment="1">
      <alignment horizontal="center" vertical="center" wrapText="1"/>
    </xf>
    <xf numFmtId="0" fontId="13" fillId="46" borderId="84" xfId="12" applyFont="1" applyFill="1" applyBorder="1" applyAlignment="1">
      <alignment horizontal="center" vertical="center" wrapText="1"/>
    </xf>
    <xf numFmtId="0" fontId="5" fillId="0" borderId="50" xfId="12" applyFont="1" applyBorder="1" applyAlignment="1">
      <alignment horizontal="center" vertical="center"/>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0" borderId="53" xfId="12" applyFont="1" applyBorder="1" applyAlignment="1">
      <alignment horizontal="center" vertical="center"/>
    </xf>
    <xf numFmtId="0" fontId="13" fillId="55" borderId="43" xfId="12" applyFont="1" applyFill="1" applyBorder="1" applyAlignment="1">
      <alignment horizontal="center" vertical="center" wrapText="1"/>
    </xf>
    <xf numFmtId="0" fontId="13" fillId="55" borderId="36" xfId="12" applyFont="1" applyFill="1" applyBorder="1" applyAlignment="1">
      <alignment horizontal="center" vertical="center" wrapText="1"/>
    </xf>
    <xf numFmtId="0" fontId="13" fillId="55" borderId="37" xfId="12" applyFont="1" applyFill="1" applyBorder="1" applyAlignment="1">
      <alignment horizontal="center" vertical="center" wrapText="1"/>
    </xf>
    <xf numFmtId="0" fontId="13" fillId="55" borderId="118" xfId="12" applyFont="1" applyFill="1" applyBorder="1" applyAlignment="1">
      <alignment horizontal="center" vertical="center" wrapText="1"/>
    </xf>
    <xf numFmtId="222" fontId="74" fillId="63" borderId="37" xfId="12" applyNumberFormat="1" applyFont="1" applyFill="1" applyBorder="1" applyAlignment="1">
      <alignment horizontal="center" vertical="center"/>
    </xf>
    <xf numFmtId="222" fontId="74" fillId="63" borderId="118" xfId="12" applyNumberFormat="1" applyFont="1" applyFill="1" applyBorder="1" applyAlignment="1">
      <alignment horizontal="center" vertical="center"/>
    </xf>
    <xf numFmtId="222" fontId="74" fillId="63" borderId="120" xfId="12" applyNumberFormat="1" applyFont="1" applyFill="1" applyBorder="1" applyAlignment="1">
      <alignment horizontal="center" vertical="center"/>
    </xf>
    <xf numFmtId="222" fontId="74" fillId="63" borderId="121" xfId="12" applyNumberFormat="1" applyFont="1" applyFill="1" applyBorder="1" applyAlignment="1">
      <alignment horizontal="center" vertical="center"/>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8"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13" fillId="46" borderId="58" xfId="12" applyFont="1" applyFill="1" applyBorder="1" applyAlignment="1">
      <alignment horizontal="center" vertical="center" wrapText="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53"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39" xfId="12" applyFont="1" applyFill="1" applyBorder="1" applyAlignment="1">
      <alignment horizontal="center" vertical="center" wrapText="1"/>
    </xf>
    <xf numFmtId="0" fontId="13" fillId="46" borderId="40" xfId="12" applyFont="1" applyFill="1" applyBorder="1" applyAlignment="1">
      <alignment horizontal="center" vertical="center" wrapText="1"/>
    </xf>
    <xf numFmtId="0" fontId="13" fillId="46" borderId="49" xfId="12" applyFont="1" applyFill="1" applyBorder="1" applyAlignment="1">
      <alignment horizontal="left" vertical="center" wrapText="1"/>
    </xf>
    <xf numFmtId="0" fontId="13" fillId="46" borderId="50" xfId="12" applyFont="1" applyFill="1" applyBorder="1" applyAlignment="1">
      <alignment horizontal="left" vertical="center" wrapText="1"/>
    </xf>
    <xf numFmtId="0" fontId="13" fillId="46" borderId="61" xfId="12" applyFont="1" applyFill="1" applyBorder="1" applyAlignment="1">
      <alignment horizontal="left" vertical="center" wrapText="1"/>
    </xf>
    <xf numFmtId="0" fontId="11" fillId="2" borderId="62"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3" fillId="46" borderId="46" xfId="12" applyFont="1" applyFill="1" applyBorder="1" applyAlignment="1">
      <alignment horizontal="left" vertical="center" wrapText="1"/>
    </xf>
    <xf numFmtId="0" fontId="13" fillId="46" borderId="47" xfId="12" applyFont="1" applyFill="1" applyBorder="1" applyAlignment="1">
      <alignment horizontal="left" vertical="center" wrapText="1"/>
    </xf>
    <xf numFmtId="0" fontId="13" fillId="46" borderId="84" xfId="12" applyFont="1" applyFill="1" applyBorder="1" applyAlignment="1">
      <alignment horizontal="left" vertical="center" wrapText="1"/>
    </xf>
    <xf numFmtId="182" fontId="13" fillId="46" borderId="40" xfId="7" applyNumberFormat="1" applyFont="1" applyFill="1" applyBorder="1" applyAlignment="1">
      <alignment horizontal="center" vertical="center" wrapText="1"/>
    </xf>
    <xf numFmtId="0" fontId="11" fillId="2" borderId="29"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6" xfId="12" applyFont="1" applyFill="1" applyBorder="1" applyAlignment="1">
      <alignment horizontal="center" vertical="center" wrapText="1"/>
    </xf>
    <xf numFmtId="0" fontId="13" fillId="46" borderId="12" xfId="12" applyFont="1" applyFill="1" applyBorder="1" applyAlignment="1">
      <alignment horizontal="center" vertical="center" wrapText="1"/>
    </xf>
    <xf numFmtId="0" fontId="13" fillId="46" borderId="56" xfId="12" applyFont="1" applyFill="1" applyBorder="1" applyAlignment="1">
      <alignment horizontal="center" vertical="center"/>
    </xf>
    <xf numFmtId="0" fontId="13" fillId="46" borderId="12" xfId="12" applyFont="1" applyFill="1" applyBorder="1" applyAlignment="1">
      <alignment horizontal="center" vertical="center"/>
    </xf>
    <xf numFmtId="0" fontId="5" fillId="0" borderId="0" xfId="12" applyFont="1" applyBorder="1" applyAlignment="1">
      <alignment horizontal="center" vertical="center" wrapText="1"/>
    </xf>
    <xf numFmtId="0" fontId="5" fillId="54" borderId="0" xfId="0" applyFont="1" applyFill="1" applyBorder="1" applyAlignment="1">
      <alignment horizontal="center" vertical="center"/>
    </xf>
  </cellXfs>
  <cellStyles count="228">
    <cellStyle name="2-decimales" xfId="27" xr:uid="{00000000-0005-0000-0000-000006000000}"/>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3" xr:uid="{00000000-0005-0000-0000-000021000000}"/>
    <cellStyle name="Comma0" xfId="54" xr:uid="{00000000-0005-0000-0000-000022000000}"/>
    <cellStyle name="Comma0 - Modelo5" xfId="55" xr:uid="{00000000-0005-0000-0000-000023000000}"/>
    <cellStyle name="Comma1 - Modelo1" xfId="56" xr:uid="{00000000-0005-0000-0000-000024000000}"/>
    <cellStyle name="Curren - Modelo2" xfId="57" xr:uid="{00000000-0005-0000-0000-000025000000}"/>
    <cellStyle name="Currency" xfId="7" xr:uid="{00000000-0005-0000-0000-000026000000}"/>
    <cellStyle name="Currency0" xfId="58" xr:uid="{00000000-0005-0000-0000-000027000000}"/>
    <cellStyle name="Date" xfId="59" xr:uid="{00000000-0005-0000-0000-000028000000}"/>
    <cellStyle name="Énfasis 1" xfId="60" xr:uid="{00000000-0005-0000-0000-000029000000}"/>
    <cellStyle name="Énfasis 2" xfId="61" xr:uid="{00000000-0005-0000-0000-00002A000000}"/>
    <cellStyle name="Énfasis 3" xfId="62" xr:uid="{00000000-0005-0000-0000-00002B000000}"/>
    <cellStyle name="Énfasis1 - 20%" xfId="63" xr:uid="{00000000-0005-0000-0000-00002C000000}"/>
    <cellStyle name="Énfasis1 - 40%" xfId="64" xr:uid="{00000000-0005-0000-0000-00002D000000}"/>
    <cellStyle name="Énfasis1 - 60%" xfId="65" xr:uid="{00000000-0005-0000-0000-00002E000000}"/>
    <cellStyle name="Énfasis2 - 20%" xfId="66" xr:uid="{00000000-0005-0000-0000-00002F000000}"/>
    <cellStyle name="Énfasis2 - 40%" xfId="67" xr:uid="{00000000-0005-0000-0000-000030000000}"/>
    <cellStyle name="Énfasis2 - 60%" xfId="68" xr:uid="{00000000-0005-0000-0000-000031000000}"/>
    <cellStyle name="Énfasis3 - 20%" xfId="69" xr:uid="{00000000-0005-0000-0000-000032000000}"/>
    <cellStyle name="Énfasis3 - 40%" xfId="70" xr:uid="{00000000-0005-0000-0000-000033000000}"/>
    <cellStyle name="Énfasis3 - 60%" xfId="71" xr:uid="{00000000-0005-0000-0000-000034000000}"/>
    <cellStyle name="Énfasis4 - 20%" xfId="72" xr:uid="{00000000-0005-0000-0000-000035000000}"/>
    <cellStyle name="Énfasis4 - 40%" xfId="73" xr:uid="{00000000-0005-0000-0000-000036000000}"/>
    <cellStyle name="Énfasis4 - 60%" xfId="74" xr:uid="{00000000-0005-0000-0000-000037000000}"/>
    <cellStyle name="Énfasis5 - 20%" xfId="75" xr:uid="{00000000-0005-0000-0000-000038000000}"/>
    <cellStyle name="Énfasis5 - 40%" xfId="76" xr:uid="{00000000-0005-0000-0000-000039000000}"/>
    <cellStyle name="Énfasis5 - 60%" xfId="77" xr:uid="{00000000-0005-0000-0000-00003A000000}"/>
    <cellStyle name="Énfasis6 - 20%" xfId="78" xr:uid="{00000000-0005-0000-0000-00003B000000}"/>
    <cellStyle name="Énfasis6 - 40%" xfId="79" xr:uid="{00000000-0005-0000-0000-00003C000000}"/>
    <cellStyle name="Énfasis6 - 60%" xfId="80" xr:uid="{00000000-0005-0000-0000-00003D000000}"/>
    <cellStyle name="ENTERO" xfId="81" xr:uid="{00000000-0005-0000-0000-00003E000000}"/>
    <cellStyle name="Estilo 1" xfId="1" xr:uid="{00000000-0005-0000-0000-00003F000000}"/>
    <cellStyle name="Euro" xfId="2" xr:uid="{00000000-0005-0000-0000-000040000000}"/>
    <cellStyle name="Euro 2" xfId="82" xr:uid="{00000000-0005-0000-0000-000041000000}"/>
    <cellStyle name="Euro 3" xfId="209" xr:uid="{00000000-0005-0000-0000-000042000000}"/>
    <cellStyle name="Explanatory Text" xfId="83" xr:uid="{00000000-0005-0000-0000-000043000000}"/>
    <cellStyle name="F2" xfId="84" xr:uid="{00000000-0005-0000-0000-000044000000}"/>
    <cellStyle name="F3" xfId="85" xr:uid="{00000000-0005-0000-0000-000045000000}"/>
    <cellStyle name="F4" xfId="86" xr:uid="{00000000-0005-0000-0000-000046000000}"/>
    <cellStyle name="F5" xfId="87" xr:uid="{00000000-0005-0000-0000-000047000000}"/>
    <cellStyle name="F6" xfId="88" xr:uid="{00000000-0005-0000-0000-000048000000}"/>
    <cellStyle name="F7" xfId="89" xr:uid="{00000000-0005-0000-0000-000049000000}"/>
    <cellStyle name="F8" xfId="90" xr:uid="{00000000-0005-0000-0000-00004A000000}"/>
    <cellStyle name="Fixed" xfId="91" xr:uid="{00000000-0005-0000-0000-00004B000000}"/>
    <cellStyle name="Good" xfId="92" xr:uid="{00000000-0005-0000-0000-00004C000000}"/>
    <cellStyle name="GRADOSMINSEG" xfId="93" xr:uid="{00000000-0005-0000-0000-00004D000000}"/>
    <cellStyle name="Heading 1" xfId="94" xr:uid="{00000000-0005-0000-0000-00004E000000}"/>
    <cellStyle name="Heading 2" xfId="95" xr:uid="{00000000-0005-0000-0000-00004F000000}"/>
    <cellStyle name="Heading 3" xfId="96" xr:uid="{00000000-0005-0000-0000-000050000000}"/>
    <cellStyle name="Heading 4" xfId="97" xr:uid="{00000000-0005-0000-0000-000051000000}"/>
    <cellStyle name="Heading1" xfId="98" xr:uid="{00000000-0005-0000-0000-000052000000}"/>
    <cellStyle name="Heading2" xfId="99" xr:uid="{00000000-0005-0000-0000-000053000000}"/>
    <cellStyle name="Hipervínculo 2" xfId="100" xr:uid="{00000000-0005-0000-0000-000054000000}"/>
    <cellStyle name="Input" xfId="101" xr:uid="{00000000-0005-0000-0000-000055000000}"/>
    <cellStyle name="Linked Cell" xfId="102" xr:uid="{00000000-0005-0000-0000-000056000000}"/>
    <cellStyle name="MILE DE MILLONES" xfId="103" xr:uid="{00000000-0005-0000-0000-000057000000}"/>
    <cellStyle name="MILES" xfId="104" xr:uid="{00000000-0005-0000-0000-000058000000}"/>
    <cellStyle name="Millares [0]" xfId="226" builtinId="6"/>
    <cellStyle name="Millares [0] 2" xfId="105" xr:uid="{00000000-0005-0000-0000-00005A000000}"/>
    <cellStyle name="Millares [0] 2 2" xfId="211" xr:uid="{00000000-0005-0000-0000-00005B000000}"/>
    <cellStyle name="Millares [0] 3" xfId="106" xr:uid="{00000000-0005-0000-0000-00005C000000}"/>
    <cellStyle name="Millares [0] 3 2" xfId="107" xr:uid="{00000000-0005-0000-0000-00005D000000}"/>
    <cellStyle name="Millares [0] 4" xfId="108" xr:uid="{00000000-0005-0000-0000-00005E000000}"/>
    <cellStyle name="Millares [0] 4 2" xfId="109" xr:uid="{00000000-0005-0000-0000-00005F000000}"/>
    <cellStyle name="Millares [0] 5" xfId="110" xr:uid="{00000000-0005-0000-0000-000060000000}"/>
    <cellStyle name="Millares [0] 5 2" xfId="111" xr:uid="{00000000-0005-0000-0000-000061000000}"/>
    <cellStyle name="Millares 10" xfId="112" xr:uid="{00000000-0005-0000-0000-000062000000}"/>
    <cellStyle name="Millares 10 2" xfId="113" xr:uid="{00000000-0005-0000-0000-000063000000}"/>
    <cellStyle name="Millares 10 3" xfId="114" xr:uid="{00000000-0005-0000-0000-000064000000}"/>
    <cellStyle name="Millares 10 4" xfId="115" xr:uid="{00000000-0005-0000-0000-000065000000}"/>
    <cellStyle name="Millares 10 5" xfId="116" xr:uid="{00000000-0005-0000-0000-000066000000}"/>
    <cellStyle name="Millares 10 6" xfId="117" xr:uid="{00000000-0005-0000-0000-000067000000}"/>
    <cellStyle name="Millares 11" xfId="118" xr:uid="{00000000-0005-0000-0000-000068000000}"/>
    <cellStyle name="Millares 12" xfId="119" xr:uid="{00000000-0005-0000-0000-000069000000}"/>
    <cellStyle name="Millares 13" xfId="120" xr:uid="{00000000-0005-0000-0000-00006A000000}"/>
    <cellStyle name="Millares 14" xfId="121" xr:uid="{00000000-0005-0000-0000-00006B000000}"/>
    <cellStyle name="Millares 15" xfId="122" xr:uid="{00000000-0005-0000-0000-00006C000000}"/>
    <cellStyle name="Millares 16" xfId="123" xr:uid="{00000000-0005-0000-0000-00006D000000}"/>
    <cellStyle name="Millares 17" xfId="124" xr:uid="{00000000-0005-0000-0000-00006E000000}"/>
    <cellStyle name="Millares 18" xfId="125" xr:uid="{00000000-0005-0000-0000-00006F000000}"/>
    <cellStyle name="Millares 19" xfId="126" xr:uid="{00000000-0005-0000-0000-000070000000}"/>
    <cellStyle name="Millares 2" xfId="4" xr:uid="{00000000-0005-0000-0000-000071000000}"/>
    <cellStyle name="Millares 2 2" xfId="127" xr:uid="{00000000-0005-0000-0000-000072000000}"/>
    <cellStyle name="Millares 2 2 2" xfId="214" xr:uid="{00000000-0005-0000-0000-000073000000}"/>
    <cellStyle name="Millares 2 3" xfId="128" xr:uid="{00000000-0005-0000-0000-000074000000}"/>
    <cellStyle name="Millares 2 4" xfId="19" xr:uid="{00000000-0005-0000-0000-000075000000}"/>
    <cellStyle name="Millares 2 5" xfId="213" xr:uid="{00000000-0005-0000-0000-000076000000}"/>
    <cellStyle name="Millares 20" xfId="129" xr:uid="{00000000-0005-0000-0000-000077000000}"/>
    <cellStyle name="Millares 21" xfId="130" xr:uid="{00000000-0005-0000-0000-000078000000}"/>
    <cellStyle name="Millares 22" xfId="131" xr:uid="{00000000-0005-0000-0000-000079000000}"/>
    <cellStyle name="Millares 23" xfId="132" xr:uid="{00000000-0005-0000-0000-00007A000000}"/>
    <cellStyle name="Millares 24" xfId="133" xr:uid="{00000000-0005-0000-0000-00007B000000}"/>
    <cellStyle name="Millares 25" xfId="134" xr:uid="{00000000-0005-0000-0000-00007C000000}"/>
    <cellStyle name="Millares 26" xfId="135" xr:uid="{00000000-0005-0000-0000-00007D000000}"/>
    <cellStyle name="Millares 27" xfId="136" xr:uid="{00000000-0005-0000-0000-00007E000000}"/>
    <cellStyle name="Millares 28" xfId="137" xr:uid="{00000000-0005-0000-0000-00007F000000}"/>
    <cellStyle name="Millares 29" xfId="138" xr:uid="{00000000-0005-0000-0000-000080000000}"/>
    <cellStyle name="Millares 3" xfId="5" xr:uid="{00000000-0005-0000-0000-000081000000}"/>
    <cellStyle name="Millares 3 2" xfId="140" xr:uid="{00000000-0005-0000-0000-000082000000}"/>
    <cellStyle name="Millares 3 3" xfId="141" xr:uid="{00000000-0005-0000-0000-000083000000}"/>
    <cellStyle name="Millares 3 4" xfId="139" xr:uid="{00000000-0005-0000-0000-000084000000}"/>
    <cellStyle name="Millares 3_6._Presupuesto General Señalización" xfId="142" xr:uid="{00000000-0005-0000-0000-000085000000}"/>
    <cellStyle name="Millares 30" xfId="143" xr:uid="{00000000-0005-0000-0000-000086000000}"/>
    <cellStyle name="Millares 31" xfId="144" xr:uid="{00000000-0005-0000-0000-000087000000}"/>
    <cellStyle name="Millares 32" xfId="145" xr:uid="{00000000-0005-0000-0000-000088000000}"/>
    <cellStyle name="Millares 33" xfId="146" xr:uid="{00000000-0005-0000-0000-000089000000}"/>
    <cellStyle name="Millares 34" xfId="147" xr:uid="{00000000-0005-0000-0000-00008A000000}"/>
    <cellStyle name="Millares 35" xfId="148" xr:uid="{00000000-0005-0000-0000-00008B000000}"/>
    <cellStyle name="Millares 36" xfId="16" xr:uid="{00000000-0005-0000-0000-00008C000000}"/>
    <cellStyle name="Millares 37" xfId="182" xr:uid="{00000000-0005-0000-0000-00008D000000}"/>
    <cellStyle name="Millares 38" xfId="220" xr:uid="{00000000-0005-0000-0000-00008E000000}"/>
    <cellStyle name="Millares 39" xfId="210" xr:uid="{00000000-0005-0000-0000-00008F000000}"/>
    <cellStyle name="Millares 4" xfId="149" xr:uid="{00000000-0005-0000-0000-000090000000}"/>
    <cellStyle name="Millares 4 2" xfId="150" xr:uid="{00000000-0005-0000-0000-000091000000}"/>
    <cellStyle name="Millares 40" xfId="212" xr:uid="{00000000-0005-0000-0000-000092000000}"/>
    <cellStyle name="Millares 5" xfId="151" xr:uid="{00000000-0005-0000-0000-000093000000}"/>
    <cellStyle name="Millares 5 2" xfId="152" xr:uid="{00000000-0005-0000-0000-000094000000}"/>
    <cellStyle name="Millares 6" xfId="153" xr:uid="{00000000-0005-0000-0000-000095000000}"/>
    <cellStyle name="Millares 6 2" xfId="154" xr:uid="{00000000-0005-0000-0000-000096000000}"/>
    <cellStyle name="Millares 7" xfId="155" xr:uid="{00000000-0005-0000-0000-000097000000}"/>
    <cellStyle name="Millares 7 2" xfId="215" xr:uid="{00000000-0005-0000-0000-000098000000}"/>
    <cellStyle name="Millares 8" xfId="156" xr:uid="{00000000-0005-0000-0000-000099000000}"/>
    <cellStyle name="Millares 8 2" xfId="157" xr:uid="{00000000-0005-0000-0000-00009A000000}"/>
    <cellStyle name="Millares 8 3" xfId="158" xr:uid="{00000000-0005-0000-0000-00009B000000}"/>
    <cellStyle name="Millares 8 4" xfId="159" xr:uid="{00000000-0005-0000-0000-00009C000000}"/>
    <cellStyle name="Millares 8 5" xfId="160" xr:uid="{00000000-0005-0000-0000-00009D000000}"/>
    <cellStyle name="Millares 8 6" xfId="161" xr:uid="{00000000-0005-0000-0000-00009E000000}"/>
    <cellStyle name="Millares 8 7" xfId="162" xr:uid="{00000000-0005-0000-0000-00009F000000}"/>
    <cellStyle name="Millares 9" xfId="163" xr:uid="{00000000-0005-0000-0000-0000A0000000}"/>
    <cellStyle name="Millares_PtosLicitacionesSRTaño03" xfId="6" xr:uid="{00000000-0005-0000-0000-0000A1000000}"/>
    <cellStyle name="MILLONES" xfId="164" xr:uid="{00000000-0005-0000-0000-0000A2000000}"/>
    <cellStyle name="Moneda [0] 2" xfId="227" xr:uid="{00000000-0005-0000-0000-0000A3000000}"/>
    <cellStyle name="Moneda [00]" xfId="165" xr:uid="{00000000-0005-0000-0000-0000A4000000}"/>
    <cellStyle name="Moneda [2]" xfId="166" xr:uid="{00000000-0005-0000-0000-0000A5000000}"/>
    <cellStyle name="Moneda 12" xfId="167" xr:uid="{00000000-0005-0000-0000-0000A6000000}"/>
    <cellStyle name="Moneda 2" xfId="8" xr:uid="{00000000-0005-0000-0000-0000A7000000}"/>
    <cellStyle name="Moneda 2 2" xfId="168" xr:uid="{00000000-0005-0000-0000-0000A8000000}"/>
    <cellStyle name="Moneda 2 3" xfId="222" xr:uid="{00000000-0005-0000-0000-0000A9000000}"/>
    <cellStyle name="Moneda 3" xfId="169" xr:uid="{00000000-0005-0000-0000-0000AA000000}"/>
    <cellStyle name="Moneda 3 2" xfId="170" xr:uid="{00000000-0005-0000-0000-0000AB000000}"/>
    <cellStyle name="Moneda 3 3" xfId="217" xr:uid="{00000000-0005-0000-0000-0000AC000000}"/>
    <cellStyle name="Moneda 4" xfId="171" xr:uid="{00000000-0005-0000-0000-0000AD000000}"/>
    <cellStyle name="Moneda 5" xfId="17" xr:uid="{00000000-0005-0000-0000-0000AE000000}"/>
    <cellStyle name="Moneda 6" xfId="180" xr:uid="{00000000-0005-0000-0000-0000AF000000}"/>
    <cellStyle name="Moneda 7" xfId="219" xr:uid="{00000000-0005-0000-0000-0000B0000000}"/>
    <cellStyle name="Moneda 8" xfId="216" xr:uid="{00000000-0005-0000-0000-0000B1000000}"/>
    <cellStyle name="Moneda 9" xfId="208" xr:uid="{00000000-0005-0000-0000-0000B2000000}"/>
    <cellStyle name="Moneda_PtosLicitacionesSRTaño03" xfId="9" xr:uid="{00000000-0005-0000-0000-0000B3000000}"/>
    <cellStyle name="No. punto" xfId="172" xr:uid="{00000000-0005-0000-0000-0000B4000000}"/>
    <cellStyle name="Normal" xfId="0" builtinId="0"/>
    <cellStyle name="Normal 10" xfId="224" xr:uid="{00000000-0005-0000-0000-0000B6000000}"/>
    <cellStyle name="Normal 2" xfId="10" xr:uid="{00000000-0005-0000-0000-0000B7000000}"/>
    <cellStyle name="Normal 2 10" xfId="173" xr:uid="{00000000-0005-0000-0000-0000B8000000}"/>
    <cellStyle name="Normal 2 10 2" xfId="174" xr:uid="{00000000-0005-0000-0000-0000B9000000}"/>
    <cellStyle name="Normal 2 10 3" xfId="175" xr:uid="{00000000-0005-0000-0000-0000BA000000}"/>
    <cellStyle name="Normal 2 2" xfId="11" xr:uid="{00000000-0005-0000-0000-0000BB000000}"/>
    <cellStyle name="Normal 2 2 2" xfId="176" xr:uid="{00000000-0005-0000-0000-0000BC000000}"/>
    <cellStyle name="Normal 2 3" xfId="177" xr:uid="{00000000-0005-0000-0000-0000BD000000}"/>
    <cellStyle name="Normal 2 4" xfId="178" xr:uid="{00000000-0005-0000-0000-0000BE000000}"/>
    <cellStyle name="Normal 2_INFORME CTO. 52-2009 CONSORCIO H.L." xfId="179" xr:uid="{00000000-0005-0000-0000-0000BF000000}"/>
    <cellStyle name="Normal 3" xfId="12" xr:uid="{00000000-0005-0000-0000-0000C0000000}"/>
    <cellStyle name="Normal 3 2" xfId="181" xr:uid="{00000000-0005-0000-0000-0000C1000000}"/>
    <cellStyle name="Normal 4" xfId="13" xr:uid="{00000000-0005-0000-0000-0000C2000000}"/>
    <cellStyle name="Normal 4 2" xfId="218" xr:uid="{00000000-0005-0000-0000-0000C3000000}"/>
    <cellStyle name="Normal 5" xfId="183" xr:uid="{00000000-0005-0000-0000-0000C4000000}"/>
    <cellStyle name="Normal 5 2" xfId="184" xr:uid="{00000000-0005-0000-0000-0000C5000000}"/>
    <cellStyle name="Normal 5 3" xfId="185" xr:uid="{00000000-0005-0000-0000-0000C6000000}"/>
    <cellStyle name="Normal 6" xfId="15" xr:uid="{00000000-0005-0000-0000-0000C7000000}"/>
    <cellStyle name="Normal 7" xfId="20" xr:uid="{00000000-0005-0000-0000-0000C8000000}"/>
    <cellStyle name="Normal 8" xfId="221" xr:uid="{00000000-0005-0000-0000-0000C9000000}"/>
    <cellStyle name="Normal 9" xfId="223" xr:uid="{00000000-0005-0000-0000-0000CA000000}"/>
    <cellStyle name="Note" xfId="186" xr:uid="{00000000-0005-0000-0000-0000CB000000}"/>
    <cellStyle name="Output" xfId="187" xr:uid="{00000000-0005-0000-0000-0000CC000000}"/>
    <cellStyle name="Percen - Modelo3" xfId="188" xr:uid="{00000000-0005-0000-0000-0000CD000000}"/>
    <cellStyle name="Percent" xfId="225" xr:uid="{00000000-0005-0000-0000-0000CE000000}"/>
    <cellStyle name="Porcentaje 2" xfId="189" xr:uid="{00000000-0005-0000-0000-0000CF000000}"/>
    <cellStyle name="Porcentaje 3" xfId="18" xr:uid="{00000000-0005-0000-0000-0000D0000000}"/>
    <cellStyle name="Porcentual 2" xfId="14" xr:uid="{00000000-0005-0000-0000-0000D1000000}"/>
    <cellStyle name="Porcentual 2 2" xfId="190" xr:uid="{00000000-0005-0000-0000-0000D2000000}"/>
    <cellStyle name="Porcentual 2 2 2" xfId="191" xr:uid="{00000000-0005-0000-0000-0000D3000000}"/>
    <cellStyle name="Porcentual 2 3" xfId="192" xr:uid="{00000000-0005-0000-0000-0000D4000000}"/>
    <cellStyle name="Porcentual 2 4" xfId="193" xr:uid="{00000000-0005-0000-0000-0000D5000000}"/>
    <cellStyle name="Porcentual 2 5" xfId="194" xr:uid="{00000000-0005-0000-0000-0000D6000000}"/>
    <cellStyle name="Porcentual 2 6" xfId="195" xr:uid="{00000000-0005-0000-0000-0000D7000000}"/>
    <cellStyle name="Porcentual 3" xfId="196" xr:uid="{00000000-0005-0000-0000-0000D8000000}"/>
    <cellStyle name="Porcentual 3 2" xfId="197" xr:uid="{00000000-0005-0000-0000-0000D9000000}"/>
    <cellStyle name="Porcentual 4" xfId="198" xr:uid="{00000000-0005-0000-0000-0000DA000000}"/>
    <cellStyle name="Porcentual 4 2" xfId="199" xr:uid="{00000000-0005-0000-0000-0000DB000000}"/>
    <cellStyle name="Porcentual 5" xfId="200" xr:uid="{00000000-0005-0000-0000-0000DC000000}"/>
    <cellStyle name="Porcentual 5 2" xfId="201" xr:uid="{00000000-0005-0000-0000-0000DD000000}"/>
    <cellStyle name="Porcentual 6" xfId="202" xr:uid="{00000000-0005-0000-0000-0000DE000000}"/>
    <cellStyle name="Porcentual 7" xfId="203" xr:uid="{00000000-0005-0000-0000-0000DF000000}"/>
    <cellStyle name="Title" xfId="204" xr:uid="{00000000-0005-0000-0000-0000E0000000}"/>
    <cellStyle name="TITULO" xfId="205" xr:uid="{00000000-0005-0000-0000-0000E1000000}"/>
    <cellStyle name="Título de hoja" xfId="206" xr:uid="{00000000-0005-0000-0000-0000E2000000}"/>
    <cellStyle name="Warning Text" xfId="207" xr:uid="{00000000-0005-0000-0000-0000E3000000}"/>
  </cellStyles>
  <dxfs count="320">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164630</xdr:rowOff>
    </xdr:from>
    <xdr:to>
      <xdr:col>6</xdr:col>
      <xdr:colOff>1188000</xdr:colOff>
      <xdr:row>9</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7</xdr:row>
      <xdr:rowOff>164631</xdr:rowOff>
    </xdr:from>
    <xdr:to>
      <xdr:col>8</xdr:col>
      <xdr:colOff>15129</xdr:colOff>
      <xdr:row>9</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227533</xdr:colOff>
      <xdr:row>12</xdr:row>
      <xdr:rowOff>12276</xdr:rowOff>
    </xdr:from>
    <xdr:to>
      <xdr:col>4</xdr:col>
      <xdr:colOff>430945</xdr:colOff>
      <xdr:row>12</xdr:row>
      <xdr:rowOff>171026</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60866" y="2626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5" defaultRowHeight="13"/>
  <cols>
    <col min="1" max="1" width="2.6640625" style="31" customWidth="1"/>
    <col min="2" max="2" width="8.33203125" style="31" customWidth="1"/>
    <col min="3" max="3" width="44.33203125" style="31" customWidth="1"/>
    <col min="4" max="4" width="21.5" style="31" customWidth="1"/>
    <col min="5" max="5" width="1.6640625" style="31" customWidth="1"/>
    <col min="6" max="6" width="20.6640625" style="31" customWidth="1"/>
    <col min="7" max="11" width="40.6640625" style="31" customWidth="1"/>
    <col min="12" max="13" width="25.6640625" style="31" customWidth="1"/>
    <col min="14" max="16384" width="11.5" style="31"/>
  </cols>
  <sheetData>
    <row r="1" spans="1:15" ht="17" thickBot="1">
      <c r="A1" s="31">
        <v>1</v>
      </c>
      <c r="B1" s="37">
        <v>2</v>
      </c>
      <c r="C1" s="32">
        <v>3</v>
      </c>
      <c r="D1" s="32">
        <v>4</v>
      </c>
      <c r="E1" s="31">
        <v>5</v>
      </c>
    </row>
    <row r="2" spans="1:15" ht="14">
      <c r="B2" s="362"/>
      <c r="C2" s="362"/>
      <c r="D2" s="362"/>
      <c r="F2" s="240"/>
    </row>
    <row r="3" spans="1:15" ht="15" customHeight="1">
      <c r="B3" s="362"/>
      <c r="C3" s="363"/>
      <c r="D3" s="347"/>
      <c r="F3" s="241" t="s">
        <v>0</v>
      </c>
    </row>
    <row r="4" spans="1:15" ht="22.5" customHeight="1" thickBot="1">
      <c r="B4" s="362"/>
      <c r="C4" s="363"/>
      <c r="D4" s="347"/>
      <c r="F4" s="242"/>
    </row>
    <row r="5" spans="1:15" ht="6.75" customHeight="1" thickBot="1">
      <c r="B5" s="347"/>
      <c r="C5" s="348"/>
      <c r="D5" s="347"/>
      <c r="F5" s="243"/>
    </row>
    <row r="6" spans="1:15" ht="26.25" customHeight="1">
      <c r="B6" s="244"/>
      <c r="C6" s="245"/>
      <c r="D6" s="246"/>
      <c r="F6" s="247" t="e">
        <f>IF(D6&gt;$I$36,"PROPUESTA VALIDA","PROPUESTA BAJA")</f>
        <v>#NUM!</v>
      </c>
    </row>
    <row r="7" spans="1:15" ht="26.25" customHeight="1">
      <c r="B7" s="244"/>
      <c r="C7" s="245"/>
      <c r="D7" s="246"/>
      <c r="F7" s="247" t="e">
        <f t="shared" ref="F7:F70" si="0">IF(D7&gt;$I$36,"PROPUESTA VALIDA","PROPUESTA BAJA")</f>
        <v>#NUM!</v>
      </c>
    </row>
    <row r="8" spans="1:15" ht="26.25" customHeight="1">
      <c r="B8" s="244"/>
      <c r="C8" s="245"/>
      <c r="D8" s="246"/>
      <c r="F8" s="247" t="e">
        <f t="shared" si="0"/>
        <v>#NUM!</v>
      </c>
    </row>
    <row r="9" spans="1:15" ht="26.25" customHeight="1">
      <c r="B9" s="244"/>
      <c r="C9" s="245"/>
      <c r="D9" s="246"/>
      <c r="F9" s="247" t="e">
        <f t="shared" si="0"/>
        <v>#NUM!</v>
      </c>
    </row>
    <row r="10" spans="1:15" s="111" customFormat="1" ht="26.25" customHeight="1">
      <c r="A10" s="31"/>
      <c r="B10" s="244"/>
      <c r="C10" s="245"/>
      <c r="D10" s="246"/>
      <c r="F10" s="247" t="e">
        <f t="shared" si="0"/>
        <v>#NUM!</v>
      </c>
      <c r="G10" s="31"/>
      <c r="H10" s="31"/>
      <c r="I10" s="31"/>
      <c r="J10" s="31"/>
      <c r="K10" s="31"/>
      <c r="L10" s="31"/>
      <c r="M10" s="31"/>
      <c r="N10" s="31"/>
      <c r="O10" s="31"/>
    </row>
    <row r="11" spans="1:15" s="111" customFormat="1" ht="26.25" customHeight="1">
      <c r="A11" s="31"/>
      <c r="B11" s="244"/>
      <c r="C11" s="245"/>
      <c r="D11" s="246"/>
      <c r="F11" s="247" t="e">
        <f t="shared" si="0"/>
        <v>#NUM!</v>
      </c>
      <c r="G11" s="31"/>
      <c r="H11" s="31"/>
      <c r="I11" s="31"/>
      <c r="J11" s="31"/>
      <c r="K11" s="31"/>
      <c r="L11" s="31"/>
      <c r="M11" s="31"/>
      <c r="N11" s="31"/>
      <c r="O11" s="31"/>
    </row>
    <row r="12" spans="1:15" s="111" customFormat="1" ht="26.25" customHeight="1">
      <c r="A12" s="31"/>
      <c r="B12" s="244"/>
      <c r="C12" s="245"/>
      <c r="D12" s="246"/>
      <c r="F12" s="247" t="e">
        <f t="shared" si="0"/>
        <v>#NUM!</v>
      </c>
      <c r="G12" s="31"/>
      <c r="H12" s="31"/>
      <c r="I12" s="31"/>
      <c r="J12" s="31"/>
      <c r="K12" s="31"/>
      <c r="L12" s="31"/>
      <c r="M12" s="31"/>
      <c r="N12" s="31"/>
      <c r="O12" s="31"/>
    </row>
    <row r="13" spans="1:15" s="111" customFormat="1" ht="26.25" customHeight="1">
      <c r="A13" s="31"/>
      <c r="B13" s="244"/>
      <c r="C13" s="245"/>
      <c r="D13" s="246"/>
      <c r="F13" s="247" t="e">
        <f t="shared" si="0"/>
        <v>#NUM!</v>
      </c>
      <c r="G13" s="31"/>
      <c r="H13" s="31"/>
      <c r="I13" s="31"/>
      <c r="J13" s="31"/>
      <c r="K13" s="31"/>
      <c r="L13" s="31"/>
      <c r="M13" s="31"/>
      <c r="N13" s="31"/>
      <c r="O13" s="31"/>
    </row>
    <row r="14" spans="1:15" s="111" customFormat="1" ht="26.25" customHeight="1">
      <c r="A14" s="31"/>
      <c r="B14" s="244"/>
      <c r="C14" s="245"/>
      <c r="D14" s="246"/>
      <c r="F14" s="247" t="e">
        <f t="shared" si="0"/>
        <v>#NUM!</v>
      </c>
      <c r="G14" s="31"/>
      <c r="H14" s="31"/>
      <c r="I14" s="31"/>
      <c r="J14" s="31"/>
      <c r="K14" s="31"/>
      <c r="L14" s="31"/>
      <c r="M14" s="31"/>
      <c r="N14" s="31"/>
      <c r="O14" s="31"/>
    </row>
    <row r="15" spans="1:15" s="111" customFormat="1" ht="26.25" customHeight="1">
      <c r="A15" s="31"/>
      <c r="B15" s="244"/>
      <c r="C15" s="245"/>
      <c r="D15" s="246"/>
      <c r="F15" s="247" t="e">
        <f t="shared" si="0"/>
        <v>#NUM!</v>
      </c>
      <c r="G15" s="31"/>
      <c r="H15" s="31"/>
      <c r="I15" s="31"/>
      <c r="J15" s="31"/>
      <c r="K15" s="31"/>
      <c r="L15" s="31"/>
      <c r="M15" s="31"/>
      <c r="N15" s="31"/>
      <c r="O15" s="31"/>
    </row>
    <row r="16" spans="1:15" s="111" customFormat="1" ht="26.25" customHeight="1">
      <c r="A16" s="31"/>
      <c r="B16" s="244"/>
      <c r="C16" s="245"/>
      <c r="D16" s="246"/>
      <c r="F16" s="247" t="e">
        <f t="shared" si="0"/>
        <v>#NUM!</v>
      </c>
      <c r="G16" s="31"/>
      <c r="H16" s="31"/>
      <c r="I16" s="31"/>
      <c r="J16" s="31"/>
      <c r="K16" s="31"/>
      <c r="L16" s="31"/>
      <c r="M16" s="31"/>
      <c r="N16" s="31"/>
      <c r="O16" s="31"/>
    </row>
    <row r="17" spans="1:15" s="111" customFormat="1" ht="26.25" customHeight="1">
      <c r="A17" s="31"/>
      <c r="B17" s="244"/>
      <c r="C17" s="245"/>
      <c r="D17" s="246"/>
      <c r="F17" s="247" t="e">
        <f t="shared" si="0"/>
        <v>#NUM!</v>
      </c>
      <c r="G17" s="248"/>
      <c r="H17" s="248"/>
      <c r="I17" s="249"/>
      <c r="J17" s="249"/>
      <c r="K17" s="249"/>
      <c r="L17" s="249"/>
      <c r="M17" s="31"/>
      <c r="N17" s="31"/>
      <c r="O17" s="31"/>
    </row>
    <row r="18" spans="1:15" s="111" customFormat="1" ht="26.25" customHeight="1">
      <c r="A18" s="31"/>
      <c r="B18" s="244"/>
      <c r="C18" s="245"/>
      <c r="D18" s="246"/>
      <c r="F18" s="247" t="e">
        <f t="shared" si="0"/>
        <v>#NUM!</v>
      </c>
      <c r="G18" s="250"/>
      <c r="H18" s="248"/>
      <c r="I18" s="249"/>
      <c r="J18" s="249"/>
      <c r="K18" s="249"/>
      <c r="L18" s="249"/>
      <c r="M18" s="31"/>
      <c r="N18" s="31"/>
      <c r="O18" s="31"/>
    </row>
    <row r="19" spans="1:15" s="111" customFormat="1" ht="26.25" customHeight="1">
      <c r="A19" s="31"/>
      <c r="B19" s="244"/>
      <c r="C19" s="245"/>
      <c r="D19" s="246"/>
      <c r="F19" s="247" t="e">
        <f t="shared" si="0"/>
        <v>#NUM!</v>
      </c>
      <c r="G19" s="251">
        <v>12517051</v>
      </c>
      <c r="H19" s="251" t="s">
        <v>1</v>
      </c>
      <c r="I19" s="251" t="s">
        <v>1</v>
      </c>
      <c r="J19" s="251" t="s">
        <v>1</v>
      </c>
      <c r="K19" s="251">
        <v>0</v>
      </c>
      <c r="L19" s="251"/>
      <c r="M19" s="31"/>
      <c r="N19" s="31"/>
      <c r="O19" s="31"/>
    </row>
    <row r="20" spans="1:15" s="111" customFormat="1" ht="26.25" customHeight="1">
      <c r="A20" s="31"/>
      <c r="B20" s="244"/>
      <c r="C20" s="245"/>
      <c r="D20" s="246"/>
      <c r="F20" s="247" t="e">
        <f t="shared" si="0"/>
        <v>#NUM!</v>
      </c>
      <c r="G20" s="251">
        <v>19572440</v>
      </c>
      <c r="H20" s="251" t="s">
        <v>1</v>
      </c>
      <c r="I20" s="251" t="s">
        <v>1</v>
      </c>
      <c r="J20" s="251" t="s">
        <v>1</v>
      </c>
      <c r="K20" s="251">
        <v>0</v>
      </c>
      <c r="L20" s="251"/>
      <c r="M20" s="31"/>
      <c r="N20" s="31"/>
      <c r="O20" s="31"/>
    </row>
    <row r="21" spans="1:15" s="111" customFormat="1" ht="26.25" customHeight="1">
      <c r="A21" s="31"/>
      <c r="B21" s="244"/>
      <c r="C21" s="245"/>
      <c r="D21" s="246"/>
      <c r="F21" s="247" t="e">
        <f t="shared" si="0"/>
        <v>#NUM!</v>
      </c>
      <c r="G21" s="251">
        <v>8230777</v>
      </c>
      <c r="H21" s="251" t="s">
        <v>1</v>
      </c>
      <c r="I21" s="251" t="s">
        <v>1</v>
      </c>
      <c r="J21" s="251" t="s">
        <v>1</v>
      </c>
      <c r="K21" s="251">
        <v>0</v>
      </c>
      <c r="L21" s="251"/>
      <c r="M21" s="31"/>
      <c r="N21" s="31"/>
      <c r="O21" s="31"/>
    </row>
    <row r="22" spans="1:15" s="111" customFormat="1" ht="26.25" customHeight="1">
      <c r="A22" s="31"/>
      <c r="B22" s="244"/>
      <c r="C22" s="245"/>
      <c r="D22" s="246"/>
      <c r="F22" s="247" t="e">
        <f t="shared" si="0"/>
        <v>#NUM!</v>
      </c>
      <c r="G22" s="251">
        <v>8599889</v>
      </c>
      <c r="H22" s="251">
        <v>4100122</v>
      </c>
      <c r="I22" s="251" t="s">
        <v>1</v>
      </c>
      <c r="J22" s="251" t="s">
        <v>1</v>
      </c>
      <c r="K22" s="251">
        <v>0</v>
      </c>
      <c r="L22" s="251"/>
      <c r="M22" s="31"/>
      <c r="N22" s="31"/>
      <c r="O22" s="31"/>
    </row>
    <row r="23" spans="1:15" s="111" customFormat="1" ht="26.25" customHeight="1">
      <c r="A23" s="31"/>
      <c r="B23" s="244"/>
      <c r="C23" s="245"/>
      <c r="D23" s="246"/>
      <c r="F23" s="247" t="e">
        <f t="shared" si="0"/>
        <v>#NUM!</v>
      </c>
      <c r="G23" s="251">
        <v>13016907</v>
      </c>
      <c r="H23" s="251" t="s">
        <v>1</v>
      </c>
      <c r="I23" s="251" t="s">
        <v>1</v>
      </c>
      <c r="J23" s="251" t="s">
        <v>1</v>
      </c>
      <c r="K23" s="251">
        <v>-14846.380000114441</v>
      </c>
      <c r="L23" s="251"/>
      <c r="M23" s="31"/>
      <c r="N23" s="31"/>
      <c r="O23" s="31"/>
    </row>
    <row r="24" spans="1:15" s="111" customFormat="1" ht="26.25" customHeight="1">
      <c r="A24" s="31"/>
      <c r="B24" s="244"/>
      <c r="C24" s="245"/>
      <c r="D24" s="246"/>
      <c r="F24" s="247" t="e">
        <f t="shared" si="0"/>
        <v>#NUM!</v>
      </c>
      <c r="G24" s="251">
        <v>18624297</v>
      </c>
      <c r="H24" s="251">
        <v>8517140</v>
      </c>
      <c r="I24" s="251" t="s">
        <v>1</v>
      </c>
      <c r="J24" s="251" t="s">
        <v>1</v>
      </c>
      <c r="K24" s="251">
        <v>0</v>
      </c>
      <c r="L24" s="251"/>
      <c r="M24" s="31"/>
      <c r="N24" s="31"/>
      <c r="O24" s="31"/>
    </row>
    <row r="25" spans="1:15" s="111" customFormat="1" ht="26.25" customHeight="1">
      <c r="A25" s="31"/>
      <c r="B25" s="244"/>
      <c r="C25" s="245"/>
      <c r="D25" s="246"/>
      <c r="F25" s="247" t="e">
        <f t="shared" si="0"/>
        <v>#NUM!</v>
      </c>
      <c r="G25" s="251">
        <v>15366493</v>
      </c>
      <c r="H25" s="251" t="s">
        <v>1</v>
      </c>
      <c r="I25" s="251" t="s">
        <v>1</v>
      </c>
      <c r="J25" s="251" t="s">
        <v>1</v>
      </c>
      <c r="K25" s="251">
        <v>0</v>
      </c>
      <c r="L25" s="251"/>
    </row>
    <row r="26" spans="1:15" s="111" customFormat="1" ht="26.25" customHeight="1">
      <c r="A26" s="31"/>
      <c r="B26" s="244"/>
      <c r="C26" s="245"/>
      <c r="D26" s="246"/>
      <c r="F26" s="247" t="e">
        <f t="shared" si="0"/>
        <v>#NUM!</v>
      </c>
      <c r="G26" s="251">
        <v>0</v>
      </c>
      <c r="H26" s="251">
        <v>5259336</v>
      </c>
      <c r="I26" s="251" t="s">
        <v>1</v>
      </c>
      <c r="J26" s="251" t="s">
        <v>1</v>
      </c>
      <c r="K26" s="251">
        <v>-137385</v>
      </c>
      <c r="L26" s="251"/>
    </row>
    <row r="27" spans="1:15" s="111" customFormat="1" ht="26.25" customHeight="1">
      <c r="A27" s="31"/>
      <c r="B27" s="244"/>
      <c r="C27" s="245"/>
      <c r="D27" s="246"/>
      <c r="E27" s="111" t="str">
        <f>IF(COUNTIF(G27:J27,"&gt;"&amp;$L$32),B27,"")</f>
        <v/>
      </c>
      <c r="F27" s="247" t="e">
        <f t="shared" si="0"/>
        <v>#NUM!</v>
      </c>
      <c r="G27" s="251" t="e">
        <v>#VALUE!</v>
      </c>
      <c r="H27" s="251">
        <v>5259336</v>
      </c>
      <c r="I27" s="251" t="s">
        <v>1</v>
      </c>
      <c r="J27" s="251" t="s">
        <v>1</v>
      </c>
      <c r="K27" s="251">
        <v>-797969</v>
      </c>
      <c r="L27" s="251"/>
    </row>
    <row r="28" spans="1:15" s="111" customFormat="1" ht="26.25" customHeight="1">
      <c r="A28" s="31"/>
      <c r="B28" s="244"/>
      <c r="C28" s="245"/>
      <c r="D28" s="246"/>
      <c r="E28" s="111" t="str">
        <f t="shared" ref="E28:E70" si="1">IF(COUNTIF(G28:J28,"&gt;"&amp;$L$32),B28,"")</f>
        <v/>
      </c>
      <c r="F28" s="247" t="e">
        <f t="shared" si="0"/>
        <v>#NUM!</v>
      </c>
      <c r="G28" s="251">
        <v>142621754</v>
      </c>
      <c r="H28" s="251">
        <v>154733629</v>
      </c>
      <c r="I28" s="251" t="s">
        <v>1</v>
      </c>
      <c r="J28" s="251" t="s">
        <v>1</v>
      </c>
      <c r="K28" s="251">
        <v>0</v>
      </c>
      <c r="L28" s="251"/>
    </row>
    <row r="29" spans="1:15" s="111" customFormat="1" ht="26.25" customHeight="1">
      <c r="A29" s="31"/>
      <c r="B29" s="244"/>
      <c r="C29" s="245"/>
      <c r="D29" s="246"/>
      <c r="E29" s="111" t="str">
        <f t="shared" si="1"/>
        <v/>
      </c>
      <c r="F29" s="247" t="e">
        <f t="shared" si="0"/>
        <v>#NUM!</v>
      </c>
      <c r="G29" s="251">
        <v>47648676</v>
      </c>
      <c r="H29" s="251">
        <v>12111875</v>
      </c>
      <c r="I29" s="251" t="s">
        <v>1</v>
      </c>
      <c r="J29" s="251" t="s">
        <v>1</v>
      </c>
      <c r="K29" s="251">
        <v>0</v>
      </c>
      <c r="L29" s="251"/>
    </row>
    <row r="30" spans="1:15" s="111" customFormat="1" ht="26.25" customHeight="1">
      <c r="A30" s="31"/>
      <c r="B30" s="244"/>
      <c r="C30" s="245"/>
      <c r="D30" s="246"/>
      <c r="E30" s="111" t="str">
        <f t="shared" si="1"/>
        <v/>
      </c>
      <c r="F30" s="247" t="e">
        <f t="shared" si="0"/>
        <v>#NUM!</v>
      </c>
      <c r="G30" s="251" t="e">
        <v>#VALUE!</v>
      </c>
      <c r="H30" s="251" t="s">
        <v>1</v>
      </c>
      <c r="I30" s="251" t="s">
        <v>1</v>
      </c>
      <c r="J30" s="251" t="s">
        <v>1</v>
      </c>
      <c r="K30" s="251">
        <v>0</v>
      </c>
      <c r="L30" s="251"/>
    </row>
    <row r="31" spans="1:15" s="111" customFormat="1" ht="26.25" customHeight="1">
      <c r="A31" s="31"/>
      <c r="B31" s="244"/>
      <c r="C31" s="245"/>
      <c r="D31" s="246"/>
      <c r="E31" s="111" t="str">
        <f t="shared" si="1"/>
        <v/>
      </c>
      <c r="F31" s="247" t="e">
        <f t="shared" si="0"/>
        <v>#NUM!</v>
      </c>
      <c r="G31" s="251">
        <v>19036932</v>
      </c>
      <c r="H31" s="251">
        <v>51547085</v>
      </c>
      <c r="I31" s="251" t="s">
        <v>1</v>
      </c>
      <c r="J31" s="251" t="s">
        <v>1</v>
      </c>
      <c r="K31" s="251">
        <v>0</v>
      </c>
      <c r="L31" s="251"/>
    </row>
    <row r="32" spans="1:15" s="111" customFormat="1" ht="26.25" customHeight="1" thickBot="1">
      <c r="A32" s="31"/>
      <c r="B32" s="244"/>
      <c r="C32" s="245"/>
      <c r="D32" s="246"/>
      <c r="E32" s="111" t="str">
        <f t="shared" si="1"/>
        <v/>
      </c>
      <c r="F32" s="247" t="e">
        <f t="shared" si="0"/>
        <v>#NUM!</v>
      </c>
      <c r="G32" s="251" t="e">
        <v>#VALUE!</v>
      </c>
      <c r="H32" s="251">
        <v>32510153</v>
      </c>
      <c r="I32" s="251" t="s">
        <v>1</v>
      </c>
      <c r="J32" s="251" t="s">
        <v>1</v>
      </c>
      <c r="K32" s="251">
        <v>551258</v>
      </c>
      <c r="L32" s="251"/>
    </row>
    <row r="33" spans="1:15" s="111" customFormat="1" ht="26.25" customHeight="1">
      <c r="A33" s="31"/>
      <c r="B33" s="244"/>
      <c r="C33" s="245"/>
      <c r="D33" s="246"/>
      <c r="E33" s="111" t="str">
        <f t="shared" si="1"/>
        <v/>
      </c>
      <c r="F33" s="247" t="e">
        <f t="shared" si="0"/>
        <v>#NUM!</v>
      </c>
      <c r="G33" s="252" t="s">
        <v>2</v>
      </c>
      <c r="H33" s="253"/>
      <c r="I33" s="254"/>
      <c r="J33" s="255"/>
      <c r="K33" s="251">
        <v>0</v>
      </c>
      <c r="L33" s="251"/>
    </row>
    <row r="34" spans="1:15" s="111" customFormat="1" ht="26.25" customHeight="1" thickBot="1">
      <c r="A34" s="31"/>
      <c r="B34" s="244"/>
      <c r="C34" s="245"/>
      <c r="D34" s="246"/>
      <c r="E34" s="111" t="str">
        <f t="shared" si="1"/>
        <v/>
      </c>
      <c r="F34" s="247" t="e">
        <f t="shared" si="0"/>
        <v>#NUM!</v>
      </c>
      <c r="G34" s="256">
        <f>D5</f>
        <v>0</v>
      </c>
      <c r="H34" s="257"/>
      <c r="I34" s="255"/>
      <c r="J34" s="255"/>
      <c r="K34" s="251">
        <v>0</v>
      </c>
      <c r="L34" s="251"/>
    </row>
    <row r="35" spans="1:15" s="111" customFormat="1" ht="26.25" customHeight="1" thickBot="1">
      <c r="A35" s="31"/>
      <c r="B35" s="244"/>
      <c r="C35" s="245"/>
      <c r="D35" s="246"/>
      <c r="E35" s="111" t="str">
        <f t="shared" si="1"/>
        <v/>
      </c>
      <c r="F35" s="247" t="e">
        <f t="shared" si="0"/>
        <v>#NUM!</v>
      </c>
      <c r="G35" s="258" t="s">
        <v>3</v>
      </c>
      <c r="H35" s="259" t="e">
        <f>AVERAGE(D6:D35)</f>
        <v>#DIV/0!</v>
      </c>
      <c r="I35" s="260" t="s">
        <v>4</v>
      </c>
      <c r="J35" s="261" t="s">
        <v>5</v>
      </c>
      <c r="K35" s="352"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353"/>
    </row>
    <row r="36" spans="1:15" s="111" customFormat="1" ht="26.25" customHeight="1" thickBot="1">
      <c r="A36" s="31"/>
      <c r="B36" s="244"/>
      <c r="C36" s="245"/>
      <c r="D36" s="246"/>
      <c r="E36" s="111" t="str">
        <f t="shared" si="1"/>
        <v/>
      </c>
      <c r="F36" s="247" t="e">
        <f t="shared" si="0"/>
        <v>#NUM!</v>
      </c>
      <c r="G36" s="262" t="s">
        <v>6</v>
      </c>
      <c r="H36" s="259" t="e">
        <f>MEDIAN(D6:D35)</f>
        <v>#NUM!</v>
      </c>
      <c r="I36" s="358" t="e">
        <f>H36-H37</f>
        <v>#NUM!</v>
      </c>
      <c r="J36" s="360" t="e">
        <f>1-(I36/J41)</f>
        <v>#NUM!</v>
      </c>
      <c r="K36" s="354"/>
      <c r="L36" s="355"/>
    </row>
    <row r="37" spans="1:15" s="111" customFormat="1" ht="26.25" customHeight="1" thickBot="1">
      <c r="A37" s="31"/>
      <c r="B37" s="244"/>
      <c r="C37" s="245"/>
      <c r="D37" s="246"/>
      <c r="E37" s="111" t="str">
        <f t="shared" si="1"/>
        <v/>
      </c>
      <c r="F37" s="247" t="e">
        <f t="shared" si="0"/>
        <v>#NUM!</v>
      </c>
      <c r="G37" s="263" t="s">
        <v>7</v>
      </c>
      <c r="H37" s="264" t="e">
        <f>_xlfn.STDEV.P(D6:D35)</f>
        <v>#DIV/0!</v>
      </c>
      <c r="I37" s="359"/>
      <c r="J37" s="361"/>
      <c r="K37" s="356"/>
      <c r="L37" s="357"/>
    </row>
    <row r="38" spans="1:15" s="111" customFormat="1" ht="26.25" customHeight="1" thickBot="1">
      <c r="A38" s="31"/>
      <c r="B38" s="244"/>
      <c r="C38" s="245"/>
      <c r="D38" s="246"/>
      <c r="E38" s="111" t="str">
        <f t="shared" si="1"/>
        <v/>
      </c>
      <c r="F38" s="247" t="e">
        <f t="shared" si="0"/>
        <v>#NUM!</v>
      </c>
      <c r="G38" s="265" t="s">
        <v>8</v>
      </c>
      <c r="H38" s="266"/>
      <c r="I38" s="266"/>
      <c r="J38" s="266"/>
      <c r="K38" s="267"/>
      <c r="L38" s="268" t="s">
        <v>9</v>
      </c>
    </row>
    <row r="39" spans="1:15" s="111" customFormat="1" ht="26.25" customHeight="1">
      <c r="A39" s="31"/>
      <c r="B39" s="244"/>
      <c r="C39" s="245"/>
      <c r="D39" s="246"/>
      <c r="E39" s="111" t="str">
        <f t="shared" si="1"/>
        <v/>
      </c>
      <c r="F39" s="247" t="e">
        <f t="shared" si="0"/>
        <v>#NUM!</v>
      </c>
      <c r="G39" s="269"/>
      <c r="H39" s="270" t="s">
        <v>10</v>
      </c>
      <c r="I39" s="270" t="s">
        <v>11</v>
      </c>
      <c r="J39" s="270" t="s">
        <v>2</v>
      </c>
      <c r="K39" s="271" t="s">
        <v>12</v>
      </c>
      <c r="L39" s="272"/>
    </row>
    <row r="40" spans="1:15" s="111" customFormat="1" ht="26.25" customHeight="1">
      <c r="A40" s="31"/>
      <c r="B40" s="244"/>
      <c r="C40" s="245"/>
      <c r="D40" s="246"/>
      <c r="E40" s="111" t="str">
        <f t="shared" si="1"/>
        <v/>
      </c>
      <c r="F40" s="247" t="e">
        <f t="shared" si="0"/>
        <v>#NUM!</v>
      </c>
      <c r="G40" s="273" t="s">
        <v>13</v>
      </c>
      <c r="H40" s="274" t="e">
        <f>(J41-H41)/J41</f>
        <v>#DIV/0!</v>
      </c>
      <c r="I40" s="275" t="e">
        <f>(J41-I41)/J41</f>
        <v>#NUM!</v>
      </c>
      <c r="J40" s="276" t="e">
        <f>(J41-I36)/J41</f>
        <v>#NUM!</v>
      </c>
      <c r="K40" s="277"/>
      <c r="L40" s="272"/>
    </row>
    <row r="41" spans="1:15" s="111" customFormat="1" ht="26.25" customHeight="1" thickBot="1">
      <c r="A41" s="31"/>
      <c r="B41" s="244"/>
      <c r="C41" s="245"/>
      <c r="D41" s="246"/>
      <c r="E41" s="111" t="str">
        <f t="shared" si="1"/>
        <v/>
      </c>
      <c r="F41" s="247" t="e">
        <f t="shared" si="0"/>
        <v>#NUM!</v>
      </c>
      <c r="G41" s="256" t="e">
        <f>I36</f>
        <v>#NUM!</v>
      </c>
      <c r="H41" s="256" t="e">
        <f>H35</f>
        <v>#DIV/0!</v>
      </c>
      <c r="I41" s="256" t="e">
        <f>H36</f>
        <v>#NUM!</v>
      </c>
      <c r="J41" s="256">
        <f>G34</f>
        <v>0</v>
      </c>
      <c r="K41" s="278"/>
      <c r="L41" s="279"/>
    </row>
    <row r="42" spans="1:15" ht="26.25" customHeight="1">
      <c r="B42" s="244"/>
      <c r="C42" s="245"/>
      <c r="D42" s="246"/>
      <c r="E42" s="111" t="str">
        <f>IF(COUNTIF(G42:J42,"&gt;"&amp;$L$32),"No."&amp;B42&amp;",  ","")</f>
        <v/>
      </c>
      <c r="F42" s="247" t="e">
        <f t="shared" si="0"/>
        <v>#NUM!</v>
      </c>
      <c r="G42" s="280" t="e">
        <f>1-(D42/$G$41)</f>
        <v>#NUM!</v>
      </c>
      <c r="H42" s="281" t="e">
        <f>1-(D42/$H$41)</f>
        <v>#DIV/0!</v>
      </c>
      <c r="I42" s="282" t="e">
        <f>1-(D42/$I$41)</f>
        <v>#NUM!</v>
      </c>
      <c r="J42" s="282" t="e">
        <f>1-(D42/$J$41)</f>
        <v>#DIV/0!</v>
      </c>
      <c r="K42" s="283" t="s">
        <v>14</v>
      </c>
      <c r="L42" s="284" t="s">
        <v>15</v>
      </c>
      <c r="M42" s="111"/>
      <c r="N42" s="111"/>
      <c r="O42" s="111"/>
    </row>
    <row r="43" spans="1:15" ht="26.25" customHeight="1" thickBot="1">
      <c r="B43" s="244"/>
      <c r="C43" s="245"/>
      <c r="D43" s="246"/>
      <c r="E43" s="111" t="str">
        <f t="shared" ref="E43:E50" si="2">IF(COUNTIF(G43:J43,"&gt;"&amp;$L$32),"No."&amp;B43&amp;",  ","")</f>
        <v/>
      </c>
      <c r="F43" s="247" t="e">
        <f t="shared" si="0"/>
        <v>#NUM!</v>
      </c>
      <c r="G43" s="280" t="e">
        <f t="shared" ref="G43:G70" si="3">1-(D43/$G$41)</f>
        <v>#NUM!</v>
      </c>
      <c r="H43" s="281" t="e">
        <f t="shared" ref="H43:H70" si="4">1-(D43/$H$41)</f>
        <v>#DIV/0!</v>
      </c>
      <c r="I43" s="282" t="e">
        <f t="shared" ref="I43:I70" si="5">1-(D43/$I$41)</f>
        <v>#NUM!</v>
      </c>
      <c r="J43" s="282" t="e">
        <f t="shared" ref="J43:J70" si="6">1-(D43/$J$41)</f>
        <v>#DIV/0!</v>
      </c>
      <c r="K43" s="285">
        <v>0.113371142807664</v>
      </c>
      <c r="L43" s="286">
        <v>0.03</v>
      </c>
      <c r="M43" s="111"/>
      <c r="N43" s="111"/>
      <c r="O43" s="111"/>
    </row>
    <row r="44" spans="1:15" ht="26.25" customHeight="1">
      <c r="B44" s="244"/>
      <c r="C44" s="245"/>
      <c r="D44" s="246"/>
      <c r="E44" s="111" t="str">
        <f t="shared" si="2"/>
        <v/>
      </c>
      <c r="F44" s="247" t="e">
        <f t="shared" si="0"/>
        <v>#NUM!</v>
      </c>
      <c r="G44" s="280" t="e">
        <f t="shared" si="3"/>
        <v>#NUM!</v>
      </c>
      <c r="H44" s="281" t="e">
        <f t="shared" si="4"/>
        <v>#DIV/0!</v>
      </c>
      <c r="I44" s="282" t="e">
        <f t="shared" si="5"/>
        <v>#NUM!</v>
      </c>
      <c r="J44" s="282" t="e">
        <f t="shared" si="6"/>
        <v>#DIV/0!</v>
      </c>
      <c r="K44" s="287" t="s">
        <v>16</v>
      </c>
      <c r="L44" s="288" t="s">
        <v>9</v>
      </c>
      <c r="M44" s="111"/>
      <c r="N44" s="111"/>
      <c r="O44" s="111"/>
    </row>
    <row r="45" spans="1:15" ht="26.25" customHeight="1" thickBot="1">
      <c r="B45" s="244"/>
      <c r="C45" s="245"/>
      <c r="D45" s="246"/>
      <c r="E45" s="111" t="str">
        <f t="shared" si="2"/>
        <v/>
      </c>
      <c r="F45" s="247" t="e">
        <f t="shared" si="0"/>
        <v>#NUM!</v>
      </c>
      <c r="G45" s="280" t="e">
        <f t="shared" si="3"/>
        <v>#NUM!</v>
      </c>
      <c r="H45" s="281" t="e">
        <f t="shared" si="4"/>
        <v>#DIV/0!</v>
      </c>
      <c r="I45" s="282" t="e">
        <f t="shared" si="5"/>
        <v>#NUM!</v>
      </c>
      <c r="J45" s="282" t="e">
        <f t="shared" si="6"/>
        <v>#DIV/0!</v>
      </c>
      <c r="K45" s="285">
        <v>0.1157212157046858</v>
      </c>
      <c r="L45" s="289">
        <f>AVERAGE(K42:K47)</f>
        <v>0.12271663986972385</v>
      </c>
      <c r="M45" s="111"/>
      <c r="N45" s="111"/>
      <c r="O45" s="111"/>
    </row>
    <row r="46" spans="1:15" ht="26.25" customHeight="1">
      <c r="B46" s="244"/>
      <c r="C46" s="245"/>
      <c r="D46" s="246"/>
      <c r="E46" s="111" t="str">
        <f t="shared" si="2"/>
        <v/>
      </c>
      <c r="F46" s="247" t="e">
        <f t="shared" si="0"/>
        <v>#NUM!</v>
      </c>
      <c r="G46" s="280" t="e">
        <f t="shared" si="3"/>
        <v>#NUM!</v>
      </c>
      <c r="H46" s="281" t="e">
        <f t="shared" si="4"/>
        <v>#DIV/0!</v>
      </c>
      <c r="I46" s="282" t="e">
        <f t="shared" si="5"/>
        <v>#NUM!</v>
      </c>
      <c r="J46" s="282" t="e">
        <f t="shared" si="6"/>
        <v>#DIV/0!</v>
      </c>
      <c r="K46" s="285" t="s">
        <v>17</v>
      </c>
      <c r="L46" s="290" t="s">
        <v>18</v>
      </c>
      <c r="M46" s="111"/>
      <c r="N46" s="111"/>
      <c r="O46" s="111"/>
    </row>
    <row r="47" spans="1:15" ht="26.25" customHeight="1" thickBot="1">
      <c r="B47" s="244"/>
      <c r="C47" s="245"/>
      <c r="D47" s="246"/>
      <c r="E47" s="111" t="str">
        <f t="shared" si="2"/>
        <v/>
      </c>
      <c r="F47" s="247" t="e">
        <f t="shared" si="0"/>
        <v>#NUM!</v>
      </c>
      <c r="G47" s="280" t="e">
        <f t="shared" si="3"/>
        <v>#NUM!</v>
      </c>
      <c r="H47" s="281" t="e">
        <f t="shared" si="4"/>
        <v>#DIV/0!</v>
      </c>
      <c r="I47" s="282" t="e">
        <f t="shared" si="5"/>
        <v>#NUM!</v>
      </c>
      <c r="J47" s="282" t="e">
        <f t="shared" si="6"/>
        <v>#DIV/0!</v>
      </c>
      <c r="K47" s="285">
        <v>0.13905756109682174</v>
      </c>
      <c r="L47" s="291">
        <f>L43+L45</f>
        <v>0.15271663986972384</v>
      </c>
      <c r="M47" s="111"/>
      <c r="N47" s="111"/>
      <c r="O47" s="111"/>
    </row>
    <row r="48" spans="1:15" ht="26.25" customHeight="1">
      <c r="B48" s="244"/>
      <c r="C48" s="245"/>
      <c r="D48" s="246"/>
      <c r="E48" s="111" t="str">
        <f t="shared" si="2"/>
        <v/>
      </c>
      <c r="F48" s="247" t="e">
        <f t="shared" si="0"/>
        <v>#NUM!</v>
      </c>
      <c r="G48" s="280" t="e">
        <f t="shared" si="3"/>
        <v>#NUM!</v>
      </c>
      <c r="H48" s="281" t="e">
        <f t="shared" si="4"/>
        <v>#DIV/0!</v>
      </c>
      <c r="I48" s="282" t="e">
        <f t="shared" si="5"/>
        <v>#NUM!</v>
      </c>
      <c r="J48" s="282" t="e">
        <f t="shared" si="6"/>
        <v>#DIV/0!</v>
      </c>
      <c r="K48" s="251">
        <v>0</v>
      </c>
      <c r="L48" s="251"/>
      <c r="M48" s="111"/>
      <c r="N48" s="111"/>
      <c r="O48" s="111"/>
    </row>
    <row r="49" spans="1:15" ht="26.25" customHeight="1">
      <c r="B49" s="244"/>
      <c r="C49" s="245"/>
      <c r="D49" s="246"/>
      <c r="E49" s="111" t="str">
        <f t="shared" si="2"/>
        <v/>
      </c>
      <c r="F49" s="247" t="e">
        <f t="shared" si="0"/>
        <v>#NUM!</v>
      </c>
      <c r="G49" s="280" t="e">
        <f t="shared" si="3"/>
        <v>#NUM!</v>
      </c>
      <c r="H49" s="281" t="e">
        <f t="shared" si="4"/>
        <v>#DIV/0!</v>
      </c>
      <c r="I49" s="282" t="e">
        <f t="shared" si="5"/>
        <v>#NUM!</v>
      </c>
      <c r="J49" s="282" t="e">
        <f t="shared" si="6"/>
        <v>#DIV/0!</v>
      </c>
      <c r="K49" s="251">
        <v>0</v>
      </c>
      <c r="L49" s="251"/>
      <c r="M49" s="111"/>
      <c r="N49" s="111"/>
      <c r="O49" s="111"/>
    </row>
    <row r="50" spans="1:15" ht="26.25" customHeight="1">
      <c r="B50" s="244"/>
      <c r="C50" s="245"/>
      <c r="D50" s="246"/>
      <c r="E50" s="111" t="str">
        <f t="shared" si="2"/>
        <v/>
      </c>
      <c r="F50" s="247" t="e">
        <f t="shared" si="0"/>
        <v>#NUM!</v>
      </c>
      <c r="G50" s="280" t="e">
        <f t="shared" si="3"/>
        <v>#NUM!</v>
      </c>
      <c r="H50" s="281" t="e">
        <f t="shared" si="4"/>
        <v>#DIV/0!</v>
      </c>
      <c r="I50" s="282" t="e">
        <f t="shared" si="5"/>
        <v>#NUM!</v>
      </c>
      <c r="J50" s="282" t="e">
        <f t="shared" si="6"/>
        <v>#DIV/0!</v>
      </c>
      <c r="K50" s="251">
        <v>0</v>
      </c>
      <c r="L50" s="251"/>
      <c r="M50" s="111"/>
      <c r="N50" s="111"/>
      <c r="O50" s="111"/>
    </row>
    <row r="51" spans="1:15" s="292" customFormat="1" ht="6.75" customHeight="1">
      <c r="B51" s="244"/>
      <c r="C51" s="245"/>
      <c r="D51" s="246"/>
      <c r="E51" s="111" t="str">
        <f t="shared" si="1"/>
        <v/>
      </c>
      <c r="F51" s="247" t="e">
        <f t="shared" si="0"/>
        <v>#NUM!</v>
      </c>
      <c r="G51" s="280" t="e">
        <f t="shared" si="3"/>
        <v>#NUM!</v>
      </c>
      <c r="H51" s="281" t="e">
        <f t="shared" si="4"/>
        <v>#DIV/0!</v>
      </c>
      <c r="I51" s="282" t="e">
        <f t="shared" si="5"/>
        <v>#NUM!</v>
      </c>
      <c r="J51" s="282" t="e">
        <f t="shared" si="6"/>
        <v>#DIV/0!</v>
      </c>
      <c r="K51" s="31"/>
      <c r="L51" s="31"/>
      <c r="M51" s="111"/>
      <c r="N51" s="111"/>
      <c r="O51" s="111"/>
    </row>
    <row r="52" spans="1:15" ht="15">
      <c r="B52" s="244"/>
      <c r="C52" s="245"/>
      <c r="D52" s="246"/>
      <c r="E52" s="111" t="str">
        <f t="shared" si="1"/>
        <v/>
      </c>
      <c r="F52" s="247" t="e">
        <f t="shared" si="0"/>
        <v>#NUM!</v>
      </c>
      <c r="G52" s="280" t="e">
        <f t="shared" si="3"/>
        <v>#NUM!</v>
      </c>
      <c r="H52" s="281" t="e">
        <f t="shared" si="4"/>
        <v>#DIV/0!</v>
      </c>
      <c r="I52" s="282" t="e">
        <f t="shared" si="5"/>
        <v>#NUM!</v>
      </c>
      <c r="J52" s="282" t="e">
        <f t="shared" si="6"/>
        <v>#DIV/0!</v>
      </c>
      <c r="M52" s="111"/>
      <c r="N52" s="111"/>
      <c r="O52" s="111"/>
    </row>
    <row r="53" spans="1:15" ht="15">
      <c r="B53" s="244"/>
      <c r="C53" s="245"/>
      <c r="D53" s="246"/>
      <c r="E53" s="111" t="str">
        <f t="shared" si="1"/>
        <v/>
      </c>
      <c r="F53" s="247" t="e">
        <f t="shared" si="0"/>
        <v>#NUM!</v>
      </c>
      <c r="G53" s="280" t="e">
        <f t="shared" si="3"/>
        <v>#NUM!</v>
      </c>
      <c r="H53" s="281" t="e">
        <f t="shared" si="4"/>
        <v>#DIV/0!</v>
      </c>
      <c r="I53" s="282" t="e">
        <f t="shared" si="5"/>
        <v>#NUM!</v>
      </c>
      <c r="J53" s="282" t="e">
        <f t="shared" si="6"/>
        <v>#DIV/0!</v>
      </c>
      <c r="M53" s="111"/>
      <c r="N53" s="111"/>
      <c r="O53" s="111"/>
    </row>
    <row r="54" spans="1:15" ht="15">
      <c r="B54" s="244"/>
      <c r="C54" s="245"/>
      <c r="D54" s="246"/>
      <c r="E54" s="111" t="str">
        <f t="shared" si="1"/>
        <v/>
      </c>
      <c r="F54" s="247" t="e">
        <f t="shared" si="0"/>
        <v>#NUM!</v>
      </c>
      <c r="G54" s="280" t="e">
        <f t="shared" si="3"/>
        <v>#NUM!</v>
      </c>
      <c r="H54" s="281" t="e">
        <f t="shared" si="4"/>
        <v>#DIV/0!</v>
      </c>
      <c r="I54" s="282" t="e">
        <f t="shared" si="5"/>
        <v>#NUM!</v>
      </c>
      <c r="J54" s="282" t="e">
        <f t="shared" si="6"/>
        <v>#DIV/0!</v>
      </c>
      <c r="M54" s="111"/>
      <c r="N54" s="111"/>
      <c r="O54" s="111"/>
    </row>
    <row r="55" spans="1:15" s="125" customFormat="1" ht="15">
      <c r="A55" s="31"/>
      <c r="B55" s="244"/>
      <c r="C55" s="245"/>
      <c r="D55" s="246"/>
      <c r="E55" s="111" t="str">
        <f t="shared" si="1"/>
        <v/>
      </c>
      <c r="F55" s="247" t="e">
        <f t="shared" si="0"/>
        <v>#NUM!</v>
      </c>
      <c r="G55" s="280" t="e">
        <f t="shared" si="3"/>
        <v>#NUM!</v>
      </c>
      <c r="H55" s="281" t="e">
        <f t="shared" si="4"/>
        <v>#DIV/0!</v>
      </c>
      <c r="I55" s="282" t="e">
        <f t="shared" si="5"/>
        <v>#NUM!</v>
      </c>
      <c r="J55" s="282" t="e">
        <f t="shared" si="6"/>
        <v>#DIV/0!</v>
      </c>
      <c r="K55" s="31"/>
      <c r="L55" s="31"/>
      <c r="M55" s="111"/>
      <c r="N55" s="111"/>
      <c r="O55" s="111"/>
    </row>
    <row r="56" spans="1:15" s="125" customFormat="1" ht="15">
      <c r="A56" s="31"/>
      <c r="B56" s="244"/>
      <c r="C56" s="245"/>
      <c r="D56" s="246"/>
      <c r="E56" s="111" t="str">
        <f t="shared" si="1"/>
        <v/>
      </c>
      <c r="F56" s="247" t="e">
        <f t="shared" si="0"/>
        <v>#NUM!</v>
      </c>
      <c r="G56" s="280" t="e">
        <f t="shared" si="3"/>
        <v>#NUM!</v>
      </c>
      <c r="H56" s="281" t="e">
        <f t="shared" si="4"/>
        <v>#DIV/0!</v>
      </c>
      <c r="I56" s="282" t="e">
        <f t="shared" si="5"/>
        <v>#NUM!</v>
      </c>
      <c r="J56" s="282" t="e">
        <f t="shared" si="6"/>
        <v>#DIV/0!</v>
      </c>
      <c r="K56" s="31"/>
      <c r="L56" s="31"/>
      <c r="M56" s="111"/>
      <c r="N56" s="111"/>
      <c r="O56" s="111"/>
    </row>
    <row r="57" spans="1:15" s="125" customFormat="1" ht="15">
      <c r="A57" s="31"/>
      <c r="B57" s="244"/>
      <c r="C57" s="245"/>
      <c r="D57" s="246"/>
      <c r="E57" s="111" t="str">
        <f t="shared" si="1"/>
        <v/>
      </c>
      <c r="F57" s="247" t="e">
        <f t="shared" si="0"/>
        <v>#NUM!</v>
      </c>
      <c r="G57" s="280" t="e">
        <f t="shared" si="3"/>
        <v>#NUM!</v>
      </c>
      <c r="H57" s="281" t="e">
        <f t="shared" si="4"/>
        <v>#DIV/0!</v>
      </c>
      <c r="I57" s="282" t="e">
        <f t="shared" si="5"/>
        <v>#NUM!</v>
      </c>
      <c r="J57" s="282" t="e">
        <f t="shared" si="6"/>
        <v>#DIV/0!</v>
      </c>
      <c r="K57" s="31"/>
      <c r="L57" s="31"/>
      <c r="M57" s="31"/>
      <c r="N57" s="31"/>
      <c r="O57" s="31"/>
    </row>
    <row r="58" spans="1:15" s="125" customFormat="1" ht="15">
      <c r="A58" s="31"/>
      <c r="B58" s="244"/>
      <c r="C58" s="245"/>
      <c r="D58" s="246"/>
      <c r="E58" s="111" t="str">
        <f t="shared" si="1"/>
        <v/>
      </c>
      <c r="F58" s="247" t="e">
        <f t="shared" si="0"/>
        <v>#NUM!</v>
      </c>
      <c r="G58" s="280" t="e">
        <f t="shared" si="3"/>
        <v>#NUM!</v>
      </c>
      <c r="H58" s="281" t="e">
        <f t="shared" si="4"/>
        <v>#DIV/0!</v>
      </c>
      <c r="I58" s="282" t="e">
        <f t="shared" si="5"/>
        <v>#NUM!</v>
      </c>
      <c r="J58" s="282" t="e">
        <f t="shared" si="6"/>
        <v>#DIV/0!</v>
      </c>
      <c r="K58" s="31"/>
      <c r="L58" s="31"/>
      <c r="M58" s="31"/>
      <c r="N58" s="31"/>
      <c r="O58" s="31"/>
    </row>
    <row r="59" spans="1:15" s="125" customFormat="1" ht="15">
      <c r="A59" s="31"/>
      <c r="B59" s="244"/>
      <c r="C59" s="245"/>
      <c r="D59" s="246"/>
      <c r="E59" s="111" t="str">
        <f t="shared" si="1"/>
        <v/>
      </c>
      <c r="F59" s="247" t="e">
        <f t="shared" si="0"/>
        <v>#NUM!</v>
      </c>
      <c r="G59" s="280" t="e">
        <f t="shared" si="3"/>
        <v>#NUM!</v>
      </c>
      <c r="H59" s="281" t="e">
        <f t="shared" si="4"/>
        <v>#DIV/0!</v>
      </c>
      <c r="I59" s="282" t="e">
        <f t="shared" si="5"/>
        <v>#NUM!</v>
      </c>
      <c r="J59" s="282" t="e">
        <f t="shared" si="6"/>
        <v>#DIV/0!</v>
      </c>
      <c r="K59" s="31"/>
      <c r="L59" s="31"/>
      <c r="M59" s="31"/>
      <c r="N59" s="31"/>
      <c r="O59" s="31"/>
    </row>
    <row r="60" spans="1:15" s="125" customFormat="1" ht="15">
      <c r="A60" s="31"/>
      <c r="B60" s="244"/>
      <c r="C60" s="245"/>
      <c r="D60" s="246"/>
      <c r="E60" s="111" t="str">
        <f t="shared" si="1"/>
        <v/>
      </c>
      <c r="F60" s="247" t="e">
        <f t="shared" si="0"/>
        <v>#NUM!</v>
      </c>
      <c r="G60" s="280" t="e">
        <f t="shared" si="3"/>
        <v>#NUM!</v>
      </c>
      <c r="H60" s="281" t="e">
        <f t="shared" si="4"/>
        <v>#DIV/0!</v>
      </c>
      <c r="I60" s="282" t="e">
        <f t="shared" si="5"/>
        <v>#NUM!</v>
      </c>
      <c r="J60" s="282" t="e">
        <f t="shared" si="6"/>
        <v>#DIV/0!</v>
      </c>
      <c r="K60" s="31"/>
      <c r="L60" s="31"/>
      <c r="M60" s="31"/>
      <c r="N60" s="31"/>
      <c r="O60" s="31"/>
    </row>
    <row r="61" spans="1:15" s="125" customFormat="1" ht="15">
      <c r="A61" s="31"/>
      <c r="B61" s="244"/>
      <c r="C61" s="245"/>
      <c r="D61" s="246"/>
      <c r="E61" s="111" t="str">
        <f t="shared" si="1"/>
        <v/>
      </c>
      <c r="F61" s="247" t="e">
        <f t="shared" si="0"/>
        <v>#NUM!</v>
      </c>
      <c r="G61" s="280" t="e">
        <f t="shared" si="3"/>
        <v>#NUM!</v>
      </c>
      <c r="H61" s="281" t="e">
        <f t="shared" si="4"/>
        <v>#DIV/0!</v>
      </c>
      <c r="I61" s="282" t="e">
        <f t="shared" si="5"/>
        <v>#NUM!</v>
      </c>
      <c r="J61" s="282" t="e">
        <f t="shared" si="6"/>
        <v>#DIV/0!</v>
      </c>
      <c r="K61" s="31"/>
      <c r="L61" s="31"/>
      <c r="M61" s="31"/>
      <c r="N61" s="31"/>
      <c r="O61" s="31"/>
    </row>
    <row r="62" spans="1:15" ht="15">
      <c r="B62" s="244"/>
      <c r="C62" s="245"/>
      <c r="D62" s="246"/>
      <c r="E62" s="111" t="str">
        <f t="shared" si="1"/>
        <v/>
      </c>
      <c r="F62" s="247" t="e">
        <f t="shared" si="0"/>
        <v>#NUM!</v>
      </c>
      <c r="G62" s="280" t="e">
        <f t="shared" si="3"/>
        <v>#NUM!</v>
      </c>
      <c r="H62" s="281" t="e">
        <f t="shared" si="4"/>
        <v>#DIV/0!</v>
      </c>
      <c r="I62" s="282" t="e">
        <f t="shared" si="5"/>
        <v>#NUM!</v>
      </c>
      <c r="J62" s="282" t="e">
        <f t="shared" si="6"/>
        <v>#DIV/0!</v>
      </c>
    </row>
    <row r="63" spans="1:15" ht="15">
      <c r="B63" s="244"/>
      <c r="C63" s="245"/>
      <c r="D63" s="246"/>
      <c r="E63" s="111" t="str">
        <f t="shared" si="1"/>
        <v/>
      </c>
      <c r="F63" s="247" t="e">
        <f t="shared" si="0"/>
        <v>#NUM!</v>
      </c>
      <c r="G63" s="280" t="e">
        <f t="shared" si="3"/>
        <v>#NUM!</v>
      </c>
      <c r="H63" s="281" t="e">
        <f t="shared" si="4"/>
        <v>#DIV/0!</v>
      </c>
      <c r="I63" s="282" t="e">
        <f t="shared" si="5"/>
        <v>#NUM!</v>
      </c>
      <c r="J63" s="282" t="e">
        <f t="shared" si="6"/>
        <v>#DIV/0!</v>
      </c>
    </row>
    <row r="64" spans="1:15" ht="15">
      <c r="B64" s="244"/>
      <c r="C64" s="245"/>
      <c r="D64" s="246"/>
      <c r="E64" s="111" t="str">
        <f t="shared" si="1"/>
        <v/>
      </c>
      <c r="F64" s="247" t="e">
        <f t="shared" si="0"/>
        <v>#NUM!</v>
      </c>
      <c r="G64" s="280" t="e">
        <f t="shared" si="3"/>
        <v>#NUM!</v>
      </c>
      <c r="H64" s="281" t="e">
        <f t="shared" si="4"/>
        <v>#DIV/0!</v>
      </c>
      <c r="I64" s="282" t="e">
        <f t="shared" si="5"/>
        <v>#NUM!</v>
      </c>
      <c r="J64" s="282" t="e">
        <f t="shared" si="6"/>
        <v>#DIV/0!</v>
      </c>
    </row>
    <row r="65" spans="2:15" ht="15">
      <c r="B65" s="244"/>
      <c r="C65" s="245"/>
      <c r="D65" s="246"/>
      <c r="E65" s="111" t="str">
        <f t="shared" si="1"/>
        <v/>
      </c>
      <c r="F65" s="247" t="e">
        <f t="shared" si="0"/>
        <v>#NUM!</v>
      </c>
      <c r="G65" s="280" t="e">
        <f t="shared" si="3"/>
        <v>#NUM!</v>
      </c>
      <c r="H65" s="281" t="e">
        <f t="shared" si="4"/>
        <v>#DIV/0!</v>
      </c>
      <c r="I65" s="282" t="e">
        <f t="shared" si="5"/>
        <v>#NUM!</v>
      </c>
      <c r="J65" s="282" t="e">
        <f t="shared" si="6"/>
        <v>#DIV/0!</v>
      </c>
    </row>
    <row r="66" spans="2:15" ht="15">
      <c r="B66" s="244"/>
      <c r="C66" s="245"/>
      <c r="D66" s="246"/>
      <c r="E66" s="111" t="str">
        <f t="shared" si="1"/>
        <v/>
      </c>
      <c r="F66" s="247" t="e">
        <f t="shared" si="0"/>
        <v>#NUM!</v>
      </c>
      <c r="G66" s="280" t="e">
        <f t="shared" si="3"/>
        <v>#NUM!</v>
      </c>
      <c r="H66" s="281" t="e">
        <f t="shared" si="4"/>
        <v>#DIV/0!</v>
      </c>
      <c r="I66" s="282" t="e">
        <f t="shared" si="5"/>
        <v>#NUM!</v>
      </c>
      <c r="J66" s="282" t="e">
        <f t="shared" si="6"/>
        <v>#DIV/0!</v>
      </c>
      <c r="M66" s="292"/>
      <c r="N66" s="292"/>
      <c r="O66" s="292"/>
    </row>
    <row r="67" spans="2:15" ht="15">
      <c r="B67" s="244"/>
      <c r="C67" s="245"/>
      <c r="D67" s="246"/>
      <c r="E67" s="111" t="str">
        <f t="shared" si="1"/>
        <v/>
      </c>
      <c r="F67" s="247" t="e">
        <f t="shared" si="0"/>
        <v>#NUM!</v>
      </c>
      <c r="G67" s="280" t="e">
        <f t="shared" si="3"/>
        <v>#NUM!</v>
      </c>
      <c r="H67" s="281" t="e">
        <f t="shared" si="4"/>
        <v>#DIV/0!</v>
      </c>
      <c r="I67" s="282" t="e">
        <f t="shared" si="5"/>
        <v>#NUM!</v>
      </c>
      <c r="J67" s="282" t="e">
        <f t="shared" si="6"/>
        <v>#DIV/0!</v>
      </c>
    </row>
    <row r="68" spans="2:15" ht="15">
      <c r="B68" s="244"/>
      <c r="C68" s="245"/>
      <c r="D68" s="246"/>
      <c r="E68" s="111" t="str">
        <f t="shared" si="1"/>
        <v/>
      </c>
      <c r="F68" s="247" t="e">
        <f t="shared" si="0"/>
        <v>#NUM!</v>
      </c>
      <c r="G68" s="280" t="e">
        <f t="shared" si="3"/>
        <v>#NUM!</v>
      </c>
      <c r="H68" s="281" t="e">
        <f t="shared" si="4"/>
        <v>#DIV/0!</v>
      </c>
      <c r="I68" s="282" t="e">
        <f t="shared" si="5"/>
        <v>#NUM!</v>
      </c>
      <c r="J68" s="282" t="e">
        <f t="shared" si="6"/>
        <v>#DIV/0!</v>
      </c>
    </row>
    <row r="69" spans="2:15" ht="15">
      <c r="B69" s="244"/>
      <c r="C69" s="245"/>
      <c r="D69" s="246"/>
      <c r="E69" s="111" t="str">
        <f t="shared" si="1"/>
        <v/>
      </c>
      <c r="F69" s="247" t="e">
        <f t="shared" si="0"/>
        <v>#NUM!</v>
      </c>
      <c r="G69" s="280" t="e">
        <f t="shared" si="3"/>
        <v>#NUM!</v>
      </c>
      <c r="H69" s="281" t="e">
        <f t="shared" si="4"/>
        <v>#DIV/0!</v>
      </c>
      <c r="I69" s="282" t="e">
        <f t="shared" si="5"/>
        <v>#NUM!</v>
      </c>
      <c r="J69" s="282" t="e">
        <f t="shared" si="6"/>
        <v>#DIV/0!</v>
      </c>
    </row>
    <row r="70" spans="2:15" ht="15">
      <c r="B70" s="244"/>
      <c r="C70" s="245"/>
      <c r="D70" s="246"/>
      <c r="E70" s="111" t="str">
        <f t="shared" si="1"/>
        <v/>
      </c>
      <c r="F70" s="247" t="e">
        <f t="shared" si="0"/>
        <v>#NUM!</v>
      </c>
      <c r="G70" s="280" t="e">
        <f t="shared" si="3"/>
        <v>#NUM!</v>
      </c>
      <c r="H70" s="281" t="e">
        <f t="shared" si="4"/>
        <v>#DIV/0!</v>
      </c>
      <c r="I70" s="282" t="e">
        <f t="shared" si="5"/>
        <v>#NUM!</v>
      </c>
      <c r="J70" s="282" t="e">
        <f t="shared" si="6"/>
        <v>#DIV/0!</v>
      </c>
      <c r="M70" s="125"/>
      <c r="N70" s="125"/>
      <c r="O70" s="125"/>
    </row>
    <row r="71" spans="2:15">
      <c r="B71" s="293"/>
      <c r="C71" s="293"/>
      <c r="D71" s="293"/>
      <c r="M71" s="125"/>
      <c r="N71" s="125"/>
      <c r="O71" s="125"/>
    </row>
    <row r="72" spans="2:15">
      <c r="B72" s="293"/>
      <c r="C72" s="293"/>
      <c r="D72" s="293"/>
      <c r="M72" s="125"/>
      <c r="N72" s="125"/>
      <c r="O72" s="125"/>
    </row>
    <row r="73" spans="2:15">
      <c r="B73" s="293"/>
      <c r="C73" s="293"/>
      <c r="D73" s="293"/>
      <c r="M73" s="125"/>
      <c r="N73" s="125"/>
      <c r="O73" s="125"/>
    </row>
    <row r="74" spans="2:15">
      <c r="B74" s="293"/>
      <c r="C74" s="293"/>
      <c r="D74" s="293"/>
      <c r="M74" s="125"/>
      <c r="N74" s="125"/>
      <c r="O74" s="125"/>
    </row>
    <row r="75" spans="2:15">
      <c r="B75" s="293"/>
      <c r="C75" s="293"/>
      <c r="D75" s="293"/>
      <c r="M75" s="125"/>
      <c r="N75" s="125"/>
      <c r="O75" s="125"/>
    </row>
    <row r="76" spans="2:15">
      <c r="B76" s="293"/>
      <c r="C76" s="293"/>
      <c r="D76" s="293"/>
      <c r="M76" s="125"/>
      <c r="N76" s="125"/>
      <c r="O76" s="125"/>
    </row>
  </sheetData>
  <sheetProtection selectLockedCells="1"/>
  <dataConsolidate/>
  <mergeCells count="3">
    <mergeCell ref="B2:D2"/>
    <mergeCell ref="B3:B4"/>
    <mergeCell ref="C3:C4"/>
  </mergeCells>
  <conditionalFormatting sqref="B6:D70">
    <cfRule type="expression" dxfId="319" priority="8" stopIfTrue="1">
      <formula>MOD(ROW(),2)</formula>
    </cfRule>
  </conditionalFormatting>
  <conditionalFormatting sqref="D6:D70">
    <cfRule type="cellIs" dxfId="318" priority="7" stopIfTrue="1" operator="equal">
      <formula>"NO ADMISIBLE"</formula>
    </cfRule>
  </conditionalFormatting>
  <conditionalFormatting sqref="D6:D70">
    <cfRule type="cellIs" dxfId="317" priority="6" stopIfTrue="1" operator="equal">
      <formula>"DESCARTADO"</formula>
    </cfRule>
  </conditionalFormatting>
  <conditionalFormatting sqref="D6:D70">
    <cfRule type="cellIs" dxfId="316" priority="5" stopIfTrue="1" operator="equal">
      <formula>"NO ADMISIBLE"</formula>
    </cfRule>
  </conditionalFormatting>
  <conditionalFormatting sqref="D6:D70">
    <cfRule type="cellIs" dxfId="315" priority="4" stopIfTrue="1" operator="equal">
      <formula>"DESCARTADO"</formula>
    </cfRule>
  </conditionalFormatting>
  <conditionalFormatting sqref="F6:F70">
    <cfRule type="cellIs" dxfId="314" priority="2" operator="equal">
      <formula>"PROPUESTA BAJA"</formula>
    </cfRule>
    <cfRule type="cellIs" dxfId="313" priority="3" operator="equal">
      <formula>"PROPUESTA VALIDA"</formula>
    </cfRule>
  </conditionalFormatting>
  <conditionalFormatting sqref="G42:J70">
    <cfRule type="cellIs" dxfId="312"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FFFF00"/>
  </sheetPr>
  <dimension ref="A1:L274"/>
  <sheetViews>
    <sheetView showGridLines="0" tabSelected="1" zoomScale="110" zoomScaleNormal="110" workbookViewId="0">
      <selection activeCell="B7" sqref="B7:I7"/>
    </sheetView>
  </sheetViews>
  <sheetFormatPr baseColWidth="10" defaultColWidth="0" defaultRowHeight="13" zeroHeight="1"/>
  <cols>
    <col min="1" max="1" width="3" style="1" customWidth="1"/>
    <col min="2" max="2" width="7.1640625" style="1" hidden="1" customWidth="1"/>
    <col min="3" max="3" width="7" style="1" customWidth="1"/>
    <col min="4" max="4" width="60.33203125" style="1" customWidth="1"/>
    <col min="5" max="5" width="15.6640625" style="1" customWidth="1"/>
    <col min="6" max="7" width="13.5" style="10" customWidth="1"/>
    <col min="8" max="8" width="21.5" style="10" customWidth="1"/>
    <col min="9" max="9" width="15.6640625" style="10" hidden="1" customWidth="1"/>
    <col min="10" max="10" width="15.6640625" style="1" customWidth="1"/>
    <col min="11" max="11" width="19.6640625" style="1" hidden="1" customWidth="1"/>
    <col min="12" max="12" width="11.5" style="1" customWidth="1"/>
    <col min="13" max="16384" width="11.5" style="1" hidden="1"/>
  </cols>
  <sheetData>
    <row r="1" spans="1:11" s="21" customFormat="1" ht="20" customHeight="1">
      <c r="B1" s="387" t="s">
        <v>19</v>
      </c>
      <c r="C1" s="387"/>
      <c r="D1" s="387"/>
      <c r="E1" s="387"/>
      <c r="F1" s="387"/>
      <c r="G1" s="387"/>
      <c r="H1" s="387"/>
      <c r="I1" s="387"/>
    </row>
    <row r="2" spans="1:11" s="21" customFormat="1" ht="20" customHeight="1">
      <c r="B2" s="370" t="s">
        <v>20</v>
      </c>
      <c r="C2" s="370"/>
      <c r="D2" s="370"/>
      <c r="E2" s="370"/>
      <c r="F2" s="370"/>
      <c r="G2" s="370"/>
      <c r="H2" s="370"/>
      <c r="I2" s="370"/>
    </row>
    <row r="3" spans="1:11" s="21" customFormat="1" ht="20" customHeight="1">
      <c r="B3" s="370" t="s">
        <v>21</v>
      </c>
      <c r="C3" s="370"/>
      <c r="D3" s="370"/>
      <c r="E3" s="370"/>
      <c r="F3" s="370"/>
      <c r="G3" s="370"/>
      <c r="H3" s="370"/>
      <c r="I3" s="370"/>
    </row>
    <row r="4" spans="1:11" s="21" customFormat="1" ht="18">
      <c r="B4" s="370" t="s">
        <v>22</v>
      </c>
      <c r="C4" s="370"/>
      <c r="D4" s="370"/>
      <c r="E4" s="370"/>
      <c r="F4" s="370"/>
      <c r="G4" s="370"/>
      <c r="H4" s="370"/>
      <c r="I4" s="370"/>
    </row>
    <row r="5" spans="1:11" s="21" customFormat="1" ht="25.5" customHeight="1">
      <c r="A5" s="26"/>
      <c r="B5" s="370" t="s">
        <v>23</v>
      </c>
      <c r="C5" s="370"/>
      <c r="D5" s="370"/>
      <c r="E5" s="370"/>
      <c r="F5" s="370"/>
      <c r="G5" s="370"/>
      <c r="H5" s="370"/>
      <c r="I5" s="370"/>
    </row>
    <row r="6" spans="1:11" s="21" customFormat="1" ht="19">
      <c r="A6" s="26"/>
      <c r="B6" s="36"/>
      <c r="C6" s="317" t="s">
        <v>24</v>
      </c>
      <c r="D6" s="35"/>
      <c r="E6" s="35"/>
      <c r="F6" s="35"/>
      <c r="G6" s="35"/>
      <c r="H6" s="35"/>
      <c r="I6" s="35"/>
    </row>
    <row r="7" spans="1:11" s="21" customFormat="1" ht="53.25" customHeight="1">
      <c r="A7" s="26"/>
      <c r="B7" s="370" t="s">
        <v>201</v>
      </c>
      <c r="C7" s="370"/>
      <c r="D7" s="370"/>
      <c r="E7" s="370"/>
      <c r="F7" s="370"/>
      <c r="G7" s="370"/>
      <c r="H7" s="370"/>
      <c r="I7" s="370"/>
    </row>
    <row r="8" spans="1:11" s="21" customFormat="1" ht="18">
      <c r="A8" s="26"/>
      <c r="B8" s="36"/>
      <c r="C8" s="36"/>
      <c r="D8" s="35"/>
      <c r="E8" s="35"/>
      <c r="F8" s="35"/>
      <c r="G8" s="35"/>
      <c r="H8" s="35"/>
      <c r="I8" s="35"/>
    </row>
    <row r="9" spans="1:11" s="21" customFormat="1" ht="18">
      <c r="A9" s="26"/>
      <c r="B9" s="36"/>
      <c r="C9" s="36"/>
      <c r="D9" s="35"/>
      <c r="E9" s="35"/>
      <c r="F9" s="35"/>
      <c r="G9" s="35"/>
      <c r="H9" s="35"/>
      <c r="I9" s="35"/>
    </row>
    <row r="10" spans="1:11" ht="13.5" customHeight="1">
      <c r="A10" s="28"/>
      <c r="B10" s="384" t="s">
        <v>25</v>
      </c>
      <c r="C10" s="384"/>
      <c r="D10" s="384"/>
      <c r="E10" s="384"/>
      <c r="F10" s="384"/>
      <c r="G10" s="384"/>
      <c r="H10" s="384"/>
      <c r="I10" s="384"/>
      <c r="J10" s="28"/>
      <c r="K10" s="28"/>
    </row>
    <row r="11" spans="1:11" ht="13.5" customHeight="1" thickBot="1">
      <c r="A11" s="28"/>
      <c r="B11" s="385" t="s">
        <v>26</v>
      </c>
      <c r="C11" s="385"/>
      <c r="D11" s="385"/>
      <c r="E11" s="385"/>
      <c r="F11" s="385"/>
      <c r="G11" s="385"/>
      <c r="H11" s="385"/>
      <c r="I11" s="385"/>
      <c r="J11" s="28"/>
      <c r="K11" s="28"/>
    </row>
    <row r="12" spans="1:11" ht="41.25" customHeight="1" thickTop="1">
      <c r="A12" s="28"/>
      <c r="B12" s="373" t="s">
        <v>27</v>
      </c>
      <c r="C12" s="377" t="s">
        <v>28</v>
      </c>
      <c r="D12" s="371" t="s">
        <v>29</v>
      </c>
      <c r="E12" s="375" t="s">
        <v>30</v>
      </c>
      <c r="F12" s="381" t="s">
        <v>31</v>
      </c>
      <c r="G12" s="382"/>
      <c r="H12" s="383"/>
      <c r="I12" s="379"/>
      <c r="J12" s="28"/>
      <c r="K12" s="28"/>
    </row>
    <row r="13" spans="1:11" ht="59.25" customHeight="1" thickBot="1">
      <c r="A13" s="28"/>
      <c r="B13" s="374"/>
      <c r="C13" s="378"/>
      <c r="D13" s="372"/>
      <c r="E13" s="376"/>
      <c r="F13" s="161" t="s">
        <v>32</v>
      </c>
      <c r="G13" s="162" t="s">
        <v>33</v>
      </c>
      <c r="H13" s="163" t="s">
        <v>34</v>
      </c>
      <c r="I13" s="380"/>
      <c r="J13" s="28"/>
      <c r="K13" s="28"/>
    </row>
    <row r="14" spans="1:11" ht="4.5" customHeight="1">
      <c r="A14" s="28"/>
      <c r="B14" s="38"/>
      <c r="C14" s="53"/>
      <c r="D14" s="39"/>
      <c r="E14" s="39"/>
      <c r="F14" s="330"/>
      <c r="G14" s="330"/>
      <c r="H14" s="331"/>
      <c r="I14" s="330"/>
      <c r="J14" s="332"/>
      <c r="K14" s="28"/>
    </row>
    <row r="15" spans="1:11">
      <c r="A15" s="28"/>
      <c r="B15" s="91">
        <v>1</v>
      </c>
      <c r="C15" s="92">
        <v>7</v>
      </c>
      <c r="D15" s="119" t="s">
        <v>35</v>
      </c>
      <c r="E15" s="93" t="s">
        <v>36</v>
      </c>
      <c r="F15" s="94">
        <v>10</v>
      </c>
      <c r="G15" s="94">
        <v>19</v>
      </c>
      <c r="H15" s="116">
        <v>1</v>
      </c>
      <c r="I15" s="94"/>
      <c r="J15" s="332"/>
      <c r="K15" s="160" t="s">
        <v>208</v>
      </c>
    </row>
    <row r="16" spans="1:11">
      <c r="A16" s="28"/>
      <c r="B16" s="91">
        <v>2</v>
      </c>
      <c r="C16" s="92">
        <v>9</v>
      </c>
      <c r="D16" s="119" t="s">
        <v>37</v>
      </c>
      <c r="E16" s="93" t="s">
        <v>38</v>
      </c>
      <c r="F16" s="94">
        <v>10</v>
      </c>
      <c r="G16" s="94">
        <v>19</v>
      </c>
      <c r="H16" s="116">
        <v>1</v>
      </c>
      <c r="I16" s="94"/>
      <c r="J16" s="332"/>
      <c r="K16" s="160" t="s">
        <v>208</v>
      </c>
    </row>
    <row r="17" spans="2:11">
      <c r="B17" s="91">
        <v>3</v>
      </c>
      <c r="C17" s="92">
        <v>11</v>
      </c>
      <c r="D17" s="119" t="s">
        <v>39</v>
      </c>
      <c r="E17" s="93" t="s">
        <v>36</v>
      </c>
      <c r="F17" s="94">
        <v>10</v>
      </c>
      <c r="G17" s="94">
        <v>19</v>
      </c>
      <c r="H17" s="116">
        <v>1</v>
      </c>
      <c r="I17" s="94"/>
      <c r="J17" s="332"/>
      <c r="K17" s="160" t="s">
        <v>208</v>
      </c>
    </row>
    <row r="18" spans="2:11">
      <c r="B18" s="91">
        <v>4</v>
      </c>
      <c r="C18" s="92">
        <v>17</v>
      </c>
      <c r="D18" s="119" t="s">
        <v>40</v>
      </c>
      <c r="E18" s="93" t="s">
        <v>36</v>
      </c>
      <c r="F18" s="94">
        <v>10</v>
      </c>
      <c r="G18" s="94">
        <v>19</v>
      </c>
      <c r="H18" s="116">
        <v>1</v>
      </c>
      <c r="I18" s="94"/>
      <c r="J18" s="332"/>
      <c r="K18" s="160" t="s">
        <v>208</v>
      </c>
    </row>
    <row r="19" spans="2:11">
      <c r="B19" s="91">
        <v>5</v>
      </c>
      <c r="C19" s="92">
        <v>30</v>
      </c>
      <c r="D19" s="119" t="s">
        <v>41</v>
      </c>
      <c r="E19" s="93" t="s">
        <v>36</v>
      </c>
      <c r="F19" s="94">
        <v>10</v>
      </c>
      <c r="G19" s="94">
        <v>19</v>
      </c>
      <c r="H19" s="116">
        <v>1</v>
      </c>
      <c r="I19" s="94"/>
      <c r="J19" s="332"/>
      <c r="K19" s="160" t="s">
        <v>208</v>
      </c>
    </row>
    <row r="20" spans="2:11">
      <c r="B20" s="91">
        <v>6</v>
      </c>
      <c r="C20" s="92">
        <v>36</v>
      </c>
      <c r="D20" s="119" t="s">
        <v>42</v>
      </c>
      <c r="E20" s="93" t="s">
        <v>43</v>
      </c>
      <c r="F20" s="94">
        <v>10</v>
      </c>
      <c r="G20" s="94">
        <v>19</v>
      </c>
      <c r="H20" s="116">
        <v>1</v>
      </c>
      <c r="I20" s="94"/>
      <c r="J20" s="332"/>
      <c r="K20" s="160" t="s">
        <v>208</v>
      </c>
    </row>
    <row r="21" spans="2:11">
      <c r="B21" s="91">
        <v>7</v>
      </c>
      <c r="C21" s="92">
        <v>37</v>
      </c>
      <c r="D21" s="119" t="s">
        <v>44</v>
      </c>
      <c r="E21" s="93" t="s">
        <v>38</v>
      </c>
      <c r="F21" s="94">
        <v>10</v>
      </c>
      <c r="G21" s="94">
        <v>19</v>
      </c>
      <c r="H21" s="116">
        <v>1</v>
      </c>
      <c r="I21" s="94"/>
      <c r="J21" s="332"/>
      <c r="K21" s="160" t="s">
        <v>208</v>
      </c>
    </row>
    <row r="22" spans="2:11" ht="5.25" customHeight="1" thickBot="1">
      <c r="B22" s="204"/>
      <c r="C22" s="386"/>
      <c r="D22" s="386"/>
      <c r="E22" s="386"/>
      <c r="F22" s="386"/>
      <c r="G22" s="386"/>
      <c r="H22" s="386"/>
      <c r="I22" s="230"/>
      <c r="J22" s="332"/>
      <c r="K22" s="28"/>
    </row>
    <row r="23" spans="2:11" ht="14" thickTop="1">
      <c r="B23" s="364" t="s">
        <v>45</v>
      </c>
      <c r="C23" s="365"/>
      <c r="D23" s="95" t="s">
        <v>36</v>
      </c>
      <c r="E23" s="165">
        <v>4</v>
      </c>
      <c r="F23" s="333"/>
      <c r="G23" s="334"/>
      <c r="H23" s="335"/>
      <c r="I23" s="335"/>
      <c r="J23" s="28"/>
      <c r="K23" s="28"/>
    </row>
    <row r="24" spans="2:11">
      <c r="B24" s="366"/>
      <c r="C24" s="367"/>
      <c r="D24" s="96" t="s">
        <v>38</v>
      </c>
      <c r="E24" s="166">
        <v>2</v>
      </c>
      <c r="F24" s="336"/>
      <c r="G24" s="230"/>
      <c r="H24" s="337"/>
      <c r="I24" s="337"/>
      <c r="J24" s="28"/>
      <c r="K24" s="28"/>
    </row>
    <row r="25" spans="2:11">
      <c r="B25" s="366"/>
      <c r="C25" s="367"/>
      <c r="D25" s="97" t="s">
        <v>43</v>
      </c>
      <c r="E25" s="167">
        <v>1</v>
      </c>
      <c r="F25" s="336"/>
      <c r="G25" s="230"/>
      <c r="H25" s="337"/>
      <c r="I25" s="337"/>
      <c r="J25" s="28"/>
      <c r="K25" s="28"/>
    </row>
    <row r="26" spans="2:11" ht="14" thickBot="1">
      <c r="B26" s="368"/>
      <c r="C26" s="369"/>
      <c r="D26" s="164" t="s">
        <v>46</v>
      </c>
      <c r="E26" s="168">
        <v>7</v>
      </c>
      <c r="F26" s="338"/>
      <c r="G26" s="339"/>
      <c r="H26" s="340"/>
      <c r="I26" s="340"/>
      <c r="J26" s="28"/>
      <c r="K26" s="28"/>
    </row>
    <row r="27" spans="2:11" ht="3" customHeight="1" thickTop="1">
      <c r="B27" s="159" t="s">
        <v>47</v>
      </c>
      <c r="C27" s="28"/>
      <c r="D27" s="28"/>
      <c r="E27" s="28"/>
      <c r="F27" s="341"/>
      <c r="G27" s="341"/>
      <c r="H27" s="341"/>
      <c r="I27" s="341"/>
      <c r="J27" s="28"/>
      <c r="K27" s="28"/>
    </row>
    <row r="28" spans="2:11">
      <c r="B28" s="28"/>
      <c r="C28" s="28"/>
      <c r="D28" s="28"/>
      <c r="E28" s="28"/>
      <c r="F28" s="341"/>
      <c r="G28" s="341"/>
      <c r="H28" s="341"/>
      <c r="I28" s="341"/>
      <c r="J28" s="28"/>
      <c r="K28" s="28"/>
    </row>
    <row r="29" spans="2:11">
      <c r="B29" s="28"/>
      <c r="C29" s="28"/>
      <c r="D29" s="28"/>
      <c r="E29" s="28"/>
      <c r="F29" s="341"/>
      <c r="G29" s="341"/>
      <c r="H29" s="341"/>
      <c r="I29" s="341"/>
      <c r="J29" s="28"/>
      <c r="K29" s="28"/>
    </row>
    <row r="30" spans="2:11">
      <c r="B30" s="28"/>
      <c r="C30" s="28"/>
      <c r="D30" s="28"/>
      <c r="E30" s="28"/>
      <c r="F30" s="341"/>
      <c r="G30" s="341"/>
      <c r="H30" s="341"/>
      <c r="I30" s="341"/>
      <c r="J30" s="28"/>
      <c r="K30" s="28"/>
    </row>
    <row r="31" spans="2:11">
      <c r="B31" s="28"/>
      <c r="C31" s="28"/>
      <c r="D31" s="28"/>
      <c r="E31" s="28"/>
      <c r="F31" s="341"/>
      <c r="G31" s="341"/>
      <c r="H31" s="341"/>
      <c r="I31" s="341"/>
      <c r="J31" s="28"/>
      <c r="K31" s="28"/>
    </row>
    <row r="32" spans="2:11">
      <c r="B32" s="28"/>
      <c r="C32" s="28"/>
      <c r="D32" s="28"/>
      <c r="E32" s="28"/>
      <c r="F32" s="341"/>
      <c r="G32" s="341"/>
      <c r="H32" s="341"/>
      <c r="I32" s="341"/>
      <c r="J32" s="28"/>
      <c r="K32" s="28"/>
    </row>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1:I1"/>
    <mergeCell ref="B2:I2"/>
    <mergeCell ref="B3:I3"/>
    <mergeCell ref="B5:I5"/>
    <mergeCell ref="B7:I7"/>
    <mergeCell ref="B23:C26"/>
    <mergeCell ref="B4:I4"/>
    <mergeCell ref="D12:D13"/>
    <mergeCell ref="B12:B13"/>
    <mergeCell ref="E12:E13"/>
    <mergeCell ref="C12:C13"/>
    <mergeCell ref="I12:I13"/>
    <mergeCell ref="F12:H12"/>
    <mergeCell ref="B10:I10"/>
    <mergeCell ref="B11:I11"/>
    <mergeCell ref="C22:H22"/>
  </mergeCells>
  <phoneticPr fontId="0" type="noConversion"/>
  <conditionalFormatting sqref="B15:I21">
    <cfRule type="expression" dxfId="311" priority="38">
      <formula>MOD(ROW(),2)</formula>
    </cfRule>
  </conditionalFormatting>
  <conditionalFormatting sqref="E24">
    <cfRule type="cellIs" dxfId="310" priority="21" operator="greaterThan">
      <formula>0</formula>
    </cfRule>
  </conditionalFormatting>
  <conditionalFormatting sqref="E15:E21 D24:E24">
    <cfRule type="cellIs" dxfId="309" priority="19" operator="equal">
      <formula>"NO ADMISIBLE"</formula>
    </cfRule>
  </conditionalFormatting>
  <conditionalFormatting sqref="F15:H21">
    <cfRule type="cellIs" dxfId="308" priority="12" operator="equal">
      <formula>0</formula>
    </cfRule>
  </conditionalFormatting>
  <conditionalFormatting sqref="I15:I21">
    <cfRule type="cellIs" dxfId="307" priority="11" operator="equal">
      <formula>"NO"</formula>
    </cfRule>
  </conditionalFormatting>
  <conditionalFormatting sqref="K15:K21">
    <cfRule type="cellIs" dxfId="306" priority="9" operator="notEqual">
      <formula>"CORRECTO"</formula>
    </cfRule>
    <cfRule type="cellIs" dxfId="305" priority="10" operator="equal">
      <formula>"CORRECTO"</formula>
    </cfRule>
  </conditionalFormatting>
  <conditionalFormatting sqref="E15:E21 D23:E23">
    <cfRule type="cellIs" dxfId="304" priority="20" stopIfTrue="1" operator="equal">
      <formula>"ADMISIBLE"</formula>
    </cfRule>
  </conditionalFormatting>
  <conditionalFormatting sqref="E15:E21 D25:E25">
    <cfRule type="cellIs" dxfId="303" priority="18" operator="equal">
      <formula>"RECHAZO"</formula>
    </cfRule>
  </conditionalFormatting>
  <dataValidations disablePrompts="1" count="2">
    <dataValidation type="list" allowBlank="1" showInputMessage="1" showErrorMessage="1" sqref="B4:C4" xr:uid="{00000000-0002-0000-0100-000000000000}">
      <formula1>DEPENDENCIAS</formula1>
    </dataValidation>
    <dataValidation type="list" allowBlank="1" showInputMessage="1" showErrorMessage="1" sqref="E15:E21" xr:uid="{00000000-0002-0000-01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theme="9" tint="-0.249977111117893"/>
  </sheetPr>
  <dimension ref="A1:AG160"/>
  <sheetViews>
    <sheetView showGridLines="0" zoomScale="89" zoomScaleNormal="89" zoomScaleSheetLayoutView="93" workbookViewId="0">
      <selection activeCell="B10" sqref="B10:H10"/>
    </sheetView>
  </sheetViews>
  <sheetFormatPr baseColWidth="10" defaultColWidth="11.5" defaultRowHeight="13" zeroHeight="1"/>
  <cols>
    <col min="1" max="1" width="2.6640625" style="1" customWidth="1"/>
    <col min="2" max="2" width="5.1640625" style="8" customWidth="1"/>
    <col min="3" max="3" width="9.5" style="8" customWidth="1"/>
    <col min="4" max="4" width="52.33203125" style="1" customWidth="1"/>
    <col min="5" max="5" width="10.1640625" style="1" customWidth="1"/>
    <col min="6" max="6" width="13.5" style="1" customWidth="1"/>
    <col min="7" max="7" width="18" style="5" customWidth="1"/>
    <col min="8" max="8" width="22.1640625" style="1" customWidth="1"/>
    <col min="9" max="10" width="21.1640625" style="5" customWidth="1"/>
    <col min="11" max="11" width="21.1640625" style="9" customWidth="1"/>
    <col min="12" max="13" width="21.1640625" style="5" customWidth="1"/>
    <col min="14" max="14" width="21.1640625" style="9" customWidth="1"/>
    <col min="15" max="16" width="21.1640625" style="5" customWidth="1"/>
    <col min="17" max="17" width="21.1640625" style="9" customWidth="1"/>
    <col min="18" max="19" width="21.1640625" style="5" customWidth="1"/>
    <col min="20" max="20" width="21.1640625" style="9" customWidth="1"/>
    <col min="21" max="22" width="21.1640625" style="5" customWidth="1"/>
    <col min="23" max="23" width="21.1640625" style="9" customWidth="1"/>
    <col min="24" max="25" width="21.1640625" style="5" customWidth="1"/>
    <col min="26" max="26" width="21.1640625" style="9" customWidth="1"/>
    <col min="27" max="28" width="21.1640625" style="5" customWidth="1"/>
    <col min="29" max="29" width="21.1640625" style="9" customWidth="1"/>
    <col min="30" max="126" width="11.5" style="1" customWidth="1"/>
    <col min="127" max="16384" width="11.5" style="1"/>
  </cols>
  <sheetData>
    <row r="1" spans="1:33" s="22" customFormat="1" ht="20" customHeight="1">
      <c r="A1" s="23"/>
      <c r="B1" s="406" t="s">
        <v>19</v>
      </c>
      <c r="C1" s="406"/>
      <c r="D1" s="406"/>
      <c r="E1" s="406"/>
      <c r="F1" s="406"/>
      <c r="G1" s="406"/>
      <c r="H1" s="406"/>
      <c r="I1" s="24"/>
      <c r="J1" s="23"/>
      <c r="K1" s="25"/>
      <c r="L1" s="24"/>
      <c r="M1" s="23"/>
      <c r="N1" s="25"/>
      <c r="O1" s="24"/>
      <c r="P1" s="23"/>
      <c r="Q1" s="25"/>
      <c r="R1" s="24"/>
      <c r="S1" s="23"/>
      <c r="T1" s="25"/>
      <c r="U1" s="24"/>
      <c r="V1" s="23"/>
      <c r="W1" s="25"/>
      <c r="X1" s="24"/>
      <c r="Y1" s="23"/>
      <c r="Z1" s="25"/>
      <c r="AA1" s="24"/>
      <c r="AB1" s="23"/>
      <c r="AC1" s="25"/>
    </row>
    <row r="2" spans="1:33" s="22" customFormat="1" ht="20" customHeight="1">
      <c r="A2" s="23"/>
      <c r="B2" s="407" t="s">
        <v>20</v>
      </c>
      <c r="C2" s="407"/>
      <c r="D2" s="407"/>
      <c r="E2" s="407"/>
      <c r="F2" s="407"/>
      <c r="G2" s="407"/>
      <c r="H2" s="407"/>
      <c r="I2" s="24"/>
      <c r="J2" s="23"/>
      <c r="K2" s="25"/>
      <c r="L2" s="24"/>
      <c r="M2" s="23"/>
      <c r="N2" s="25"/>
      <c r="O2" s="24"/>
      <c r="P2" s="23"/>
      <c r="Q2" s="25"/>
      <c r="R2" s="24"/>
      <c r="S2" s="23"/>
      <c r="T2" s="25"/>
      <c r="U2" s="24"/>
      <c r="V2" s="23"/>
      <c r="W2" s="25"/>
      <c r="X2" s="24"/>
      <c r="Y2" s="23"/>
      <c r="Z2" s="25"/>
      <c r="AA2" s="24"/>
      <c r="AB2" s="23"/>
      <c r="AC2" s="25"/>
    </row>
    <row r="3" spans="1:33" s="22" customFormat="1" ht="20" customHeight="1">
      <c r="A3" s="23"/>
      <c r="B3" s="407" t="s">
        <v>22</v>
      </c>
      <c r="C3" s="407"/>
      <c r="D3" s="407"/>
      <c r="E3" s="407"/>
      <c r="F3" s="407"/>
      <c r="G3" s="407"/>
      <c r="H3" s="407"/>
      <c r="I3" s="24"/>
      <c r="J3" s="105"/>
      <c r="K3" s="25"/>
      <c r="L3" s="24"/>
      <c r="M3" s="105"/>
      <c r="N3" s="25"/>
      <c r="O3" s="24"/>
      <c r="P3" s="105"/>
      <c r="Q3" s="25"/>
      <c r="R3" s="24"/>
      <c r="S3" s="105"/>
      <c r="T3" s="25"/>
      <c r="U3" s="24"/>
      <c r="V3" s="105"/>
      <c r="W3" s="25"/>
      <c r="X3" s="24"/>
      <c r="Y3" s="105"/>
      <c r="Z3" s="25"/>
      <c r="AA3" s="24"/>
      <c r="AB3" s="105"/>
      <c r="AC3" s="25"/>
    </row>
    <row r="4" spans="1:33" s="22" customFormat="1" ht="20" customHeight="1">
      <c r="A4" s="23"/>
      <c r="B4" s="407" t="s">
        <v>23</v>
      </c>
      <c r="C4" s="407"/>
      <c r="D4" s="407"/>
      <c r="E4" s="407"/>
      <c r="F4" s="407"/>
      <c r="G4" s="407"/>
      <c r="H4" s="407"/>
      <c r="I4" s="24"/>
      <c r="J4" s="23"/>
      <c r="K4" s="25"/>
      <c r="L4" s="24"/>
      <c r="M4" s="23"/>
      <c r="N4" s="25"/>
      <c r="O4" s="24"/>
      <c r="P4" s="23"/>
      <c r="Q4" s="25"/>
      <c r="R4" s="24"/>
      <c r="S4" s="23"/>
      <c r="T4" s="25"/>
      <c r="U4" s="24"/>
      <c r="V4" s="23"/>
      <c r="W4" s="25"/>
      <c r="X4" s="24"/>
      <c r="Y4" s="23"/>
      <c r="Z4" s="25"/>
      <c r="AA4" s="24"/>
      <c r="AB4" s="23"/>
      <c r="AC4" s="25"/>
    </row>
    <row r="5" spans="1:33" s="22" customFormat="1" ht="33.75" customHeight="1">
      <c r="A5" s="23"/>
      <c r="B5" s="318" t="s">
        <v>24</v>
      </c>
      <c r="C5" s="19"/>
      <c r="D5" s="20"/>
      <c r="E5" s="20"/>
      <c r="F5" s="20"/>
      <c r="G5" s="20"/>
      <c r="H5" s="20"/>
      <c r="I5" s="24"/>
      <c r="J5" s="23"/>
      <c r="K5" s="25"/>
      <c r="L5" s="24"/>
      <c r="M5" s="23"/>
      <c r="N5" s="25"/>
      <c r="O5" s="24"/>
      <c r="P5" s="23"/>
      <c r="Q5" s="25"/>
      <c r="R5" s="24"/>
      <c r="S5" s="23"/>
      <c r="T5" s="25"/>
      <c r="U5" s="24"/>
      <c r="V5" s="23"/>
      <c r="W5" s="25"/>
      <c r="X5" s="24"/>
      <c r="Y5" s="23"/>
      <c r="Z5" s="25"/>
      <c r="AA5" s="24"/>
      <c r="AB5" s="23"/>
      <c r="AC5" s="25"/>
    </row>
    <row r="6" spans="1:33" s="22" customFormat="1" ht="36.75" customHeight="1" thickBot="1">
      <c r="A6" s="23"/>
      <c r="B6" s="407" t="s">
        <v>201</v>
      </c>
      <c r="C6" s="407"/>
      <c r="D6" s="407"/>
      <c r="E6" s="407"/>
      <c r="F6" s="407"/>
      <c r="G6" s="407"/>
      <c r="H6" s="407"/>
      <c r="I6" s="24"/>
      <c r="J6" s="23"/>
      <c r="K6" s="25"/>
      <c r="L6" s="24"/>
      <c r="M6" s="23"/>
      <c r="N6" s="25"/>
      <c r="O6" s="24"/>
      <c r="P6" s="23"/>
      <c r="Q6" s="25"/>
      <c r="R6" s="24"/>
      <c r="S6" s="23"/>
      <c r="T6" s="25"/>
      <c r="U6" s="24"/>
      <c r="V6" s="23"/>
      <c r="W6" s="25"/>
      <c r="X6" s="24"/>
      <c r="Y6" s="23"/>
      <c r="Z6" s="25"/>
      <c r="AA6" s="24"/>
      <c r="AB6" s="23"/>
      <c r="AC6" s="25"/>
    </row>
    <row r="7" spans="1:33" s="22" customFormat="1" ht="19" hidden="1" thickBot="1"/>
    <row r="8" spans="1:33" s="10" customFormat="1" ht="14" hidden="1" thickBot="1">
      <c r="A8" s="342"/>
      <c r="B8" s="422" t="s">
        <v>48</v>
      </c>
      <c r="C8" s="422"/>
      <c r="D8" s="422"/>
      <c r="E8" s="422"/>
      <c r="F8" s="422"/>
      <c r="G8" s="422"/>
      <c r="H8" s="422"/>
      <c r="I8" s="16"/>
      <c r="J8" s="15"/>
      <c r="K8" s="15"/>
      <c r="L8" s="16"/>
      <c r="M8" s="15"/>
      <c r="N8" s="15"/>
      <c r="O8" s="16"/>
      <c r="P8" s="15"/>
      <c r="Q8" s="15"/>
      <c r="R8" s="16"/>
      <c r="S8" s="15"/>
      <c r="T8" s="15"/>
      <c r="U8" s="16"/>
      <c r="V8" s="15"/>
      <c r="W8" s="15"/>
      <c r="X8" s="16"/>
      <c r="Y8" s="15"/>
      <c r="Z8" s="15"/>
      <c r="AA8" s="16"/>
      <c r="AB8" s="15"/>
      <c r="AC8" s="15"/>
      <c r="AD8" s="341"/>
      <c r="AE8" s="341"/>
      <c r="AF8" s="341"/>
      <c r="AG8" s="341"/>
    </row>
    <row r="9" spans="1:33" s="2" customFormat="1" ht="20" customHeight="1" thickTop="1" thickBot="1">
      <c r="A9" s="343"/>
      <c r="B9" s="137"/>
      <c r="C9" s="6"/>
      <c r="D9" s="11"/>
      <c r="E9" s="12"/>
      <c r="F9" s="12"/>
      <c r="G9" s="191" t="s">
        <v>49</v>
      </c>
      <c r="H9" s="192" t="s">
        <v>50</v>
      </c>
      <c r="I9" s="411" t="s">
        <v>36</v>
      </c>
      <c r="J9" s="411"/>
      <c r="K9" s="411"/>
      <c r="L9" s="411" t="s">
        <v>38</v>
      </c>
      <c r="M9" s="411"/>
      <c r="N9" s="411"/>
      <c r="O9" s="411" t="s">
        <v>36</v>
      </c>
      <c r="P9" s="411"/>
      <c r="Q9" s="411"/>
      <c r="R9" s="411" t="s">
        <v>36</v>
      </c>
      <c r="S9" s="411"/>
      <c r="T9" s="411"/>
      <c r="U9" s="411" t="s">
        <v>36</v>
      </c>
      <c r="V9" s="411"/>
      <c r="W9" s="411"/>
      <c r="X9" s="411" t="s">
        <v>43</v>
      </c>
      <c r="Y9" s="411"/>
      <c r="Z9" s="411"/>
      <c r="AA9" s="411" t="s">
        <v>38</v>
      </c>
      <c r="AB9" s="411"/>
      <c r="AC9" s="411"/>
      <c r="AD9" s="239"/>
      <c r="AE9" s="344"/>
      <c r="AF9" s="344"/>
      <c r="AG9" s="239" t="s">
        <v>47</v>
      </c>
    </row>
    <row r="10" spans="1:33" s="3" customFormat="1" ht="20.25" customHeight="1" thickTop="1">
      <c r="A10" s="13"/>
      <c r="B10" s="412"/>
      <c r="C10" s="412"/>
      <c r="D10" s="412"/>
      <c r="E10" s="412"/>
      <c r="F10" s="412"/>
      <c r="G10" s="412"/>
      <c r="H10" s="412"/>
      <c r="I10" s="414">
        <v>7</v>
      </c>
      <c r="J10" s="414"/>
      <c r="K10" s="414"/>
      <c r="L10" s="414">
        <v>9</v>
      </c>
      <c r="M10" s="414"/>
      <c r="N10" s="414"/>
      <c r="O10" s="414">
        <v>11</v>
      </c>
      <c r="P10" s="414"/>
      <c r="Q10" s="414"/>
      <c r="R10" s="414">
        <v>17</v>
      </c>
      <c r="S10" s="414"/>
      <c r="T10" s="414"/>
      <c r="U10" s="414">
        <v>30</v>
      </c>
      <c r="V10" s="414"/>
      <c r="W10" s="414"/>
      <c r="X10" s="414">
        <v>36</v>
      </c>
      <c r="Y10" s="414"/>
      <c r="Z10" s="414"/>
      <c r="AA10" s="414">
        <v>37</v>
      </c>
      <c r="AB10" s="414"/>
      <c r="AC10" s="414"/>
    </row>
    <row r="11" spans="1:33" s="4" customFormat="1" ht="17.25" customHeight="1" thickBot="1">
      <c r="A11" s="345"/>
      <c r="B11" s="413" t="s">
        <v>2</v>
      </c>
      <c r="C11" s="413"/>
      <c r="D11" s="413"/>
      <c r="E11" s="413"/>
      <c r="F11" s="413"/>
      <c r="G11" s="413"/>
      <c r="H11" s="413"/>
      <c r="I11" s="415" t="s">
        <v>35</v>
      </c>
      <c r="J11" s="415"/>
      <c r="K11" s="415"/>
      <c r="L11" s="425" t="s">
        <v>37</v>
      </c>
      <c r="M11" s="425"/>
      <c r="N11" s="425"/>
      <c r="O11" s="425" t="s">
        <v>39</v>
      </c>
      <c r="P11" s="425"/>
      <c r="Q11" s="425"/>
      <c r="R11" s="425" t="s">
        <v>40</v>
      </c>
      <c r="S11" s="425"/>
      <c r="T11" s="425"/>
      <c r="U11" s="425" t="s">
        <v>41</v>
      </c>
      <c r="V11" s="425"/>
      <c r="W11" s="425"/>
      <c r="X11" s="425" t="s">
        <v>42</v>
      </c>
      <c r="Y11" s="425"/>
      <c r="Z11" s="425"/>
      <c r="AA11" s="425" t="s">
        <v>44</v>
      </c>
      <c r="AB11" s="425"/>
      <c r="AC11" s="425"/>
      <c r="AD11" s="346"/>
      <c r="AE11" s="346"/>
      <c r="AF11" s="346"/>
      <c r="AG11" s="346"/>
    </row>
    <row r="12" spans="1:33" ht="30.5" customHeight="1" thickBot="1">
      <c r="A12" s="27"/>
      <c r="B12" s="427"/>
      <c r="C12" s="428"/>
      <c r="D12" s="428"/>
      <c r="E12" s="428"/>
      <c r="F12" s="428"/>
      <c r="G12" s="428"/>
      <c r="H12" s="429"/>
      <c r="I12" s="388"/>
      <c r="J12" s="389"/>
      <c r="K12" s="389"/>
      <c r="L12" s="388"/>
      <c r="M12" s="389"/>
      <c r="N12" s="389"/>
      <c r="O12" s="388"/>
      <c r="P12" s="389"/>
      <c r="Q12" s="389"/>
      <c r="R12" s="388"/>
      <c r="S12" s="389"/>
      <c r="T12" s="389"/>
      <c r="U12" s="388"/>
      <c r="V12" s="389"/>
      <c r="W12" s="389"/>
      <c r="X12" s="388"/>
      <c r="Y12" s="389"/>
      <c r="Z12" s="389"/>
      <c r="AA12" s="388"/>
      <c r="AB12" s="389"/>
      <c r="AC12" s="426"/>
      <c r="AD12" s="28"/>
      <c r="AE12" s="28"/>
      <c r="AF12" s="28"/>
      <c r="AG12" s="28"/>
    </row>
    <row r="13" spans="1:33" ht="36" customHeight="1" thickBot="1">
      <c r="A13" s="27"/>
      <c r="B13" s="138" t="s">
        <v>51</v>
      </c>
      <c r="C13" s="139" t="s">
        <v>52</v>
      </c>
      <c r="D13" s="106" t="s">
        <v>53</v>
      </c>
      <c r="E13" s="106" t="s">
        <v>54</v>
      </c>
      <c r="F13" s="107" t="s">
        <v>55</v>
      </c>
      <c r="G13" s="106" t="s">
        <v>56</v>
      </c>
      <c r="H13" s="108" t="s">
        <v>57</v>
      </c>
      <c r="I13" s="109" t="s">
        <v>56</v>
      </c>
      <c r="J13" s="106" t="s">
        <v>58</v>
      </c>
      <c r="K13" s="226" t="s">
        <v>59</v>
      </c>
      <c r="L13" s="109" t="s">
        <v>56</v>
      </c>
      <c r="M13" s="106" t="s">
        <v>58</v>
      </c>
      <c r="N13" s="226" t="s">
        <v>59</v>
      </c>
      <c r="O13" s="109" t="s">
        <v>56</v>
      </c>
      <c r="P13" s="106" t="s">
        <v>58</v>
      </c>
      <c r="Q13" s="226" t="s">
        <v>59</v>
      </c>
      <c r="R13" s="109" t="s">
        <v>56</v>
      </c>
      <c r="S13" s="106" t="s">
        <v>58</v>
      </c>
      <c r="T13" s="226" t="s">
        <v>59</v>
      </c>
      <c r="U13" s="109" t="s">
        <v>56</v>
      </c>
      <c r="V13" s="106" t="s">
        <v>58</v>
      </c>
      <c r="W13" s="226" t="s">
        <v>59</v>
      </c>
      <c r="X13" s="109" t="s">
        <v>56</v>
      </c>
      <c r="Y13" s="106" t="s">
        <v>58</v>
      </c>
      <c r="Z13" s="226" t="s">
        <v>59</v>
      </c>
      <c r="AA13" s="109" t="s">
        <v>56</v>
      </c>
      <c r="AB13" s="106" t="s">
        <v>58</v>
      </c>
      <c r="AC13" s="320" t="s">
        <v>59</v>
      </c>
      <c r="AD13" s="28"/>
      <c r="AE13" s="28"/>
      <c r="AF13" s="28"/>
      <c r="AG13" s="28"/>
    </row>
    <row r="14" spans="1:33" ht="20.25" customHeight="1">
      <c r="A14" s="27"/>
      <c r="B14" s="218" t="s">
        <v>60</v>
      </c>
      <c r="C14" s="219"/>
      <c r="D14" s="219"/>
      <c r="E14" s="219"/>
      <c r="F14" s="220"/>
      <c r="G14" s="219"/>
      <c r="H14" s="221">
        <v>706798069</v>
      </c>
      <c r="I14" s="222"/>
      <c r="J14" s="223">
        <v>677050530</v>
      </c>
      <c r="K14" s="227"/>
      <c r="L14" s="222"/>
      <c r="M14" s="223">
        <v>0</v>
      </c>
      <c r="N14" s="227"/>
      <c r="O14" s="222"/>
      <c r="P14" s="223">
        <v>706750784</v>
      </c>
      <c r="Q14" s="227"/>
      <c r="R14" s="222"/>
      <c r="S14" s="223">
        <v>668774450</v>
      </c>
      <c r="T14" s="227"/>
      <c r="U14" s="222"/>
      <c r="V14" s="223">
        <v>706798069</v>
      </c>
      <c r="W14" s="227"/>
      <c r="X14" s="222"/>
      <c r="Y14" s="223">
        <v>0</v>
      </c>
      <c r="Z14" s="227"/>
      <c r="AA14" s="222"/>
      <c r="AB14" s="223">
        <v>0</v>
      </c>
      <c r="AC14" s="321"/>
      <c r="AD14" s="28"/>
      <c r="AE14" s="28"/>
      <c r="AF14" s="28"/>
      <c r="AG14" s="28"/>
    </row>
    <row r="15" spans="1:33" ht="30.5" customHeight="1">
      <c r="A15" s="27"/>
      <c r="B15" s="140">
        <v>0</v>
      </c>
      <c r="C15" s="141" t="s">
        <v>61</v>
      </c>
      <c r="D15" s="142" t="s">
        <v>62</v>
      </c>
      <c r="E15" s="141" t="s">
        <v>63</v>
      </c>
      <c r="F15" s="143">
        <v>613</v>
      </c>
      <c r="G15" s="144">
        <v>140197</v>
      </c>
      <c r="H15" s="145">
        <v>85940761</v>
      </c>
      <c r="I15" s="146">
        <v>134300</v>
      </c>
      <c r="J15" s="147">
        <v>82325900</v>
      </c>
      <c r="K15" s="228" t="s">
        <v>206</v>
      </c>
      <c r="L15" s="146"/>
      <c r="M15" s="147">
        <v>0</v>
      </c>
      <c r="N15" s="228" t="s">
        <v>207</v>
      </c>
      <c r="O15" s="146">
        <v>140196</v>
      </c>
      <c r="P15" s="147">
        <v>85940148</v>
      </c>
      <c r="Q15" s="228" t="s">
        <v>206</v>
      </c>
      <c r="R15" s="146">
        <v>132654</v>
      </c>
      <c r="S15" s="147">
        <v>81316902</v>
      </c>
      <c r="T15" s="228" t="s">
        <v>206</v>
      </c>
      <c r="U15" s="146">
        <v>140197</v>
      </c>
      <c r="V15" s="147">
        <v>85940761</v>
      </c>
      <c r="W15" s="228" t="s">
        <v>206</v>
      </c>
      <c r="X15" s="146"/>
      <c r="Y15" s="147">
        <v>0</v>
      </c>
      <c r="Z15" s="228" t="s">
        <v>207</v>
      </c>
      <c r="AA15" s="146"/>
      <c r="AB15" s="147">
        <v>0</v>
      </c>
      <c r="AC15" s="322" t="s">
        <v>207</v>
      </c>
      <c r="AD15" s="28"/>
      <c r="AE15" s="28"/>
      <c r="AF15" s="28"/>
      <c r="AG15" s="28"/>
    </row>
    <row r="16" spans="1:33" ht="30.5" customHeight="1">
      <c r="A16" s="27"/>
      <c r="B16" s="140">
        <v>1</v>
      </c>
      <c r="C16" s="141" t="s">
        <v>64</v>
      </c>
      <c r="D16" s="142" t="s">
        <v>65</v>
      </c>
      <c r="E16" s="141" t="s">
        <v>63</v>
      </c>
      <c r="F16" s="143">
        <v>39314</v>
      </c>
      <c r="G16" s="144">
        <v>12827</v>
      </c>
      <c r="H16" s="145">
        <v>504280678</v>
      </c>
      <c r="I16" s="146">
        <v>12287</v>
      </c>
      <c r="J16" s="147">
        <v>483051118</v>
      </c>
      <c r="K16" s="228" t="s">
        <v>206</v>
      </c>
      <c r="L16" s="146"/>
      <c r="M16" s="147">
        <v>0</v>
      </c>
      <c r="N16" s="228" t="s">
        <v>207</v>
      </c>
      <c r="O16" s="146">
        <v>12826</v>
      </c>
      <c r="P16" s="147">
        <v>504241364</v>
      </c>
      <c r="Q16" s="228" t="s">
        <v>206</v>
      </c>
      <c r="R16" s="146">
        <v>12137</v>
      </c>
      <c r="S16" s="147">
        <v>477154018</v>
      </c>
      <c r="T16" s="228" t="s">
        <v>206</v>
      </c>
      <c r="U16" s="146">
        <v>12827</v>
      </c>
      <c r="V16" s="147">
        <v>504280678</v>
      </c>
      <c r="W16" s="228" t="s">
        <v>206</v>
      </c>
      <c r="X16" s="146"/>
      <c r="Y16" s="147">
        <v>0</v>
      </c>
      <c r="Z16" s="228" t="s">
        <v>207</v>
      </c>
      <c r="AA16" s="146"/>
      <c r="AB16" s="147">
        <v>0</v>
      </c>
      <c r="AC16" s="322" t="s">
        <v>207</v>
      </c>
      <c r="AD16" s="28"/>
      <c r="AE16" s="28"/>
      <c r="AF16" s="28"/>
      <c r="AG16" s="28"/>
    </row>
    <row r="17" spans="1:29" ht="30.5" customHeight="1">
      <c r="A17" s="27"/>
      <c r="B17" s="140">
        <v>2</v>
      </c>
      <c r="C17" s="141">
        <v>232.1</v>
      </c>
      <c r="D17" s="142" t="s">
        <v>66</v>
      </c>
      <c r="E17" s="141" t="s">
        <v>67</v>
      </c>
      <c r="F17" s="143">
        <v>1304</v>
      </c>
      <c r="G17" s="144">
        <v>11584</v>
      </c>
      <c r="H17" s="145">
        <v>15105536</v>
      </c>
      <c r="I17" s="146">
        <v>11097</v>
      </c>
      <c r="J17" s="147">
        <v>14470488</v>
      </c>
      <c r="K17" s="228" t="s">
        <v>206</v>
      </c>
      <c r="L17" s="146"/>
      <c r="M17" s="147">
        <v>0</v>
      </c>
      <c r="N17" s="228" t="s">
        <v>207</v>
      </c>
      <c r="O17" s="146">
        <v>11583</v>
      </c>
      <c r="P17" s="147">
        <v>15104232</v>
      </c>
      <c r="Q17" s="228" t="s">
        <v>206</v>
      </c>
      <c r="R17" s="146">
        <v>10961</v>
      </c>
      <c r="S17" s="147">
        <v>14293144</v>
      </c>
      <c r="T17" s="228" t="s">
        <v>206</v>
      </c>
      <c r="U17" s="146">
        <v>11584</v>
      </c>
      <c r="V17" s="147">
        <v>15105536</v>
      </c>
      <c r="W17" s="228" t="s">
        <v>206</v>
      </c>
      <c r="X17" s="146"/>
      <c r="Y17" s="147">
        <v>0</v>
      </c>
      <c r="Z17" s="228" t="s">
        <v>207</v>
      </c>
      <c r="AA17" s="146"/>
      <c r="AB17" s="147">
        <v>0</v>
      </c>
      <c r="AC17" s="322" t="s">
        <v>207</v>
      </c>
    </row>
    <row r="18" spans="1:29" ht="30.5" customHeight="1" thickBot="1">
      <c r="A18" s="27"/>
      <c r="B18" s="140">
        <v>3</v>
      </c>
      <c r="C18" s="141" t="s">
        <v>68</v>
      </c>
      <c r="D18" s="142" t="s">
        <v>69</v>
      </c>
      <c r="E18" s="141" t="s">
        <v>63</v>
      </c>
      <c r="F18" s="143">
        <v>6054</v>
      </c>
      <c r="G18" s="144">
        <v>16761</v>
      </c>
      <c r="H18" s="145">
        <v>101471094</v>
      </c>
      <c r="I18" s="146">
        <v>16056</v>
      </c>
      <c r="J18" s="147">
        <v>97203024</v>
      </c>
      <c r="K18" s="228" t="s">
        <v>206</v>
      </c>
      <c r="L18" s="146"/>
      <c r="M18" s="147">
        <v>0</v>
      </c>
      <c r="N18" s="228" t="s">
        <v>207</v>
      </c>
      <c r="O18" s="146">
        <v>16760</v>
      </c>
      <c r="P18" s="147">
        <v>101465040</v>
      </c>
      <c r="Q18" s="228" t="s">
        <v>206</v>
      </c>
      <c r="R18" s="146">
        <v>15859</v>
      </c>
      <c r="S18" s="147">
        <v>96010386</v>
      </c>
      <c r="T18" s="228" t="s">
        <v>206</v>
      </c>
      <c r="U18" s="146">
        <v>16761</v>
      </c>
      <c r="V18" s="147">
        <v>101471094</v>
      </c>
      <c r="W18" s="228" t="s">
        <v>206</v>
      </c>
      <c r="X18" s="146"/>
      <c r="Y18" s="147">
        <v>0</v>
      </c>
      <c r="Z18" s="228" t="s">
        <v>207</v>
      </c>
      <c r="AA18" s="146"/>
      <c r="AB18" s="147">
        <v>0</v>
      </c>
      <c r="AC18" s="322" t="s">
        <v>207</v>
      </c>
    </row>
    <row r="19" spans="1:29" ht="20.5" customHeight="1">
      <c r="A19" s="27"/>
      <c r="B19" s="218" t="s">
        <v>70</v>
      </c>
      <c r="C19" s="219"/>
      <c r="D19" s="219"/>
      <c r="E19" s="219"/>
      <c r="F19" s="220"/>
      <c r="G19" s="219"/>
      <c r="H19" s="221">
        <v>2126705350</v>
      </c>
      <c r="I19" s="222"/>
      <c r="J19" s="223">
        <v>2037244580</v>
      </c>
      <c r="K19" s="227"/>
      <c r="L19" s="222"/>
      <c r="M19" s="223">
        <v>0</v>
      </c>
      <c r="N19" s="227"/>
      <c r="O19" s="222"/>
      <c r="P19" s="223">
        <v>2064991880</v>
      </c>
      <c r="Q19" s="227"/>
      <c r="R19" s="222"/>
      <c r="S19" s="223">
        <v>2012287340</v>
      </c>
      <c r="T19" s="227"/>
      <c r="U19" s="222"/>
      <c r="V19" s="223">
        <v>2044000000</v>
      </c>
      <c r="W19" s="227"/>
      <c r="X19" s="222"/>
      <c r="Y19" s="223">
        <v>0</v>
      </c>
      <c r="Z19" s="227"/>
      <c r="AA19" s="222"/>
      <c r="AB19" s="223">
        <v>0</v>
      </c>
      <c r="AC19" s="321"/>
    </row>
    <row r="20" spans="1:29" ht="30.5" customHeight="1" thickBot="1">
      <c r="A20" s="27"/>
      <c r="B20" s="140">
        <v>4</v>
      </c>
      <c r="C20" s="141" t="s">
        <v>71</v>
      </c>
      <c r="D20" s="142" t="s">
        <v>72</v>
      </c>
      <c r="E20" s="141" t="s">
        <v>63</v>
      </c>
      <c r="F20" s="143">
        <v>5110</v>
      </c>
      <c r="G20" s="144">
        <v>416185</v>
      </c>
      <c r="H20" s="145">
        <v>2126705350</v>
      </c>
      <c r="I20" s="146">
        <v>398678</v>
      </c>
      <c r="J20" s="147">
        <v>2037244580</v>
      </c>
      <c r="K20" s="228" t="s">
        <v>206</v>
      </c>
      <c r="L20" s="146"/>
      <c r="M20" s="147">
        <v>0</v>
      </c>
      <c r="N20" s="228" t="s">
        <v>207</v>
      </c>
      <c r="O20" s="146">
        <v>404108</v>
      </c>
      <c r="P20" s="147">
        <v>2064991880</v>
      </c>
      <c r="Q20" s="228" t="s">
        <v>206</v>
      </c>
      <c r="R20" s="146">
        <v>393794</v>
      </c>
      <c r="S20" s="147">
        <v>2012287340</v>
      </c>
      <c r="T20" s="228" t="s">
        <v>206</v>
      </c>
      <c r="U20" s="146">
        <v>400000</v>
      </c>
      <c r="V20" s="147">
        <v>2044000000</v>
      </c>
      <c r="W20" s="228" t="s">
        <v>206</v>
      </c>
      <c r="X20" s="146"/>
      <c r="Y20" s="147">
        <v>0</v>
      </c>
      <c r="Z20" s="228" t="s">
        <v>207</v>
      </c>
      <c r="AA20" s="146"/>
      <c r="AB20" s="147">
        <v>0</v>
      </c>
      <c r="AC20" s="322" t="s">
        <v>207</v>
      </c>
    </row>
    <row r="21" spans="1:29" ht="22.5" customHeight="1">
      <c r="A21" s="27"/>
      <c r="B21" s="218" t="s">
        <v>73</v>
      </c>
      <c r="C21" s="219"/>
      <c r="D21" s="219"/>
      <c r="E21" s="219"/>
      <c r="F21" s="220"/>
      <c r="G21" s="219"/>
      <c r="H21" s="221">
        <v>9213579440</v>
      </c>
      <c r="I21" s="222"/>
      <c r="J21" s="223">
        <v>8826006280</v>
      </c>
      <c r="K21" s="227"/>
      <c r="L21" s="222"/>
      <c r="M21" s="223">
        <v>0</v>
      </c>
      <c r="N21" s="227"/>
      <c r="O21" s="222"/>
      <c r="P21" s="223">
        <v>8946704780</v>
      </c>
      <c r="Q21" s="227"/>
      <c r="R21" s="222"/>
      <c r="S21" s="223">
        <v>8717889440</v>
      </c>
      <c r="T21" s="227"/>
      <c r="U21" s="222"/>
      <c r="V21" s="223">
        <v>8438820000</v>
      </c>
      <c r="W21" s="227"/>
      <c r="X21" s="222"/>
      <c r="Y21" s="223">
        <v>0</v>
      </c>
      <c r="Z21" s="227"/>
      <c r="AA21" s="222"/>
      <c r="AB21" s="223">
        <v>0</v>
      </c>
      <c r="AC21" s="321"/>
    </row>
    <row r="22" spans="1:29" ht="30.5" customHeight="1" thickBot="1">
      <c r="A22" s="27"/>
      <c r="B22" s="140">
        <v>4</v>
      </c>
      <c r="C22" s="141" t="s">
        <v>74</v>
      </c>
      <c r="D22" s="142" t="s">
        <v>75</v>
      </c>
      <c r="E22" s="141" t="s">
        <v>63</v>
      </c>
      <c r="F22" s="143">
        <v>8060</v>
      </c>
      <c r="G22" s="144">
        <v>1143124</v>
      </c>
      <c r="H22" s="145">
        <v>9213579440</v>
      </c>
      <c r="I22" s="146">
        <v>1095038</v>
      </c>
      <c r="J22" s="147">
        <v>8826006280</v>
      </c>
      <c r="K22" s="228" t="s">
        <v>206</v>
      </c>
      <c r="L22" s="146"/>
      <c r="M22" s="147">
        <v>0</v>
      </c>
      <c r="N22" s="228" t="s">
        <v>207</v>
      </c>
      <c r="O22" s="146">
        <v>1110013</v>
      </c>
      <c r="P22" s="147">
        <v>8946704780</v>
      </c>
      <c r="Q22" s="228" t="s">
        <v>206</v>
      </c>
      <c r="R22" s="146">
        <v>1081624</v>
      </c>
      <c r="S22" s="147">
        <v>8717889440</v>
      </c>
      <c r="T22" s="228" t="s">
        <v>206</v>
      </c>
      <c r="U22" s="146">
        <v>1047000</v>
      </c>
      <c r="V22" s="147">
        <v>8438820000</v>
      </c>
      <c r="W22" s="228" t="s">
        <v>206</v>
      </c>
      <c r="X22" s="146"/>
      <c r="Y22" s="147">
        <v>0</v>
      </c>
      <c r="Z22" s="228" t="s">
        <v>207</v>
      </c>
      <c r="AA22" s="146"/>
      <c r="AB22" s="147">
        <v>0</v>
      </c>
      <c r="AC22" s="322" t="s">
        <v>207</v>
      </c>
    </row>
    <row r="23" spans="1:29" ht="22.5" customHeight="1">
      <c r="A23" s="27"/>
      <c r="B23" s="218" t="s">
        <v>76</v>
      </c>
      <c r="C23" s="219"/>
      <c r="D23" s="219"/>
      <c r="E23" s="219"/>
      <c r="F23" s="220"/>
      <c r="G23" s="219"/>
      <c r="H23" s="221">
        <v>4902498751</v>
      </c>
      <c r="I23" s="222"/>
      <c r="J23" s="223">
        <v>4696186433</v>
      </c>
      <c r="K23" s="227"/>
      <c r="L23" s="222"/>
      <c r="M23" s="223">
        <v>0</v>
      </c>
      <c r="N23" s="227"/>
      <c r="O23" s="222"/>
      <c r="P23" s="223">
        <v>4775879015</v>
      </c>
      <c r="Q23" s="227"/>
      <c r="R23" s="222"/>
      <c r="S23" s="223">
        <v>4828421629</v>
      </c>
      <c r="T23" s="227"/>
      <c r="U23" s="222"/>
      <c r="V23" s="223">
        <v>4902498751</v>
      </c>
      <c r="W23" s="227"/>
      <c r="X23" s="222"/>
      <c r="Y23" s="223">
        <v>0</v>
      </c>
      <c r="Z23" s="227"/>
      <c r="AA23" s="222"/>
      <c r="AB23" s="223">
        <v>0</v>
      </c>
      <c r="AC23" s="321"/>
    </row>
    <row r="24" spans="1:29" ht="80.25" customHeight="1">
      <c r="A24" s="27"/>
      <c r="B24" s="140">
        <v>6</v>
      </c>
      <c r="C24" s="141" t="s">
        <v>77</v>
      </c>
      <c r="D24" s="142" t="s">
        <v>78</v>
      </c>
      <c r="E24" s="141" t="s">
        <v>63</v>
      </c>
      <c r="F24" s="143">
        <v>8253</v>
      </c>
      <c r="G24" s="144">
        <v>45657</v>
      </c>
      <c r="H24" s="145">
        <v>376807221</v>
      </c>
      <c r="I24" s="146">
        <v>43736</v>
      </c>
      <c r="J24" s="147">
        <v>360953208</v>
      </c>
      <c r="K24" s="228" t="s">
        <v>206</v>
      </c>
      <c r="L24" s="146"/>
      <c r="M24" s="147">
        <v>0</v>
      </c>
      <c r="N24" s="228" t="s">
        <v>207</v>
      </c>
      <c r="O24" s="146">
        <v>45658</v>
      </c>
      <c r="P24" s="147">
        <v>376815474</v>
      </c>
      <c r="Q24" s="228" t="s">
        <v>207</v>
      </c>
      <c r="R24" s="146">
        <v>43201</v>
      </c>
      <c r="S24" s="147">
        <v>356537853</v>
      </c>
      <c r="T24" s="228" t="s">
        <v>206</v>
      </c>
      <c r="U24" s="146">
        <v>45657</v>
      </c>
      <c r="V24" s="147">
        <v>376807221</v>
      </c>
      <c r="W24" s="228" t="s">
        <v>206</v>
      </c>
      <c r="X24" s="146"/>
      <c r="Y24" s="147">
        <v>0</v>
      </c>
      <c r="Z24" s="228" t="s">
        <v>207</v>
      </c>
      <c r="AA24" s="146"/>
      <c r="AB24" s="147">
        <v>0</v>
      </c>
      <c r="AC24" s="322" t="s">
        <v>207</v>
      </c>
    </row>
    <row r="25" spans="1:29" ht="30.5" customHeight="1">
      <c r="A25" s="27"/>
      <c r="B25" s="140">
        <v>7</v>
      </c>
      <c r="C25" s="141" t="s">
        <v>79</v>
      </c>
      <c r="D25" s="142" t="s">
        <v>80</v>
      </c>
      <c r="E25" s="141" t="s">
        <v>63</v>
      </c>
      <c r="F25" s="143">
        <v>403</v>
      </c>
      <c r="G25" s="144">
        <v>149718</v>
      </c>
      <c r="H25" s="145">
        <v>60336354</v>
      </c>
      <c r="I25" s="146">
        <v>143420</v>
      </c>
      <c r="J25" s="147">
        <v>57798260</v>
      </c>
      <c r="K25" s="228" t="s">
        <v>206</v>
      </c>
      <c r="L25" s="146"/>
      <c r="M25" s="147">
        <v>0</v>
      </c>
      <c r="N25" s="228" t="s">
        <v>207</v>
      </c>
      <c r="O25" s="146">
        <v>149717</v>
      </c>
      <c r="P25" s="147">
        <v>60335951</v>
      </c>
      <c r="Q25" s="228" t="s">
        <v>206</v>
      </c>
      <c r="R25" s="146">
        <v>141663</v>
      </c>
      <c r="S25" s="147">
        <v>57090189</v>
      </c>
      <c r="T25" s="228" t="s">
        <v>206</v>
      </c>
      <c r="U25" s="146">
        <v>149718</v>
      </c>
      <c r="V25" s="147">
        <v>60336354</v>
      </c>
      <c r="W25" s="228" t="s">
        <v>206</v>
      </c>
      <c r="X25" s="146"/>
      <c r="Y25" s="147">
        <v>0</v>
      </c>
      <c r="Z25" s="228" t="s">
        <v>207</v>
      </c>
      <c r="AA25" s="146"/>
      <c r="AB25" s="147">
        <v>0</v>
      </c>
      <c r="AC25" s="322" t="s">
        <v>207</v>
      </c>
    </row>
    <row r="26" spans="1:29" ht="30.5" customHeight="1">
      <c r="A26" s="27"/>
      <c r="B26" s="140">
        <v>8</v>
      </c>
      <c r="C26" s="141" t="s">
        <v>81</v>
      </c>
      <c r="D26" s="142" t="s">
        <v>82</v>
      </c>
      <c r="E26" s="141" t="s">
        <v>63</v>
      </c>
      <c r="F26" s="143">
        <v>10</v>
      </c>
      <c r="G26" s="144">
        <v>1136902</v>
      </c>
      <c r="H26" s="145">
        <v>11369020</v>
      </c>
      <c r="I26" s="146">
        <v>1089078</v>
      </c>
      <c r="J26" s="147">
        <v>10890780</v>
      </c>
      <c r="K26" s="228" t="s">
        <v>206</v>
      </c>
      <c r="L26" s="146"/>
      <c r="M26" s="147">
        <v>0</v>
      </c>
      <c r="N26" s="228" t="s">
        <v>207</v>
      </c>
      <c r="O26" s="146">
        <v>1136901</v>
      </c>
      <c r="P26" s="147">
        <v>11369010</v>
      </c>
      <c r="Q26" s="228" t="s">
        <v>206</v>
      </c>
      <c r="R26" s="146">
        <v>1136902</v>
      </c>
      <c r="S26" s="147">
        <v>11369020</v>
      </c>
      <c r="T26" s="228" t="s">
        <v>206</v>
      </c>
      <c r="U26" s="146">
        <v>1136902</v>
      </c>
      <c r="V26" s="147">
        <v>11369020</v>
      </c>
      <c r="W26" s="228" t="s">
        <v>206</v>
      </c>
      <c r="X26" s="146"/>
      <c r="Y26" s="147">
        <v>0</v>
      </c>
      <c r="Z26" s="228" t="s">
        <v>207</v>
      </c>
      <c r="AA26" s="146"/>
      <c r="AB26" s="147">
        <v>0</v>
      </c>
      <c r="AC26" s="322" t="s">
        <v>207</v>
      </c>
    </row>
    <row r="27" spans="1:29" ht="30.5" customHeight="1">
      <c r="A27" s="27"/>
      <c r="B27" s="140">
        <v>9</v>
      </c>
      <c r="C27" s="141" t="s">
        <v>83</v>
      </c>
      <c r="D27" s="142" t="s">
        <v>84</v>
      </c>
      <c r="E27" s="141" t="s">
        <v>63</v>
      </c>
      <c r="F27" s="143">
        <v>2150</v>
      </c>
      <c r="G27" s="144">
        <v>982176</v>
      </c>
      <c r="H27" s="145">
        <v>2111678400</v>
      </c>
      <c r="I27" s="146">
        <v>940861</v>
      </c>
      <c r="J27" s="147">
        <v>2022851150</v>
      </c>
      <c r="K27" s="228" t="s">
        <v>206</v>
      </c>
      <c r="L27" s="146"/>
      <c r="M27" s="147">
        <v>0</v>
      </c>
      <c r="N27" s="228" t="s">
        <v>207</v>
      </c>
      <c r="O27" s="146">
        <v>953677</v>
      </c>
      <c r="P27" s="147">
        <v>2050405550</v>
      </c>
      <c r="Q27" s="228" t="s">
        <v>206</v>
      </c>
      <c r="R27" s="146">
        <v>982176</v>
      </c>
      <c r="S27" s="147">
        <v>2111678400</v>
      </c>
      <c r="T27" s="228" t="s">
        <v>206</v>
      </c>
      <c r="U27" s="146">
        <v>982176</v>
      </c>
      <c r="V27" s="147">
        <v>2111678400</v>
      </c>
      <c r="W27" s="228" t="s">
        <v>206</v>
      </c>
      <c r="X27" s="146"/>
      <c r="Y27" s="147">
        <v>0</v>
      </c>
      <c r="Z27" s="228" t="s">
        <v>207</v>
      </c>
      <c r="AA27" s="146"/>
      <c r="AB27" s="147">
        <v>0</v>
      </c>
      <c r="AC27" s="322" t="s">
        <v>207</v>
      </c>
    </row>
    <row r="28" spans="1:29" ht="30.5" customHeight="1">
      <c r="A28" s="27"/>
      <c r="B28" s="140">
        <v>10</v>
      </c>
      <c r="C28" s="141" t="s">
        <v>85</v>
      </c>
      <c r="D28" s="142" t="s">
        <v>86</v>
      </c>
      <c r="E28" s="141" t="s">
        <v>87</v>
      </c>
      <c r="F28" s="143">
        <v>210411</v>
      </c>
      <c r="G28" s="144">
        <v>6195</v>
      </c>
      <c r="H28" s="145">
        <v>1303496145</v>
      </c>
      <c r="I28" s="146">
        <v>5934</v>
      </c>
      <c r="J28" s="147">
        <v>1248578874</v>
      </c>
      <c r="K28" s="228" t="s">
        <v>206</v>
      </c>
      <c r="L28" s="146"/>
      <c r="M28" s="147">
        <v>0</v>
      </c>
      <c r="N28" s="228" t="s">
        <v>207</v>
      </c>
      <c r="O28" s="146">
        <v>6014</v>
      </c>
      <c r="P28" s="147">
        <v>1265411754</v>
      </c>
      <c r="Q28" s="228" t="s">
        <v>206</v>
      </c>
      <c r="R28" s="146">
        <v>6195</v>
      </c>
      <c r="S28" s="147">
        <v>1303496145</v>
      </c>
      <c r="T28" s="228" t="s">
        <v>206</v>
      </c>
      <c r="U28" s="146">
        <v>6195</v>
      </c>
      <c r="V28" s="147">
        <v>1303496145</v>
      </c>
      <c r="W28" s="228" t="s">
        <v>206</v>
      </c>
      <c r="X28" s="146"/>
      <c r="Y28" s="147">
        <v>0</v>
      </c>
      <c r="Z28" s="228" t="s">
        <v>207</v>
      </c>
      <c r="AA28" s="146"/>
      <c r="AB28" s="147">
        <v>0</v>
      </c>
      <c r="AC28" s="322" t="s">
        <v>207</v>
      </c>
    </row>
    <row r="29" spans="1:29" ht="30.5" customHeight="1">
      <c r="A29" s="27"/>
      <c r="B29" s="140">
        <v>11</v>
      </c>
      <c r="C29" s="141" t="s">
        <v>88</v>
      </c>
      <c r="D29" s="142" t="s">
        <v>89</v>
      </c>
      <c r="E29" s="141" t="s">
        <v>90</v>
      </c>
      <c r="F29" s="143">
        <v>131</v>
      </c>
      <c r="G29" s="144">
        <v>755709</v>
      </c>
      <c r="H29" s="145">
        <v>98997879</v>
      </c>
      <c r="I29" s="146">
        <v>723920</v>
      </c>
      <c r="J29" s="147">
        <v>94833520</v>
      </c>
      <c r="K29" s="228" t="s">
        <v>206</v>
      </c>
      <c r="L29" s="146"/>
      <c r="M29" s="147">
        <v>0</v>
      </c>
      <c r="N29" s="228" t="s">
        <v>207</v>
      </c>
      <c r="O29" s="146">
        <v>755708</v>
      </c>
      <c r="P29" s="147">
        <v>98997748</v>
      </c>
      <c r="Q29" s="228" t="s">
        <v>206</v>
      </c>
      <c r="R29" s="146">
        <v>755709</v>
      </c>
      <c r="S29" s="147">
        <v>98997879</v>
      </c>
      <c r="T29" s="228" t="s">
        <v>206</v>
      </c>
      <c r="U29" s="146">
        <v>755709</v>
      </c>
      <c r="V29" s="147">
        <v>98997879</v>
      </c>
      <c r="W29" s="228" t="s">
        <v>206</v>
      </c>
      <c r="X29" s="146"/>
      <c r="Y29" s="147">
        <v>0</v>
      </c>
      <c r="Z29" s="228" t="s">
        <v>207</v>
      </c>
      <c r="AA29" s="146"/>
      <c r="AB29" s="147">
        <v>0</v>
      </c>
      <c r="AC29" s="322" t="s">
        <v>207</v>
      </c>
    </row>
    <row r="30" spans="1:29" ht="30.5" customHeight="1" thickBot="1">
      <c r="A30" s="27"/>
      <c r="B30" s="140">
        <v>12</v>
      </c>
      <c r="C30" s="141" t="s">
        <v>91</v>
      </c>
      <c r="D30" s="142" t="s">
        <v>92</v>
      </c>
      <c r="E30" s="141" t="s">
        <v>63</v>
      </c>
      <c r="F30" s="143">
        <v>1209</v>
      </c>
      <c r="G30" s="144">
        <v>777348</v>
      </c>
      <c r="H30" s="145">
        <v>939813732</v>
      </c>
      <c r="I30" s="146">
        <v>744649</v>
      </c>
      <c r="J30" s="147">
        <v>900280641</v>
      </c>
      <c r="K30" s="228" t="s">
        <v>206</v>
      </c>
      <c r="L30" s="146"/>
      <c r="M30" s="147">
        <v>0</v>
      </c>
      <c r="N30" s="228" t="s">
        <v>207</v>
      </c>
      <c r="O30" s="146">
        <v>754792</v>
      </c>
      <c r="P30" s="147">
        <v>912543528</v>
      </c>
      <c r="Q30" s="228" t="s">
        <v>206</v>
      </c>
      <c r="R30" s="146">
        <v>735527</v>
      </c>
      <c r="S30" s="147">
        <v>889252143</v>
      </c>
      <c r="T30" s="228" t="s">
        <v>206</v>
      </c>
      <c r="U30" s="146">
        <v>777348</v>
      </c>
      <c r="V30" s="147">
        <v>939813732</v>
      </c>
      <c r="W30" s="228" t="s">
        <v>206</v>
      </c>
      <c r="X30" s="146"/>
      <c r="Y30" s="147">
        <v>0</v>
      </c>
      <c r="Z30" s="228" t="s">
        <v>207</v>
      </c>
      <c r="AA30" s="146"/>
      <c r="AB30" s="147">
        <v>0</v>
      </c>
      <c r="AC30" s="322" t="s">
        <v>207</v>
      </c>
    </row>
    <row r="31" spans="1:29" ht="22.5" customHeight="1">
      <c r="A31" s="27"/>
      <c r="B31" s="218" t="s">
        <v>93</v>
      </c>
      <c r="C31" s="219"/>
      <c r="D31" s="219"/>
      <c r="E31" s="219"/>
      <c r="F31" s="220"/>
      <c r="G31" s="219"/>
      <c r="H31" s="221">
        <v>123570132</v>
      </c>
      <c r="I31" s="222"/>
      <c r="J31" s="223">
        <v>118376136</v>
      </c>
      <c r="K31" s="227"/>
      <c r="L31" s="222"/>
      <c r="M31" s="223">
        <v>0</v>
      </c>
      <c r="N31" s="227"/>
      <c r="O31" s="222"/>
      <c r="P31" s="223">
        <v>123543420</v>
      </c>
      <c r="Q31" s="227"/>
      <c r="R31" s="222"/>
      <c r="S31" s="223">
        <v>123570132</v>
      </c>
      <c r="T31" s="227"/>
      <c r="U31" s="222"/>
      <c r="V31" s="223">
        <v>123570132</v>
      </c>
      <c r="W31" s="227"/>
      <c r="X31" s="222"/>
      <c r="Y31" s="223">
        <v>0</v>
      </c>
      <c r="Z31" s="227"/>
      <c r="AA31" s="222"/>
      <c r="AB31" s="223">
        <v>0</v>
      </c>
      <c r="AC31" s="321"/>
    </row>
    <row r="32" spans="1:29" ht="40.5" customHeight="1">
      <c r="A32" s="27"/>
      <c r="B32" s="140">
        <v>13</v>
      </c>
      <c r="C32" s="141" t="s">
        <v>94</v>
      </c>
      <c r="D32" s="142" t="s">
        <v>95</v>
      </c>
      <c r="E32" s="141" t="s">
        <v>90</v>
      </c>
      <c r="F32" s="143">
        <v>21720</v>
      </c>
      <c r="G32" s="144">
        <v>2405</v>
      </c>
      <c r="H32" s="145">
        <v>52236600</v>
      </c>
      <c r="I32" s="146">
        <v>2304</v>
      </c>
      <c r="J32" s="147">
        <v>50042880</v>
      </c>
      <c r="K32" s="228" t="s">
        <v>206</v>
      </c>
      <c r="L32" s="146"/>
      <c r="M32" s="147">
        <v>0</v>
      </c>
      <c r="N32" s="228" t="s">
        <v>207</v>
      </c>
      <c r="O32" s="146">
        <v>2404</v>
      </c>
      <c r="P32" s="147">
        <v>52214880</v>
      </c>
      <c r="Q32" s="228" t="s">
        <v>206</v>
      </c>
      <c r="R32" s="146">
        <v>2405</v>
      </c>
      <c r="S32" s="147">
        <v>52236600</v>
      </c>
      <c r="T32" s="228" t="s">
        <v>206</v>
      </c>
      <c r="U32" s="146">
        <v>2405</v>
      </c>
      <c r="V32" s="147">
        <v>52236600</v>
      </c>
      <c r="W32" s="228" t="s">
        <v>206</v>
      </c>
      <c r="X32" s="146"/>
      <c r="Y32" s="147">
        <v>0</v>
      </c>
      <c r="Z32" s="228" t="s">
        <v>207</v>
      </c>
      <c r="AA32" s="146"/>
      <c r="AB32" s="147">
        <v>0</v>
      </c>
      <c r="AC32" s="322" t="s">
        <v>207</v>
      </c>
    </row>
    <row r="33" spans="1:29" ht="40.5" customHeight="1">
      <c r="A33" s="27"/>
      <c r="B33" s="140">
        <v>14</v>
      </c>
      <c r="C33" s="141" t="s">
        <v>96</v>
      </c>
      <c r="D33" s="142" t="s">
        <v>97</v>
      </c>
      <c r="E33" s="141" t="s">
        <v>98</v>
      </c>
      <c r="F33" s="143">
        <v>4918</v>
      </c>
      <c r="G33" s="144">
        <v>8346</v>
      </c>
      <c r="H33" s="145">
        <v>41045628</v>
      </c>
      <c r="I33" s="146">
        <v>7995</v>
      </c>
      <c r="J33" s="147">
        <v>39319410</v>
      </c>
      <c r="K33" s="228" t="s">
        <v>206</v>
      </c>
      <c r="L33" s="146"/>
      <c r="M33" s="147">
        <v>0</v>
      </c>
      <c r="N33" s="228" t="s">
        <v>207</v>
      </c>
      <c r="O33" s="146">
        <v>8345</v>
      </c>
      <c r="P33" s="147">
        <v>41040710</v>
      </c>
      <c r="Q33" s="228" t="s">
        <v>206</v>
      </c>
      <c r="R33" s="146">
        <v>8346</v>
      </c>
      <c r="S33" s="147">
        <v>41045628</v>
      </c>
      <c r="T33" s="228" t="s">
        <v>206</v>
      </c>
      <c r="U33" s="146">
        <v>8346</v>
      </c>
      <c r="V33" s="147">
        <v>41045628</v>
      </c>
      <c r="W33" s="228" t="s">
        <v>206</v>
      </c>
      <c r="X33" s="146"/>
      <c r="Y33" s="147">
        <v>0</v>
      </c>
      <c r="Z33" s="228" t="s">
        <v>207</v>
      </c>
      <c r="AA33" s="146"/>
      <c r="AB33" s="147">
        <v>0</v>
      </c>
      <c r="AC33" s="322" t="s">
        <v>207</v>
      </c>
    </row>
    <row r="34" spans="1:29" ht="40.5" customHeight="1" thickBot="1">
      <c r="A34" s="27"/>
      <c r="B34" s="140">
        <v>15</v>
      </c>
      <c r="C34" s="141" t="s">
        <v>99</v>
      </c>
      <c r="D34" s="142" t="s">
        <v>100</v>
      </c>
      <c r="E34" s="141" t="s">
        <v>98</v>
      </c>
      <c r="F34" s="143">
        <v>74</v>
      </c>
      <c r="G34" s="144">
        <v>409296</v>
      </c>
      <c r="H34" s="145">
        <v>30287904</v>
      </c>
      <c r="I34" s="146">
        <v>392079</v>
      </c>
      <c r="J34" s="147">
        <v>29013846</v>
      </c>
      <c r="K34" s="228" t="s">
        <v>206</v>
      </c>
      <c r="L34" s="146"/>
      <c r="M34" s="147">
        <v>0</v>
      </c>
      <c r="N34" s="228" t="s">
        <v>207</v>
      </c>
      <c r="O34" s="146">
        <v>409295</v>
      </c>
      <c r="P34" s="147">
        <v>30287830</v>
      </c>
      <c r="Q34" s="228" t="s">
        <v>206</v>
      </c>
      <c r="R34" s="146">
        <v>409296</v>
      </c>
      <c r="S34" s="147">
        <v>30287904</v>
      </c>
      <c r="T34" s="228" t="s">
        <v>206</v>
      </c>
      <c r="U34" s="146">
        <v>409296</v>
      </c>
      <c r="V34" s="147">
        <v>30287904</v>
      </c>
      <c r="W34" s="228" t="s">
        <v>206</v>
      </c>
      <c r="X34" s="146"/>
      <c r="Y34" s="147">
        <v>0</v>
      </c>
      <c r="Z34" s="228" t="s">
        <v>207</v>
      </c>
      <c r="AA34" s="146"/>
      <c r="AB34" s="147">
        <v>0</v>
      </c>
      <c r="AC34" s="322" t="s">
        <v>207</v>
      </c>
    </row>
    <row r="35" spans="1:29" ht="22.5" customHeight="1">
      <c r="A35" s="27"/>
      <c r="B35" s="218" t="s">
        <v>101</v>
      </c>
      <c r="C35" s="219"/>
      <c r="D35" s="219"/>
      <c r="E35" s="219"/>
      <c r="F35" s="220"/>
      <c r="G35" s="219"/>
      <c r="H35" s="221">
        <v>177455404</v>
      </c>
      <c r="I35" s="222"/>
      <c r="J35" s="223">
        <v>169948622</v>
      </c>
      <c r="K35" s="227"/>
      <c r="L35" s="222"/>
      <c r="M35" s="223">
        <v>0</v>
      </c>
      <c r="N35" s="227"/>
      <c r="O35" s="222"/>
      <c r="P35" s="223">
        <v>177332342</v>
      </c>
      <c r="Q35" s="227"/>
      <c r="R35" s="222"/>
      <c r="S35" s="223">
        <v>167856568</v>
      </c>
      <c r="T35" s="227"/>
      <c r="U35" s="222"/>
      <c r="V35" s="223">
        <v>177455404</v>
      </c>
      <c r="W35" s="227"/>
      <c r="X35" s="222"/>
      <c r="Y35" s="223">
        <v>0</v>
      </c>
      <c r="Z35" s="227"/>
      <c r="AA35" s="222"/>
      <c r="AB35" s="223">
        <v>0</v>
      </c>
      <c r="AC35" s="321"/>
    </row>
    <row r="36" spans="1:29" ht="50.25" customHeight="1" thickBot="1">
      <c r="A36" s="27"/>
      <c r="B36" s="140">
        <v>15</v>
      </c>
      <c r="C36" s="141" t="s">
        <v>102</v>
      </c>
      <c r="D36" s="142" t="s">
        <v>103</v>
      </c>
      <c r="E36" s="141" t="s">
        <v>104</v>
      </c>
      <c r="F36" s="143">
        <v>123062</v>
      </c>
      <c r="G36" s="144">
        <v>1442</v>
      </c>
      <c r="H36" s="145">
        <v>177455404</v>
      </c>
      <c r="I36" s="146">
        <v>1381</v>
      </c>
      <c r="J36" s="147">
        <v>169948622</v>
      </c>
      <c r="K36" s="228" t="s">
        <v>206</v>
      </c>
      <c r="L36" s="146"/>
      <c r="M36" s="147">
        <v>0</v>
      </c>
      <c r="N36" s="228" t="s">
        <v>207</v>
      </c>
      <c r="O36" s="146">
        <v>1441</v>
      </c>
      <c r="P36" s="147">
        <v>177332342</v>
      </c>
      <c r="Q36" s="228" t="s">
        <v>206</v>
      </c>
      <c r="R36" s="146">
        <v>1364</v>
      </c>
      <c r="S36" s="147">
        <v>167856568</v>
      </c>
      <c r="T36" s="228" t="s">
        <v>206</v>
      </c>
      <c r="U36" s="146">
        <v>1442</v>
      </c>
      <c r="V36" s="147">
        <v>177455404</v>
      </c>
      <c r="W36" s="228" t="s">
        <v>206</v>
      </c>
      <c r="X36" s="146"/>
      <c r="Y36" s="147">
        <v>0</v>
      </c>
      <c r="Z36" s="228" t="s">
        <v>207</v>
      </c>
      <c r="AA36" s="146"/>
      <c r="AB36" s="147">
        <v>0</v>
      </c>
      <c r="AC36" s="322" t="s">
        <v>207</v>
      </c>
    </row>
    <row r="37" spans="1:29" ht="30.5" customHeight="1">
      <c r="A37" s="27"/>
      <c r="B37" s="175"/>
      <c r="C37" s="176"/>
      <c r="D37" s="177"/>
      <c r="E37" s="176"/>
      <c r="F37" s="178"/>
      <c r="G37" s="179" t="s">
        <v>105</v>
      </c>
      <c r="H37" s="180">
        <v>17250607146</v>
      </c>
      <c r="I37" s="148"/>
      <c r="J37" s="298">
        <v>16524812581</v>
      </c>
      <c r="K37" s="229"/>
      <c r="L37" s="148"/>
      <c r="M37" s="298">
        <v>0</v>
      </c>
      <c r="N37" s="229"/>
      <c r="O37" s="148"/>
      <c r="P37" s="298">
        <v>16795202221</v>
      </c>
      <c r="Q37" s="229"/>
      <c r="R37" s="148"/>
      <c r="S37" s="298">
        <v>16518799559</v>
      </c>
      <c r="T37" s="229"/>
      <c r="U37" s="148"/>
      <c r="V37" s="298">
        <v>16393142356</v>
      </c>
      <c r="W37" s="229"/>
      <c r="X37" s="148"/>
      <c r="Y37" s="298">
        <v>0</v>
      </c>
      <c r="Z37" s="229"/>
      <c r="AA37" s="148"/>
      <c r="AB37" s="298">
        <v>0</v>
      </c>
      <c r="AC37" s="323"/>
    </row>
    <row r="38" spans="1:29" ht="30.5" customHeight="1">
      <c r="A38" s="27"/>
      <c r="B38" s="140">
        <v>14</v>
      </c>
      <c r="C38" s="423" t="s">
        <v>106</v>
      </c>
      <c r="D38" s="423"/>
      <c r="E38" s="423"/>
      <c r="F38" s="423"/>
      <c r="G38" s="424"/>
      <c r="H38" s="225">
        <v>496429842</v>
      </c>
      <c r="I38" s="295" t="s">
        <v>107</v>
      </c>
      <c r="J38" s="299">
        <v>496429842</v>
      </c>
      <c r="K38" s="297" t="s">
        <v>206</v>
      </c>
      <c r="L38" s="295" t="s">
        <v>107</v>
      </c>
      <c r="M38" s="299"/>
      <c r="N38" s="297" t="s">
        <v>207</v>
      </c>
      <c r="O38" s="295" t="s">
        <v>107</v>
      </c>
      <c r="P38" s="299">
        <v>496429842</v>
      </c>
      <c r="Q38" s="297" t="s">
        <v>206</v>
      </c>
      <c r="R38" s="295" t="s">
        <v>107</v>
      </c>
      <c r="S38" s="299">
        <v>496429842</v>
      </c>
      <c r="T38" s="297" t="s">
        <v>206</v>
      </c>
      <c r="U38" s="295" t="s">
        <v>107</v>
      </c>
      <c r="V38" s="299">
        <v>496429842</v>
      </c>
      <c r="W38" s="297" t="s">
        <v>206</v>
      </c>
      <c r="X38" s="295" t="s">
        <v>107</v>
      </c>
      <c r="Y38" s="299"/>
      <c r="Z38" s="297" t="s">
        <v>207</v>
      </c>
      <c r="AA38" s="295" t="s">
        <v>107</v>
      </c>
      <c r="AB38" s="299"/>
      <c r="AC38" s="324" t="s">
        <v>207</v>
      </c>
    </row>
    <row r="39" spans="1:29" ht="30.5" customHeight="1" thickBot="1">
      <c r="A39" s="27"/>
      <c r="B39" s="140">
        <v>15</v>
      </c>
      <c r="C39" s="400" t="s">
        <v>108</v>
      </c>
      <c r="D39" s="400"/>
      <c r="E39" s="400"/>
      <c r="F39" s="400"/>
      <c r="G39" s="401"/>
      <c r="H39" s="225">
        <v>100000000</v>
      </c>
      <c r="I39" s="295" t="s">
        <v>107</v>
      </c>
      <c r="J39" s="299">
        <v>100000000</v>
      </c>
      <c r="K39" s="297" t="s">
        <v>206</v>
      </c>
      <c r="L39" s="295" t="s">
        <v>107</v>
      </c>
      <c r="M39" s="299"/>
      <c r="N39" s="297" t="s">
        <v>207</v>
      </c>
      <c r="O39" s="295" t="s">
        <v>107</v>
      </c>
      <c r="P39" s="299">
        <v>100000000</v>
      </c>
      <c r="Q39" s="297" t="s">
        <v>206</v>
      </c>
      <c r="R39" s="295" t="s">
        <v>107</v>
      </c>
      <c r="S39" s="299">
        <v>100000000</v>
      </c>
      <c r="T39" s="297" t="s">
        <v>206</v>
      </c>
      <c r="U39" s="295" t="s">
        <v>107</v>
      </c>
      <c r="V39" s="299">
        <v>100000000</v>
      </c>
      <c r="W39" s="297" t="s">
        <v>206</v>
      </c>
      <c r="X39" s="295" t="s">
        <v>107</v>
      </c>
      <c r="Y39" s="299"/>
      <c r="Z39" s="297" t="s">
        <v>207</v>
      </c>
      <c r="AA39" s="295" t="s">
        <v>107</v>
      </c>
      <c r="AB39" s="299"/>
      <c r="AC39" s="324" t="s">
        <v>207</v>
      </c>
    </row>
    <row r="40" spans="1:29" ht="30.5" customHeight="1">
      <c r="A40" s="27"/>
      <c r="B40" s="175"/>
      <c r="C40" s="176"/>
      <c r="D40" s="177"/>
      <c r="E40" s="176"/>
      <c r="F40" s="178"/>
      <c r="G40" s="179" t="s">
        <v>109</v>
      </c>
      <c r="H40" s="180">
        <v>17847036988</v>
      </c>
      <c r="I40" s="148"/>
      <c r="J40" s="298">
        <v>17121242423</v>
      </c>
      <c r="K40" s="229"/>
      <c r="L40" s="148"/>
      <c r="M40" s="298">
        <v>0</v>
      </c>
      <c r="N40" s="229"/>
      <c r="O40" s="148"/>
      <c r="P40" s="298">
        <v>17391632063</v>
      </c>
      <c r="Q40" s="229"/>
      <c r="R40" s="148"/>
      <c r="S40" s="298">
        <v>17115229401</v>
      </c>
      <c r="T40" s="229"/>
      <c r="U40" s="148"/>
      <c r="V40" s="298">
        <v>16989572198</v>
      </c>
      <c r="W40" s="229"/>
      <c r="X40" s="148"/>
      <c r="Y40" s="298">
        <v>0</v>
      </c>
      <c r="Z40" s="229"/>
      <c r="AA40" s="148"/>
      <c r="AB40" s="298">
        <v>0</v>
      </c>
      <c r="AC40" s="323"/>
    </row>
    <row r="41" spans="1:29" s="28" customFormat="1" ht="32.25" customHeight="1">
      <c r="A41" s="27"/>
      <c r="B41" s="181"/>
      <c r="C41" s="182"/>
      <c r="D41" s="183"/>
      <c r="E41" s="182"/>
      <c r="F41" s="184"/>
      <c r="G41" s="184" t="s">
        <v>110</v>
      </c>
      <c r="H41" s="185">
        <v>0.2</v>
      </c>
      <c r="I41" s="151"/>
      <c r="J41" s="300">
        <v>0.24</v>
      </c>
      <c r="K41" s="230"/>
      <c r="L41" s="151"/>
      <c r="M41" s="300"/>
      <c r="N41" s="230"/>
      <c r="O41" s="151"/>
      <c r="P41" s="300">
        <v>0.2</v>
      </c>
      <c r="Q41" s="230"/>
      <c r="R41" s="151"/>
      <c r="S41" s="300">
        <v>0.2</v>
      </c>
      <c r="T41" s="230"/>
      <c r="U41" s="151"/>
      <c r="V41" s="300">
        <v>0.2</v>
      </c>
      <c r="W41" s="230"/>
      <c r="X41" s="151"/>
      <c r="Y41" s="300"/>
      <c r="Z41" s="230"/>
      <c r="AA41" s="151"/>
      <c r="AB41" s="300"/>
      <c r="AC41" s="325"/>
    </row>
    <row r="42" spans="1:29" s="28" customFormat="1" ht="32.25" customHeight="1">
      <c r="A42" s="27"/>
      <c r="B42" s="181"/>
      <c r="C42" s="182"/>
      <c r="D42" s="183"/>
      <c r="E42" s="182"/>
      <c r="F42" s="184"/>
      <c r="G42" s="184" t="s">
        <v>111</v>
      </c>
      <c r="H42" s="185">
        <v>0.05</v>
      </c>
      <c r="I42" s="296"/>
      <c r="J42" s="301">
        <v>0.01</v>
      </c>
      <c r="K42" s="297"/>
      <c r="L42" s="296"/>
      <c r="M42" s="301"/>
      <c r="N42" s="297"/>
      <c r="O42" s="296"/>
      <c r="P42" s="301">
        <v>0.05</v>
      </c>
      <c r="Q42" s="297"/>
      <c r="R42" s="296"/>
      <c r="S42" s="301">
        <v>0.05</v>
      </c>
      <c r="T42" s="297"/>
      <c r="U42" s="296"/>
      <c r="V42" s="301">
        <v>0.05</v>
      </c>
      <c r="W42" s="297"/>
      <c r="X42" s="296"/>
      <c r="Y42" s="301"/>
      <c r="Z42" s="297"/>
      <c r="AA42" s="296"/>
      <c r="AB42" s="301"/>
      <c r="AC42" s="324"/>
    </row>
    <row r="43" spans="1:29" s="28" customFormat="1" ht="32.25" customHeight="1">
      <c r="A43" s="27"/>
      <c r="B43" s="181"/>
      <c r="C43" s="182"/>
      <c r="D43" s="183"/>
      <c r="E43" s="182"/>
      <c r="F43" s="184"/>
      <c r="G43" s="184" t="s">
        <v>112</v>
      </c>
      <c r="H43" s="185">
        <v>0.05</v>
      </c>
      <c r="I43" s="152"/>
      <c r="J43" s="301">
        <v>0.05</v>
      </c>
      <c r="K43" s="231"/>
      <c r="L43" s="152"/>
      <c r="M43" s="301"/>
      <c r="N43" s="231"/>
      <c r="O43" s="152"/>
      <c r="P43" s="301">
        <v>0.05</v>
      </c>
      <c r="Q43" s="231"/>
      <c r="R43" s="152"/>
      <c r="S43" s="301">
        <v>0.05</v>
      </c>
      <c r="T43" s="231"/>
      <c r="U43" s="152"/>
      <c r="V43" s="301">
        <v>0.05</v>
      </c>
      <c r="W43" s="231"/>
      <c r="X43" s="152"/>
      <c r="Y43" s="301"/>
      <c r="Z43" s="231"/>
      <c r="AA43" s="152"/>
      <c r="AB43" s="301"/>
      <c r="AC43" s="326"/>
    </row>
    <row r="44" spans="1:29" s="28" customFormat="1" ht="32.25" customHeight="1">
      <c r="A44" s="27"/>
      <c r="B44" s="181"/>
      <c r="C44" s="182"/>
      <c r="D44" s="183"/>
      <c r="E44" s="182"/>
      <c r="F44" s="184"/>
      <c r="G44" s="184" t="s">
        <v>113</v>
      </c>
      <c r="H44" s="185">
        <v>0.3</v>
      </c>
      <c r="I44" s="153"/>
      <c r="J44" s="302">
        <v>0.3</v>
      </c>
      <c r="K44" s="297" t="s">
        <v>206</v>
      </c>
      <c r="L44" s="153"/>
      <c r="M44" s="302">
        <v>0</v>
      </c>
      <c r="N44" s="297" t="s">
        <v>207</v>
      </c>
      <c r="O44" s="153"/>
      <c r="P44" s="302">
        <v>0.3</v>
      </c>
      <c r="Q44" s="297" t="s">
        <v>206</v>
      </c>
      <c r="R44" s="153"/>
      <c r="S44" s="302">
        <v>0.3</v>
      </c>
      <c r="T44" s="297" t="s">
        <v>206</v>
      </c>
      <c r="U44" s="153"/>
      <c r="V44" s="302">
        <v>0.3</v>
      </c>
      <c r="W44" s="297" t="s">
        <v>206</v>
      </c>
      <c r="X44" s="153"/>
      <c r="Y44" s="302">
        <v>0</v>
      </c>
      <c r="Z44" s="297" t="s">
        <v>207</v>
      </c>
      <c r="AA44" s="153"/>
      <c r="AB44" s="302">
        <v>0</v>
      </c>
      <c r="AC44" s="324" t="s">
        <v>207</v>
      </c>
    </row>
    <row r="45" spans="1:29" s="28" customFormat="1" ht="48" customHeight="1">
      <c r="A45" s="27"/>
      <c r="B45" s="149">
        <v>14</v>
      </c>
      <c r="C45" s="398" t="s">
        <v>114</v>
      </c>
      <c r="D45" s="399"/>
      <c r="E45" s="399"/>
      <c r="F45" s="399"/>
      <c r="G45" s="399"/>
      <c r="H45" s="150">
        <v>70000000</v>
      </c>
      <c r="I45" s="295" t="s">
        <v>107</v>
      </c>
      <c r="J45" s="299">
        <v>70000000</v>
      </c>
      <c r="K45" s="297" t="s">
        <v>206</v>
      </c>
      <c r="L45" s="295" t="s">
        <v>107</v>
      </c>
      <c r="M45" s="299"/>
      <c r="N45" s="297" t="s">
        <v>207</v>
      </c>
      <c r="O45" s="295" t="s">
        <v>107</v>
      </c>
      <c r="P45" s="299">
        <v>70000000</v>
      </c>
      <c r="Q45" s="297" t="s">
        <v>206</v>
      </c>
      <c r="R45" s="295" t="s">
        <v>107</v>
      </c>
      <c r="S45" s="299">
        <v>70000000</v>
      </c>
      <c r="T45" s="297" t="s">
        <v>206</v>
      </c>
      <c r="U45" s="295" t="s">
        <v>107</v>
      </c>
      <c r="V45" s="299">
        <v>70000000</v>
      </c>
      <c r="W45" s="297" t="s">
        <v>206</v>
      </c>
      <c r="X45" s="295" t="s">
        <v>107</v>
      </c>
      <c r="Y45" s="299"/>
      <c r="Z45" s="297" t="s">
        <v>207</v>
      </c>
      <c r="AA45" s="295" t="s">
        <v>107</v>
      </c>
      <c r="AB45" s="299"/>
      <c r="AC45" s="324" t="s">
        <v>207</v>
      </c>
    </row>
    <row r="46" spans="1:29" s="28" customFormat="1" ht="32.25" customHeight="1">
      <c r="A46" s="27"/>
      <c r="B46" s="313"/>
      <c r="C46" s="314"/>
      <c r="D46" s="315"/>
      <c r="E46" s="314"/>
      <c r="F46" s="316"/>
      <c r="G46" s="316" t="s">
        <v>115</v>
      </c>
      <c r="H46" s="225">
        <v>1042963012</v>
      </c>
      <c r="I46" s="295" t="s">
        <v>107</v>
      </c>
      <c r="J46" s="299">
        <v>1042963012</v>
      </c>
      <c r="K46" s="297" t="s">
        <v>206</v>
      </c>
      <c r="L46" s="295" t="s">
        <v>107</v>
      </c>
      <c r="M46" s="299"/>
      <c r="N46" s="297" t="s">
        <v>207</v>
      </c>
      <c r="O46" s="295" t="s">
        <v>107</v>
      </c>
      <c r="P46" s="299">
        <v>1042963012</v>
      </c>
      <c r="Q46" s="297" t="s">
        <v>206</v>
      </c>
      <c r="R46" s="295" t="s">
        <v>107</v>
      </c>
      <c r="S46" s="299">
        <v>1042963012</v>
      </c>
      <c r="T46" s="297" t="s">
        <v>206</v>
      </c>
      <c r="U46" s="295" t="s">
        <v>107</v>
      </c>
      <c r="V46" s="299">
        <v>1042963012</v>
      </c>
      <c r="W46" s="297" t="s">
        <v>206</v>
      </c>
      <c r="X46" s="295" t="s">
        <v>107</v>
      </c>
      <c r="Y46" s="299"/>
      <c r="Z46" s="297" t="s">
        <v>207</v>
      </c>
      <c r="AA46" s="295" t="s">
        <v>107</v>
      </c>
      <c r="AB46" s="299"/>
      <c r="AC46" s="324" t="s">
        <v>207</v>
      </c>
    </row>
    <row r="47" spans="1:29" s="28" customFormat="1" ht="32.25" customHeight="1">
      <c r="A47" s="27"/>
      <c r="B47" s="313"/>
      <c r="C47" s="314"/>
      <c r="D47" s="315"/>
      <c r="E47" s="314"/>
      <c r="F47" s="316"/>
      <c r="G47" s="316" t="s">
        <v>116</v>
      </c>
      <c r="H47" s="225">
        <v>140000000</v>
      </c>
      <c r="I47" s="295" t="s">
        <v>107</v>
      </c>
      <c r="J47" s="299">
        <v>140000000</v>
      </c>
      <c r="K47" s="297" t="s">
        <v>206</v>
      </c>
      <c r="L47" s="295" t="s">
        <v>107</v>
      </c>
      <c r="M47" s="299"/>
      <c r="N47" s="297" t="s">
        <v>207</v>
      </c>
      <c r="O47" s="295" t="s">
        <v>107</v>
      </c>
      <c r="P47" s="299">
        <v>140000000</v>
      </c>
      <c r="Q47" s="297" t="s">
        <v>206</v>
      </c>
      <c r="R47" s="295" t="s">
        <v>107</v>
      </c>
      <c r="S47" s="299">
        <v>140000000</v>
      </c>
      <c r="T47" s="297" t="s">
        <v>206</v>
      </c>
      <c r="U47" s="295" t="s">
        <v>107</v>
      </c>
      <c r="V47" s="299">
        <v>140000000</v>
      </c>
      <c r="W47" s="297" t="s">
        <v>206</v>
      </c>
      <c r="X47" s="295" t="s">
        <v>107</v>
      </c>
      <c r="Y47" s="299"/>
      <c r="Z47" s="297" t="s">
        <v>207</v>
      </c>
      <c r="AA47" s="295" t="s">
        <v>107</v>
      </c>
      <c r="AB47" s="299"/>
      <c r="AC47" s="324" t="s">
        <v>207</v>
      </c>
    </row>
    <row r="48" spans="1:29" s="118" customFormat="1" ht="32.25" customHeight="1" thickBot="1">
      <c r="A48" s="117"/>
      <c r="B48" s="186"/>
      <c r="C48" s="187"/>
      <c r="D48" s="188"/>
      <c r="E48" s="187"/>
      <c r="F48" s="189"/>
      <c r="G48" s="189" t="s">
        <v>117</v>
      </c>
      <c r="H48" s="190">
        <v>19100000000</v>
      </c>
      <c r="I48" s="154"/>
      <c r="J48" s="303">
        <v>18374205435</v>
      </c>
      <c r="K48" s="233"/>
      <c r="L48" s="154"/>
      <c r="M48" s="303">
        <v>0</v>
      </c>
      <c r="N48" s="233"/>
      <c r="O48" s="154"/>
      <c r="P48" s="303">
        <v>18644595075</v>
      </c>
      <c r="Q48" s="233"/>
      <c r="R48" s="154"/>
      <c r="S48" s="303">
        <v>18368192413</v>
      </c>
      <c r="T48" s="233"/>
      <c r="U48" s="154"/>
      <c r="V48" s="303">
        <v>18242535210</v>
      </c>
      <c r="W48" s="233"/>
      <c r="X48" s="154"/>
      <c r="Y48" s="303">
        <v>0</v>
      </c>
      <c r="Z48" s="233"/>
      <c r="AA48" s="154"/>
      <c r="AB48" s="303">
        <v>0</v>
      </c>
      <c r="AC48" s="327"/>
    </row>
    <row r="49" spans="1:29" s="28" customFormat="1" ht="32.25" customHeight="1" thickBot="1">
      <c r="A49" s="27"/>
      <c r="B49" s="416" t="s">
        <v>118</v>
      </c>
      <c r="C49" s="417"/>
      <c r="D49" s="417"/>
      <c r="E49" s="417"/>
      <c r="F49" s="417"/>
      <c r="G49" s="417"/>
      <c r="H49" s="418"/>
      <c r="I49" s="151"/>
      <c r="J49" s="304">
        <v>18374205435</v>
      </c>
      <c r="K49" s="232"/>
      <c r="L49" s="151"/>
      <c r="M49" s="304"/>
      <c r="N49" s="232"/>
      <c r="O49" s="151"/>
      <c r="P49" s="304">
        <v>18644595075</v>
      </c>
      <c r="Q49" s="232"/>
      <c r="R49" s="151"/>
      <c r="S49" s="304">
        <v>18368192413</v>
      </c>
      <c r="T49" s="232"/>
      <c r="U49" s="151"/>
      <c r="V49" s="304">
        <v>18242535210</v>
      </c>
      <c r="W49" s="232"/>
      <c r="X49" s="151"/>
      <c r="Y49" s="304"/>
      <c r="Z49" s="232"/>
      <c r="AA49" s="151"/>
      <c r="AB49" s="304"/>
      <c r="AC49" s="328"/>
    </row>
    <row r="50" spans="1:29" s="28" customFormat="1" ht="32.25" customHeight="1" thickBot="1">
      <c r="A50" s="27"/>
      <c r="B50" s="419" t="s">
        <v>119</v>
      </c>
      <c r="C50" s="420"/>
      <c r="D50" s="420"/>
      <c r="E50" s="420"/>
      <c r="F50" s="420"/>
      <c r="G50" s="420"/>
      <c r="H50" s="421"/>
      <c r="I50" s="151"/>
      <c r="J50" s="305">
        <v>0</v>
      </c>
      <c r="K50" s="232"/>
      <c r="L50" s="151"/>
      <c r="M50" s="305">
        <v>0</v>
      </c>
      <c r="N50" s="232"/>
      <c r="O50" s="151"/>
      <c r="P50" s="305">
        <v>0</v>
      </c>
      <c r="Q50" s="232"/>
      <c r="R50" s="151"/>
      <c r="S50" s="305">
        <v>0</v>
      </c>
      <c r="T50" s="232"/>
      <c r="U50" s="151"/>
      <c r="V50" s="305">
        <v>0</v>
      </c>
      <c r="W50" s="232"/>
      <c r="X50" s="151"/>
      <c r="Y50" s="305">
        <v>0</v>
      </c>
      <c r="Z50" s="232"/>
      <c r="AA50" s="151"/>
      <c r="AB50" s="305">
        <v>0</v>
      </c>
      <c r="AC50" s="328"/>
    </row>
    <row r="51" spans="1:29" s="28" customFormat="1" ht="32.25" customHeight="1" thickBot="1">
      <c r="A51" s="27"/>
      <c r="B51" s="155" t="s">
        <v>2</v>
      </c>
      <c r="C51" s="156"/>
      <c r="D51" s="157"/>
      <c r="E51" s="98"/>
      <c r="F51" s="158"/>
      <c r="G51" s="158"/>
      <c r="H51" s="224">
        <v>19100000000</v>
      </c>
      <c r="I51" s="234"/>
      <c r="J51" s="235">
        <v>18374205435</v>
      </c>
      <c r="K51" s="236" t="s">
        <v>206</v>
      </c>
      <c r="L51" s="234"/>
      <c r="M51" s="235" t="s">
        <v>38</v>
      </c>
      <c r="N51" s="236" t="s">
        <v>207</v>
      </c>
      <c r="O51" s="234"/>
      <c r="P51" s="235" t="s">
        <v>204</v>
      </c>
      <c r="Q51" s="236" t="s">
        <v>207</v>
      </c>
      <c r="R51" s="234"/>
      <c r="S51" s="235">
        <v>18368192413</v>
      </c>
      <c r="T51" s="236" t="s">
        <v>206</v>
      </c>
      <c r="U51" s="234"/>
      <c r="V51" s="235">
        <v>18242535210</v>
      </c>
      <c r="W51" s="236" t="s">
        <v>206</v>
      </c>
      <c r="X51" s="234"/>
      <c r="Y51" s="235" t="s">
        <v>43</v>
      </c>
      <c r="Z51" s="236" t="s">
        <v>207</v>
      </c>
      <c r="AA51" s="234"/>
      <c r="AB51" s="235" t="s">
        <v>38</v>
      </c>
      <c r="AC51" s="329" t="s">
        <v>207</v>
      </c>
    </row>
    <row r="52" spans="1:29" s="3" customFormat="1" ht="25" customHeight="1" thickTop="1" thickBot="1">
      <c r="A52" s="13"/>
      <c r="B52" s="7"/>
      <c r="C52" s="7"/>
      <c r="D52" s="14"/>
      <c r="E52" s="14"/>
      <c r="F52" s="14"/>
      <c r="G52" s="17"/>
      <c r="H52" s="17"/>
      <c r="I52" s="390">
        <v>7</v>
      </c>
      <c r="J52" s="391"/>
      <c r="K52" s="391"/>
      <c r="L52" s="390">
        <v>9</v>
      </c>
      <c r="M52" s="391"/>
      <c r="N52" s="391"/>
      <c r="O52" s="390">
        <v>11</v>
      </c>
      <c r="P52" s="391"/>
      <c r="Q52" s="391"/>
      <c r="R52" s="390">
        <v>17</v>
      </c>
      <c r="S52" s="391"/>
      <c r="T52" s="391"/>
      <c r="U52" s="390">
        <v>30</v>
      </c>
      <c r="V52" s="391"/>
      <c r="W52" s="391"/>
      <c r="X52" s="390">
        <v>36</v>
      </c>
      <c r="Y52" s="391"/>
      <c r="Z52" s="391"/>
      <c r="AA52" s="390">
        <v>37</v>
      </c>
      <c r="AB52" s="391"/>
      <c r="AC52" s="402"/>
    </row>
    <row r="53" spans="1:29" ht="18.75" customHeight="1">
      <c r="A53" s="27"/>
      <c r="D53" s="27"/>
      <c r="E53" s="27"/>
      <c r="F53" s="27"/>
      <c r="G53" s="18"/>
      <c r="H53" s="408" t="s">
        <v>120</v>
      </c>
      <c r="I53" s="392"/>
      <c r="J53" s="393"/>
      <c r="K53" s="393"/>
      <c r="L53" s="392"/>
      <c r="M53" s="393"/>
      <c r="N53" s="393"/>
      <c r="O53" s="392" t="s">
        <v>200</v>
      </c>
      <c r="P53" s="393"/>
      <c r="Q53" s="393"/>
      <c r="R53" s="392"/>
      <c r="S53" s="393"/>
      <c r="T53" s="393"/>
      <c r="U53" s="392"/>
      <c r="V53" s="393"/>
      <c r="W53" s="393"/>
      <c r="X53" s="392"/>
      <c r="Y53" s="393"/>
      <c r="Z53" s="393"/>
      <c r="AA53" s="392"/>
      <c r="AB53" s="393"/>
      <c r="AC53" s="403"/>
    </row>
    <row r="54" spans="1:29" ht="18.75" customHeight="1">
      <c r="A54" s="28"/>
      <c r="D54" s="28"/>
      <c r="E54" s="28"/>
      <c r="F54" s="28"/>
      <c r="H54" s="409"/>
      <c r="I54" s="394"/>
      <c r="J54" s="395"/>
      <c r="K54" s="395"/>
      <c r="L54" s="394"/>
      <c r="M54" s="395"/>
      <c r="N54" s="395"/>
      <c r="O54" s="394"/>
      <c r="P54" s="395"/>
      <c r="Q54" s="395"/>
      <c r="R54" s="394"/>
      <c r="S54" s="395"/>
      <c r="T54" s="395"/>
      <c r="U54" s="394"/>
      <c r="V54" s="395"/>
      <c r="W54" s="395"/>
      <c r="X54" s="394"/>
      <c r="Y54" s="395"/>
      <c r="Z54" s="395"/>
      <c r="AA54" s="394"/>
      <c r="AB54" s="395"/>
      <c r="AC54" s="404"/>
    </row>
    <row r="55" spans="1:29" ht="18.75" customHeight="1">
      <c r="A55" s="28"/>
      <c r="D55" s="28"/>
      <c r="E55" s="28"/>
      <c r="F55" s="28"/>
      <c r="H55" s="409"/>
      <c r="I55" s="394"/>
      <c r="J55" s="395"/>
      <c r="K55" s="395"/>
      <c r="L55" s="394"/>
      <c r="M55" s="395"/>
      <c r="N55" s="395"/>
      <c r="O55" s="394"/>
      <c r="P55" s="395"/>
      <c r="Q55" s="395"/>
      <c r="R55" s="394"/>
      <c r="S55" s="395"/>
      <c r="T55" s="395"/>
      <c r="U55" s="394"/>
      <c r="V55" s="395"/>
      <c r="W55" s="395"/>
      <c r="X55" s="394"/>
      <c r="Y55" s="395"/>
      <c r="Z55" s="395"/>
      <c r="AA55" s="394"/>
      <c r="AB55" s="395"/>
      <c r="AC55" s="404"/>
    </row>
    <row r="56" spans="1:29" ht="18.75" customHeight="1">
      <c r="A56" s="28"/>
      <c r="D56" s="28"/>
      <c r="E56" s="28"/>
      <c r="F56" s="28"/>
      <c r="H56" s="410"/>
      <c r="I56" s="396"/>
      <c r="J56" s="397"/>
      <c r="K56" s="397"/>
      <c r="L56" s="396"/>
      <c r="M56" s="397"/>
      <c r="N56" s="397"/>
      <c r="O56" s="396"/>
      <c r="P56" s="397"/>
      <c r="Q56" s="397"/>
      <c r="R56" s="396"/>
      <c r="S56" s="397"/>
      <c r="T56" s="397"/>
      <c r="U56" s="396"/>
      <c r="V56" s="397"/>
      <c r="W56" s="397"/>
      <c r="X56" s="396"/>
      <c r="Y56" s="397"/>
      <c r="Z56" s="397"/>
      <c r="AA56" s="396"/>
      <c r="AB56" s="397"/>
      <c r="AC56" s="405"/>
    </row>
    <row r="57" spans="1:29" ht="18.75" customHeight="1" thickTop="1">
      <c r="A57" s="28"/>
      <c r="B57" s="28"/>
      <c r="C57" s="28"/>
      <c r="D57" s="28"/>
      <c r="E57" s="28"/>
      <c r="F57" s="28"/>
      <c r="G57" s="28"/>
      <c r="H57" s="408" t="s">
        <v>121</v>
      </c>
      <c r="I57" s="392"/>
      <c r="J57" s="393"/>
      <c r="K57" s="393"/>
      <c r="L57" s="392"/>
      <c r="M57" s="393"/>
      <c r="N57" s="393"/>
      <c r="O57" s="392"/>
      <c r="P57" s="393"/>
      <c r="Q57" s="393"/>
      <c r="R57" s="392"/>
      <c r="S57" s="393"/>
      <c r="T57" s="393"/>
      <c r="U57" s="392"/>
      <c r="V57" s="393"/>
      <c r="W57" s="393"/>
      <c r="X57" s="392"/>
      <c r="Y57" s="393"/>
      <c r="Z57" s="393"/>
      <c r="AA57" s="392"/>
      <c r="AB57" s="393"/>
      <c r="AC57" s="403"/>
    </row>
    <row r="58" spans="1:29" ht="18.75" customHeight="1">
      <c r="A58" s="28"/>
      <c r="D58" s="28"/>
      <c r="E58" s="28"/>
      <c r="F58" s="28"/>
      <c r="H58" s="409"/>
      <c r="I58" s="394"/>
      <c r="J58" s="395"/>
      <c r="K58" s="395"/>
      <c r="L58" s="394"/>
      <c r="M58" s="395"/>
      <c r="N58" s="395"/>
      <c r="O58" s="394"/>
      <c r="P58" s="395"/>
      <c r="Q58" s="395"/>
      <c r="R58" s="394"/>
      <c r="S58" s="395"/>
      <c r="T58" s="395"/>
      <c r="U58" s="394"/>
      <c r="V58" s="395"/>
      <c r="W58" s="395"/>
      <c r="X58" s="394"/>
      <c r="Y58" s="395"/>
      <c r="Z58" s="395"/>
      <c r="AA58" s="394"/>
      <c r="AB58" s="395"/>
      <c r="AC58" s="404"/>
    </row>
    <row r="59" spans="1:29" ht="18.75" customHeight="1">
      <c r="A59" s="28"/>
      <c r="D59" s="28"/>
      <c r="E59" s="28"/>
      <c r="F59" s="28"/>
      <c r="H59" s="409"/>
      <c r="I59" s="394"/>
      <c r="J59" s="395"/>
      <c r="K59" s="395"/>
      <c r="L59" s="394"/>
      <c r="M59" s="395"/>
      <c r="N59" s="395"/>
      <c r="O59" s="394"/>
      <c r="P59" s="395"/>
      <c r="Q59" s="395"/>
      <c r="R59" s="394"/>
      <c r="S59" s="395"/>
      <c r="T59" s="395"/>
      <c r="U59" s="394"/>
      <c r="V59" s="395"/>
      <c r="W59" s="395"/>
      <c r="X59" s="394"/>
      <c r="Y59" s="395"/>
      <c r="Z59" s="395"/>
      <c r="AA59" s="394"/>
      <c r="AB59" s="395"/>
      <c r="AC59" s="404"/>
    </row>
    <row r="60" spans="1:29" ht="18.75" customHeight="1" thickBot="1">
      <c r="A60" s="28"/>
      <c r="B60" s="28"/>
      <c r="C60" s="28"/>
      <c r="D60" s="28"/>
      <c r="E60" s="28"/>
      <c r="F60" s="28"/>
      <c r="G60" s="28"/>
      <c r="H60" s="410"/>
      <c r="I60" s="396"/>
      <c r="J60" s="397"/>
      <c r="K60" s="397"/>
      <c r="L60" s="396"/>
      <c r="M60" s="397"/>
      <c r="N60" s="397"/>
      <c r="O60" s="396"/>
      <c r="P60" s="397"/>
      <c r="Q60" s="397"/>
      <c r="R60" s="396"/>
      <c r="S60" s="397"/>
      <c r="T60" s="397"/>
      <c r="U60" s="396"/>
      <c r="V60" s="397"/>
      <c r="W60" s="397"/>
      <c r="X60" s="396"/>
      <c r="Y60" s="397"/>
      <c r="Z60" s="397"/>
      <c r="AA60" s="396"/>
      <c r="AB60" s="397"/>
      <c r="AC60" s="405"/>
    </row>
    <row r="61" spans="1:29" s="104" customFormat="1" ht="14" hidden="1" thickTop="1">
      <c r="A61" s="160"/>
      <c r="B61" s="160"/>
      <c r="C61" s="160"/>
      <c r="D61" s="160"/>
      <c r="E61" s="160"/>
      <c r="F61" s="160"/>
      <c r="G61" s="160"/>
      <c r="H61" s="160"/>
      <c r="I61" s="160"/>
      <c r="J61" s="160"/>
      <c r="K61" s="160"/>
      <c r="L61" s="5"/>
      <c r="M61" s="5"/>
      <c r="N61" s="9"/>
      <c r="O61" s="5"/>
      <c r="P61" s="5"/>
      <c r="Q61" s="9"/>
      <c r="R61" s="5"/>
      <c r="S61" s="5"/>
      <c r="T61" s="9"/>
      <c r="U61" s="5"/>
      <c r="V61" s="5"/>
      <c r="W61" s="9"/>
      <c r="X61" s="5"/>
      <c r="Y61" s="5"/>
      <c r="Z61" s="9"/>
      <c r="AA61" s="5"/>
      <c r="AB61" s="5"/>
      <c r="AC61" s="9"/>
    </row>
    <row r="62" spans="1:29" ht="14" hidden="1" thickTop="1">
      <c r="A62" s="28"/>
      <c r="D62" s="28"/>
      <c r="E62" s="28"/>
      <c r="F62" s="28"/>
      <c r="H62" s="28"/>
    </row>
    <row r="63" spans="1:29" ht="14" hidden="1" thickTop="1">
      <c r="A63" s="28"/>
      <c r="D63" s="28"/>
      <c r="E63" s="28"/>
      <c r="F63" s="28"/>
      <c r="H63" s="28"/>
    </row>
    <row r="64" spans="1:29" ht="14" hidden="1" thickTop="1">
      <c r="A64" s="28"/>
      <c r="D64" s="28"/>
      <c r="E64" s="28"/>
      <c r="F64" s="28"/>
      <c r="H64" s="28"/>
    </row>
    <row r="65" ht="14" hidden="1" thickTop="1"/>
    <row r="66" ht="14" hidden="1" thickTop="1"/>
    <row r="67" ht="14" hidden="1" thickTop="1"/>
    <row r="68" ht="14" hidden="1" thickTop="1"/>
    <row r="69" ht="14" hidden="1" thickTop="1"/>
    <row r="70" ht="14" hidden="1" thickTop="1"/>
    <row r="71" ht="14" hidden="1" thickTop="1"/>
    <row r="72" ht="14" hidden="1" thickTop="1"/>
    <row r="73" ht="14" hidden="1" thickTop="1"/>
    <row r="74" ht="14" hidden="1" thickTop="1"/>
    <row r="75" ht="14" hidden="1" thickTop="1"/>
    <row r="76" ht="14" hidden="1" thickTop="1"/>
    <row r="77" ht="14" hidden="1" thickTop="1"/>
    <row r="78" ht="14" hidden="1" thickTop="1"/>
    <row r="79" ht="14" hidden="1" thickTop="1"/>
    <row r="80" ht="14" hidden="1" thickTop="1"/>
    <row r="81" ht="14" hidden="1" thickTop="1"/>
    <row r="82" ht="14" hidden="1" thickTop="1"/>
    <row r="83" ht="14" hidden="1" thickTop="1"/>
    <row r="84" ht="14" hidden="1" thickTop="1"/>
    <row r="85" ht="14" hidden="1" thickTop="1"/>
    <row r="86" ht="14" hidden="1" thickTop="1"/>
    <row r="87" ht="14" hidden="1" thickTop="1"/>
    <row r="88" ht="14" hidden="1" thickTop="1"/>
    <row r="89" ht="14" hidden="1" thickTop="1"/>
    <row r="90" ht="14" hidden="1" thickTop="1"/>
    <row r="91" ht="14" hidden="1" thickTop="1"/>
    <row r="92" ht="14" hidden="1" thickTop="1"/>
    <row r="93" ht="14" hidden="1" thickTop="1"/>
    <row r="94" ht="14" hidden="1" thickTop="1"/>
    <row r="95" ht="14" hidden="1" thickTop="1"/>
    <row r="96" ht="14" hidden="1" thickTop="1"/>
    <row r="97" ht="14" hidden="1" thickTop="1"/>
    <row r="98" ht="14" hidden="1" thickTop="1"/>
    <row r="99" ht="14" hidden="1" thickTop="1"/>
    <row r="100" ht="14" hidden="1" thickTop="1"/>
    <row r="101" ht="14" hidden="1" thickTop="1"/>
    <row r="102" ht="14" hidden="1" thickTop="1"/>
    <row r="103" ht="14" hidden="1" thickTop="1"/>
    <row r="104" ht="14" hidden="1" thickTop="1"/>
    <row r="105" ht="14" hidden="1" thickTop="1"/>
    <row r="106" ht="14" hidden="1" thickTop="1"/>
    <row r="107" ht="14" hidden="1" thickTop="1"/>
    <row r="108" ht="14" hidden="1" thickTop="1"/>
    <row r="109" ht="14" hidden="1" thickTop="1"/>
    <row r="110" ht="14" hidden="1" thickTop="1"/>
    <row r="111" ht="14" hidden="1" thickTop="1"/>
    <row r="112" ht="14" hidden="1" thickTop="1"/>
    <row r="113" ht="14" hidden="1" thickTop="1"/>
    <row r="114" ht="14" hidden="1" thickTop="1"/>
    <row r="115" ht="14" hidden="1" thickTop="1"/>
    <row r="116" ht="14" hidden="1" thickTop="1"/>
    <row r="117" ht="14" hidden="1" thickTop="1"/>
    <row r="118" ht="14" hidden="1" thickTop="1"/>
    <row r="119" ht="14" hidden="1" thickTop="1"/>
    <row r="120" ht="14" hidden="1" thickTop="1"/>
    <row r="121" ht="14" hidden="1" thickTop="1"/>
    <row r="122" ht="14" hidden="1" thickTop="1"/>
    <row r="123" ht="14" hidden="1" thickTop="1"/>
    <row r="124" ht="14" hidden="1" thickTop="1"/>
    <row r="125" ht="14" hidden="1" thickTop="1"/>
    <row r="126" ht="14" hidden="1" thickTop="1"/>
    <row r="127" ht="14" hidden="1" thickTop="1"/>
    <row r="128" ht="14" hidden="1" thickTop="1"/>
    <row r="129" ht="14" hidden="1" thickTop="1"/>
    <row r="130" ht="14" hidden="1" thickTop="1"/>
    <row r="131" ht="14" hidden="1" thickTop="1"/>
    <row r="132" ht="14" hidden="1" thickTop="1"/>
    <row r="133" ht="14" hidden="1" thickTop="1"/>
    <row r="134" ht="14" hidden="1" thickTop="1"/>
    <row r="135" ht="14" hidden="1" thickTop="1"/>
    <row r="136" ht="14" hidden="1" thickTop="1"/>
    <row r="137" ht="14" hidden="1" thickTop="1"/>
    <row r="138" ht="14" hidden="1" thickTop="1"/>
    <row r="139" ht="14" hidden="1" thickTop="1"/>
    <row r="140" ht="14" hidden="1" thickTop="1"/>
    <row r="141" ht="14" hidden="1" thickTop="1"/>
    <row r="142" ht="14" hidden="1" thickTop="1"/>
    <row r="143" ht="14" hidden="1" thickTop="1"/>
    <row r="144" ht="14" hidden="1" thickTop="1"/>
    <row r="145" ht="14" hidden="1" thickTop="1"/>
    <row r="146" ht="14" hidden="1" thickTop="1"/>
    <row r="147" ht="14" hidden="1" thickTop="1"/>
    <row r="148" ht="14" hidden="1" thickTop="1"/>
    <row r="149" ht="14" hidden="1" thickTop="1"/>
    <row r="150" ht="14" hidden="1" thickTop="1"/>
    <row r="151" ht="14" hidden="1" thickTop="1"/>
    <row r="152" ht="14" hidden="1" thickTop="1"/>
    <row r="153" ht="14" hidden="1" thickTop="1"/>
    <row r="154" ht="14" hidden="1" thickTop="1"/>
    <row r="155" ht="14" hidden="1" thickTop="1"/>
    <row r="156" ht="14" hidden="1" thickTop="1"/>
    <row r="157" ht="14" hidden="1" thickTop="1"/>
    <row r="158" ht="14" hidden="1" thickTop="1"/>
    <row r="159" ht="14" hidden="1" thickTop="1"/>
    <row r="160" ht="14" thickTop="1"/>
  </sheetData>
  <sheetProtection formatRows="0" insertRows="0" selectLockedCells="1"/>
  <protectedRanges>
    <protectedRange password="F692" sqref="B31:C31 B14:C14 E14:H14 B19:C19 E19:H19 C48:H49 E31:H31 B38:H39 E23:H23 B23:C23 E21:H21 B20:H20 B24:H30 J48 B21:C21 B15:H18 B22:H22 E35:H35 B35:C35 B36:H36 B32:H34 B41:H44 M48 P48 S48 V48 Y48 AB48" name="Rango1_1_1_2"/>
    <protectedRange password="F692" sqref="J38:J39 J49 M38:M39 M49 P38:P39 P49 S38:S39 S49 V38:V39 V49 Y38:Y39 Y49 AB38:AB39 AB49" name="Rango1_1_1_3"/>
    <protectedRange password="F692" sqref="C50:H50" name="Rango1_1_1_2_1"/>
    <protectedRange password="F692" sqref="J50 M50 P50 S50 V50 Y50 AB50" name="Rango1_1_1_3_1"/>
    <protectedRange password="F692" sqref="B46:H47" name="Rango1_1_1_2_2"/>
    <protectedRange password="F692" sqref="B40:H40 B37:H37" name="Rango1_1_1_2_6"/>
    <protectedRange password="F692" sqref="J40 J37 M40 M37 P40 P37 S40 S37 V40 V37 Y40 Y37 AB40 AB37" name="Rango1_1_1_3_4_1"/>
    <protectedRange password="F692" sqref="J45:J47 M45:M47 P45:P47 S45:S47 V45:V47 Y45:Y47 AB45:AB47" name="Rango1_1_1_3_6"/>
    <protectedRange password="F692" sqref="H45" name="Rango1_1_1_2_2_1"/>
    <protectedRange password="F692" sqref="E45:G45" name="Rango1_1_1_1_1_1_1"/>
  </protectedRanges>
  <mergeCells count="65">
    <mergeCell ref="X9:Z9"/>
    <mergeCell ref="AA9:AC9"/>
    <mergeCell ref="X10:Z10"/>
    <mergeCell ref="AA10:AC10"/>
    <mergeCell ref="C38:G38"/>
    <mergeCell ref="L11:N11"/>
    <mergeCell ref="U11:W11"/>
    <mergeCell ref="O11:Q11"/>
    <mergeCell ref="R11:T11"/>
    <mergeCell ref="X11:Z11"/>
    <mergeCell ref="AA11:AC11"/>
    <mergeCell ref="AA12:AC12"/>
    <mergeCell ref="B12:H12"/>
    <mergeCell ref="I12:K12"/>
    <mergeCell ref="L12:N12"/>
    <mergeCell ref="O12:Q12"/>
    <mergeCell ref="B6:H6"/>
    <mergeCell ref="B8:H8"/>
    <mergeCell ref="U9:W9"/>
    <mergeCell ref="U10:W10"/>
    <mergeCell ref="L9:N9"/>
    <mergeCell ref="L10:N10"/>
    <mergeCell ref="O9:Q9"/>
    <mergeCell ref="R9:T9"/>
    <mergeCell ref="O10:Q10"/>
    <mergeCell ref="R10:T10"/>
    <mergeCell ref="B1:H1"/>
    <mergeCell ref="B2:H2"/>
    <mergeCell ref="B3:H3"/>
    <mergeCell ref="B4:H4"/>
    <mergeCell ref="I57:K60"/>
    <mergeCell ref="H57:H60"/>
    <mergeCell ref="I9:K9"/>
    <mergeCell ref="H53:H56"/>
    <mergeCell ref="B10:H10"/>
    <mergeCell ref="B11:H11"/>
    <mergeCell ref="I53:K56"/>
    <mergeCell ref="I52:K52"/>
    <mergeCell ref="I10:K10"/>
    <mergeCell ref="I11:K11"/>
    <mergeCell ref="B49:H49"/>
    <mergeCell ref="B50:H50"/>
    <mergeCell ref="C45:G45"/>
    <mergeCell ref="C39:G39"/>
    <mergeCell ref="AA52:AC52"/>
    <mergeCell ref="AA53:AC56"/>
    <mergeCell ref="AA57:AC60"/>
    <mergeCell ref="L52:N52"/>
    <mergeCell ref="L53:N56"/>
    <mergeCell ref="L57:N60"/>
    <mergeCell ref="O52:Q52"/>
    <mergeCell ref="O53:Q56"/>
    <mergeCell ref="O57:Q60"/>
    <mergeCell ref="X12:Z12"/>
    <mergeCell ref="X52:Z52"/>
    <mergeCell ref="X53:Z56"/>
    <mergeCell ref="X57:Z60"/>
    <mergeCell ref="R12:T12"/>
    <mergeCell ref="R52:T52"/>
    <mergeCell ref="R53:T56"/>
    <mergeCell ref="R57:T60"/>
    <mergeCell ref="U12:W12"/>
    <mergeCell ref="U52:W52"/>
    <mergeCell ref="U53:W56"/>
    <mergeCell ref="U57:W60"/>
  </mergeCells>
  <phoneticPr fontId="3" type="noConversion"/>
  <conditionalFormatting sqref="H51">
    <cfRule type="cellIs" dxfId="302" priority="116915" operator="notEqual">
      <formula>""</formula>
    </cfRule>
  </conditionalFormatting>
  <conditionalFormatting sqref="K43 K48:K50 K41">
    <cfRule type="cellIs" dxfId="301" priority="116913" operator="equal">
      <formula>"PARA REVISIÓN"</formula>
    </cfRule>
    <cfRule type="cellIs" dxfId="300" priority="116914" operator="equal">
      <formula>"CUMPLE"</formula>
    </cfRule>
  </conditionalFormatting>
  <conditionalFormatting sqref="K13:K15 K23:K25 K48:K60 K19:K20 K28 K31:K32 K35:K45">
    <cfRule type="cellIs" dxfId="299" priority="116796" operator="equal">
      <formula>"NO VÁLIDA"</formula>
    </cfRule>
    <cfRule type="cellIs" dxfId="298" priority="116797" operator="equal">
      <formula>"VÁLIDA"</formula>
    </cfRule>
  </conditionalFormatting>
  <conditionalFormatting sqref="J51">
    <cfRule type="cellIs" dxfId="297" priority="116732" operator="notBetween">
      <formula>"RECHAZO"</formula>
      <formula>"NO ADMISIBLE"</formula>
    </cfRule>
  </conditionalFormatting>
  <conditionalFormatting sqref="B23:K25 B28:K28 B31:K32">
    <cfRule type="expression" dxfId="296" priority="95413">
      <formula>YS="T"</formula>
    </cfRule>
  </conditionalFormatting>
  <conditionalFormatting sqref="B10:AC11 B12:K13">
    <cfRule type="expression" dxfId="295" priority="95411" stopIfTrue="1">
      <formula>ROW()=CELL("ROW")</formula>
    </cfRule>
  </conditionalFormatting>
  <conditionalFormatting sqref="I15:K15 I23:K23 I19:K19 I48:K60 I31:K31 I37:K45">
    <cfRule type="expression" dxfId="294" priority="95410" stopIfTrue="1">
      <formula>AND(ROW()=CELL("ROW"),COLUMN()=CELL("COL"))</formula>
    </cfRule>
  </conditionalFormatting>
  <conditionalFormatting sqref="J14 J19 J23 J31 J35 J37 J40 J48 J44">
    <cfRule type="cellIs" dxfId="293" priority="47293" operator="greaterThan">
      <formula>0</formula>
    </cfRule>
  </conditionalFormatting>
  <conditionalFormatting sqref="I15 I20 I24:I25 I32 I36 J41:J43 I28 J45">
    <cfRule type="cellIs" dxfId="292" priority="330" operator="equal">
      <formula>0</formula>
    </cfRule>
  </conditionalFormatting>
  <conditionalFormatting sqref="I9:AC9">
    <cfRule type="cellIs" dxfId="291" priority="65344" operator="equal">
      <formula>"ADMISIBLE"</formula>
    </cfRule>
    <cfRule type="cellIs" dxfId="290" priority="129241" operator="equal">
      <formula>"NO ADMISIBLE"</formula>
    </cfRule>
    <cfRule type="cellIs" dxfId="289" priority="129242" operator="equal">
      <formula>"RECHAZO"</formula>
    </cfRule>
  </conditionalFormatting>
  <conditionalFormatting sqref="K33:K34">
    <cfRule type="cellIs" dxfId="288" priority="306" operator="equal">
      <formula>"NO VÁLIDA"</formula>
    </cfRule>
    <cfRule type="cellIs" dxfId="287" priority="307" operator="equal">
      <formula>"VÁLIDA"</formula>
    </cfRule>
  </conditionalFormatting>
  <conditionalFormatting sqref="C33:K33 B33:B34">
    <cfRule type="expression" dxfId="286" priority="305">
      <formula>YS="T"</formula>
    </cfRule>
  </conditionalFormatting>
  <conditionalFormatting sqref="I33:I34">
    <cfRule type="cellIs" dxfId="285" priority="304" operator="equal">
      <formula>0</formula>
    </cfRule>
  </conditionalFormatting>
  <conditionalFormatting sqref="K46:K47">
    <cfRule type="cellIs" dxfId="284" priority="299" operator="equal">
      <formula>"NO VÁLIDA"</formula>
    </cfRule>
    <cfRule type="cellIs" dxfId="283" priority="300" operator="equal">
      <formula>"VÁLIDA"</formula>
    </cfRule>
  </conditionalFormatting>
  <conditionalFormatting sqref="I46:K47">
    <cfRule type="expression" dxfId="282" priority="298" stopIfTrue="1">
      <formula>AND(ROW()=CELL("ROW"),COLUMN()=CELL("COL"))</formula>
    </cfRule>
  </conditionalFormatting>
  <conditionalFormatting sqref="J46:J47">
    <cfRule type="cellIs" dxfId="281" priority="297" operator="equal">
      <formula>0</formula>
    </cfRule>
  </conditionalFormatting>
  <conditionalFormatting sqref="K21:K22">
    <cfRule type="cellIs" dxfId="280" priority="285" operator="equal">
      <formula>"NO VÁLIDA"</formula>
    </cfRule>
    <cfRule type="cellIs" dxfId="279" priority="286" operator="equal">
      <formula>"VÁLIDA"</formula>
    </cfRule>
  </conditionalFormatting>
  <conditionalFormatting sqref="B21:K22">
    <cfRule type="expression" dxfId="278" priority="284">
      <formula>YS="T"</formula>
    </cfRule>
  </conditionalFormatting>
  <conditionalFormatting sqref="I21:K21">
    <cfRule type="expression" dxfId="277" priority="283" stopIfTrue="1">
      <formula>AND(ROW()=CELL("ROW"),COLUMN()=CELL("COL"))</formula>
    </cfRule>
  </conditionalFormatting>
  <conditionalFormatting sqref="J21">
    <cfRule type="cellIs" dxfId="276" priority="282" operator="greaterThan">
      <formula>0</formula>
    </cfRule>
  </conditionalFormatting>
  <conditionalFormatting sqref="I22">
    <cfRule type="cellIs" dxfId="275" priority="281" operator="equal">
      <formula>0</formula>
    </cfRule>
  </conditionalFormatting>
  <conditionalFormatting sqref="K26:K27">
    <cfRule type="cellIs" dxfId="274" priority="275" operator="equal">
      <formula>"NO VÁLIDA"</formula>
    </cfRule>
    <cfRule type="cellIs" dxfId="273" priority="276" operator="equal">
      <formula>"VÁLIDA"</formula>
    </cfRule>
  </conditionalFormatting>
  <conditionalFormatting sqref="B26:K27">
    <cfRule type="expression" dxfId="272" priority="274">
      <formula>YS="T"</formula>
    </cfRule>
  </conditionalFormatting>
  <conditionalFormatting sqref="I26:I27">
    <cfRule type="cellIs" dxfId="271" priority="273" operator="equal">
      <formula>0</formula>
    </cfRule>
  </conditionalFormatting>
  <conditionalFormatting sqref="K18">
    <cfRule type="cellIs" dxfId="270" priority="268" operator="equal">
      <formula>"NO VÁLIDA"</formula>
    </cfRule>
    <cfRule type="cellIs" dxfId="269" priority="269" operator="equal">
      <formula>"VÁLIDA"</formula>
    </cfRule>
  </conditionalFormatting>
  <conditionalFormatting sqref="I18">
    <cfRule type="cellIs" dxfId="268" priority="267" operator="equal">
      <formula>0</formula>
    </cfRule>
  </conditionalFormatting>
  <conditionalFormatting sqref="K16:K17">
    <cfRule type="cellIs" dxfId="267" priority="265" operator="equal">
      <formula>"NO VÁLIDA"</formula>
    </cfRule>
    <cfRule type="cellIs" dxfId="266" priority="266" operator="equal">
      <formula>"VÁLIDA"</formula>
    </cfRule>
  </conditionalFormatting>
  <conditionalFormatting sqref="I16:I17">
    <cfRule type="cellIs" dxfId="265" priority="264" operator="equal">
      <formula>0</formula>
    </cfRule>
  </conditionalFormatting>
  <conditionalFormatting sqref="K29">
    <cfRule type="cellIs" dxfId="264" priority="259" operator="equal">
      <formula>"NO VÁLIDA"</formula>
    </cfRule>
    <cfRule type="cellIs" dxfId="263" priority="260" operator="equal">
      <formula>"VÁLIDA"</formula>
    </cfRule>
  </conditionalFormatting>
  <conditionalFormatting sqref="B29:K29">
    <cfRule type="expression" dxfId="262" priority="258">
      <formula>YS="T"</formula>
    </cfRule>
  </conditionalFormatting>
  <conditionalFormatting sqref="I29">
    <cfRule type="cellIs" dxfId="261" priority="257" operator="equal">
      <formula>0</formula>
    </cfRule>
  </conditionalFormatting>
  <conditionalFormatting sqref="K30">
    <cfRule type="cellIs" dxfId="260" priority="255" operator="equal">
      <formula>"NO VÁLIDA"</formula>
    </cfRule>
    <cfRule type="cellIs" dxfId="259" priority="256" operator="equal">
      <formula>"VÁLIDA"</formula>
    </cfRule>
  </conditionalFormatting>
  <conditionalFormatting sqref="B30:K30">
    <cfRule type="expression" dxfId="258" priority="254">
      <formula>YS="T"</formula>
    </cfRule>
  </conditionalFormatting>
  <conditionalFormatting sqref="I30">
    <cfRule type="cellIs" dxfId="257" priority="253" operator="equal">
      <formula>0</formula>
    </cfRule>
  </conditionalFormatting>
  <conditionalFormatting sqref="N43 N48:N50 N41">
    <cfRule type="cellIs" dxfId="256" priority="251" operator="equal">
      <formula>"PARA REVISIÓN"</formula>
    </cfRule>
    <cfRule type="cellIs" dxfId="255" priority="252" operator="equal">
      <formula>"CUMPLE"</formula>
    </cfRule>
  </conditionalFormatting>
  <conditionalFormatting sqref="N13:N15 N23:N25 N48:N60 N19:N20 N28 N31:N32 N35:N45">
    <cfRule type="cellIs" dxfId="254" priority="249" operator="equal">
      <formula>"NO VÁLIDA"</formula>
    </cfRule>
    <cfRule type="cellIs" dxfId="253" priority="250" operator="equal">
      <formula>"VÁLIDA"</formula>
    </cfRule>
  </conditionalFormatting>
  <conditionalFormatting sqref="M51">
    <cfRule type="cellIs" dxfId="252" priority="248" operator="notBetween">
      <formula>"RECHAZO"</formula>
      <formula>"NO ADMISIBLE"</formula>
    </cfRule>
  </conditionalFormatting>
  <conditionalFormatting sqref="L23:N25 L28:N28 L31:N32">
    <cfRule type="expression" dxfId="251" priority="247">
      <formula>YS="T"</formula>
    </cfRule>
  </conditionalFormatting>
  <conditionalFormatting sqref="L12:N13">
    <cfRule type="expression" dxfId="250" priority="246" stopIfTrue="1">
      <formula>ROW()=CELL("ROW")</formula>
    </cfRule>
  </conditionalFormatting>
  <conditionalFormatting sqref="L15:N15 L23:N23 L19:N19 L48:N60 L31:N31 L37:N45">
    <cfRule type="expression" dxfId="249" priority="245" stopIfTrue="1">
      <formula>AND(ROW()=CELL("ROW"),COLUMN()=CELL("COL"))</formula>
    </cfRule>
  </conditionalFormatting>
  <conditionalFormatting sqref="M14 M19 M23 M31 M35 M37 M40 M48 M44">
    <cfRule type="cellIs" dxfId="248" priority="244" operator="greaterThan">
      <formula>0</formula>
    </cfRule>
  </conditionalFormatting>
  <conditionalFormatting sqref="L15 L20 L24:L25 L32 L36 M41:M43 L28 M45">
    <cfRule type="cellIs" dxfId="247" priority="243" operator="equal">
      <formula>0</formula>
    </cfRule>
  </conditionalFormatting>
  <conditionalFormatting sqref="N33:N34">
    <cfRule type="cellIs" dxfId="246" priority="241" operator="equal">
      <formula>"NO VÁLIDA"</formula>
    </cfRule>
    <cfRule type="cellIs" dxfId="245" priority="242" operator="equal">
      <formula>"VÁLIDA"</formula>
    </cfRule>
  </conditionalFormatting>
  <conditionalFormatting sqref="L33:N33">
    <cfRule type="expression" dxfId="244" priority="240">
      <formula>YS="T"</formula>
    </cfRule>
  </conditionalFormatting>
  <conditionalFormatting sqref="L33:L34">
    <cfRule type="cellIs" dxfId="243" priority="239" operator="equal">
      <formula>0</formula>
    </cfRule>
  </conditionalFormatting>
  <conditionalFormatting sqref="N46:N47">
    <cfRule type="cellIs" dxfId="242" priority="237" operator="equal">
      <formula>"NO VÁLIDA"</formula>
    </cfRule>
    <cfRule type="cellIs" dxfId="241" priority="238" operator="equal">
      <formula>"VÁLIDA"</formula>
    </cfRule>
  </conditionalFormatting>
  <conditionalFormatting sqref="L46:N47">
    <cfRule type="expression" dxfId="240" priority="236" stopIfTrue="1">
      <formula>AND(ROW()=CELL("ROW"),COLUMN()=CELL("COL"))</formula>
    </cfRule>
  </conditionalFormatting>
  <conditionalFormatting sqref="M46:M47">
    <cfRule type="cellIs" dxfId="239" priority="235" operator="equal">
      <formula>0</formula>
    </cfRule>
  </conditionalFormatting>
  <conditionalFormatting sqref="N21:N22">
    <cfRule type="cellIs" dxfId="238" priority="233" operator="equal">
      <formula>"NO VÁLIDA"</formula>
    </cfRule>
    <cfRule type="cellIs" dxfId="237" priority="234" operator="equal">
      <formula>"VÁLIDA"</formula>
    </cfRule>
  </conditionalFormatting>
  <conditionalFormatting sqref="L21:N22">
    <cfRule type="expression" dxfId="236" priority="232">
      <formula>YS="T"</formula>
    </cfRule>
  </conditionalFormatting>
  <conditionalFormatting sqref="L21:N21">
    <cfRule type="expression" dxfId="235" priority="231" stopIfTrue="1">
      <formula>AND(ROW()=CELL("ROW"),COLUMN()=CELL("COL"))</formula>
    </cfRule>
  </conditionalFormatting>
  <conditionalFormatting sqref="M21">
    <cfRule type="cellIs" dxfId="234" priority="230" operator="greaterThan">
      <formula>0</formula>
    </cfRule>
  </conditionalFormatting>
  <conditionalFormatting sqref="L22">
    <cfRule type="cellIs" dxfId="233" priority="229" operator="equal">
      <formula>0</formula>
    </cfRule>
  </conditionalFormatting>
  <conditionalFormatting sqref="N26:N27">
    <cfRule type="cellIs" dxfId="232" priority="227" operator="equal">
      <formula>"NO VÁLIDA"</formula>
    </cfRule>
    <cfRule type="cellIs" dxfId="231" priority="228" operator="equal">
      <formula>"VÁLIDA"</formula>
    </cfRule>
  </conditionalFormatting>
  <conditionalFormatting sqref="L26:N27">
    <cfRule type="expression" dxfId="230" priority="226">
      <formula>YS="T"</formula>
    </cfRule>
  </conditionalFormatting>
  <conditionalFormatting sqref="L26:L27">
    <cfRule type="cellIs" dxfId="229" priority="225" operator="equal">
      <formula>0</formula>
    </cfRule>
  </conditionalFormatting>
  <conditionalFormatting sqref="N18">
    <cfRule type="cellIs" dxfId="228" priority="223" operator="equal">
      <formula>"NO VÁLIDA"</formula>
    </cfRule>
    <cfRule type="cellIs" dxfId="227" priority="224" operator="equal">
      <formula>"VÁLIDA"</formula>
    </cfRule>
  </conditionalFormatting>
  <conditionalFormatting sqref="L18">
    <cfRule type="cellIs" dxfId="226" priority="222" operator="equal">
      <formula>0</formula>
    </cfRule>
  </conditionalFormatting>
  <conditionalFormatting sqref="N16:N17">
    <cfRule type="cellIs" dxfId="225" priority="220" operator="equal">
      <formula>"NO VÁLIDA"</formula>
    </cfRule>
    <cfRule type="cellIs" dxfId="224" priority="221" operator="equal">
      <formula>"VÁLIDA"</formula>
    </cfRule>
  </conditionalFormatting>
  <conditionalFormatting sqref="L16:L17">
    <cfRule type="cellIs" dxfId="223" priority="219" operator="equal">
      <formula>0</formula>
    </cfRule>
  </conditionalFormatting>
  <conditionalFormatting sqref="N29">
    <cfRule type="cellIs" dxfId="222" priority="217" operator="equal">
      <formula>"NO VÁLIDA"</formula>
    </cfRule>
    <cfRule type="cellIs" dxfId="221" priority="218" operator="equal">
      <formula>"VÁLIDA"</formula>
    </cfRule>
  </conditionalFormatting>
  <conditionalFormatting sqref="L29:N29">
    <cfRule type="expression" dxfId="220" priority="216">
      <formula>YS="T"</formula>
    </cfRule>
  </conditionalFormatting>
  <conditionalFormatting sqref="L29">
    <cfRule type="cellIs" dxfId="219" priority="215" operator="equal">
      <formula>0</formula>
    </cfRule>
  </conditionalFormatting>
  <conditionalFormatting sqref="N30">
    <cfRule type="cellIs" dxfId="218" priority="213" operator="equal">
      <formula>"NO VÁLIDA"</formula>
    </cfRule>
    <cfRule type="cellIs" dxfId="217" priority="214" operator="equal">
      <formula>"VÁLIDA"</formula>
    </cfRule>
  </conditionalFormatting>
  <conditionalFormatting sqref="L30:N30">
    <cfRule type="expression" dxfId="216" priority="212">
      <formula>YS="T"</formula>
    </cfRule>
  </conditionalFormatting>
  <conditionalFormatting sqref="L30">
    <cfRule type="cellIs" dxfId="215" priority="211" operator="equal">
      <formula>0</formula>
    </cfRule>
  </conditionalFormatting>
  <conditionalFormatting sqref="Q43 Q48:Q50 Q41">
    <cfRule type="cellIs" dxfId="214" priority="209" operator="equal">
      <formula>"PARA REVISIÓN"</formula>
    </cfRule>
    <cfRule type="cellIs" dxfId="213" priority="210" operator="equal">
      <formula>"CUMPLE"</formula>
    </cfRule>
  </conditionalFormatting>
  <conditionalFormatting sqref="Q13:Q15 Q23:Q25 Q48:Q60 Q19:Q20 Q28 Q31:Q32 Q35:Q45">
    <cfRule type="cellIs" dxfId="212" priority="207" operator="equal">
      <formula>"NO VÁLIDA"</formula>
    </cfRule>
    <cfRule type="cellIs" dxfId="211" priority="208" operator="equal">
      <formula>"VÁLIDA"</formula>
    </cfRule>
  </conditionalFormatting>
  <conditionalFormatting sqref="P51">
    <cfRule type="cellIs" dxfId="210" priority="206" operator="notBetween">
      <formula>"RECHAZO"</formula>
      <formula>"NO ADMISIBLE"</formula>
    </cfRule>
  </conditionalFormatting>
  <conditionalFormatting sqref="O23:Q25 O28:Q28 O31:Q32">
    <cfRule type="expression" dxfId="209" priority="205">
      <formula>YS="T"</formula>
    </cfRule>
  </conditionalFormatting>
  <conditionalFormatting sqref="O12:Q13">
    <cfRule type="expression" dxfId="208" priority="204" stopIfTrue="1">
      <formula>ROW()=CELL("ROW")</formula>
    </cfRule>
  </conditionalFormatting>
  <conditionalFormatting sqref="O15:Q15 O23:Q23 O19:Q19 O48:Q60 O31:Q31 O37:Q45">
    <cfRule type="expression" dxfId="207" priority="203" stopIfTrue="1">
      <formula>AND(ROW()=CELL("ROW"),COLUMN()=CELL("COL"))</formula>
    </cfRule>
  </conditionalFormatting>
  <conditionalFormatting sqref="P14 P19 P23 P31 P35 P37 P40 P48 P44">
    <cfRule type="cellIs" dxfId="206" priority="202" operator="greaterThan">
      <formula>0</formula>
    </cfRule>
  </conditionalFormatting>
  <conditionalFormatting sqref="O15 O20 O24:O25 O32 O36 P41:P43 O28 P45">
    <cfRule type="cellIs" dxfId="205" priority="201" operator="equal">
      <formula>0</formula>
    </cfRule>
  </conditionalFormatting>
  <conditionalFormatting sqref="Q33:Q34">
    <cfRule type="cellIs" dxfId="204" priority="199" operator="equal">
      <formula>"NO VÁLIDA"</formula>
    </cfRule>
    <cfRule type="cellIs" dxfId="203" priority="200" operator="equal">
      <formula>"VÁLIDA"</formula>
    </cfRule>
  </conditionalFormatting>
  <conditionalFormatting sqref="O33:Q33">
    <cfRule type="expression" dxfId="202" priority="198">
      <formula>YS="T"</formula>
    </cfRule>
  </conditionalFormatting>
  <conditionalFormatting sqref="O33:O34">
    <cfRule type="cellIs" dxfId="201" priority="197" operator="equal">
      <formula>0</formula>
    </cfRule>
  </conditionalFormatting>
  <conditionalFormatting sqref="Q46:Q47">
    <cfRule type="cellIs" dxfId="200" priority="195" operator="equal">
      <formula>"NO VÁLIDA"</formula>
    </cfRule>
    <cfRule type="cellIs" dxfId="199" priority="196" operator="equal">
      <formula>"VÁLIDA"</formula>
    </cfRule>
  </conditionalFormatting>
  <conditionalFormatting sqref="O46:Q47">
    <cfRule type="expression" dxfId="198" priority="194" stopIfTrue="1">
      <formula>AND(ROW()=CELL("ROW"),COLUMN()=CELL("COL"))</formula>
    </cfRule>
  </conditionalFormatting>
  <conditionalFormatting sqref="P46:P47">
    <cfRule type="cellIs" dxfId="197" priority="193" operator="equal">
      <formula>0</formula>
    </cfRule>
  </conditionalFormatting>
  <conditionalFormatting sqref="Q21:Q22">
    <cfRule type="cellIs" dxfId="196" priority="191" operator="equal">
      <formula>"NO VÁLIDA"</formula>
    </cfRule>
    <cfRule type="cellIs" dxfId="195" priority="192" operator="equal">
      <formula>"VÁLIDA"</formula>
    </cfRule>
  </conditionalFormatting>
  <conditionalFormatting sqref="O21:Q22">
    <cfRule type="expression" dxfId="194" priority="190">
      <formula>YS="T"</formula>
    </cfRule>
  </conditionalFormatting>
  <conditionalFormatting sqref="O21:Q21">
    <cfRule type="expression" dxfId="193" priority="189" stopIfTrue="1">
      <formula>AND(ROW()=CELL("ROW"),COLUMN()=CELL("COL"))</formula>
    </cfRule>
  </conditionalFormatting>
  <conditionalFormatting sqref="P21">
    <cfRule type="cellIs" dxfId="192" priority="188" operator="greaterThan">
      <formula>0</formula>
    </cfRule>
  </conditionalFormatting>
  <conditionalFormatting sqref="O22">
    <cfRule type="cellIs" dxfId="191" priority="187" operator="equal">
      <formula>0</formula>
    </cfRule>
  </conditionalFormatting>
  <conditionalFormatting sqref="Q26:Q27">
    <cfRule type="cellIs" dxfId="190" priority="185" operator="equal">
      <formula>"NO VÁLIDA"</formula>
    </cfRule>
    <cfRule type="cellIs" dxfId="189" priority="186" operator="equal">
      <formula>"VÁLIDA"</formula>
    </cfRule>
  </conditionalFormatting>
  <conditionalFormatting sqref="O26:Q27">
    <cfRule type="expression" dxfId="188" priority="184">
      <formula>YS="T"</formula>
    </cfRule>
  </conditionalFormatting>
  <conditionalFormatting sqref="O26:O27">
    <cfRule type="cellIs" dxfId="187" priority="183" operator="equal">
      <formula>0</formula>
    </cfRule>
  </conditionalFormatting>
  <conditionalFormatting sqref="Q18">
    <cfRule type="cellIs" dxfId="186" priority="181" operator="equal">
      <formula>"NO VÁLIDA"</formula>
    </cfRule>
    <cfRule type="cellIs" dxfId="185" priority="182" operator="equal">
      <formula>"VÁLIDA"</formula>
    </cfRule>
  </conditionalFormatting>
  <conditionalFormatting sqref="O18">
    <cfRule type="cellIs" dxfId="184" priority="180" operator="equal">
      <formula>0</formula>
    </cfRule>
  </conditionalFormatting>
  <conditionalFormatting sqref="Q16:Q17">
    <cfRule type="cellIs" dxfId="183" priority="178" operator="equal">
      <formula>"NO VÁLIDA"</formula>
    </cfRule>
    <cfRule type="cellIs" dxfId="182" priority="179" operator="equal">
      <formula>"VÁLIDA"</formula>
    </cfRule>
  </conditionalFormatting>
  <conditionalFormatting sqref="O16:O17">
    <cfRule type="cellIs" dxfId="181" priority="177" operator="equal">
      <formula>0</formula>
    </cfRule>
  </conditionalFormatting>
  <conditionalFormatting sqref="Q29">
    <cfRule type="cellIs" dxfId="180" priority="175" operator="equal">
      <formula>"NO VÁLIDA"</formula>
    </cfRule>
    <cfRule type="cellIs" dxfId="179" priority="176" operator="equal">
      <formula>"VÁLIDA"</formula>
    </cfRule>
  </conditionalFormatting>
  <conditionalFormatting sqref="O29:Q29">
    <cfRule type="expression" dxfId="178" priority="174">
      <formula>YS="T"</formula>
    </cfRule>
  </conditionalFormatting>
  <conditionalFormatting sqref="O29">
    <cfRule type="cellIs" dxfId="177" priority="173" operator="equal">
      <formula>0</formula>
    </cfRule>
  </conditionalFormatting>
  <conditionalFormatting sqref="Q30">
    <cfRule type="cellIs" dxfId="176" priority="171" operator="equal">
      <formula>"NO VÁLIDA"</formula>
    </cfRule>
    <cfRule type="cellIs" dxfId="175" priority="172" operator="equal">
      <formula>"VÁLIDA"</formula>
    </cfRule>
  </conditionalFormatting>
  <conditionalFormatting sqref="O30:Q30">
    <cfRule type="expression" dxfId="174" priority="170">
      <formula>YS="T"</formula>
    </cfRule>
  </conditionalFormatting>
  <conditionalFormatting sqref="O30">
    <cfRule type="cellIs" dxfId="173" priority="169" operator="equal">
      <formula>0</formula>
    </cfRule>
  </conditionalFormatting>
  <conditionalFormatting sqref="T43 T48:T50 T41">
    <cfRule type="cellIs" dxfId="172" priority="167" operator="equal">
      <formula>"PARA REVISIÓN"</formula>
    </cfRule>
    <cfRule type="cellIs" dxfId="171" priority="168" operator="equal">
      <formula>"CUMPLE"</formula>
    </cfRule>
  </conditionalFormatting>
  <conditionalFormatting sqref="T13:T15 T23:T25 T48:T60 T19:T20 T28 T31:T32 T35:T45">
    <cfRule type="cellIs" dxfId="170" priority="165" operator="equal">
      <formula>"NO VÁLIDA"</formula>
    </cfRule>
    <cfRule type="cellIs" dxfId="169" priority="166" operator="equal">
      <formula>"VÁLIDA"</formula>
    </cfRule>
  </conditionalFormatting>
  <conditionalFormatting sqref="S51">
    <cfRule type="cellIs" dxfId="168" priority="164" operator="notBetween">
      <formula>"RECHAZO"</formula>
      <formula>"NO ADMISIBLE"</formula>
    </cfRule>
  </conditionalFormatting>
  <conditionalFormatting sqref="R23:T25 R28:T28 R31:T32">
    <cfRule type="expression" dxfId="167" priority="163">
      <formula>YS="T"</formula>
    </cfRule>
  </conditionalFormatting>
  <conditionalFormatting sqref="R12:T13">
    <cfRule type="expression" dxfId="166" priority="162" stopIfTrue="1">
      <formula>ROW()=CELL("ROW")</formula>
    </cfRule>
  </conditionalFormatting>
  <conditionalFormatting sqref="R15:T15 R23:T23 R19:T19 R48:T60 R31:T31 R37:T45">
    <cfRule type="expression" dxfId="165" priority="161" stopIfTrue="1">
      <formula>AND(ROW()=CELL("ROW"),COLUMN()=CELL("COL"))</formula>
    </cfRule>
  </conditionalFormatting>
  <conditionalFormatting sqref="S14 S19 S23 S31 S35 S37 S40 S48 S44">
    <cfRule type="cellIs" dxfId="164" priority="160" operator="greaterThan">
      <formula>0</formula>
    </cfRule>
  </conditionalFormatting>
  <conditionalFormatting sqref="R15 R20 R24:R25 R32 R36 S41:S43 R28 S45">
    <cfRule type="cellIs" dxfId="163" priority="159" operator="equal">
      <formula>0</formula>
    </cfRule>
  </conditionalFormatting>
  <conditionalFormatting sqref="T33:T34">
    <cfRule type="cellIs" dxfId="162" priority="157" operator="equal">
      <formula>"NO VÁLIDA"</formula>
    </cfRule>
    <cfRule type="cellIs" dxfId="161" priority="158" operator="equal">
      <formula>"VÁLIDA"</formula>
    </cfRule>
  </conditionalFormatting>
  <conditionalFormatting sqref="R33:T33">
    <cfRule type="expression" dxfId="160" priority="156">
      <formula>YS="T"</formula>
    </cfRule>
  </conditionalFormatting>
  <conditionalFormatting sqref="R33:R34">
    <cfRule type="cellIs" dxfId="159" priority="155" operator="equal">
      <formula>0</formula>
    </cfRule>
  </conditionalFormatting>
  <conditionalFormatting sqref="T46:T47">
    <cfRule type="cellIs" dxfId="158" priority="153" operator="equal">
      <formula>"NO VÁLIDA"</formula>
    </cfRule>
    <cfRule type="cellIs" dxfId="157" priority="154" operator="equal">
      <formula>"VÁLIDA"</formula>
    </cfRule>
  </conditionalFormatting>
  <conditionalFormatting sqref="R46:T47">
    <cfRule type="expression" dxfId="156" priority="152" stopIfTrue="1">
      <formula>AND(ROW()=CELL("ROW"),COLUMN()=CELL("COL"))</formula>
    </cfRule>
  </conditionalFormatting>
  <conditionalFormatting sqref="S46:S47">
    <cfRule type="cellIs" dxfId="155" priority="151" operator="equal">
      <formula>0</formula>
    </cfRule>
  </conditionalFormatting>
  <conditionalFormatting sqref="T21:T22">
    <cfRule type="cellIs" dxfId="154" priority="149" operator="equal">
      <formula>"NO VÁLIDA"</formula>
    </cfRule>
    <cfRule type="cellIs" dxfId="153" priority="150" operator="equal">
      <formula>"VÁLIDA"</formula>
    </cfRule>
  </conditionalFormatting>
  <conditionalFormatting sqref="R21:T22">
    <cfRule type="expression" dxfId="152" priority="148">
      <formula>YS="T"</formula>
    </cfRule>
  </conditionalFormatting>
  <conditionalFormatting sqref="R21:T21">
    <cfRule type="expression" dxfId="151" priority="147" stopIfTrue="1">
      <formula>AND(ROW()=CELL("ROW"),COLUMN()=CELL("COL"))</formula>
    </cfRule>
  </conditionalFormatting>
  <conditionalFormatting sqref="S21">
    <cfRule type="cellIs" dxfId="150" priority="146" operator="greaterThan">
      <formula>0</formula>
    </cfRule>
  </conditionalFormatting>
  <conditionalFormatting sqref="R22">
    <cfRule type="cellIs" dxfId="149" priority="145" operator="equal">
      <formula>0</formula>
    </cfRule>
  </conditionalFormatting>
  <conditionalFormatting sqref="T26:T27">
    <cfRule type="cellIs" dxfId="148" priority="143" operator="equal">
      <formula>"NO VÁLIDA"</formula>
    </cfRule>
    <cfRule type="cellIs" dxfId="147" priority="144" operator="equal">
      <formula>"VÁLIDA"</formula>
    </cfRule>
  </conditionalFormatting>
  <conditionalFormatting sqref="R26:T27">
    <cfRule type="expression" dxfId="146" priority="142">
      <formula>YS="T"</formula>
    </cfRule>
  </conditionalFormatting>
  <conditionalFormatting sqref="R26:R27">
    <cfRule type="cellIs" dxfId="145" priority="141" operator="equal">
      <formula>0</formula>
    </cfRule>
  </conditionalFormatting>
  <conditionalFormatting sqref="T18">
    <cfRule type="cellIs" dxfId="144" priority="139" operator="equal">
      <formula>"NO VÁLIDA"</formula>
    </cfRule>
    <cfRule type="cellIs" dxfId="143" priority="140" operator="equal">
      <formula>"VÁLIDA"</formula>
    </cfRule>
  </conditionalFormatting>
  <conditionalFormatting sqref="R18">
    <cfRule type="cellIs" dxfId="142" priority="138" operator="equal">
      <formula>0</formula>
    </cfRule>
  </conditionalFormatting>
  <conditionalFormatting sqref="T16:T17">
    <cfRule type="cellIs" dxfId="141" priority="136" operator="equal">
      <formula>"NO VÁLIDA"</formula>
    </cfRule>
    <cfRule type="cellIs" dxfId="140" priority="137" operator="equal">
      <formula>"VÁLIDA"</formula>
    </cfRule>
  </conditionalFormatting>
  <conditionalFormatting sqref="R16:R17">
    <cfRule type="cellIs" dxfId="139" priority="135" operator="equal">
      <formula>0</formula>
    </cfRule>
  </conditionalFormatting>
  <conditionalFormatting sqref="T29">
    <cfRule type="cellIs" dxfId="138" priority="133" operator="equal">
      <formula>"NO VÁLIDA"</formula>
    </cfRule>
    <cfRule type="cellIs" dxfId="137" priority="134" operator="equal">
      <formula>"VÁLIDA"</formula>
    </cfRule>
  </conditionalFormatting>
  <conditionalFormatting sqref="R29:T29">
    <cfRule type="expression" dxfId="136" priority="132">
      <formula>YS="T"</formula>
    </cfRule>
  </conditionalFormatting>
  <conditionalFormatting sqref="R29">
    <cfRule type="cellIs" dxfId="135" priority="131" operator="equal">
      <formula>0</formula>
    </cfRule>
  </conditionalFormatting>
  <conditionalFormatting sqref="T30">
    <cfRule type="cellIs" dxfId="134" priority="129" operator="equal">
      <formula>"NO VÁLIDA"</formula>
    </cfRule>
    <cfRule type="cellIs" dxfId="133" priority="130" operator="equal">
      <formula>"VÁLIDA"</formula>
    </cfRule>
  </conditionalFormatting>
  <conditionalFormatting sqref="R30:T30">
    <cfRule type="expression" dxfId="132" priority="128">
      <formula>YS="T"</formula>
    </cfRule>
  </conditionalFormatting>
  <conditionalFormatting sqref="R30">
    <cfRule type="cellIs" dxfId="131" priority="127" operator="equal">
      <formula>0</formula>
    </cfRule>
  </conditionalFormatting>
  <conditionalFormatting sqref="W43 W48:W50 W41">
    <cfRule type="cellIs" dxfId="130" priority="125" operator="equal">
      <formula>"PARA REVISIÓN"</formula>
    </cfRule>
    <cfRule type="cellIs" dxfId="129" priority="126" operator="equal">
      <formula>"CUMPLE"</formula>
    </cfRule>
  </conditionalFormatting>
  <conditionalFormatting sqref="W13:W15 W23:W25 W48:W60 W19:W20 W28 W31:W32 W35:W45">
    <cfRule type="cellIs" dxfId="128" priority="123" operator="equal">
      <formula>"NO VÁLIDA"</formula>
    </cfRule>
    <cfRule type="cellIs" dxfId="127" priority="124" operator="equal">
      <formula>"VÁLIDA"</formula>
    </cfRule>
  </conditionalFormatting>
  <conditionalFormatting sqref="V51">
    <cfRule type="cellIs" dxfId="126" priority="122" operator="notBetween">
      <formula>"RECHAZO"</formula>
      <formula>"NO ADMISIBLE"</formula>
    </cfRule>
  </conditionalFormatting>
  <conditionalFormatting sqref="U23:W25 U28:W28 U31:W32">
    <cfRule type="expression" dxfId="125" priority="121">
      <formula>YS="T"</formula>
    </cfRule>
  </conditionalFormatting>
  <conditionalFormatting sqref="U12:W13">
    <cfRule type="expression" dxfId="124" priority="120" stopIfTrue="1">
      <formula>ROW()=CELL("ROW")</formula>
    </cfRule>
  </conditionalFormatting>
  <conditionalFormatting sqref="U15:W15 U23:W23 U19:W19 U48:W60 U31:W31 U37:W45">
    <cfRule type="expression" dxfId="123" priority="119" stopIfTrue="1">
      <formula>AND(ROW()=CELL("ROW"),COLUMN()=CELL("COL"))</formula>
    </cfRule>
  </conditionalFormatting>
  <conditionalFormatting sqref="V14 V19 V23 V31 V35 V37 V40 V48 V44">
    <cfRule type="cellIs" dxfId="122" priority="118" operator="greaterThan">
      <formula>0</formula>
    </cfRule>
  </conditionalFormatting>
  <conditionalFormatting sqref="U15 U20 U24:U25 U32 U36 V41:V43 U28 V45">
    <cfRule type="cellIs" dxfId="121" priority="117" operator="equal">
      <formula>0</formula>
    </cfRule>
  </conditionalFormatting>
  <conditionalFormatting sqref="W33:W34">
    <cfRule type="cellIs" dxfId="120" priority="115" operator="equal">
      <formula>"NO VÁLIDA"</formula>
    </cfRule>
    <cfRule type="cellIs" dxfId="119" priority="116" operator="equal">
      <formula>"VÁLIDA"</formula>
    </cfRule>
  </conditionalFormatting>
  <conditionalFormatting sqref="U33:W33">
    <cfRule type="expression" dxfId="118" priority="114">
      <formula>YS="T"</formula>
    </cfRule>
  </conditionalFormatting>
  <conditionalFormatting sqref="U33:U34">
    <cfRule type="cellIs" dxfId="117" priority="113" operator="equal">
      <formula>0</formula>
    </cfRule>
  </conditionalFormatting>
  <conditionalFormatting sqref="W46:W47">
    <cfRule type="cellIs" dxfId="116" priority="111" operator="equal">
      <formula>"NO VÁLIDA"</formula>
    </cfRule>
    <cfRule type="cellIs" dxfId="115" priority="112" operator="equal">
      <formula>"VÁLIDA"</formula>
    </cfRule>
  </conditionalFormatting>
  <conditionalFormatting sqref="U46:W47">
    <cfRule type="expression" dxfId="114" priority="110" stopIfTrue="1">
      <formula>AND(ROW()=CELL("ROW"),COLUMN()=CELL("COL"))</formula>
    </cfRule>
  </conditionalFormatting>
  <conditionalFormatting sqref="V46:V47">
    <cfRule type="cellIs" dxfId="113" priority="109" operator="equal">
      <formula>0</formula>
    </cfRule>
  </conditionalFormatting>
  <conditionalFormatting sqref="W21:W22">
    <cfRule type="cellIs" dxfId="112" priority="107" operator="equal">
      <formula>"NO VÁLIDA"</formula>
    </cfRule>
    <cfRule type="cellIs" dxfId="111" priority="108" operator="equal">
      <formula>"VÁLIDA"</formula>
    </cfRule>
  </conditionalFormatting>
  <conditionalFormatting sqref="U21:W22">
    <cfRule type="expression" dxfId="110" priority="106">
      <formula>YS="T"</formula>
    </cfRule>
  </conditionalFormatting>
  <conditionalFormatting sqref="U21:W21">
    <cfRule type="expression" dxfId="109" priority="105" stopIfTrue="1">
      <formula>AND(ROW()=CELL("ROW"),COLUMN()=CELL("COL"))</formula>
    </cfRule>
  </conditionalFormatting>
  <conditionalFormatting sqref="V21">
    <cfRule type="cellIs" dxfId="108" priority="104" operator="greaterThan">
      <formula>0</formula>
    </cfRule>
  </conditionalFormatting>
  <conditionalFormatting sqref="U22">
    <cfRule type="cellIs" dxfId="107" priority="103" operator="equal">
      <formula>0</formula>
    </cfRule>
  </conditionalFormatting>
  <conditionalFormatting sqref="W26:W27">
    <cfRule type="cellIs" dxfId="106" priority="101" operator="equal">
      <formula>"NO VÁLIDA"</formula>
    </cfRule>
    <cfRule type="cellIs" dxfId="105" priority="102" operator="equal">
      <formula>"VÁLIDA"</formula>
    </cfRule>
  </conditionalFormatting>
  <conditionalFormatting sqref="U26:W27">
    <cfRule type="expression" dxfId="104" priority="100">
      <formula>YS="T"</formula>
    </cfRule>
  </conditionalFormatting>
  <conditionalFormatting sqref="U26:U27">
    <cfRule type="cellIs" dxfId="103" priority="99" operator="equal">
      <formula>0</formula>
    </cfRule>
  </conditionalFormatting>
  <conditionalFormatting sqref="W18">
    <cfRule type="cellIs" dxfId="102" priority="97" operator="equal">
      <formula>"NO VÁLIDA"</formula>
    </cfRule>
    <cfRule type="cellIs" dxfId="101" priority="98" operator="equal">
      <formula>"VÁLIDA"</formula>
    </cfRule>
  </conditionalFormatting>
  <conditionalFormatting sqref="U18">
    <cfRule type="cellIs" dxfId="100" priority="96" operator="equal">
      <formula>0</formula>
    </cfRule>
  </conditionalFormatting>
  <conditionalFormatting sqref="W16:W17">
    <cfRule type="cellIs" dxfId="99" priority="94" operator="equal">
      <formula>"NO VÁLIDA"</formula>
    </cfRule>
    <cfRule type="cellIs" dxfId="98" priority="95" operator="equal">
      <formula>"VÁLIDA"</formula>
    </cfRule>
  </conditionalFormatting>
  <conditionalFormatting sqref="U16:U17">
    <cfRule type="cellIs" dxfId="97" priority="93" operator="equal">
      <formula>0</formula>
    </cfRule>
  </conditionalFormatting>
  <conditionalFormatting sqref="W29">
    <cfRule type="cellIs" dxfId="96" priority="91" operator="equal">
      <formula>"NO VÁLIDA"</formula>
    </cfRule>
    <cfRule type="cellIs" dxfId="95" priority="92" operator="equal">
      <formula>"VÁLIDA"</formula>
    </cfRule>
  </conditionalFormatting>
  <conditionalFormatting sqref="U29:W29">
    <cfRule type="expression" dxfId="94" priority="90">
      <formula>YS="T"</formula>
    </cfRule>
  </conditionalFormatting>
  <conditionalFormatting sqref="U29">
    <cfRule type="cellIs" dxfId="93" priority="89" operator="equal">
      <formula>0</formula>
    </cfRule>
  </conditionalFormatting>
  <conditionalFormatting sqref="W30">
    <cfRule type="cellIs" dxfId="92" priority="87" operator="equal">
      <formula>"NO VÁLIDA"</formula>
    </cfRule>
    <cfRule type="cellIs" dxfId="91" priority="88" operator="equal">
      <formula>"VÁLIDA"</formula>
    </cfRule>
  </conditionalFormatting>
  <conditionalFormatting sqref="U30:W30">
    <cfRule type="expression" dxfId="90" priority="86">
      <formula>YS="T"</formula>
    </cfRule>
  </conditionalFormatting>
  <conditionalFormatting sqref="U30">
    <cfRule type="cellIs" dxfId="89" priority="85" operator="equal">
      <formula>0</formula>
    </cfRule>
  </conditionalFormatting>
  <conditionalFormatting sqref="Z43 Z48:Z50 Z41">
    <cfRule type="cellIs" dxfId="88" priority="83" operator="equal">
      <formula>"PARA REVISIÓN"</formula>
    </cfRule>
    <cfRule type="cellIs" dxfId="87" priority="84" operator="equal">
      <formula>"CUMPLE"</formula>
    </cfRule>
  </conditionalFormatting>
  <conditionalFormatting sqref="Z13:Z15 Z23:Z25 Z48:Z60 Z19:Z20 Z28 Z31:Z32 Z35:Z45">
    <cfRule type="cellIs" dxfId="86" priority="81" operator="equal">
      <formula>"NO VÁLIDA"</formula>
    </cfRule>
    <cfRule type="cellIs" dxfId="85" priority="82" operator="equal">
      <formula>"VÁLIDA"</formula>
    </cfRule>
  </conditionalFormatting>
  <conditionalFormatting sqref="Y51">
    <cfRule type="cellIs" dxfId="84" priority="80" operator="notBetween">
      <formula>"RECHAZO"</formula>
      <formula>"NO ADMISIBLE"</formula>
    </cfRule>
  </conditionalFormatting>
  <conditionalFormatting sqref="X23:Z25 X28:Z28 X31:Z32">
    <cfRule type="expression" dxfId="83" priority="79">
      <formula>YS="T"</formula>
    </cfRule>
  </conditionalFormatting>
  <conditionalFormatting sqref="X12:Z13">
    <cfRule type="expression" dxfId="82" priority="78" stopIfTrue="1">
      <formula>ROW()=CELL("ROW")</formula>
    </cfRule>
  </conditionalFormatting>
  <conditionalFormatting sqref="X15:Z15 X23:Z23 X19:Z19 X48:Z60 X31:Z31 X37:Z45">
    <cfRule type="expression" dxfId="81" priority="77" stopIfTrue="1">
      <formula>AND(ROW()=CELL("ROW"),COLUMN()=CELL("COL"))</formula>
    </cfRule>
  </conditionalFormatting>
  <conditionalFormatting sqref="Y14 Y19 Y23 Y31 Y35 Y37 Y40 Y48 Y44">
    <cfRule type="cellIs" dxfId="80" priority="76" operator="greaterThan">
      <formula>0</formula>
    </cfRule>
  </conditionalFormatting>
  <conditionalFormatting sqref="X15 X20 X24:X25 X32 X36 Y41:Y43 X28 Y45">
    <cfRule type="cellIs" dxfId="79" priority="75" operator="equal">
      <formula>0</formula>
    </cfRule>
  </conditionalFormatting>
  <conditionalFormatting sqref="Z33:Z34">
    <cfRule type="cellIs" dxfId="78" priority="73" operator="equal">
      <formula>"NO VÁLIDA"</formula>
    </cfRule>
    <cfRule type="cellIs" dxfId="77" priority="74" operator="equal">
      <formula>"VÁLIDA"</formula>
    </cfRule>
  </conditionalFormatting>
  <conditionalFormatting sqref="X33:Z33">
    <cfRule type="expression" dxfId="76" priority="72">
      <formula>YS="T"</formula>
    </cfRule>
  </conditionalFormatting>
  <conditionalFormatting sqref="X33:X34">
    <cfRule type="cellIs" dxfId="75" priority="71" operator="equal">
      <formula>0</formula>
    </cfRule>
  </conditionalFormatting>
  <conditionalFormatting sqref="Z46:Z47">
    <cfRule type="cellIs" dxfId="74" priority="69" operator="equal">
      <formula>"NO VÁLIDA"</formula>
    </cfRule>
    <cfRule type="cellIs" dxfId="73" priority="70" operator="equal">
      <formula>"VÁLIDA"</formula>
    </cfRule>
  </conditionalFormatting>
  <conditionalFormatting sqref="X46:Z47">
    <cfRule type="expression" dxfId="72" priority="68" stopIfTrue="1">
      <formula>AND(ROW()=CELL("ROW"),COLUMN()=CELL("COL"))</formula>
    </cfRule>
  </conditionalFormatting>
  <conditionalFormatting sqref="Y46:Y47">
    <cfRule type="cellIs" dxfId="71" priority="67" operator="equal">
      <formula>0</formula>
    </cfRule>
  </conditionalFormatting>
  <conditionalFormatting sqref="Z21:Z22">
    <cfRule type="cellIs" dxfId="70" priority="65" operator="equal">
      <formula>"NO VÁLIDA"</formula>
    </cfRule>
    <cfRule type="cellIs" dxfId="69" priority="66" operator="equal">
      <formula>"VÁLIDA"</formula>
    </cfRule>
  </conditionalFormatting>
  <conditionalFormatting sqref="X21:Z22">
    <cfRule type="expression" dxfId="68" priority="64">
      <formula>YS="T"</formula>
    </cfRule>
  </conditionalFormatting>
  <conditionalFormatting sqref="X21:Z21">
    <cfRule type="expression" dxfId="67" priority="63" stopIfTrue="1">
      <formula>AND(ROW()=CELL("ROW"),COLUMN()=CELL("COL"))</formula>
    </cfRule>
  </conditionalFormatting>
  <conditionalFormatting sqref="Y21">
    <cfRule type="cellIs" dxfId="66" priority="62" operator="greaterThan">
      <formula>0</formula>
    </cfRule>
  </conditionalFormatting>
  <conditionalFormatting sqref="X22">
    <cfRule type="cellIs" dxfId="65" priority="61" operator="equal">
      <formula>0</formula>
    </cfRule>
  </conditionalFormatting>
  <conditionalFormatting sqref="Z26:Z27">
    <cfRule type="cellIs" dxfId="64" priority="59" operator="equal">
      <formula>"NO VÁLIDA"</formula>
    </cfRule>
    <cfRule type="cellIs" dxfId="63" priority="60" operator="equal">
      <formula>"VÁLIDA"</formula>
    </cfRule>
  </conditionalFormatting>
  <conditionalFormatting sqref="X26:Z27">
    <cfRule type="expression" dxfId="62" priority="58">
      <formula>YS="T"</formula>
    </cfRule>
  </conditionalFormatting>
  <conditionalFormatting sqref="X26:X27">
    <cfRule type="cellIs" dxfId="61" priority="57" operator="equal">
      <formula>0</formula>
    </cfRule>
  </conditionalFormatting>
  <conditionalFormatting sqref="Z18">
    <cfRule type="cellIs" dxfId="60" priority="55" operator="equal">
      <formula>"NO VÁLIDA"</formula>
    </cfRule>
    <cfRule type="cellIs" dxfId="59" priority="56" operator="equal">
      <formula>"VÁLIDA"</formula>
    </cfRule>
  </conditionalFormatting>
  <conditionalFormatting sqref="X18">
    <cfRule type="cellIs" dxfId="58" priority="54" operator="equal">
      <formula>0</formula>
    </cfRule>
  </conditionalFormatting>
  <conditionalFormatting sqref="Z16:Z17">
    <cfRule type="cellIs" dxfId="57" priority="52" operator="equal">
      <formula>"NO VÁLIDA"</formula>
    </cfRule>
    <cfRule type="cellIs" dxfId="56" priority="53" operator="equal">
      <formula>"VÁLIDA"</formula>
    </cfRule>
  </conditionalFormatting>
  <conditionalFormatting sqref="X16:X17">
    <cfRule type="cellIs" dxfId="55" priority="51" operator="equal">
      <formula>0</formula>
    </cfRule>
  </conditionalFormatting>
  <conditionalFormatting sqref="Z29">
    <cfRule type="cellIs" dxfId="54" priority="49" operator="equal">
      <formula>"NO VÁLIDA"</formula>
    </cfRule>
    <cfRule type="cellIs" dxfId="53" priority="50" operator="equal">
      <formula>"VÁLIDA"</formula>
    </cfRule>
  </conditionalFormatting>
  <conditionalFormatting sqref="X29:Z29">
    <cfRule type="expression" dxfId="52" priority="48">
      <formula>YS="T"</formula>
    </cfRule>
  </conditionalFormatting>
  <conditionalFormatting sqref="X29">
    <cfRule type="cellIs" dxfId="51" priority="47" operator="equal">
      <formula>0</formula>
    </cfRule>
  </conditionalFormatting>
  <conditionalFormatting sqref="Z30">
    <cfRule type="cellIs" dxfId="50" priority="45" operator="equal">
      <formula>"NO VÁLIDA"</formula>
    </cfRule>
    <cfRule type="cellIs" dxfId="49" priority="46" operator="equal">
      <formula>"VÁLIDA"</formula>
    </cfRule>
  </conditionalFormatting>
  <conditionalFormatting sqref="X30:Z30">
    <cfRule type="expression" dxfId="48" priority="44">
      <formula>YS="T"</formula>
    </cfRule>
  </conditionalFormatting>
  <conditionalFormatting sqref="X30">
    <cfRule type="cellIs" dxfId="47" priority="43" operator="equal">
      <formula>0</formula>
    </cfRule>
  </conditionalFormatting>
  <conditionalFormatting sqref="AC43 AC48:AC50 AC41">
    <cfRule type="cellIs" dxfId="46" priority="41" operator="equal">
      <formula>"PARA REVISIÓN"</formula>
    </cfRule>
    <cfRule type="cellIs" dxfId="45" priority="42" operator="equal">
      <formula>"CUMPLE"</formula>
    </cfRule>
  </conditionalFormatting>
  <conditionalFormatting sqref="AC13:AC15 AC23:AC25 AC48:AC60 AC19:AC20 AC28 AC31:AC32 AC35:AC45">
    <cfRule type="cellIs" dxfId="44" priority="39" operator="equal">
      <formula>"NO VÁLIDA"</formula>
    </cfRule>
    <cfRule type="cellIs" dxfId="43" priority="40" operator="equal">
      <formula>"VÁLIDA"</formula>
    </cfRule>
  </conditionalFormatting>
  <conditionalFormatting sqref="AB51">
    <cfRule type="cellIs" dxfId="42" priority="38" operator="notBetween">
      <formula>"RECHAZO"</formula>
      <formula>"NO ADMISIBLE"</formula>
    </cfRule>
  </conditionalFormatting>
  <conditionalFormatting sqref="AA23:AC25 AA28:AC28 AA31:AC32">
    <cfRule type="expression" dxfId="41" priority="37">
      <formula>YS="T"</formula>
    </cfRule>
  </conditionalFormatting>
  <conditionalFormatting sqref="AA12:AC13">
    <cfRule type="expression" dxfId="40" priority="36" stopIfTrue="1">
      <formula>ROW()=CELL("ROW")</formula>
    </cfRule>
  </conditionalFormatting>
  <conditionalFormatting sqref="AA15:AC15 AA23:AC23 AA19:AC19 AA48:AC60 AA31:AC31 AA37:AC45">
    <cfRule type="expression" dxfId="39" priority="35" stopIfTrue="1">
      <formula>AND(ROW()=CELL("ROW"),COLUMN()=CELL("COL"))</formula>
    </cfRule>
  </conditionalFormatting>
  <conditionalFormatting sqref="AB14 AB19 AB23 AB31 AB35 AB37 AB40 AB48 AB44">
    <cfRule type="cellIs" dxfId="38" priority="34" operator="greaterThan">
      <formula>0</formula>
    </cfRule>
  </conditionalFormatting>
  <conditionalFormatting sqref="AA15 AA20 AA24:AA25 AA32 AA36 AB41:AB43 AA28 AB45">
    <cfRule type="cellIs" dxfId="37" priority="33" operator="equal">
      <formula>0</formula>
    </cfRule>
  </conditionalFormatting>
  <conditionalFormatting sqref="AC33:AC34">
    <cfRule type="cellIs" dxfId="36" priority="31" operator="equal">
      <formula>"NO VÁLIDA"</formula>
    </cfRule>
    <cfRule type="cellIs" dxfId="35" priority="32" operator="equal">
      <formula>"VÁLIDA"</formula>
    </cfRule>
  </conditionalFormatting>
  <conditionalFormatting sqref="AA33:AC33">
    <cfRule type="expression" dxfId="34" priority="30">
      <formula>YS="T"</formula>
    </cfRule>
  </conditionalFormatting>
  <conditionalFormatting sqref="AA33:AA34">
    <cfRule type="cellIs" dxfId="33" priority="29" operator="equal">
      <formula>0</formula>
    </cfRule>
  </conditionalFormatting>
  <conditionalFormatting sqref="AC46:AC47">
    <cfRule type="cellIs" dxfId="32" priority="27" operator="equal">
      <formula>"NO VÁLIDA"</formula>
    </cfRule>
    <cfRule type="cellIs" dxfId="31" priority="28" operator="equal">
      <formula>"VÁLIDA"</formula>
    </cfRule>
  </conditionalFormatting>
  <conditionalFormatting sqref="AA46:AC47">
    <cfRule type="expression" dxfId="30" priority="26" stopIfTrue="1">
      <formula>AND(ROW()=CELL("ROW"),COLUMN()=CELL("COL"))</formula>
    </cfRule>
  </conditionalFormatting>
  <conditionalFormatting sqref="AB46:AB47">
    <cfRule type="cellIs" dxfId="29" priority="25" operator="equal">
      <formula>0</formula>
    </cfRule>
  </conditionalFormatting>
  <conditionalFormatting sqref="AC21:AC22">
    <cfRule type="cellIs" dxfId="28" priority="23" operator="equal">
      <formula>"NO VÁLIDA"</formula>
    </cfRule>
    <cfRule type="cellIs" dxfId="27" priority="24" operator="equal">
      <formula>"VÁLIDA"</formula>
    </cfRule>
  </conditionalFormatting>
  <conditionalFormatting sqref="AA21:AC22">
    <cfRule type="expression" dxfId="26" priority="22">
      <formula>YS="T"</formula>
    </cfRule>
  </conditionalFormatting>
  <conditionalFormatting sqref="AA21:AC21">
    <cfRule type="expression" dxfId="25" priority="21" stopIfTrue="1">
      <formula>AND(ROW()=CELL("ROW"),COLUMN()=CELL("COL"))</formula>
    </cfRule>
  </conditionalFormatting>
  <conditionalFormatting sqref="AB21">
    <cfRule type="cellIs" dxfId="24" priority="20" operator="greaterThan">
      <formula>0</formula>
    </cfRule>
  </conditionalFormatting>
  <conditionalFormatting sqref="AA22">
    <cfRule type="cellIs" dxfId="23" priority="19" operator="equal">
      <formula>0</formula>
    </cfRule>
  </conditionalFormatting>
  <conditionalFormatting sqref="AC26:AC27">
    <cfRule type="cellIs" dxfId="22" priority="17" operator="equal">
      <formula>"NO VÁLIDA"</formula>
    </cfRule>
    <cfRule type="cellIs" dxfId="21" priority="18" operator="equal">
      <formula>"VÁLIDA"</formula>
    </cfRule>
  </conditionalFormatting>
  <conditionalFormatting sqref="AA26:AC27">
    <cfRule type="expression" dxfId="20" priority="16">
      <formula>YS="T"</formula>
    </cfRule>
  </conditionalFormatting>
  <conditionalFormatting sqref="AA26:AA27">
    <cfRule type="cellIs" dxfId="19" priority="15" operator="equal">
      <formula>0</formula>
    </cfRule>
  </conditionalFormatting>
  <conditionalFormatting sqref="AC18">
    <cfRule type="cellIs" dxfId="18" priority="13" operator="equal">
      <formula>"NO VÁLIDA"</formula>
    </cfRule>
    <cfRule type="cellIs" dxfId="17" priority="14" operator="equal">
      <formula>"VÁLIDA"</formula>
    </cfRule>
  </conditionalFormatting>
  <conditionalFormatting sqref="AA18">
    <cfRule type="cellIs" dxfId="16" priority="12" operator="equal">
      <formula>0</formula>
    </cfRule>
  </conditionalFormatting>
  <conditionalFormatting sqref="AC16:AC17">
    <cfRule type="cellIs" dxfId="15" priority="10" operator="equal">
      <formula>"NO VÁLIDA"</formula>
    </cfRule>
    <cfRule type="cellIs" dxfId="14" priority="11" operator="equal">
      <formula>"VÁLIDA"</formula>
    </cfRule>
  </conditionalFormatting>
  <conditionalFormatting sqref="AA16:AA17">
    <cfRule type="cellIs" dxfId="13" priority="9" operator="equal">
      <formula>0</formula>
    </cfRule>
  </conditionalFormatting>
  <conditionalFormatting sqref="AC29">
    <cfRule type="cellIs" dxfId="12" priority="7" operator="equal">
      <formula>"NO VÁLIDA"</formula>
    </cfRule>
    <cfRule type="cellIs" dxfId="11" priority="8" operator="equal">
      <formula>"VÁLIDA"</formula>
    </cfRule>
  </conditionalFormatting>
  <conditionalFormatting sqref="AA29:AC29">
    <cfRule type="expression" dxfId="10" priority="6">
      <formula>YS="T"</formula>
    </cfRule>
  </conditionalFormatting>
  <conditionalFormatting sqref="AA29">
    <cfRule type="cellIs" dxfId="9" priority="5" operator="equal">
      <formula>0</formula>
    </cfRule>
  </conditionalFormatting>
  <conditionalFormatting sqref="AC30">
    <cfRule type="cellIs" dxfId="8" priority="3" operator="equal">
      <formula>"NO VÁLIDA"</formula>
    </cfRule>
    <cfRule type="cellIs" dxfId="7" priority="4" operator="equal">
      <formula>"VÁLIDA"</formula>
    </cfRule>
  </conditionalFormatting>
  <conditionalFormatting sqref="AA30:AC30">
    <cfRule type="expression" dxfId="6" priority="2">
      <formula>YS="T"</formula>
    </cfRule>
  </conditionalFormatting>
  <conditionalFormatting sqref="AA30">
    <cfRule type="cellIs" dxfId="5" priority="1" operator="equal">
      <formula>0</formula>
    </cfRule>
  </conditionalFormatting>
  <dataValidations disablePrompts="1"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40 J50:J51 J48 J14:J37 J44 K14:K51 M40 M50:M51 M48 M14:M37 M44 N14:N51 P40 P50:P51 P48 P14:P37 P44 Q14:Q51 S40 S50:S51 S48 S14:S37 S44 T14:T51 V40 V50:V51 V48 V14:V37 V44 W14:W51 Y40 Y50:Y51 Y48 Y14:Y37 Y44 Z14:Z51 AB40 AB50:AB51 AB48 AB14:AB37 AB44 AC14:AC51" xr:uid="{00000000-0002-0000-0200-000000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8" tint="-0.499984740745262"/>
    <pageSetUpPr fitToPage="1"/>
  </sheetPr>
  <dimension ref="A1:Z325"/>
  <sheetViews>
    <sheetView showGridLines="0" zoomScale="90" zoomScaleNormal="90" workbookViewId="0">
      <selection activeCell="E12" sqref="E12:J12"/>
    </sheetView>
  </sheetViews>
  <sheetFormatPr baseColWidth="10" defaultColWidth="0" defaultRowHeight="13" zeroHeight="1"/>
  <cols>
    <col min="1" max="1" width="2.6640625" style="31" customWidth="1"/>
    <col min="2" max="3" width="8.33203125" style="31" customWidth="1"/>
    <col min="4" max="4" width="44.33203125" style="31" customWidth="1"/>
    <col min="5" max="6" width="21.5" style="31" customWidth="1"/>
    <col min="7" max="7" width="21" style="31" customWidth="1"/>
    <col min="8" max="8" width="20.6640625" style="31" customWidth="1"/>
    <col min="9" max="9" width="15.5" style="31" bestFit="1" customWidth="1"/>
    <col min="10" max="10" width="28.6640625" style="33" bestFit="1" customWidth="1"/>
    <col min="11" max="11" width="13.6640625" style="29" hidden="1" customWidth="1"/>
    <col min="12" max="12" width="13.6640625" style="30" hidden="1" customWidth="1"/>
    <col min="13" max="15" width="13.6640625" style="31" hidden="1" customWidth="1"/>
    <col min="16" max="16" width="19.5" style="111" hidden="1" customWidth="1"/>
    <col min="17" max="17" width="47.6640625" style="125" hidden="1" customWidth="1"/>
    <col min="18" max="18" width="22.33203125" style="125" hidden="1" customWidth="1"/>
    <col min="19" max="19" width="22.33203125" style="111" hidden="1" customWidth="1"/>
    <col min="20" max="20" width="23.33203125" style="111" hidden="1" customWidth="1"/>
    <col min="21" max="21" width="22.33203125" style="111" hidden="1" customWidth="1"/>
    <col min="22" max="22" width="22.33203125" style="196" hidden="1" customWidth="1"/>
    <col min="23" max="23" width="22.33203125" style="195" hidden="1" customWidth="1"/>
    <col min="24" max="24" width="22.33203125" style="196" hidden="1" customWidth="1"/>
    <col min="25" max="26" width="22.33203125" style="111" bestFit="1" customWidth="1"/>
    <col min="27" max="16384" width="11.5" style="31" hidden="1"/>
  </cols>
  <sheetData>
    <row r="1" spans="2:19" ht="18">
      <c r="B1" s="387" t="s">
        <v>19</v>
      </c>
      <c r="C1" s="387"/>
      <c r="D1" s="387"/>
      <c r="E1" s="387"/>
      <c r="F1" s="387"/>
      <c r="G1" s="387"/>
      <c r="H1" s="387"/>
      <c r="I1" s="387"/>
      <c r="J1" s="387"/>
    </row>
    <row r="2" spans="2:19">
      <c r="B2" s="370" t="s">
        <v>20</v>
      </c>
      <c r="C2" s="370"/>
      <c r="D2" s="370"/>
      <c r="E2" s="370"/>
      <c r="F2" s="370"/>
      <c r="G2" s="370"/>
      <c r="H2" s="370"/>
      <c r="I2" s="370"/>
      <c r="J2" s="370"/>
    </row>
    <row r="3" spans="2:19">
      <c r="B3" s="370" t="s">
        <v>21</v>
      </c>
      <c r="C3" s="370"/>
      <c r="D3" s="370"/>
      <c r="E3" s="370"/>
      <c r="F3" s="370"/>
      <c r="G3" s="370"/>
      <c r="H3" s="370"/>
      <c r="I3" s="370"/>
      <c r="J3" s="370"/>
    </row>
    <row r="4" spans="2:19">
      <c r="B4" s="370" t="s">
        <v>22</v>
      </c>
      <c r="C4" s="370"/>
      <c r="D4" s="370"/>
      <c r="E4" s="370"/>
      <c r="F4" s="370"/>
      <c r="G4" s="370"/>
      <c r="H4" s="370"/>
      <c r="I4" s="370"/>
      <c r="J4" s="370"/>
    </row>
    <row r="5" spans="2:19">
      <c r="B5" s="370" t="s">
        <v>23</v>
      </c>
      <c r="C5" s="370"/>
      <c r="D5" s="370"/>
      <c r="E5" s="370"/>
      <c r="F5" s="370"/>
      <c r="G5" s="370"/>
      <c r="H5" s="370"/>
      <c r="I5" s="370"/>
      <c r="J5" s="370"/>
    </row>
    <row r="6" spans="2:19" ht="16">
      <c r="B6" s="36"/>
      <c r="C6" s="36"/>
      <c r="D6" s="32"/>
      <c r="E6" s="32"/>
      <c r="F6" s="32"/>
      <c r="G6" s="32"/>
      <c r="H6" s="32"/>
      <c r="I6" s="32"/>
      <c r="J6" s="32"/>
    </row>
    <row r="7" spans="2:19" ht="40.5" customHeight="1">
      <c r="B7" s="370" t="s">
        <v>201</v>
      </c>
      <c r="C7" s="370"/>
      <c r="D7" s="370"/>
      <c r="E7" s="370"/>
      <c r="F7" s="370"/>
      <c r="G7" s="370"/>
      <c r="H7" s="370"/>
      <c r="I7" s="370"/>
      <c r="J7" s="370"/>
    </row>
    <row r="8" spans="2:19" ht="19">
      <c r="B8" s="317" t="s">
        <v>24</v>
      </c>
      <c r="C8" s="36"/>
      <c r="D8" s="32"/>
      <c r="E8" s="32"/>
      <c r="F8" s="319"/>
      <c r="G8" s="32"/>
      <c r="H8" s="32"/>
      <c r="I8" s="32"/>
      <c r="J8" s="32"/>
    </row>
    <row r="9" spans="2:19" ht="15.75" customHeight="1">
      <c r="B9" s="384" t="s">
        <v>122</v>
      </c>
      <c r="C9" s="384"/>
      <c r="D9" s="384"/>
      <c r="E9" s="384"/>
      <c r="F9" s="384"/>
      <c r="G9" s="384"/>
      <c r="H9" s="384"/>
      <c r="I9" s="384"/>
      <c r="J9" s="384"/>
    </row>
    <row r="10" spans="2:19" ht="16.5" customHeight="1">
      <c r="B10" s="482" t="s">
        <v>123</v>
      </c>
      <c r="C10" s="482"/>
      <c r="D10" s="482"/>
      <c r="E10" s="482"/>
      <c r="F10" s="482"/>
      <c r="G10" s="482"/>
      <c r="H10" s="482"/>
      <c r="I10" s="482"/>
      <c r="J10" s="482"/>
      <c r="S10" s="110"/>
    </row>
    <row r="11" spans="2:19" ht="17" thickBot="1">
      <c r="B11" s="37"/>
      <c r="C11" s="37"/>
      <c r="D11" s="32"/>
      <c r="E11" s="32"/>
      <c r="F11" s="32"/>
      <c r="G11" s="32"/>
      <c r="H11" s="32"/>
      <c r="I11" s="32"/>
      <c r="J11" s="32"/>
    </row>
    <row r="12" spans="2:19" ht="15.75" customHeight="1" thickBot="1">
      <c r="B12" s="437" t="s">
        <v>124</v>
      </c>
      <c r="C12" s="438"/>
      <c r="D12" s="308" t="s">
        <v>125</v>
      </c>
      <c r="E12" s="430" t="s">
        <v>126</v>
      </c>
      <c r="F12" s="431"/>
      <c r="G12" s="431"/>
      <c r="H12" s="431"/>
      <c r="I12" s="431"/>
      <c r="J12" s="432"/>
      <c r="Q12" s="126" t="s">
        <v>125</v>
      </c>
    </row>
    <row r="13" spans="2:19" ht="21" customHeight="1" thickBot="1">
      <c r="B13" s="439"/>
      <c r="C13" s="440"/>
      <c r="D13" s="310">
        <v>5</v>
      </c>
      <c r="E13" s="433" t="s">
        <v>127</v>
      </c>
      <c r="F13" s="433"/>
      <c r="G13" s="433"/>
      <c r="H13" s="433"/>
      <c r="I13" s="306" t="s">
        <v>128</v>
      </c>
      <c r="J13" s="84">
        <v>0</v>
      </c>
      <c r="Q13" s="127">
        <v>1</v>
      </c>
    </row>
    <row r="14" spans="2:19" ht="15.75" customHeight="1" thickBot="1">
      <c r="B14" s="441">
        <v>5</v>
      </c>
      <c r="C14" s="442"/>
      <c r="D14" s="309" t="s">
        <v>129</v>
      </c>
      <c r="E14" s="307"/>
      <c r="F14" s="307"/>
      <c r="G14" s="307"/>
      <c r="H14" s="307"/>
      <c r="I14" s="307" t="s">
        <v>130</v>
      </c>
      <c r="J14" s="85">
        <v>0</v>
      </c>
      <c r="Q14" s="128"/>
    </row>
    <row r="15" spans="2:19" ht="15.75" customHeight="1" thickBot="1">
      <c r="B15" s="443"/>
      <c r="C15" s="444"/>
      <c r="D15" s="311" t="s">
        <v>189</v>
      </c>
      <c r="E15" s="436" t="s">
        <v>132</v>
      </c>
      <c r="F15" s="436"/>
      <c r="G15" s="434" t="s">
        <v>184</v>
      </c>
      <c r="H15" s="434"/>
      <c r="I15" s="434"/>
      <c r="J15" s="435"/>
      <c r="Q15" s="126" t="s">
        <v>129</v>
      </c>
    </row>
    <row r="16" spans="2:19" ht="17" thickBot="1">
      <c r="B16" s="37"/>
      <c r="C16" s="37"/>
      <c r="D16" s="32"/>
      <c r="E16" s="32"/>
      <c r="F16" s="32"/>
      <c r="G16" s="32"/>
      <c r="H16" s="32"/>
      <c r="I16" s="32"/>
      <c r="J16" s="32"/>
      <c r="Q16" s="127" t="s">
        <v>133</v>
      </c>
    </row>
    <row r="17" spans="2:26" ht="15.5" customHeight="1">
      <c r="B17" s="457" t="s">
        <v>134</v>
      </c>
      <c r="C17" s="458"/>
      <c r="D17" s="458"/>
      <c r="E17" s="458"/>
      <c r="F17" s="458"/>
      <c r="G17" s="458"/>
      <c r="H17" s="458"/>
      <c r="I17" s="458"/>
      <c r="J17" s="459"/>
    </row>
    <row r="18" spans="2:26">
      <c r="B18" s="58"/>
      <c r="C18" s="63"/>
      <c r="D18" s="59"/>
      <c r="E18" s="59"/>
      <c r="F18" s="60"/>
      <c r="G18" s="60"/>
      <c r="H18" s="60"/>
      <c r="I18" s="63" t="s">
        <v>135</v>
      </c>
      <c r="J18" s="71">
        <v>3</v>
      </c>
    </row>
    <row r="19" spans="2:26">
      <c r="B19" s="64"/>
      <c r="C19" s="63"/>
      <c r="D19" s="59"/>
      <c r="E19" s="59"/>
      <c r="F19" s="60"/>
      <c r="G19" s="60"/>
      <c r="H19" s="60"/>
      <c r="I19" s="63" t="s">
        <v>136</v>
      </c>
      <c r="J19" s="74">
        <v>18242535210</v>
      </c>
    </row>
    <row r="20" spans="2:26">
      <c r="B20" s="58"/>
      <c r="C20" s="65"/>
      <c r="D20" s="59"/>
      <c r="E20" s="59"/>
      <c r="F20" s="60"/>
      <c r="G20" s="60"/>
      <c r="H20" s="60"/>
      <c r="I20" s="63" t="s">
        <v>137</v>
      </c>
      <c r="J20" s="74">
        <v>18328311019.333332</v>
      </c>
    </row>
    <row r="21" spans="2:26">
      <c r="B21" s="58"/>
      <c r="C21" s="65"/>
      <c r="D21" s="59"/>
      <c r="E21" s="59"/>
      <c r="F21" s="60"/>
      <c r="G21" s="60"/>
      <c r="H21" s="60"/>
      <c r="I21" s="63" t="s">
        <v>138</v>
      </c>
      <c r="J21" s="74">
        <v>18368192413</v>
      </c>
    </row>
    <row r="22" spans="2:26">
      <c r="B22" s="66"/>
      <c r="C22" s="67"/>
      <c r="D22" s="59"/>
      <c r="E22" s="59"/>
      <c r="F22" s="60"/>
      <c r="G22" s="60"/>
      <c r="H22" s="60"/>
      <c r="I22" s="63" t="s">
        <v>139</v>
      </c>
      <c r="J22" s="74">
        <v>19100000000</v>
      </c>
      <c r="V22" s="201"/>
      <c r="W22" s="197"/>
      <c r="X22" s="198"/>
    </row>
    <row r="23" spans="2:26" ht="14" thickBot="1">
      <c r="B23" s="68"/>
      <c r="C23" s="69"/>
      <c r="D23" s="61"/>
      <c r="E23" s="61"/>
      <c r="F23" s="62"/>
      <c r="G23" s="62"/>
      <c r="H23" s="62"/>
      <c r="I23" s="70" t="s">
        <v>140</v>
      </c>
      <c r="J23" s="72">
        <v>70</v>
      </c>
    </row>
    <row r="24" spans="2:26" customFormat="1" ht="14" thickBot="1">
      <c r="P24" s="110"/>
      <c r="Q24" s="132"/>
      <c r="R24" s="132"/>
      <c r="S24" s="110"/>
      <c r="T24" s="110"/>
      <c r="U24" s="110"/>
      <c r="V24" s="196"/>
      <c r="W24" s="195"/>
      <c r="X24" s="196"/>
      <c r="Y24" s="110"/>
      <c r="Z24" s="110"/>
    </row>
    <row r="25" spans="2:26" ht="15" customHeight="1">
      <c r="B25" s="470" t="s">
        <v>141</v>
      </c>
      <c r="C25" s="471"/>
      <c r="D25" s="471"/>
      <c r="E25" s="471"/>
      <c r="F25" s="471"/>
      <c r="G25" s="471"/>
      <c r="H25" s="471"/>
      <c r="I25" s="471"/>
      <c r="J25" s="472"/>
    </row>
    <row r="26" spans="2:26" ht="15" customHeight="1">
      <c r="B26" s="447" t="s">
        <v>142</v>
      </c>
      <c r="C26" s="448"/>
      <c r="D26" s="448"/>
      <c r="E26" s="448"/>
      <c r="F26" s="448"/>
      <c r="G26" s="448"/>
      <c r="H26" s="448"/>
      <c r="I26" s="449"/>
      <c r="J26" s="124" t="s">
        <v>202</v>
      </c>
    </row>
    <row r="27" spans="2:26" ht="15" customHeight="1">
      <c r="B27" s="447" t="s">
        <v>203</v>
      </c>
      <c r="C27" s="448"/>
      <c r="D27" s="448"/>
      <c r="E27" s="448"/>
      <c r="F27" s="448"/>
      <c r="G27" s="448"/>
      <c r="H27" s="448"/>
      <c r="I27" s="449"/>
      <c r="J27" s="124">
        <v>18368192413</v>
      </c>
    </row>
    <row r="28" spans="2:26" ht="15" customHeight="1">
      <c r="B28" s="465" t="s">
        <v>143</v>
      </c>
      <c r="C28" s="466"/>
      <c r="D28" s="466"/>
      <c r="E28" s="466"/>
      <c r="F28" s="466"/>
      <c r="G28" s="466"/>
      <c r="H28" s="466"/>
      <c r="I28" s="466"/>
      <c r="J28" s="467"/>
    </row>
    <row r="29" spans="2:26" hidden="1">
      <c r="B29" s="447" t="s">
        <v>144</v>
      </c>
      <c r="C29" s="448"/>
      <c r="D29" s="448"/>
      <c r="E29" s="448"/>
      <c r="F29" s="448"/>
      <c r="G29" s="448"/>
      <c r="H29" s="448"/>
      <c r="I29" s="449"/>
      <c r="J29" s="75">
        <v>6156.8727971574172</v>
      </c>
      <c r="K29" s="89"/>
    </row>
    <row r="30" spans="2:26">
      <c r="B30" s="447" t="s">
        <v>145</v>
      </c>
      <c r="C30" s="448"/>
      <c r="D30" s="448"/>
      <c r="E30" s="448"/>
      <c r="F30" s="448"/>
      <c r="G30" s="448"/>
      <c r="H30" s="448"/>
      <c r="I30" s="449"/>
      <c r="J30" s="202">
        <v>18368192413</v>
      </c>
      <c r="K30" s="89"/>
    </row>
    <row r="31" spans="2:26" ht="13.25" customHeight="1">
      <c r="B31" s="447" t="s">
        <v>146</v>
      </c>
      <c r="C31" s="448"/>
      <c r="D31" s="448"/>
      <c r="E31" s="448"/>
      <c r="F31" s="448"/>
      <c r="G31" s="448"/>
      <c r="H31" s="448"/>
      <c r="I31" s="449"/>
      <c r="J31" s="73">
        <v>18328210341.707676</v>
      </c>
      <c r="K31" s="90"/>
    </row>
    <row r="32" spans="2:26" ht="15" customHeight="1">
      <c r="B32" s="465" t="s">
        <v>147</v>
      </c>
      <c r="C32" s="466"/>
      <c r="D32" s="466"/>
      <c r="E32" s="466"/>
      <c r="F32" s="466"/>
      <c r="G32" s="466"/>
      <c r="H32" s="466"/>
      <c r="I32" s="466"/>
      <c r="J32" s="467"/>
      <c r="K32" s="90"/>
    </row>
    <row r="33" spans="2:26" ht="13.25" customHeight="1">
      <c r="B33" s="447" t="s">
        <v>148</v>
      </c>
      <c r="C33" s="448"/>
      <c r="D33" s="448"/>
      <c r="E33" s="448"/>
      <c r="F33" s="448"/>
      <c r="G33" s="448"/>
      <c r="H33" s="448"/>
      <c r="I33" s="449"/>
      <c r="J33" s="124">
        <v>18285423114.666664</v>
      </c>
      <c r="K33" s="90"/>
    </row>
    <row r="34" spans="2:26" ht="15" customHeight="1">
      <c r="B34" s="465" t="s">
        <v>149</v>
      </c>
      <c r="C34" s="466"/>
      <c r="D34" s="466"/>
      <c r="E34" s="466"/>
      <c r="F34" s="466"/>
      <c r="G34" s="466"/>
      <c r="H34" s="466"/>
      <c r="I34" s="466"/>
      <c r="J34" s="467"/>
      <c r="K34"/>
    </row>
    <row r="35" spans="2:26" ht="14" thickBot="1">
      <c r="B35" s="460" t="s">
        <v>150</v>
      </c>
      <c r="C35" s="461"/>
      <c r="D35" s="461"/>
      <c r="E35" s="461"/>
      <c r="F35" s="461"/>
      <c r="G35" s="461"/>
      <c r="H35" s="461"/>
      <c r="I35" s="462"/>
      <c r="J35" s="76">
        <v>18242535210</v>
      </c>
      <c r="K35"/>
      <c r="V35" s="200"/>
      <c r="W35" s="199"/>
      <c r="X35" s="200"/>
    </row>
    <row r="36" spans="2:26">
      <c r="B36" s="86"/>
      <c r="C36" s="86"/>
      <c r="D36" s="86"/>
      <c r="E36" s="86"/>
      <c r="F36" s="86"/>
      <c r="G36" s="86"/>
      <c r="H36" s="86"/>
      <c r="I36" s="86"/>
      <c r="J36" s="87"/>
      <c r="K36"/>
    </row>
    <row r="37" spans="2:26" ht="17" thickBot="1">
      <c r="B37" s="54"/>
      <c r="C37" s="54"/>
      <c r="D37" s="54"/>
      <c r="E37" s="54"/>
      <c r="F37" s="55"/>
      <c r="G37" s="55"/>
      <c r="H37" s="55"/>
      <c r="I37" s="32"/>
      <c r="J37" s="32"/>
      <c r="K37"/>
    </row>
    <row r="38" spans="2:26" s="30" customFormat="1" ht="40.5" customHeight="1" thickBot="1">
      <c r="B38" s="463" t="s">
        <v>151</v>
      </c>
      <c r="C38" s="464"/>
      <c r="D38" s="464"/>
      <c r="E38" s="349"/>
      <c r="F38" s="473" t="s">
        <v>184</v>
      </c>
      <c r="G38" s="473"/>
      <c r="H38" s="473"/>
      <c r="I38" s="473"/>
      <c r="J38" s="203">
        <v>18368192413</v>
      </c>
      <c r="K38" s="88"/>
      <c r="P38" s="112"/>
      <c r="Q38" s="133"/>
      <c r="R38" s="133"/>
      <c r="S38" s="112"/>
      <c r="T38" s="112"/>
      <c r="U38" s="112"/>
      <c r="V38" s="196"/>
      <c r="W38" s="195"/>
      <c r="X38" s="196"/>
      <c r="Y38" s="112"/>
      <c r="Z38" s="112"/>
    </row>
    <row r="39" spans="2:26" ht="16">
      <c r="B39" s="54"/>
      <c r="C39" s="54"/>
      <c r="D39" s="54"/>
      <c r="E39" s="54"/>
      <c r="F39" s="55"/>
      <c r="G39" s="55"/>
      <c r="H39" s="55"/>
      <c r="I39" s="32"/>
      <c r="J39" s="32"/>
      <c r="K39"/>
    </row>
    <row r="40" spans="2:26" ht="17" thickBot="1">
      <c r="B40" s="37"/>
      <c r="C40" s="37"/>
      <c r="D40" s="32"/>
      <c r="E40" s="32"/>
      <c r="F40" s="193"/>
      <c r="G40" s="32"/>
      <c r="H40" s="32"/>
      <c r="I40" s="32"/>
      <c r="J40" s="32"/>
    </row>
    <row r="41" spans="2:26" ht="14">
      <c r="B41" s="452" t="s">
        <v>152</v>
      </c>
      <c r="C41" s="453"/>
      <c r="D41" s="453"/>
      <c r="E41" s="453"/>
      <c r="F41" s="453"/>
      <c r="G41" s="453"/>
      <c r="H41" s="453"/>
      <c r="I41" s="453"/>
      <c r="J41" s="454"/>
    </row>
    <row r="42" spans="2:26" ht="60">
      <c r="B42" s="476" t="s">
        <v>27</v>
      </c>
      <c r="C42" s="478" t="s">
        <v>153</v>
      </c>
      <c r="D42" s="480" t="s">
        <v>154</v>
      </c>
      <c r="E42" s="169" t="s">
        <v>155</v>
      </c>
      <c r="F42" s="169" t="s">
        <v>156</v>
      </c>
      <c r="G42" s="169" t="s">
        <v>119</v>
      </c>
      <c r="H42" s="169" t="s">
        <v>157</v>
      </c>
      <c r="I42" s="169" t="s">
        <v>158</v>
      </c>
      <c r="J42" s="170" t="s">
        <v>159</v>
      </c>
      <c r="K42" s="474" t="s">
        <v>160</v>
      </c>
      <c r="L42" s="468" t="s">
        <v>161</v>
      </c>
      <c r="M42" s="468" t="s">
        <v>162</v>
      </c>
      <c r="N42" s="468" t="s">
        <v>163</v>
      </c>
      <c r="O42" s="468" t="s">
        <v>164</v>
      </c>
    </row>
    <row r="43" spans="2:26" ht="22.5" customHeight="1" thickBot="1">
      <c r="B43" s="477"/>
      <c r="C43" s="479"/>
      <c r="D43" s="481"/>
      <c r="E43" s="171" t="s">
        <v>165</v>
      </c>
      <c r="F43" s="172" t="s">
        <v>165</v>
      </c>
      <c r="G43" s="172" t="s">
        <v>166</v>
      </c>
      <c r="H43" s="172" t="s">
        <v>167</v>
      </c>
      <c r="I43" s="172" t="s">
        <v>166</v>
      </c>
      <c r="J43" s="173" t="s">
        <v>168</v>
      </c>
      <c r="K43" s="475"/>
      <c r="L43" s="469"/>
      <c r="M43" s="469"/>
      <c r="N43" s="469"/>
      <c r="O43" s="469"/>
      <c r="V43" s="194"/>
    </row>
    <row r="44" spans="2:26" ht="6.75" customHeight="1" thickBot="1">
      <c r="B44" s="213"/>
      <c r="C44" s="214"/>
      <c r="D44" s="215"/>
      <c r="E44" s="294">
        <v>19100000000</v>
      </c>
      <c r="F44" s="215"/>
      <c r="G44" s="215"/>
      <c r="H44" s="215"/>
      <c r="I44" s="215"/>
      <c r="J44" s="216"/>
      <c r="K44" s="351"/>
      <c r="L44" s="350"/>
      <c r="M44" s="350"/>
      <c r="N44" s="350"/>
      <c r="O44" s="350"/>
      <c r="V44" s="194"/>
    </row>
    <row r="45" spans="2:26" ht="26.25" customHeight="1">
      <c r="B45" s="205">
        <v>1</v>
      </c>
      <c r="C45" s="206">
        <v>7</v>
      </c>
      <c r="D45" s="207" t="s">
        <v>35</v>
      </c>
      <c r="E45" s="208">
        <v>18374205435</v>
      </c>
      <c r="F45" s="208">
        <v>18374205435</v>
      </c>
      <c r="G45" s="209">
        <v>0</v>
      </c>
      <c r="H45" s="210">
        <v>18.374205435</v>
      </c>
      <c r="I45" s="211">
        <v>-3.7999715445026228E-2</v>
      </c>
      <c r="J45" s="212">
        <v>69.977084759864439</v>
      </c>
      <c r="K45" s="56">
        <v>0.96200028455497377</v>
      </c>
      <c r="L45" s="57" t="e">
        <v>#REF!</v>
      </c>
      <c r="M45" s="57" t="e">
        <v>#REF!</v>
      </c>
      <c r="N45" s="57">
        <v>1.002509524521751</v>
      </c>
      <c r="O45" s="57">
        <v>1.0072177591263642</v>
      </c>
      <c r="P45" s="129">
        <v>1</v>
      </c>
      <c r="Q45" s="130" t="e">
        <v>#VALUE!</v>
      </c>
      <c r="R45" s="130" t="s">
        <v>1</v>
      </c>
      <c r="S45" s="130" t="s">
        <v>1</v>
      </c>
      <c r="T45" s="130" t="s">
        <v>1</v>
      </c>
      <c r="U45" s="130">
        <v>0</v>
      </c>
      <c r="V45" s="194">
        <v>45995093.292324066</v>
      </c>
      <c r="W45" s="195" t="s">
        <v>1</v>
      </c>
      <c r="X45" s="194" t="s">
        <v>1</v>
      </c>
      <c r="Y45" s="130"/>
    </row>
    <row r="46" spans="2:26" ht="26.25" customHeight="1">
      <c r="B46" s="99">
        <v>2</v>
      </c>
      <c r="C46" s="100">
        <v>9</v>
      </c>
      <c r="D46" s="101" t="s">
        <v>37</v>
      </c>
      <c r="E46" s="102" t="s">
        <v>204</v>
      </c>
      <c r="F46" s="102" t="s">
        <v>204</v>
      </c>
      <c r="G46" s="113" t="s">
        <v>1</v>
      </c>
      <c r="H46" s="103" t="s">
        <v>1</v>
      </c>
      <c r="I46" s="115" t="s">
        <v>204</v>
      </c>
      <c r="J46" s="212" t="s">
        <v>1</v>
      </c>
      <c r="K46" s="56" t="s">
        <v>1</v>
      </c>
      <c r="L46" s="57" t="s">
        <v>1</v>
      </c>
      <c r="M46" s="57" t="s">
        <v>1</v>
      </c>
      <c r="N46" s="57" t="s">
        <v>1</v>
      </c>
      <c r="O46" s="57" t="s">
        <v>1</v>
      </c>
      <c r="P46" s="129" t="s">
        <v>1</v>
      </c>
      <c r="Q46" s="130" t="s">
        <v>1</v>
      </c>
      <c r="R46" s="130" t="s">
        <v>1</v>
      </c>
      <c r="S46" s="130" t="s">
        <v>1</v>
      </c>
      <c r="T46" s="130" t="s">
        <v>1</v>
      </c>
      <c r="U46" s="130" t="s">
        <v>1</v>
      </c>
      <c r="V46" s="194" t="s">
        <v>1</v>
      </c>
      <c r="W46" s="195" t="s">
        <v>1</v>
      </c>
      <c r="X46" s="194" t="s">
        <v>1</v>
      </c>
      <c r="Y46" s="130"/>
    </row>
    <row r="47" spans="2:26" ht="26.25" customHeight="1">
      <c r="B47" s="205">
        <v>3</v>
      </c>
      <c r="C47" s="100">
        <v>11</v>
      </c>
      <c r="D47" s="101" t="s">
        <v>39</v>
      </c>
      <c r="E47" s="102" t="s">
        <v>204</v>
      </c>
      <c r="F47" s="102" t="s">
        <v>204</v>
      </c>
      <c r="G47" s="113" t="s">
        <v>1</v>
      </c>
      <c r="H47" s="103" t="s">
        <v>1</v>
      </c>
      <c r="I47" s="115" t="s">
        <v>204</v>
      </c>
      <c r="J47" s="212" t="s">
        <v>1</v>
      </c>
      <c r="K47" s="56" t="s">
        <v>1</v>
      </c>
      <c r="L47" s="57" t="s">
        <v>1</v>
      </c>
      <c r="M47" s="57" t="s">
        <v>1</v>
      </c>
      <c r="N47" s="57" t="s">
        <v>1</v>
      </c>
      <c r="O47" s="57" t="s">
        <v>1</v>
      </c>
      <c r="P47" s="129" t="s">
        <v>1</v>
      </c>
      <c r="Q47" s="130" t="s">
        <v>1</v>
      </c>
      <c r="R47" s="130" t="s">
        <v>1</v>
      </c>
      <c r="S47" s="130" t="s">
        <v>1</v>
      </c>
      <c r="T47" s="130" t="s">
        <v>1</v>
      </c>
      <c r="U47" s="130" t="s">
        <v>1</v>
      </c>
      <c r="V47" s="194" t="s">
        <v>1</v>
      </c>
      <c r="W47" s="195" t="s">
        <v>1</v>
      </c>
      <c r="X47" s="194" t="s">
        <v>1</v>
      </c>
      <c r="Y47" s="130"/>
    </row>
    <row r="48" spans="2:26" ht="26.25" customHeight="1">
      <c r="B48" s="99">
        <v>4</v>
      </c>
      <c r="C48" s="100">
        <v>17</v>
      </c>
      <c r="D48" s="101" t="s">
        <v>40</v>
      </c>
      <c r="E48" s="102">
        <v>18368192413</v>
      </c>
      <c r="F48" s="102">
        <v>18368192413</v>
      </c>
      <c r="G48" s="113">
        <v>0</v>
      </c>
      <c r="H48" s="103">
        <v>18.368192412999999</v>
      </c>
      <c r="I48" s="115">
        <v>-3.8314533350785385E-2</v>
      </c>
      <c r="J48" s="212">
        <v>70</v>
      </c>
      <c r="K48" s="56">
        <v>0.96168546664921462</v>
      </c>
      <c r="L48" s="57" t="e">
        <v>#REF!</v>
      </c>
      <c r="M48" s="57" t="e">
        <v>#REF!</v>
      </c>
      <c r="N48" s="57">
        <v>1.0021814498277195</v>
      </c>
      <c r="O48" s="57">
        <v>1.0068881436463457</v>
      </c>
      <c r="P48" s="129">
        <v>1</v>
      </c>
      <c r="Q48" s="130">
        <v>125657203</v>
      </c>
      <c r="R48" s="130" t="s">
        <v>1</v>
      </c>
      <c r="S48" s="130" t="s">
        <v>1</v>
      </c>
      <c r="T48" s="130" t="s">
        <v>1</v>
      </c>
      <c r="U48" s="130">
        <v>0</v>
      </c>
      <c r="V48" s="194">
        <v>39982071.292324066</v>
      </c>
      <c r="W48" s="195" t="s">
        <v>205</v>
      </c>
      <c r="X48" s="194">
        <v>18368192413</v>
      </c>
      <c r="Y48" s="130"/>
    </row>
    <row r="49" spans="2:26" ht="26.25" customHeight="1">
      <c r="B49" s="205">
        <v>5</v>
      </c>
      <c r="C49" s="100">
        <v>30</v>
      </c>
      <c r="D49" s="101" t="s">
        <v>41</v>
      </c>
      <c r="E49" s="102">
        <v>18242535210</v>
      </c>
      <c r="F49" s="102">
        <v>18242535210</v>
      </c>
      <c r="G49" s="113">
        <v>0</v>
      </c>
      <c r="H49" s="103">
        <v>18.24253521</v>
      </c>
      <c r="I49" s="115">
        <v>-4.4893444502617785E-2</v>
      </c>
      <c r="J49" s="212">
        <v>69.521128480569772</v>
      </c>
      <c r="K49" s="56">
        <v>0.95510655549738221</v>
      </c>
      <c r="L49" s="57" t="e">
        <v>#REF!</v>
      </c>
      <c r="M49" s="57" t="e">
        <v>#REF!</v>
      </c>
      <c r="N49" s="57">
        <v>0.99532550477595116</v>
      </c>
      <c r="O49" s="57">
        <v>1</v>
      </c>
      <c r="P49" s="129">
        <v>1</v>
      </c>
      <c r="Q49" s="130" t="e">
        <v>#VALUE!</v>
      </c>
      <c r="R49" s="130" t="s">
        <v>1</v>
      </c>
      <c r="S49" s="130" t="s">
        <v>1</v>
      </c>
      <c r="T49" s="130" t="s">
        <v>1</v>
      </c>
      <c r="U49" s="130">
        <v>0</v>
      </c>
      <c r="V49" s="194">
        <v>85675131.707675934</v>
      </c>
      <c r="W49" s="195" t="s">
        <v>1</v>
      </c>
      <c r="X49" s="194" t="s">
        <v>1</v>
      </c>
      <c r="Y49" s="130"/>
    </row>
    <row r="50" spans="2:26" ht="26.25" customHeight="1">
      <c r="B50" s="99">
        <v>6</v>
      </c>
      <c r="C50" s="100">
        <v>36</v>
      </c>
      <c r="D50" s="101" t="s">
        <v>42</v>
      </c>
      <c r="E50" s="102" t="s">
        <v>204</v>
      </c>
      <c r="F50" s="102" t="s">
        <v>204</v>
      </c>
      <c r="G50" s="113" t="s">
        <v>1</v>
      </c>
      <c r="H50" s="103" t="s">
        <v>1</v>
      </c>
      <c r="I50" s="115" t="s">
        <v>204</v>
      </c>
      <c r="J50" s="212" t="s">
        <v>1</v>
      </c>
      <c r="K50" s="56" t="s">
        <v>1</v>
      </c>
      <c r="L50" s="57" t="s">
        <v>1</v>
      </c>
      <c r="M50" s="57" t="s">
        <v>1</v>
      </c>
      <c r="N50" s="57" t="s">
        <v>1</v>
      </c>
      <c r="O50" s="57" t="s">
        <v>1</v>
      </c>
      <c r="P50" s="129" t="s">
        <v>1</v>
      </c>
      <c r="Q50" s="130" t="s">
        <v>1</v>
      </c>
      <c r="R50" s="130" t="s">
        <v>1</v>
      </c>
      <c r="S50" s="130" t="s">
        <v>1</v>
      </c>
      <c r="T50" s="130" t="s">
        <v>1</v>
      </c>
      <c r="U50" s="130" t="s">
        <v>1</v>
      </c>
      <c r="V50" s="194" t="s">
        <v>1</v>
      </c>
      <c r="W50" s="195" t="s">
        <v>1</v>
      </c>
      <c r="X50" s="194" t="s">
        <v>1</v>
      </c>
      <c r="Y50" s="130"/>
    </row>
    <row r="51" spans="2:26" ht="26.25" customHeight="1">
      <c r="B51" s="205">
        <v>7</v>
      </c>
      <c r="C51" s="100">
        <v>37</v>
      </c>
      <c r="D51" s="101" t="s">
        <v>44</v>
      </c>
      <c r="E51" s="102" t="s">
        <v>204</v>
      </c>
      <c r="F51" s="102" t="s">
        <v>204</v>
      </c>
      <c r="G51" s="113" t="s">
        <v>1</v>
      </c>
      <c r="H51" s="103" t="s">
        <v>1</v>
      </c>
      <c r="I51" s="115" t="s">
        <v>204</v>
      </c>
      <c r="J51" s="212" t="s">
        <v>1</v>
      </c>
      <c r="K51" s="56" t="s">
        <v>1</v>
      </c>
      <c r="L51" s="57" t="s">
        <v>1</v>
      </c>
      <c r="M51" s="57" t="s">
        <v>1</v>
      </c>
      <c r="N51" s="57" t="s">
        <v>1</v>
      </c>
      <c r="O51" s="57" t="s">
        <v>1</v>
      </c>
      <c r="P51" s="129" t="s">
        <v>1</v>
      </c>
      <c r="Q51" s="130" t="s">
        <v>1</v>
      </c>
      <c r="R51" s="130" t="s">
        <v>1</v>
      </c>
      <c r="S51" s="130" t="s">
        <v>1</v>
      </c>
      <c r="T51" s="130" t="s">
        <v>1</v>
      </c>
      <c r="U51" s="130" t="s">
        <v>1</v>
      </c>
      <c r="V51" s="194" t="s">
        <v>1</v>
      </c>
      <c r="W51" s="195" t="s">
        <v>1</v>
      </c>
      <c r="X51" s="194" t="s">
        <v>1</v>
      </c>
      <c r="Y51" s="130"/>
    </row>
    <row r="52" spans="2:26" customFormat="1" ht="6.75" customHeight="1" thickBot="1">
      <c r="P52" s="134"/>
      <c r="Q52" s="135"/>
      <c r="R52" s="130"/>
      <c r="S52" s="130"/>
      <c r="T52" s="130"/>
      <c r="U52" s="130"/>
      <c r="V52" s="196"/>
      <c r="W52" s="197"/>
      <c r="X52" s="198"/>
      <c r="Y52" s="130"/>
      <c r="Z52" s="110"/>
    </row>
    <row r="53" spans="2:26" customFormat="1" ht="14">
      <c r="B53" s="452" t="s">
        <v>169</v>
      </c>
      <c r="C53" s="453"/>
      <c r="D53" s="453"/>
      <c r="E53" s="453"/>
      <c r="F53" s="453"/>
      <c r="G53" s="453"/>
      <c r="H53" s="453"/>
      <c r="I53" s="453"/>
      <c r="J53" s="454"/>
      <c r="P53" s="110"/>
      <c r="Q53" s="135"/>
      <c r="R53" s="130"/>
      <c r="S53" s="130"/>
      <c r="T53" s="130"/>
      <c r="U53" s="130"/>
      <c r="V53" s="201"/>
      <c r="W53" s="197"/>
      <c r="X53" s="198"/>
      <c r="Y53" s="130"/>
      <c r="Z53" s="110"/>
    </row>
    <row r="54" spans="2:26" customFormat="1">
      <c r="B54" s="455" t="s">
        <v>170</v>
      </c>
      <c r="C54" s="456"/>
      <c r="D54" s="456"/>
      <c r="E54" s="456"/>
      <c r="F54" s="456"/>
      <c r="G54" s="456"/>
      <c r="H54" s="456"/>
      <c r="I54" s="456"/>
      <c r="J54" s="174" t="s">
        <v>171</v>
      </c>
      <c r="P54" s="110"/>
      <c r="Q54" s="132"/>
      <c r="R54" s="130"/>
      <c r="S54" s="130"/>
      <c r="T54" s="130"/>
      <c r="U54" s="130"/>
      <c r="V54" s="201"/>
      <c r="W54" s="197"/>
      <c r="X54" s="198"/>
      <c r="Y54" s="130"/>
      <c r="Z54" s="110"/>
    </row>
    <row r="55" spans="2:26" customFormat="1">
      <c r="B55" s="445" t="s">
        <v>172</v>
      </c>
      <c r="C55" s="446"/>
      <c r="D55" s="446"/>
      <c r="E55" s="446"/>
      <c r="F55" s="446"/>
      <c r="G55" s="446"/>
      <c r="H55" s="446"/>
      <c r="I55" s="446"/>
      <c r="J55" s="77">
        <v>0</v>
      </c>
      <c r="N55" s="31"/>
      <c r="O55" s="31"/>
      <c r="P55" s="110"/>
      <c r="Q55" s="132"/>
      <c r="R55" s="130"/>
      <c r="S55" s="130"/>
      <c r="T55" s="130"/>
      <c r="U55" s="130"/>
      <c r="V55" s="201"/>
      <c r="W55" s="197"/>
      <c r="X55" s="198"/>
      <c r="Y55" s="130"/>
      <c r="Z55" s="110"/>
    </row>
    <row r="56" spans="2:26" ht="13.25" customHeight="1">
      <c r="B56" s="445" t="s">
        <v>173</v>
      </c>
      <c r="C56" s="446"/>
      <c r="D56" s="446"/>
      <c r="E56" s="446"/>
      <c r="F56" s="446"/>
      <c r="G56" s="446"/>
      <c r="H56" s="446"/>
      <c r="I56" s="446"/>
      <c r="J56" s="78">
        <v>2</v>
      </c>
      <c r="K56"/>
      <c r="L56"/>
      <c r="M56"/>
      <c r="R56" s="130"/>
      <c r="S56" s="130"/>
      <c r="T56" s="130"/>
      <c r="U56" s="130"/>
      <c r="Y56" s="130"/>
    </row>
    <row r="57" spans="2:26" ht="13.25" customHeight="1">
      <c r="B57" s="445" t="s">
        <v>174</v>
      </c>
      <c r="C57" s="446"/>
      <c r="D57" s="446"/>
      <c r="E57" s="446"/>
      <c r="F57" s="446"/>
      <c r="G57" s="446"/>
      <c r="H57" s="446"/>
      <c r="I57" s="446"/>
      <c r="J57" s="78">
        <v>1</v>
      </c>
      <c r="K57"/>
      <c r="L57"/>
      <c r="M57"/>
      <c r="R57" s="130"/>
      <c r="S57" s="130"/>
      <c r="T57" s="130"/>
      <c r="U57" s="130"/>
      <c r="Y57" s="130"/>
    </row>
    <row r="58" spans="2:26" ht="13.25" customHeight="1">
      <c r="B58" s="445" t="s">
        <v>175</v>
      </c>
      <c r="C58" s="446"/>
      <c r="D58" s="446"/>
      <c r="E58" s="446"/>
      <c r="F58" s="446"/>
      <c r="G58" s="446"/>
      <c r="H58" s="446"/>
      <c r="I58" s="446"/>
      <c r="J58" s="79">
        <v>-3.8314533350785385E-2</v>
      </c>
      <c r="K58"/>
      <c r="L58"/>
      <c r="M58"/>
      <c r="N58"/>
      <c r="O58"/>
      <c r="P58" s="110"/>
      <c r="R58" s="130"/>
      <c r="S58" s="130"/>
      <c r="T58" s="130"/>
      <c r="U58" s="130"/>
      <c r="Y58" s="130"/>
    </row>
    <row r="59" spans="2:26" ht="14" customHeight="1">
      <c r="B59" s="445" t="s">
        <v>176</v>
      </c>
      <c r="C59" s="446"/>
      <c r="D59" s="446"/>
      <c r="E59" s="446"/>
      <c r="F59" s="446"/>
      <c r="G59" s="446"/>
      <c r="H59" s="446"/>
      <c r="I59" s="446"/>
      <c r="J59" s="83"/>
      <c r="K59"/>
      <c r="L59"/>
      <c r="M59"/>
      <c r="N59"/>
      <c r="O59"/>
      <c r="P59" s="110"/>
      <c r="R59" s="130"/>
      <c r="S59" s="130"/>
      <c r="T59" s="130"/>
      <c r="U59" s="130"/>
      <c r="Y59" s="130"/>
    </row>
    <row r="60" spans="2:26" s="30" customFormat="1" ht="14" thickBot="1">
      <c r="B60" s="450" t="s">
        <v>177</v>
      </c>
      <c r="C60" s="451"/>
      <c r="D60" s="451"/>
      <c r="E60" s="451"/>
      <c r="F60" s="451"/>
      <c r="G60" s="451"/>
      <c r="H60" s="451"/>
      <c r="I60" s="451"/>
      <c r="J60" s="80"/>
      <c r="K60" s="88"/>
      <c r="L60" s="88"/>
      <c r="M60" s="88"/>
      <c r="N60" s="88"/>
      <c r="O60" s="88"/>
      <c r="P60" s="136"/>
      <c r="Q60" s="133"/>
      <c r="R60" s="130"/>
      <c r="S60" s="130"/>
      <c r="T60" s="130"/>
      <c r="U60" s="130"/>
      <c r="V60" s="200"/>
      <c r="W60" s="199"/>
      <c r="X60" s="200"/>
      <c r="Y60" s="130"/>
      <c r="Z60" s="112"/>
    </row>
    <row r="61" spans="2:26" ht="3" hidden="1" customHeight="1" thickBot="1">
      <c r="B61" s="110" t="s">
        <v>47</v>
      </c>
      <c r="C61"/>
      <c r="D61"/>
      <c r="E61"/>
      <c r="F61"/>
      <c r="G61"/>
      <c r="H61"/>
      <c r="J61" s="31"/>
      <c r="K61" s="31"/>
      <c r="L61"/>
      <c r="M61"/>
      <c r="N61"/>
      <c r="O61"/>
      <c r="P61" s="110"/>
      <c r="R61" s="130"/>
      <c r="S61" s="130"/>
      <c r="T61" s="130"/>
      <c r="U61" s="130"/>
      <c r="Y61" s="130"/>
    </row>
    <row r="62" spans="2:26" ht="24" hidden="1">
      <c r="B62"/>
      <c r="C62"/>
      <c r="D62"/>
      <c r="E62"/>
      <c r="F62"/>
      <c r="G62"/>
      <c r="H62"/>
      <c r="I62" s="81" t="s">
        <v>158</v>
      </c>
      <c r="J62" s="81" t="s">
        <v>159</v>
      </c>
      <c r="K62" s="31"/>
      <c r="L62"/>
      <c r="M62"/>
      <c r="N62"/>
      <c r="O62"/>
      <c r="P62" s="110"/>
      <c r="R62" s="130"/>
      <c r="S62" s="130"/>
      <c r="T62" s="130"/>
      <c r="U62" s="130"/>
      <c r="Y62" s="130"/>
    </row>
    <row r="63" spans="2:26" ht="13.5" hidden="1" customHeight="1" thickBot="1">
      <c r="B63"/>
      <c r="C63"/>
      <c r="D63"/>
      <c r="E63"/>
      <c r="F63"/>
      <c r="G63"/>
      <c r="H63"/>
      <c r="I63" s="34" t="s">
        <v>178</v>
      </c>
      <c r="J63" s="82">
        <v>70</v>
      </c>
      <c r="K63" s="31"/>
      <c r="L63"/>
      <c r="M63"/>
      <c r="N63"/>
      <c r="O63"/>
      <c r="P63" s="110"/>
      <c r="R63" s="130"/>
      <c r="S63" s="130"/>
      <c r="T63" s="130"/>
      <c r="U63" s="130"/>
      <c r="Y63" s="130"/>
    </row>
    <row r="64" spans="2:26" ht="4" customHeight="1">
      <c r="B64" s="217" t="s">
        <v>47</v>
      </c>
      <c r="C64"/>
      <c r="D64"/>
      <c r="E64"/>
      <c r="F64"/>
      <c r="G64"/>
      <c r="H64"/>
      <c r="J64" s="31"/>
      <c r="K64" s="31"/>
      <c r="L64"/>
      <c r="M64"/>
      <c r="N64"/>
      <c r="O64"/>
      <c r="P64" s="110"/>
      <c r="R64" s="130"/>
      <c r="S64" s="130"/>
      <c r="T64" s="130"/>
      <c r="U64" s="130"/>
      <c r="Y64" s="130"/>
    </row>
    <row r="65" spans="2:25" ht="13.5" customHeight="1">
      <c r="B65"/>
      <c r="C65"/>
      <c r="D65"/>
      <c r="E65"/>
      <c r="F65"/>
      <c r="G65"/>
      <c r="H65"/>
      <c r="J65" s="31"/>
      <c r="K65" s="31"/>
      <c r="L65"/>
      <c r="M65"/>
      <c r="N65"/>
      <c r="O65"/>
      <c r="P65" s="110"/>
      <c r="R65" s="130"/>
      <c r="S65" s="130"/>
      <c r="T65" s="130"/>
      <c r="U65" s="130"/>
      <c r="Y65" s="130"/>
    </row>
    <row r="66" spans="2:25" ht="13.5" customHeight="1">
      <c r="B66"/>
      <c r="C66"/>
      <c r="D66"/>
      <c r="E66"/>
      <c r="F66"/>
      <c r="G66"/>
      <c r="H66"/>
      <c r="J66" s="31"/>
      <c r="K66" s="31"/>
      <c r="L66"/>
      <c r="M66"/>
      <c r="N66"/>
      <c r="O66"/>
      <c r="P66" s="110"/>
      <c r="R66" s="130"/>
      <c r="S66" s="130"/>
      <c r="T66" s="130"/>
      <c r="U66" s="130"/>
      <c r="Y66" s="130"/>
    </row>
    <row r="67" spans="2:25" ht="13.5" customHeight="1">
      <c r="B67"/>
      <c r="C67"/>
      <c r="D67"/>
      <c r="E67"/>
      <c r="F67"/>
      <c r="G67"/>
      <c r="H67"/>
      <c r="J67" s="31"/>
      <c r="K67" s="31"/>
      <c r="L67"/>
      <c r="M67"/>
      <c r="N67"/>
      <c r="O67"/>
      <c r="P67" s="110"/>
    </row>
    <row r="68" spans="2:25"/>
    <row r="69" spans="2:25"/>
    <row r="70" spans="2:25"/>
    <row r="71" spans="2:25"/>
    <row r="72" spans="2:25"/>
    <row r="73" spans="2:25"/>
    <row r="74" spans="2:25"/>
    <row r="75" spans="2:25"/>
    <row r="76" spans="2:25"/>
    <row r="77" spans="2:25"/>
    <row r="78" spans="2:25"/>
    <row r="79" spans="2:25"/>
    <row r="80" spans="2: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5">
    <mergeCell ref="B7:J7"/>
    <mergeCell ref="B9:J9"/>
    <mergeCell ref="B10:J10"/>
    <mergeCell ref="B1:J1"/>
    <mergeCell ref="B2:J2"/>
    <mergeCell ref="B3:J3"/>
    <mergeCell ref="B4:J4"/>
    <mergeCell ref="B5:J5"/>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17:J17"/>
    <mergeCell ref="B35:I35"/>
    <mergeCell ref="B38:D38"/>
    <mergeCell ref="B29:I29"/>
    <mergeCell ref="B30:I30"/>
    <mergeCell ref="B31:I31"/>
    <mergeCell ref="B32:J32"/>
    <mergeCell ref="B55:I55"/>
    <mergeCell ref="B26:I26"/>
    <mergeCell ref="B27:I27"/>
    <mergeCell ref="B60:I60"/>
    <mergeCell ref="B59:I59"/>
    <mergeCell ref="B53:J53"/>
    <mergeCell ref="B58:I58"/>
    <mergeCell ref="B54:I54"/>
    <mergeCell ref="B56:I56"/>
    <mergeCell ref="B57:I57"/>
    <mergeCell ref="E12:J12"/>
    <mergeCell ref="E13:H13"/>
    <mergeCell ref="G15:J15"/>
    <mergeCell ref="E15:F15"/>
    <mergeCell ref="B12:C13"/>
    <mergeCell ref="B14:C15"/>
  </mergeCells>
  <conditionalFormatting sqref="B45:J51">
    <cfRule type="expression" dxfId="4" priority="19" stopIfTrue="1">
      <formula>MOD(ROW(),2)</formula>
    </cfRule>
  </conditionalFormatting>
  <conditionalFormatting sqref="E45:H51">
    <cfRule type="cellIs" dxfId="3" priority="18" stopIfTrue="1" operator="equal">
      <formula>"NO ADMISIBLE"</formula>
    </cfRule>
  </conditionalFormatting>
  <conditionalFormatting sqref="E45:H51">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disablePrompts="1" count="2">
    <dataValidation type="list" allowBlank="1" showInputMessage="1" showErrorMessage="1" sqref="Q16 D15" xr:uid="{00000000-0002-0000-0300-000000000000}">
      <formula1>METEVA</formula1>
    </dataValidation>
    <dataValidation type="whole" allowBlank="1" showInputMessage="1" showErrorMessage="1" errorTitle="ERROR" error="&quot;EL NUMERO DE MODULO ESTA POR FUERA DEL RANGO&quot;" sqref="B14:C15" xr:uid="{00000000-0002-0000-03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J229"/>
  <sheetViews>
    <sheetView topLeftCell="C1" workbookViewId="0">
      <selection activeCell="D13" sqref="D13"/>
    </sheetView>
  </sheetViews>
  <sheetFormatPr baseColWidth="10" defaultColWidth="11.5" defaultRowHeight="13"/>
  <cols>
    <col min="1" max="1" width="11.5" style="114"/>
    <col min="2" max="2" width="85.6640625" style="114" bestFit="1" customWidth="1"/>
    <col min="3" max="3" width="14.1640625" style="114" bestFit="1" customWidth="1"/>
    <col min="4" max="4" width="47.5" style="114" bestFit="1" customWidth="1"/>
    <col min="5" max="7" width="11.5" style="114"/>
    <col min="8" max="8" width="11.5" style="237"/>
    <col min="9" max="9" width="18.33203125" style="237" customWidth="1"/>
    <col min="10" max="10" width="15.5" style="237" customWidth="1"/>
    <col min="11" max="16384" width="11.5" style="114"/>
  </cols>
  <sheetData>
    <row r="1" spans="1:10" ht="16" thickTop="1">
      <c r="A1" s="40" t="s">
        <v>179</v>
      </c>
      <c r="B1" s="123" t="s">
        <v>180</v>
      </c>
      <c r="C1" s="123" t="s">
        <v>181</v>
      </c>
      <c r="D1" s="123" t="s">
        <v>182</v>
      </c>
      <c r="H1" s="483" t="s">
        <v>183</v>
      </c>
      <c r="I1" s="483"/>
      <c r="J1" s="483"/>
    </row>
    <row r="2" spans="1:10">
      <c r="A2" s="41">
        <v>1</v>
      </c>
      <c r="B2" s="49" t="s">
        <v>20</v>
      </c>
      <c r="C2" s="50" t="s">
        <v>36</v>
      </c>
      <c r="D2" s="120" t="s">
        <v>184</v>
      </c>
      <c r="F2" s="131"/>
      <c r="H2" s="238">
        <v>1</v>
      </c>
      <c r="I2" s="237">
        <f>IF(ISTEXT('VR-PROP'!$J$90),"DESCARTADO",'VR-PROP'!$J$88)</f>
        <v>0</v>
      </c>
      <c r="J2" s="237">
        <f>IF(ISTEXT('VR-PROP'!$J$90),"DESCARTADO",'VR-PROP'!$J$90)</f>
        <v>0</v>
      </c>
    </row>
    <row r="3" spans="1:10">
      <c r="A3" s="42">
        <v>2</v>
      </c>
      <c r="B3" s="43" t="s">
        <v>185</v>
      </c>
      <c r="C3" s="51" t="s">
        <v>38</v>
      </c>
      <c r="D3" s="121" t="s">
        <v>186</v>
      </c>
      <c r="H3" s="238">
        <v>2</v>
      </c>
      <c r="I3" s="237">
        <f>IF(ISTEXT('VR-PROP'!#REF!),"DESCARTADO",'VR-PROP'!$M$28)</f>
        <v>0</v>
      </c>
      <c r="J3" s="237" t="e">
        <f>IF(ISTEXT('VR-PROP'!#REF!),"DESCARTADO",'VR-PROP'!#REF!)</f>
        <v>#REF!</v>
      </c>
    </row>
    <row r="4" spans="1:10" ht="14" thickBot="1">
      <c r="A4" s="41">
        <v>3</v>
      </c>
      <c r="B4" s="43" t="s">
        <v>187</v>
      </c>
      <c r="C4" s="52" t="s">
        <v>43</v>
      </c>
      <c r="D4" s="121" t="s">
        <v>131</v>
      </c>
      <c r="H4" s="238">
        <v>3</v>
      </c>
      <c r="I4" s="237">
        <f>IF(ISTEXT('VR-PROP'!#REF!),"DESCARTADO",'VR-PROP'!$P$28)</f>
        <v>1265411754</v>
      </c>
      <c r="J4" s="237" t="e">
        <f>IF(ISTEXT('VR-PROP'!#REF!),"DESCARTADO",'VR-PROP'!#REF!)</f>
        <v>#REF!</v>
      </c>
    </row>
    <row r="5" spans="1:10" ht="14" thickTop="1">
      <c r="A5" s="42">
        <v>4</v>
      </c>
      <c r="B5" s="43" t="s">
        <v>188</v>
      </c>
      <c r="D5" s="121" t="s">
        <v>189</v>
      </c>
      <c r="F5" s="131"/>
      <c r="H5" s="238">
        <v>4</v>
      </c>
      <c r="I5" s="237">
        <f>IF(ISTEXT('VR-PROP'!#REF!),"DESCARTADO",'VR-PROP'!$S$28)</f>
        <v>1303496145</v>
      </c>
      <c r="J5" s="237" t="e">
        <f>IF(ISTEXT('VR-PROP'!#REF!),"DESCARTADO",'VR-PROP'!#REF!)</f>
        <v>#REF!</v>
      </c>
    </row>
    <row r="6" spans="1:10">
      <c r="A6" s="41">
        <v>5</v>
      </c>
      <c r="B6" s="43" t="s">
        <v>190</v>
      </c>
      <c r="D6" s="312"/>
      <c r="H6" s="238">
        <v>5</v>
      </c>
      <c r="I6" s="237">
        <f>IF(ISTEXT('VR-PROP'!#REF!),"DESCARTADO",'VR-PROP'!$V$28)</f>
        <v>1303496145</v>
      </c>
      <c r="J6" s="237" t="e">
        <f>IF(ISTEXT('VR-PROP'!#REF!),"DESCARTADO",'VR-PROP'!#REF!)</f>
        <v>#REF!</v>
      </c>
    </row>
    <row r="7" spans="1:10" ht="14" thickBot="1">
      <c r="A7" s="42">
        <v>6</v>
      </c>
      <c r="B7" s="43" t="s">
        <v>191</v>
      </c>
      <c r="D7" s="122" t="s">
        <v>133</v>
      </c>
      <c r="H7" s="238">
        <v>6</v>
      </c>
      <c r="I7" s="237">
        <f>IF(ISTEXT('VR-PROP'!#REF!),"DESCARTADO",'VR-PROP'!$Y$28)</f>
        <v>0</v>
      </c>
      <c r="J7" s="237" t="e">
        <f>IF(ISTEXT('VR-PROP'!#REF!),"DESCARTADO",'VR-PROP'!#REF!)</f>
        <v>#REF!</v>
      </c>
    </row>
    <row r="8" spans="1:10" ht="14" thickTop="1">
      <c r="A8" s="41">
        <v>7</v>
      </c>
      <c r="B8" s="43" t="s">
        <v>192</v>
      </c>
      <c r="H8" s="238">
        <v>7</v>
      </c>
      <c r="I8" s="237">
        <f>IF(ISTEXT('VR-PROP'!#REF!),"DESCARTADO",'VR-PROP'!$AB$28)</f>
        <v>0</v>
      </c>
      <c r="J8" s="237" t="e">
        <f>IF(ISTEXT('VR-PROP'!#REF!),"DESCARTADO",'VR-PROP'!#REF!)</f>
        <v>#REF!</v>
      </c>
    </row>
    <row r="9" spans="1:10">
      <c r="A9" s="42">
        <v>8</v>
      </c>
      <c r="B9" s="43" t="s">
        <v>193</v>
      </c>
      <c r="H9" s="238">
        <v>8</v>
      </c>
      <c r="I9" s="237" t="e">
        <f>IF(ISTEXT('VR-PROP'!#REF!),"DESCARTADO",'VR-PROP'!#REF!)</f>
        <v>#REF!</v>
      </c>
      <c r="J9" s="237" t="e">
        <f>IF(ISTEXT('VR-PROP'!#REF!),"DESCARTADO",'VR-PROP'!#REF!)</f>
        <v>#REF!</v>
      </c>
    </row>
    <row r="10" spans="1:10">
      <c r="A10" s="46">
        <v>9</v>
      </c>
      <c r="B10" s="47" t="s">
        <v>194</v>
      </c>
      <c r="H10" s="238">
        <v>9</v>
      </c>
      <c r="I10" s="237" t="e">
        <f>IF(ISTEXT('VR-PROP'!#REF!),"DESCARTADO",'VR-PROP'!#REF!)</f>
        <v>#REF!</v>
      </c>
      <c r="J10" s="237" t="e">
        <f>IF(ISTEXT('VR-PROP'!#REF!),"DESCARTADO",'VR-PROP'!#REF!)</f>
        <v>#REF!</v>
      </c>
    </row>
    <row r="11" spans="1:10">
      <c r="A11" s="46">
        <v>10</v>
      </c>
      <c r="B11" s="48" t="s">
        <v>195</v>
      </c>
      <c r="H11" s="238">
        <v>10</v>
      </c>
      <c r="I11" s="237" t="e">
        <f>IF(ISTEXT('VR-PROP'!#REF!),"DESCARTADO",'VR-PROP'!#REF!)</f>
        <v>#REF!</v>
      </c>
      <c r="J11" s="237" t="e">
        <f>IF(ISTEXT('VR-PROP'!#REF!),"DESCARTADO",'VR-PROP'!#REF!)</f>
        <v>#REF!</v>
      </c>
    </row>
    <row r="12" spans="1:10">
      <c r="A12" s="46">
        <v>11</v>
      </c>
      <c r="B12" s="48" t="s">
        <v>22</v>
      </c>
      <c r="H12" s="238">
        <v>11</v>
      </c>
      <c r="I12" s="237" t="e">
        <f>IF(ISTEXT('VR-PROP'!#REF!),"DESCARTADO",'VR-PROP'!#REF!)</f>
        <v>#REF!</v>
      </c>
      <c r="J12" s="237" t="e">
        <f>IF(ISTEXT('VR-PROP'!#REF!),"DESCARTADO",'VR-PROP'!#REF!)</f>
        <v>#REF!</v>
      </c>
    </row>
    <row r="13" spans="1:10">
      <c r="A13" s="46">
        <v>12</v>
      </c>
      <c r="B13" s="47" t="s">
        <v>196</v>
      </c>
      <c r="H13" s="238">
        <v>12</v>
      </c>
      <c r="I13" s="237" t="e">
        <f>IF(ISTEXT('VR-PROP'!#REF!),"DESCARTADO",'VR-PROP'!#REF!)</f>
        <v>#REF!</v>
      </c>
      <c r="J13" s="237" t="e">
        <f>IF(ISTEXT('VR-PROP'!#REF!),"DESCARTADO",'VR-PROP'!#REF!)</f>
        <v>#REF!</v>
      </c>
    </row>
    <row r="14" spans="1:10">
      <c r="A14" s="46">
        <v>13</v>
      </c>
      <c r="B14" s="47" t="s">
        <v>197</v>
      </c>
      <c r="H14" s="238">
        <v>13</v>
      </c>
      <c r="I14" s="237" t="e">
        <f>IF(ISTEXT('VR-PROP'!#REF!),"DESCARTADO",'VR-PROP'!#REF!)</f>
        <v>#REF!</v>
      </c>
      <c r="J14" s="237" t="e">
        <f>IF(ISTEXT('VR-PROP'!#REF!),"DESCARTADO",'VR-PROP'!#REF!)</f>
        <v>#REF!</v>
      </c>
    </row>
    <row r="15" spans="1:10">
      <c r="A15" s="46">
        <v>14</v>
      </c>
      <c r="B15" s="47" t="s">
        <v>198</v>
      </c>
      <c r="H15" s="238">
        <v>14</v>
      </c>
      <c r="I15" s="237" t="e">
        <f>IF(ISTEXT('VR-PROP'!#REF!),"DESCARTADO",'VR-PROP'!#REF!)</f>
        <v>#REF!</v>
      </c>
      <c r="J15" s="237" t="e">
        <f>IF(ISTEXT('VR-PROP'!#REF!),"DESCARTADO",'VR-PROP'!#REF!)</f>
        <v>#REF!</v>
      </c>
    </row>
    <row r="16" spans="1:10" ht="14" thickBot="1">
      <c r="A16" s="44">
        <v>15</v>
      </c>
      <c r="B16" s="45" t="s">
        <v>199</v>
      </c>
      <c r="H16" s="238">
        <v>15</v>
      </c>
      <c r="I16" s="237" t="e">
        <f>IF(ISTEXT('VR-PROP'!#REF!),"DESCARTADO",'VR-PROP'!#REF!)</f>
        <v>#REF!</v>
      </c>
      <c r="J16" s="237" t="e">
        <f>IF(ISTEXT('VR-PROP'!#REF!),"DESCARTADO",'VR-PROP'!#REF!)</f>
        <v>#REF!</v>
      </c>
    </row>
    <row r="17" spans="8:10" ht="14" thickTop="1">
      <c r="H17" s="238">
        <v>16</v>
      </c>
      <c r="I17" s="237" t="e">
        <f>IF(ISTEXT('VR-PROP'!#REF!),"DESCARTADO",'VR-PROP'!#REF!)</f>
        <v>#REF!</v>
      </c>
      <c r="J17" s="237" t="e">
        <f>IF(ISTEXT('VR-PROP'!#REF!),"DESCARTADO",'VR-PROP'!#REF!)</f>
        <v>#REF!</v>
      </c>
    </row>
    <row r="18" spans="8:10">
      <c r="H18" s="238">
        <v>17</v>
      </c>
      <c r="I18" s="237" t="e">
        <f>IF(ISTEXT('VR-PROP'!#REF!),"DESCARTADO",'VR-PROP'!#REF!)</f>
        <v>#REF!</v>
      </c>
      <c r="J18" s="237" t="e">
        <f>IF(ISTEXT('VR-PROP'!#REF!),"DESCARTADO",'VR-PROP'!#REF!)</f>
        <v>#REF!</v>
      </c>
    </row>
    <row r="19" spans="8:10">
      <c r="H19" s="238">
        <v>18</v>
      </c>
      <c r="I19" s="237" t="e">
        <f>IF(ISTEXT('VR-PROP'!#REF!),"DESCARTADO",'VR-PROP'!#REF!)</f>
        <v>#REF!</v>
      </c>
      <c r="J19" s="237" t="e">
        <f>IF(ISTEXT('VR-PROP'!#REF!),"DESCARTADO",'VR-PROP'!#REF!)</f>
        <v>#REF!</v>
      </c>
    </row>
    <row r="20" spans="8:10">
      <c r="H20" s="238">
        <v>19</v>
      </c>
      <c r="I20" s="237" t="e">
        <f>IF(ISTEXT('VR-PROP'!#REF!),"DESCARTADO",'VR-PROP'!#REF!)</f>
        <v>#REF!</v>
      </c>
      <c r="J20" s="237" t="e">
        <f>IF(ISTEXT('VR-PROP'!#REF!),"DESCARTADO",'VR-PROP'!#REF!)</f>
        <v>#REF!</v>
      </c>
    </row>
    <row r="21" spans="8:10">
      <c r="H21" s="238">
        <v>20</v>
      </c>
      <c r="I21" s="237" t="e">
        <f>IF(ISTEXT('VR-PROP'!#REF!),"DESCARTADO",'VR-PROP'!#REF!)</f>
        <v>#REF!</v>
      </c>
      <c r="J21" s="237" t="e">
        <f>IF(ISTEXT('VR-PROP'!#REF!),"DESCARTADO",'VR-PROP'!#REF!)</f>
        <v>#REF!</v>
      </c>
    </row>
    <row r="22" spans="8:10">
      <c r="H22" s="238">
        <v>21</v>
      </c>
      <c r="I22" s="237" t="e">
        <f>IF(ISTEXT('VR-PROP'!#REF!),"DESCARTADO",'VR-PROP'!#REF!)</f>
        <v>#REF!</v>
      </c>
      <c r="J22" s="237" t="e">
        <f>IF(ISTEXT('VR-PROP'!#REF!),"DESCARTADO",'VR-PROP'!#REF!)</f>
        <v>#REF!</v>
      </c>
    </row>
    <row r="23" spans="8:10">
      <c r="H23" s="238">
        <v>22</v>
      </c>
      <c r="I23" s="237" t="e">
        <f>IF(ISTEXT('VR-PROP'!#REF!),"DESCARTADO",'VR-PROP'!#REF!)</f>
        <v>#REF!</v>
      </c>
      <c r="J23" s="237" t="e">
        <f>IF(ISTEXT('VR-PROP'!#REF!),"DESCARTADO",'VR-PROP'!#REF!)</f>
        <v>#REF!</v>
      </c>
    </row>
    <row r="24" spans="8:10">
      <c r="H24" s="238">
        <v>23</v>
      </c>
      <c r="I24" s="237" t="e">
        <f>IF(ISTEXT('VR-PROP'!#REF!),"DESCARTADO",'VR-PROP'!#REF!)</f>
        <v>#REF!</v>
      </c>
      <c r="J24" s="237" t="e">
        <f>IF(ISTEXT('VR-PROP'!#REF!),"DESCARTADO",'VR-PROP'!#REF!)</f>
        <v>#REF!</v>
      </c>
    </row>
    <row r="25" spans="8:10">
      <c r="H25" s="238">
        <v>24</v>
      </c>
      <c r="I25" s="237" t="e">
        <f>IF(ISTEXT('VR-PROP'!#REF!),"DESCARTADO",'VR-PROP'!#REF!)</f>
        <v>#REF!</v>
      </c>
      <c r="J25" s="237" t="e">
        <f>IF(ISTEXT('VR-PROP'!#REF!),"DESCARTADO",'VR-PROP'!#REF!)</f>
        <v>#REF!</v>
      </c>
    </row>
    <row r="26" spans="8:10">
      <c r="H26" s="238">
        <v>25</v>
      </c>
      <c r="I26" s="237" t="e">
        <f>IF(ISTEXT('VR-PROP'!#REF!),"DESCARTADO",'VR-PROP'!#REF!)</f>
        <v>#REF!</v>
      </c>
      <c r="J26" s="237" t="e">
        <f>IF(ISTEXT('VR-PROP'!#REF!),"DESCARTADO",'VR-PROP'!#REF!)</f>
        <v>#REF!</v>
      </c>
    </row>
    <row r="27" spans="8:10">
      <c r="H27" s="238">
        <v>26</v>
      </c>
      <c r="I27" s="237" t="e">
        <f>IF(ISTEXT('VR-PROP'!#REF!),"DESCARTADO",'VR-PROP'!#REF!)</f>
        <v>#REF!</v>
      </c>
      <c r="J27" s="237" t="e">
        <f>IF(ISTEXT('VR-PROP'!#REF!),"DESCARTADO",'VR-PROP'!#REF!)</f>
        <v>#REF!</v>
      </c>
    </row>
    <row r="28" spans="8:10">
      <c r="H28" s="238">
        <v>27</v>
      </c>
      <c r="I28" s="237" t="e">
        <f>IF(ISTEXT('VR-PROP'!#REF!),"DESCARTADO",'VR-PROP'!#REF!)</f>
        <v>#REF!</v>
      </c>
      <c r="J28" s="237" t="e">
        <f>IF(ISTEXT('VR-PROP'!#REF!),"DESCARTADO",'VR-PROP'!#REF!)</f>
        <v>#REF!</v>
      </c>
    </row>
    <row r="29" spans="8:10">
      <c r="H29" s="238">
        <v>28</v>
      </c>
      <c r="I29" s="237" t="e">
        <f>IF(ISTEXT('VR-PROP'!#REF!),"DESCARTADO",'VR-PROP'!#REF!)</f>
        <v>#REF!</v>
      </c>
      <c r="J29" s="237" t="e">
        <f>IF(ISTEXT('VR-PROP'!#REF!),"DESCARTADO",'VR-PROP'!#REF!)</f>
        <v>#REF!</v>
      </c>
    </row>
    <row r="30" spans="8:10">
      <c r="H30" s="238">
        <v>29</v>
      </c>
      <c r="I30" s="237" t="e">
        <f>IF(ISTEXT('VR-PROP'!#REF!),"DESCARTADO",'VR-PROP'!#REF!)</f>
        <v>#REF!</v>
      </c>
      <c r="J30" s="237" t="e">
        <f>IF(ISTEXT('VR-PROP'!#REF!),"DESCARTADO",'VR-PROP'!#REF!)</f>
        <v>#REF!</v>
      </c>
    </row>
    <row r="31" spans="8:10">
      <c r="H31" s="238">
        <v>30</v>
      </c>
      <c r="I31" s="237" t="e">
        <f>IF(ISTEXT('VR-PROP'!#REF!),"DESCARTADO",'VR-PROP'!#REF!)</f>
        <v>#REF!</v>
      </c>
      <c r="J31" s="237" t="e">
        <f>IF(ISTEXT('VR-PROP'!#REF!),"DESCARTADO",'VR-PROP'!#REF!)</f>
        <v>#REF!</v>
      </c>
    </row>
    <row r="32" spans="8:10">
      <c r="H32" s="238">
        <v>31</v>
      </c>
      <c r="I32" s="237" t="e">
        <f>IF(ISTEXT('VR-PROP'!#REF!),"DESCARTADO",'VR-PROP'!#REF!)</f>
        <v>#REF!</v>
      </c>
      <c r="J32" s="237" t="e">
        <f>IF(ISTEXT('VR-PROP'!#REF!),"DESCARTADO",'VR-PROP'!#REF!)</f>
        <v>#REF!</v>
      </c>
    </row>
    <row r="33" spans="8:10">
      <c r="H33" s="238">
        <v>32</v>
      </c>
      <c r="I33" s="237" t="e">
        <f>IF(ISTEXT('VR-PROP'!#REF!),"DESCARTADO",'VR-PROP'!#REF!)</f>
        <v>#REF!</v>
      </c>
      <c r="J33" s="237" t="e">
        <f>IF(ISTEXT('VR-PROP'!#REF!),"DESCARTADO",'VR-PROP'!#REF!)</f>
        <v>#REF!</v>
      </c>
    </row>
    <row r="34" spans="8:10">
      <c r="H34" s="238">
        <v>33</v>
      </c>
      <c r="I34" s="237" t="e">
        <f>IF(ISTEXT('VR-PROP'!#REF!),"DESCARTADO",'VR-PROP'!#REF!)</f>
        <v>#REF!</v>
      </c>
      <c r="J34" s="237" t="e">
        <f>IF(ISTEXT('VR-PROP'!#REF!),"DESCARTADO",'VR-PROP'!#REF!)</f>
        <v>#REF!</v>
      </c>
    </row>
    <row r="35" spans="8:10">
      <c r="H35" s="238">
        <v>34</v>
      </c>
      <c r="I35" s="237" t="e">
        <f>IF(ISTEXT('VR-PROP'!#REF!),"DESCARTADO",'VR-PROP'!#REF!)</f>
        <v>#REF!</v>
      </c>
      <c r="J35" s="237" t="e">
        <f>IF(ISTEXT('VR-PROP'!#REF!),"DESCARTADO",'VR-PROP'!#REF!)</f>
        <v>#REF!</v>
      </c>
    </row>
    <row r="36" spans="8:10">
      <c r="H36" s="238">
        <v>35</v>
      </c>
      <c r="I36" s="237" t="e">
        <f>IF(ISTEXT('VR-PROP'!#REF!),"DESCARTADO",'VR-PROP'!#REF!)</f>
        <v>#REF!</v>
      </c>
      <c r="J36" s="237" t="e">
        <f>IF(ISTEXT('VR-PROP'!#REF!),"DESCARTADO",'VR-PROP'!#REF!)</f>
        <v>#REF!</v>
      </c>
    </row>
    <row r="37" spans="8:10">
      <c r="H37" s="238">
        <v>36</v>
      </c>
      <c r="I37" s="237" t="e">
        <f>IF(ISTEXT('VR-PROP'!#REF!),"DESCARTADO",'VR-PROP'!#REF!)</f>
        <v>#REF!</v>
      </c>
      <c r="J37" s="237" t="e">
        <f>IF(ISTEXT('VR-PROP'!#REF!),"DESCARTADO",'VR-PROP'!#REF!)</f>
        <v>#REF!</v>
      </c>
    </row>
    <row r="38" spans="8:10">
      <c r="H38" s="238">
        <v>37</v>
      </c>
      <c r="I38" s="237" t="e">
        <f>IF(ISTEXT('VR-PROP'!#REF!),"DESCARTADO",'VR-PROP'!#REF!)</f>
        <v>#REF!</v>
      </c>
      <c r="J38" s="237" t="e">
        <f>IF(ISTEXT('VR-PROP'!#REF!),"DESCARTADO",'VR-PROP'!#REF!)</f>
        <v>#REF!</v>
      </c>
    </row>
    <row r="39" spans="8:10">
      <c r="H39" s="238">
        <v>38</v>
      </c>
      <c r="I39" s="237" t="e">
        <f>IF(ISTEXT('VR-PROP'!#REF!),"DESCARTADO",'VR-PROP'!#REF!)</f>
        <v>#REF!</v>
      </c>
      <c r="J39" s="237" t="e">
        <f>IF(ISTEXT('VR-PROP'!#REF!),"DESCARTADO",'VR-PROP'!#REF!)</f>
        <v>#REF!</v>
      </c>
    </row>
    <row r="40" spans="8:10">
      <c r="H40" s="238">
        <v>39</v>
      </c>
      <c r="I40" s="237" t="e">
        <f>IF(ISTEXT('VR-PROP'!#REF!),"DESCARTADO",'VR-PROP'!#REF!)</f>
        <v>#REF!</v>
      </c>
      <c r="J40" s="237" t="e">
        <f>IF(ISTEXT('VR-PROP'!#REF!),"DESCARTADO",'VR-PROP'!#REF!)</f>
        <v>#REF!</v>
      </c>
    </row>
    <row r="41" spans="8:10">
      <c r="H41" s="238">
        <v>40</v>
      </c>
      <c r="I41" s="237" t="e">
        <f>IF(ISTEXT('VR-PROP'!#REF!),"DESCARTADO",'VR-PROP'!#REF!)</f>
        <v>#REF!</v>
      </c>
      <c r="J41" s="237" t="e">
        <f>IF(ISTEXT('VR-PROP'!#REF!),"DESCARTADO",'VR-PROP'!#REF!)</f>
        <v>#REF!</v>
      </c>
    </row>
    <row r="42" spans="8:10">
      <c r="H42" s="238">
        <v>41</v>
      </c>
      <c r="I42" s="237" t="e">
        <f>IF(ISTEXT('VR-PROP'!#REF!),"DESCARTADO",'VR-PROP'!#REF!)</f>
        <v>#REF!</v>
      </c>
      <c r="J42" s="237" t="e">
        <f>IF(ISTEXT('VR-PROP'!#REF!),"DESCARTADO",'VR-PROP'!#REF!)</f>
        <v>#REF!</v>
      </c>
    </row>
    <row r="43" spans="8:10">
      <c r="H43" s="238">
        <v>42</v>
      </c>
      <c r="I43" s="237" t="e">
        <f>IF(ISTEXT('VR-PROP'!#REF!),"DESCARTADO",'VR-PROP'!#REF!)</f>
        <v>#REF!</v>
      </c>
      <c r="J43" s="237" t="e">
        <f>IF(ISTEXT('VR-PROP'!#REF!),"DESCARTADO",'VR-PROP'!#REF!)</f>
        <v>#REF!</v>
      </c>
    </row>
    <row r="44" spans="8:10">
      <c r="H44" s="238">
        <v>43</v>
      </c>
      <c r="I44" s="237" t="e">
        <f>IF(ISTEXT('VR-PROP'!#REF!),"DESCARTADO",'VR-PROP'!#REF!)</f>
        <v>#REF!</v>
      </c>
      <c r="J44" s="237" t="e">
        <f>IF(ISTEXT('VR-PROP'!#REF!),"DESCARTADO",'VR-PROP'!#REF!)</f>
        <v>#REF!</v>
      </c>
    </row>
    <row r="45" spans="8:10">
      <c r="H45" s="238">
        <v>44</v>
      </c>
      <c r="I45" s="237" t="e">
        <f>IF(ISTEXT('VR-PROP'!#REF!),"DESCARTADO",'VR-PROP'!#REF!)</f>
        <v>#REF!</v>
      </c>
      <c r="J45" s="237" t="e">
        <f>IF(ISTEXT('VR-PROP'!#REF!),"DESCARTADO",'VR-PROP'!#REF!)</f>
        <v>#REF!</v>
      </c>
    </row>
    <row r="46" spans="8:10">
      <c r="H46" s="238">
        <v>45</v>
      </c>
      <c r="I46" s="237" t="e">
        <f>IF(ISTEXT('VR-PROP'!#REF!),"DESCARTADO",'VR-PROP'!#REF!)</f>
        <v>#REF!</v>
      </c>
      <c r="J46" s="237" t="e">
        <f>IF(ISTEXT('VR-PROP'!#REF!),"DESCARTADO",'VR-PROP'!#REF!)</f>
        <v>#REF!</v>
      </c>
    </row>
    <row r="47" spans="8:10">
      <c r="H47" s="238">
        <v>46</v>
      </c>
      <c r="I47" s="237" t="e">
        <f>IF(ISTEXT('VR-PROP'!#REF!),"DESCARTADO",'VR-PROP'!#REF!)</f>
        <v>#REF!</v>
      </c>
      <c r="J47" s="237" t="e">
        <f>IF(ISTEXT('VR-PROP'!#REF!),"DESCARTADO",'VR-PROP'!#REF!)</f>
        <v>#REF!</v>
      </c>
    </row>
    <row r="48" spans="8:10">
      <c r="H48" s="238">
        <v>47</v>
      </c>
      <c r="I48" s="237" t="e">
        <f>IF(ISTEXT('VR-PROP'!#REF!),"DESCARTADO",'VR-PROP'!#REF!)</f>
        <v>#REF!</v>
      </c>
      <c r="J48" s="237" t="e">
        <f>IF(ISTEXT('VR-PROP'!#REF!),"DESCARTADO",'VR-PROP'!#REF!)</f>
        <v>#REF!</v>
      </c>
    </row>
    <row r="49" spans="8:10">
      <c r="H49" s="238">
        <v>48</v>
      </c>
      <c r="I49" s="237" t="e">
        <f>IF(ISTEXT('VR-PROP'!#REF!),"DESCARTADO",'VR-PROP'!#REF!)</f>
        <v>#REF!</v>
      </c>
      <c r="J49" s="237" t="e">
        <f>IF(ISTEXT('VR-PROP'!#REF!),"DESCARTADO",'VR-PROP'!#REF!)</f>
        <v>#REF!</v>
      </c>
    </row>
    <row r="50" spans="8:10">
      <c r="H50" s="238">
        <v>49</v>
      </c>
      <c r="I50" s="237" t="e">
        <f>IF(ISTEXT('VR-PROP'!#REF!),"DESCARTADO",'VR-PROP'!#REF!)</f>
        <v>#REF!</v>
      </c>
      <c r="J50" s="237" t="e">
        <f>IF(ISTEXT('VR-PROP'!#REF!),"DESCARTADO",'VR-PROP'!#REF!)</f>
        <v>#REF!</v>
      </c>
    </row>
    <row r="51" spans="8:10">
      <c r="H51" s="238">
        <v>50</v>
      </c>
      <c r="I51" s="237" t="e">
        <f>IF(ISTEXT('VR-PROP'!#REF!),"DESCARTADO",'VR-PROP'!#REF!)</f>
        <v>#REF!</v>
      </c>
      <c r="J51" s="237" t="e">
        <f>IF(ISTEXT('VR-PROP'!#REF!),"DESCARTADO",'VR-PROP'!#REF!)</f>
        <v>#REF!</v>
      </c>
    </row>
    <row r="52" spans="8:10">
      <c r="H52" s="238">
        <v>51</v>
      </c>
      <c r="I52" s="237" t="e">
        <f>IF(ISTEXT('VR-PROP'!#REF!),"DESCARTADO",'VR-PROP'!#REF!)</f>
        <v>#REF!</v>
      </c>
      <c r="J52" s="237" t="e">
        <f>IF(ISTEXT('VR-PROP'!#REF!),"DESCARTADO",'VR-PROP'!#REF!)</f>
        <v>#REF!</v>
      </c>
    </row>
    <row r="53" spans="8:10">
      <c r="H53" s="238">
        <v>52</v>
      </c>
      <c r="I53" s="237" t="e">
        <f>IF(ISTEXT('VR-PROP'!#REF!),"DESCARTADO",'VR-PROP'!#REF!)</f>
        <v>#REF!</v>
      </c>
      <c r="J53" s="237" t="e">
        <f>IF(ISTEXT('VR-PROP'!#REF!),"DESCARTADO",'VR-PROP'!#REF!)</f>
        <v>#REF!</v>
      </c>
    </row>
    <row r="54" spans="8:10">
      <c r="H54" s="238">
        <v>53</v>
      </c>
      <c r="I54" s="237" t="e">
        <f>IF(ISTEXT('VR-PROP'!#REF!),"DESCARTADO",'VR-PROP'!#REF!)</f>
        <v>#REF!</v>
      </c>
      <c r="J54" s="237" t="e">
        <f>IF(ISTEXT('VR-PROP'!#REF!),"DESCARTADO",'VR-PROP'!#REF!)</f>
        <v>#REF!</v>
      </c>
    </row>
    <row r="55" spans="8:10">
      <c r="H55" s="238">
        <v>54</v>
      </c>
      <c r="I55" s="237" t="e">
        <f>IF(ISTEXT('VR-PROP'!#REF!),"DESCARTADO",'VR-PROP'!#REF!)</f>
        <v>#REF!</v>
      </c>
      <c r="J55" s="237" t="e">
        <f>IF(ISTEXT('VR-PROP'!#REF!),"DESCARTADO",'VR-PROP'!#REF!)</f>
        <v>#REF!</v>
      </c>
    </row>
    <row r="56" spans="8:10">
      <c r="H56" s="238">
        <v>55</v>
      </c>
      <c r="I56" s="237" t="e">
        <f>IF(ISTEXT('VR-PROP'!#REF!),"DESCARTADO",'VR-PROP'!#REF!)</f>
        <v>#REF!</v>
      </c>
      <c r="J56" s="237" t="e">
        <f>IF(ISTEXT('VR-PROP'!#REF!),"DESCARTADO",'VR-PROP'!#REF!)</f>
        <v>#REF!</v>
      </c>
    </row>
    <row r="57" spans="8:10">
      <c r="H57" s="238">
        <v>56</v>
      </c>
      <c r="I57" s="237" t="e">
        <f>IF(ISTEXT('VR-PROP'!#REF!),"DESCARTADO",'VR-PROP'!#REF!)</f>
        <v>#REF!</v>
      </c>
      <c r="J57" s="237" t="e">
        <f>IF(ISTEXT('VR-PROP'!#REF!),"DESCARTADO",'VR-PROP'!#REF!)</f>
        <v>#REF!</v>
      </c>
    </row>
    <row r="58" spans="8:10">
      <c r="H58" s="238">
        <v>57</v>
      </c>
      <c r="I58" s="237" t="e">
        <f>IF(ISTEXT('VR-PROP'!#REF!),"DESCARTADO",'VR-PROP'!#REF!)</f>
        <v>#REF!</v>
      </c>
      <c r="J58" s="237" t="e">
        <f>IF(ISTEXT('VR-PROP'!#REF!),"DESCARTADO",'VR-PROP'!#REF!)</f>
        <v>#REF!</v>
      </c>
    </row>
    <row r="59" spans="8:10">
      <c r="H59" s="238">
        <v>58</v>
      </c>
      <c r="I59" s="237" t="e">
        <f>IF(ISTEXT('VR-PROP'!#REF!),"DESCARTADO",'VR-PROP'!#REF!)</f>
        <v>#REF!</v>
      </c>
      <c r="J59" s="237" t="e">
        <f>IF(ISTEXT('VR-PROP'!#REF!),"DESCARTADO",'VR-PROP'!#REF!)</f>
        <v>#REF!</v>
      </c>
    </row>
    <row r="60" spans="8:10">
      <c r="H60" s="238">
        <v>59</v>
      </c>
      <c r="I60" s="237" t="e">
        <f>IF(ISTEXT('VR-PROP'!#REF!),"DESCARTADO",'VR-PROP'!#REF!)</f>
        <v>#REF!</v>
      </c>
      <c r="J60" s="237" t="e">
        <f>IF(ISTEXT('VR-PROP'!#REF!),"DESCARTADO",'VR-PROP'!#REF!)</f>
        <v>#REF!</v>
      </c>
    </row>
    <row r="61" spans="8:10">
      <c r="H61" s="238">
        <v>60</v>
      </c>
      <c r="I61" s="237" t="e">
        <f>IF(ISTEXT('VR-PROP'!#REF!),"DESCARTADO",'VR-PROP'!#REF!)</f>
        <v>#REF!</v>
      </c>
      <c r="J61" s="237" t="e">
        <f>IF(ISTEXT('VR-PROP'!#REF!),"DESCARTADO",'VR-PROP'!#REF!)</f>
        <v>#REF!</v>
      </c>
    </row>
    <row r="62" spans="8:10">
      <c r="H62" s="238">
        <v>61</v>
      </c>
      <c r="I62" s="237" t="e">
        <f>IF(ISTEXT('VR-PROP'!#REF!),"DESCARTADO",'VR-PROP'!#REF!)</f>
        <v>#REF!</v>
      </c>
      <c r="J62" s="237" t="e">
        <f>IF(ISTEXT('VR-PROP'!#REF!),"DESCARTADO",'VR-PROP'!#REF!)</f>
        <v>#REF!</v>
      </c>
    </row>
    <row r="63" spans="8:10">
      <c r="H63" s="238">
        <v>62</v>
      </c>
      <c r="I63" s="237" t="e">
        <f>IF(ISTEXT('VR-PROP'!#REF!),"DESCARTADO",'VR-PROP'!#REF!)</f>
        <v>#REF!</v>
      </c>
      <c r="J63" s="237" t="e">
        <f>IF(ISTEXT('VR-PROP'!#REF!),"DESCARTADO",'VR-PROP'!#REF!)</f>
        <v>#REF!</v>
      </c>
    </row>
    <row r="64" spans="8:10">
      <c r="H64" s="238">
        <v>63</v>
      </c>
      <c r="I64" s="237" t="e">
        <f>IF(ISTEXT('VR-PROP'!#REF!),"DESCARTADO",'VR-PROP'!#REF!)</f>
        <v>#REF!</v>
      </c>
      <c r="J64" s="237" t="e">
        <f>IF(ISTEXT('VR-PROP'!#REF!),"DESCARTADO",'VR-PROP'!#REF!)</f>
        <v>#REF!</v>
      </c>
    </row>
    <row r="65" spans="8:10">
      <c r="H65" s="238">
        <v>64</v>
      </c>
      <c r="I65" s="237" t="e">
        <f>IF(ISTEXT('VR-PROP'!#REF!),"DESCARTADO",'VR-PROP'!#REF!)</f>
        <v>#REF!</v>
      </c>
      <c r="J65" s="237" t="e">
        <f>IF(ISTEXT('VR-PROP'!#REF!),"DESCARTADO",'VR-PROP'!#REF!)</f>
        <v>#REF!</v>
      </c>
    </row>
    <row r="66" spans="8:10">
      <c r="H66" s="238">
        <v>65</v>
      </c>
      <c r="I66" s="237" t="e">
        <f>IF(ISTEXT('VR-PROP'!#REF!),"DESCARTADO",'VR-PROP'!#REF!)</f>
        <v>#REF!</v>
      </c>
      <c r="J66" s="237" t="e">
        <f>IF(ISTEXT('VR-PROP'!#REF!),"DESCARTADO",'VR-PROP'!#REF!)</f>
        <v>#REF!</v>
      </c>
    </row>
    <row r="67" spans="8:10">
      <c r="H67" s="238">
        <v>66</v>
      </c>
      <c r="I67" s="237" t="e">
        <f>IF(ISTEXT('VR-PROP'!#REF!),"DESCARTADO",'VR-PROP'!#REF!)</f>
        <v>#REF!</v>
      </c>
      <c r="J67" s="237" t="e">
        <f>IF(ISTEXT('VR-PROP'!#REF!),"DESCARTADO",'VR-PROP'!#REF!)</f>
        <v>#REF!</v>
      </c>
    </row>
    <row r="68" spans="8:10">
      <c r="H68" s="238">
        <v>67</v>
      </c>
      <c r="I68" s="237" t="e">
        <f>IF(ISTEXT('VR-PROP'!#REF!),"DESCARTADO",'VR-PROP'!#REF!)</f>
        <v>#REF!</v>
      </c>
      <c r="J68" s="237" t="e">
        <f>IF(ISTEXT('VR-PROP'!#REF!),"DESCARTADO",'VR-PROP'!#REF!)</f>
        <v>#REF!</v>
      </c>
    </row>
    <row r="69" spans="8:10">
      <c r="H69" s="238">
        <v>68</v>
      </c>
      <c r="I69" s="237" t="e">
        <f>IF(ISTEXT('VR-PROP'!#REF!),"DESCARTADO",'VR-PROP'!#REF!)</f>
        <v>#REF!</v>
      </c>
      <c r="J69" s="237" t="e">
        <f>IF(ISTEXT('VR-PROP'!#REF!),"DESCARTADO",'VR-PROP'!#REF!)</f>
        <v>#REF!</v>
      </c>
    </row>
    <row r="70" spans="8:10">
      <c r="H70" s="238">
        <v>69</v>
      </c>
      <c r="I70" s="237" t="e">
        <f>IF(ISTEXT('VR-PROP'!#REF!),"DESCARTADO",'VR-PROP'!#REF!)</f>
        <v>#REF!</v>
      </c>
      <c r="J70" s="237" t="e">
        <f>IF(ISTEXT('VR-PROP'!#REF!),"DESCARTADO",'VR-PROP'!#REF!)</f>
        <v>#REF!</v>
      </c>
    </row>
    <row r="71" spans="8:10">
      <c r="H71" s="238">
        <v>70</v>
      </c>
      <c r="I71" s="237" t="e">
        <f>IF(ISTEXT('VR-PROP'!#REF!),"DESCARTADO",'VR-PROP'!#REF!)</f>
        <v>#REF!</v>
      </c>
      <c r="J71" s="237" t="e">
        <f>IF(ISTEXT('VR-PROP'!#REF!),"DESCARTADO",'VR-PROP'!#REF!)</f>
        <v>#REF!</v>
      </c>
    </row>
    <row r="72" spans="8:10">
      <c r="H72" s="238">
        <v>71</v>
      </c>
      <c r="I72" s="237" t="e">
        <f>IF(ISTEXT('VR-PROP'!#REF!),"DESCARTADO",'VR-PROP'!#REF!)</f>
        <v>#REF!</v>
      </c>
      <c r="J72" s="237" t="e">
        <f>IF(ISTEXT('VR-PROP'!#REF!),"DESCARTADO",'VR-PROP'!#REF!)</f>
        <v>#REF!</v>
      </c>
    </row>
    <row r="73" spans="8:10">
      <c r="H73" s="238">
        <v>72</v>
      </c>
      <c r="I73" s="237" t="e">
        <f>IF(ISTEXT('VR-PROP'!#REF!),"DESCARTADO",'VR-PROP'!#REF!)</f>
        <v>#REF!</v>
      </c>
      <c r="J73" s="237" t="e">
        <f>IF(ISTEXT('VR-PROP'!#REF!),"DESCARTADO",'VR-PROP'!#REF!)</f>
        <v>#REF!</v>
      </c>
    </row>
    <row r="74" spans="8:10">
      <c r="H74" s="238">
        <v>73</v>
      </c>
      <c r="I74" s="237" t="e">
        <f>IF(ISTEXT('VR-PROP'!#REF!),"DESCARTADO",'VR-PROP'!#REF!)</f>
        <v>#REF!</v>
      </c>
      <c r="J74" s="237" t="e">
        <f>IF(ISTEXT('VR-PROP'!#REF!),"DESCARTADO",'VR-PROP'!#REF!)</f>
        <v>#REF!</v>
      </c>
    </row>
    <row r="75" spans="8:10">
      <c r="H75" s="238">
        <v>74</v>
      </c>
      <c r="I75" s="237" t="e">
        <f>IF(ISTEXT('VR-PROP'!#REF!),"DESCARTADO",'VR-PROP'!#REF!)</f>
        <v>#REF!</v>
      </c>
      <c r="J75" s="237" t="e">
        <f>IF(ISTEXT('VR-PROP'!#REF!),"DESCARTADO",'VR-PROP'!#REF!)</f>
        <v>#REF!</v>
      </c>
    </row>
    <row r="76" spans="8:10">
      <c r="H76" s="238">
        <v>75</v>
      </c>
      <c r="I76" s="237" t="e">
        <f>IF(ISTEXT('VR-PROP'!#REF!),"DESCARTADO",'VR-PROP'!#REF!)</f>
        <v>#REF!</v>
      </c>
      <c r="J76" s="237" t="e">
        <f>IF(ISTEXT('VR-PROP'!#REF!),"DESCARTADO",'VR-PROP'!#REF!)</f>
        <v>#REF!</v>
      </c>
    </row>
    <row r="77" spans="8:10">
      <c r="H77" s="238">
        <v>76</v>
      </c>
      <c r="I77" s="237" t="e">
        <f>IF(ISTEXT('VR-PROP'!#REF!),"DESCARTADO",'VR-PROP'!#REF!)</f>
        <v>#REF!</v>
      </c>
      <c r="J77" s="237" t="e">
        <f>IF(ISTEXT('VR-PROP'!#REF!),"DESCARTADO",'VR-PROP'!#REF!)</f>
        <v>#REF!</v>
      </c>
    </row>
    <row r="78" spans="8:10">
      <c r="H78" s="238">
        <v>77</v>
      </c>
      <c r="I78" s="237" t="e">
        <f>IF(ISTEXT('VR-PROP'!#REF!),"DESCARTADO",'VR-PROP'!#REF!)</f>
        <v>#REF!</v>
      </c>
      <c r="J78" s="237" t="e">
        <f>IF(ISTEXT('VR-PROP'!#REF!),"DESCARTADO",'VR-PROP'!#REF!)</f>
        <v>#REF!</v>
      </c>
    </row>
    <row r="79" spans="8:10">
      <c r="H79" s="238">
        <v>78</v>
      </c>
      <c r="I79" s="237" t="e">
        <f>IF(ISTEXT('VR-PROP'!#REF!),"DESCARTADO",'VR-PROP'!#REF!)</f>
        <v>#REF!</v>
      </c>
      <c r="J79" s="237" t="e">
        <f>IF(ISTEXT('VR-PROP'!#REF!),"DESCARTADO",'VR-PROP'!#REF!)</f>
        <v>#REF!</v>
      </c>
    </row>
    <row r="80" spans="8:10">
      <c r="H80" s="238">
        <v>79</v>
      </c>
      <c r="I80" s="237" t="e">
        <f>IF(ISTEXT('VR-PROP'!#REF!),"DESCARTADO",'VR-PROP'!#REF!)</f>
        <v>#REF!</v>
      </c>
      <c r="J80" s="237" t="e">
        <f>IF(ISTEXT('VR-PROP'!#REF!),"DESCARTADO",'VR-PROP'!#REF!)</f>
        <v>#REF!</v>
      </c>
    </row>
    <row r="81" spans="8:10">
      <c r="H81" s="238">
        <v>80</v>
      </c>
      <c r="I81" s="237" t="e">
        <f>IF(ISTEXT('VR-PROP'!#REF!),"DESCARTADO",'VR-PROP'!#REF!)</f>
        <v>#REF!</v>
      </c>
      <c r="J81" s="237" t="e">
        <f>IF(ISTEXT('VR-PROP'!#REF!),"DESCARTADO",'VR-PROP'!#REF!)</f>
        <v>#REF!</v>
      </c>
    </row>
    <row r="82" spans="8:10">
      <c r="H82" s="238">
        <v>81</v>
      </c>
      <c r="I82" s="237" t="e">
        <f>IF(ISTEXT('VR-PROP'!#REF!),"DESCARTADO",'VR-PROP'!#REF!)</f>
        <v>#REF!</v>
      </c>
      <c r="J82" s="237" t="e">
        <f>IF(ISTEXT('VR-PROP'!#REF!),"DESCARTADO",'VR-PROP'!#REF!)</f>
        <v>#REF!</v>
      </c>
    </row>
    <row r="83" spans="8:10">
      <c r="H83" s="238">
        <v>82</v>
      </c>
      <c r="I83" s="237" t="e">
        <f>IF(ISTEXT('VR-PROP'!#REF!),"DESCARTADO",'VR-PROP'!#REF!)</f>
        <v>#REF!</v>
      </c>
      <c r="J83" s="237" t="e">
        <f>IF(ISTEXT('VR-PROP'!#REF!),"DESCARTADO",'VR-PROP'!#REF!)</f>
        <v>#REF!</v>
      </c>
    </row>
    <row r="84" spans="8:10">
      <c r="H84" s="238">
        <v>83</v>
      </c>
      <c r="I84" s="237" t="e">
        <f>IF(ISTEXT('VR-PROP'!#REF!),"DESCARTADO",'VR-PROP'!#REF!)</f>
        <v>#REF!</v>
      </c>
      <c r="J84" s="237" t="e">
        <f>IF(ISTEXT('VR-PROP'!#REF!),"DESCARTADO",'VR-PROP'!#REF!)</f>
        <v>#REF!</v>
      </c>
    </row>
    <row r="85" spans="8:10">
      <c r="H85" s="238">
        <v>84</v>
      </c>
      <c r="I85" s="237" t="e">
        <f>IF(ISTEXT('VR-PROP'!#REF!),"DESCARTADO",'VR-PROP'!#REF!)</f>
        <v>#REF!</v>
      </c>
      <c r="J85" s="237" t="e">
        <f>IF(ISTEXT('VR-PROP'!#REF!),"DESCARTADO",'VR-PROP'!#REF!)</f>
        <v>#REF!</v>
      </c>
    </row>
    <row r="86" spans="8:10">
      <c r="H86" s="238">
        <v>85</v>
      </c>
      <c r="I86" s="237" t="e">
        <f>IF(ISTEXT('VR-PROP'!#REF!),"DESCARTADO",'VR-PROP'!#REF!)</f>
        <v>#REF!</v>
      </c>
      <c r="J86" s="237" t="e">
        <f>IF(ISTEXT('VR-PROP'!#REF!),"DESCARTADO",'VR-PROP'!#REF!)</f>
        <v>#REF!</v>
      </c>
    </row>
    <row r="87" spans="8:10">
      <c r="H87" s="238">
        <v>86</v>
      </c>
      <c r="I87" s="237" t="e">
        <f>IF(ISTEXT('VR-PROP'!#REF!),"DESCARTADO",'VR-PROP'!#REF!)</f>
        <v>#REF!</v>
      </c>
      <c r="J87" s="237" t="e">
        <f>IF(ISTEXT('VR-PROP'!#REF!),"DESCARTADO",'VR-PROP'!#REF!)</f>
        <v>#REF!</v>
      </c>
    </row>
    <row r="88" spans="8:10">
      <c r="H88" s="238">
        <v>87</v>
      </c>
      <c r="I88" s="237" t="e">
        <f>IF(ISTEXT('VR-PROP'!#REF!),"DESCARTADO",'VR-PROP'!#REF!)</f>
        <v>#REF!</v>
      </c>
      <c r="J88" s="237" t="e">
        <f>IF(ISTEXT('VR-PROP'!#REF!),"DESCARTADO",'VR-PROP'!#REF!)</f>
        <v>#REF!</v>
      </c>
    </row>
    <row r="89" spans="8:10">
      <c r="H89" s="238">
        <v>88</v>
      </c>
      <c r="I89" s="237" t="e">
        <f>IF(ISTEXT('VR-PROP'!#REF!),"DESCARTADO",'VR-PROP'!#REF!)</f>
        <v>#REF!</v>
      </c>
      <c r="J89" s="237" t="e">
        <f>IF(ISTEXT('VR-PROP'!#REF!),"DESCARTADO",'VR-PROP'!#REF!)</f>
        <v>#REF!</v>
      </c>
    </row>
    <row r="90" spans="8:10">
      <c r="H90" s="238">
        <v>89</v>
      </c>
      <c r="I90" s="237" t="e">
        <f>IF(ISTEXT('VR-PROP'!#REF!),"DESCARTADO",'VR-PROP'!#REF!)</f>
        <v>#REF!</v>
      </c>
      <c r="J90" s="237" t="e">
        <f>IF(ISTEXT('VR-PROP'!#REF!),"DESCARTADO",'VR-PROP'!#REF!)</f>
        <v>#REF!</v>
      </c>
    </row>
    <row r="91" spans="8:10">
      <c r="H91" s="238">
        <v>90</v>
      </c>
      <c r="I91" s="237" t="e">
        <f>IF(ISTEXT('VR-PROP'!#REF!),"DESCARTADO",'VR-PROP'!#REF!)</f>
        <v>#REF!</v>
      </c>
      <c r="J91" s="237" t="e">
        <f>IF(ISTEXT('VR-PROP'!#REF!),"DESCARTADO",'VR-PROP'!#REF!)</f>
        <v>#REF!</v>
      </c>
    </row>
    <row r="92" spans="8:10">
      <c r="H92" s="238">
        <v>91</v>
      </c>
      <c r="I92" s="237" t="e">
        <f>IF(ISTEXT('VR-PROP'!#REF!),"DESCARTADO",'VR-PROP'!#REF!)</f>
        <v>#REF!</v>
      </c>
      <c r="J92" s="237" t="e">
        <f>IF(ISTEXT('VR-PROP'!#REF!),"DESCARTADO",'VR-PROP'!#REF!)</f>
        <v>#REF!</v>
      </c>
    </row>
    <row r="93" spans="8:10">
      <c r="H93" s="238">
        <v>92</v>
      </c>
      <c r="I93" s="237" t="e">
        <f>IF(ISTEXT('VR-PROP'!#REF!),"DESCARTADO",'VR-PROP'!#REF!)</f>
        <v>#REF!</v>
      </c>
      <c r="J93" s="237" t="e">
        <f>IF(ISTEXT('VR-PROP'!#REF!),"DESCARTADO",'VR-PROP'!#REF!)</f>
        <v>#REF!</v>
      </c>
    </row>
    <row r="94" spans="8:10">
      <c r="H94" s="238">
        <v>93</v>
      </c>
      <c r="I94" s="237" t="e">
        <f>IF(ISTEXT('VR-PROP'!#REF!),"DESCARTADO",'VR-PROP'!#REF!)</f>
        <v>#REF!</v>
      </c>
      <c r="J94" s="237" t="e">
        <f>IF(ISTEXT('VR-PROP'!#REF!),"DESCARTADO",'VR-PROP'!#REF!)</f>
        <v>#REF!</v>
      </c>
    </row>
    <row r="95" spans="8:10">
      <c r="H95" s="238">
        <v>94</v>
      </c>
      <c r="I95" s="237" t="e">
        <f>IF(ISTEXT('VR-PROP'!#REF!),"DESCARTADO",'VR-PROP'!#REF!)</f>
        <v>#REF!</v>
      </c>
      <c r="J95" s="237" t="e">
        <f>IF(ISTEXT('VR-PROP'!#REF!),"DESCARTADO",'VR-PROP'!#REF!)</f>
        <v>#REF!</v>
      </c>
    </row>
    <row r="96" spans="8:10">
      <c r="H96" s="238">
        <v>95</v>
      </c>
      <c r="I96" s="237" t="e">
        <f>IF(ISTEXT('VR-PROP'!#REF!),"DESCARTADO",'VR-PROP'!#REF!)</f>
        <v>#REF!</v>
      </c>
      <c r="J96" s="237" t="e">
        <f>IF(ISTEXT('VR-PROP'!#REF!),"DESCARTADO",'VR-PROP'!#REF!)</f>
        <v>#REF!</v>
      </c>
    </row>
    <row r="97" spans="8:10">
      <c r="H97" s="238">
        <v>96</v>
      </c>
      <c r="I97" s="237" t="e">
        <f>IF(ISTEXT('VR-PROP'!#REF!),"DESCARTADO",'VR-PROP'!#REF!)</f>
        <v>#REF!</v>
      </c>
      <c r="J97" s="237" t="e">
        <f>IF(ISTEXT('VR-PROP'!#REF!),"DESCARTADO",'VR-PROP'!#REF!)</f>
        <v>#REF!</v>
      </c>
    </row>
    <row r="98" spans="8:10">
      <c r="H98" s="238">
        <v>97</v>
      </c>
      <c r="I98" s="237" t="e">
        <f>IF(ISTEXT('VR-PROP'!#REF!),"DESCARTADO",'VR-PROP'!#REF!)</f>
        <v>#REF!</v>
      </c>
      <c r="J98" s="237" t="e">
        <f>IF(ISTEXT('VR-PROP'!#REF!),"DESCARTADO",'VR-PROP'!#REF!)</f>
        <v>#REF!</v>
      </c>
    </row>
    <row r="99" spans="8:10">
      <c r="H99" s="238">
        <v>98</v>
      </c>
      <c r="I99" s="237" t="e">
        <f>IF(ISTEXT('VR-PROP'!#REF!),"DESCARTADO",'VR-PROP'!#REF!)</f>
        <v>#REF!</v>
      </c>
      <c r="J99" s="237" t="e">
        <f>IF(ISTEXT('VR-PROP'!#REF!),"DESCARTADO",'VR-PROP'!#REF!)</f>
        <v>#REF!</v>
      </c>
    </row>
    <row r="100" spans="8:10">
      <c r="H100" s="238">
        <v>99</v>
      </c>
      <c r="I100" s="237" t="e">
        <f>IF(ISTEXT('VR-PROP'!#REF!),"DESCARTADO",'VR-PROP'!#REF!)</f>
        <v>#REF!</v>
      </c>
      <c r="J100" s="237" t="e">
        <f>IF(ISTEXT('VR-PROP'!#REF!),"DESCARTADO",'VR-PROP'!#REF!)</f>
        <v>#REF!</v>
      </c>
    </row>
    <row r="101" spans="8:10">
      <c r="H101" s="238">
        <v>100</v>
      </c>
      <c r="I101" s="237" t="e">
        <f>IF(ISTEXT('VR-PROP'!#REF!),"DESCARTADO",'VR-PROP'!#REF!)</f>
        <v>#REF!</v>
      </c>
      <c r="J101" s="237" t="e">
        <f>IF(ISTEXT('VR-PROP'!#REF!),"DESCARTADO",'VR-PROP'!#REF!)</f>
        <v>#REF!</v>
      </c>
    </row>
    <row r="102" spans="8:10">
      <c r="H102" s="238">
        <v>101</v>
      </c>
      <c r="I102" s="237" t="e">
        <f>IF(ISTEXT('VR-PROP'!#REF!),"DESCARTADO",'VR-PROP'!#REF!)</f>
        <v>#REF!</v>
      </c>
      <c r="J102" s="237" t="e">
        <f>IF(ISTEXT('VR-PROP'!#REF!),"DESCARTADO",'VR-PROP'!#REF!)</f>
        <v>#REF!</v>
      </c>
    </row>
    <row r="103" spans="8:10">
      <c r="H103" s="238">
        <v>102</v>
      </c>
      <c r="I103" s="237" t="e">
        <f>IF(ISTEXT('VR-PROP'!#REF!),"DESCARTADO",'VR-PROP'!#REF!)</f>
        <v>#REF!</v>
      </c>
      <c r="J103" s="237" t="e">
        <f>IF(ISTEXT('VR-PROP'!#REF!),"DESCARTADO",'VR-PROP'!#REF!)</f>
        <v>#REF!</v>
      </c>
    </row>
    <row r="104" spans="8:10">
      <c r="H104" s="238">
        <v>103</v>
      </c>
      <c r="I104" s="237" t="e">
        <f>IF(ISTEXT('VR-PROP'!#REF!),"DESCARTADO",'VR-PROP'!#REF!)</f>
        <v>#REF!</v>
      </c>
      <c r="J104" s="237" t="e">
        <f>IF(ISTEXT('VR-PROP'!#REF!),"DESCARTADO",'VR-PROP'!#REF!)</f>
        <v>#REF!</v>
      </c>
    </row>
    <row r="105" spans="8:10">
      <c r="H105" s="238">
        <v>104</v>
      </c>
      <c r="I105" s="237" t="e">
        <f>IF(ISTEXT('VR-PROP'!#REF!),"DESCARTADO",'VR-PROP'!#REF!)</f>
        <v>#REF!</v>
      </c>
      <c r="J105" s="237" t="e">
        <f>IF(ISTEXT('VR-PROP'!#REF!),"DESCARTADO",'VR-PROP'!#REF!)</f>
        <v>#REF!</v>
      </c>
    </row>
    <row r="106" spans="8:10">
      <c r="H106" s="238">
        <v>105</v>
      </c>
      <c r="I106" s="237" t="e">
        <f>IF(ISTEXT('VR-PROP'!#REF!),"DESCARTADO",'VR-PROP'!#REF!)</f>
        <v>#REF!</v>
      </c>
      <c r="J106" s="237" t="e">
        <f>IF(ISTEXT('VR-PROP'!#REF!),"DESCARTADO",'VR-PROP'!#REF!)</f>
        <v>#REF!</v>
      </c>
    </row>
    <row r="107" spans="8:10">
      <c r="H107" s="238">
        <v>106</v>
      </c>
      <c r="I107" s="237" t="e">
        <f>IF(ISTEXT('VR-PROP'!#REF!),"DESCARTADO",'VR-PROP'!#REF!)</f>
        <v>#REF!</v>
      </c>
      <c r="J107" s="237" t="e">
        <f>IF(ISTEXT('VR-PROP'!#REF!),"DESCARTADO",'VR-PROP'!#REF!)</f>
        <v>#REF!</v>
      </c>
    </row>
    <row r="108" spans="8:10">
      <c r="H108" s="238">
        <v>107</v>
      </c>
      <c r="I108" s="237" t="e">
        <f>IF(ISTEXT('VR-PROP'!#REF!),"DESCARTADO",'VR-PROP'!#REF!)</f>
        <v>#REF!</v>
      </c>
      <c r="J108" s="237" t="e">
        <f>IF(ISTEXT('VR-PROP'!#REF!),"DESCARTADO",'VR-PROP'!#REF!)</f>
        <v>#REF!</v>
      </c>
    </row>
    <row r="109" spans="8:10">
      <c r="H109" s="238">
        <v>108</v>
      </c>
      <c r="I109" s="237" t="e">
        <f>IF(ISTEXT('VR-PROP'!#REF!),"DESCARTADO",'VR-PROP'!#REF!)</f>
        <v>#REF!</v>
      </c>
      <c r="J109" s="237" t="e">
        <f>IF(ISTEXT('VR-PROP'!#REF!),"DESCARTADO",'VR-PROP'!#REF!)</f>
        <v>#REF!</v>
      </c>
    </row>
    <row r="110" spans="8:10">
      <c r="H110" s="238">
        <v>109</v>
      </c>
      <c r="I110" s="237" t="e">
        <f>IF(ISTEXT('VR-PROP'!#REF!),"DESCARTADO",'VR-PROP'!#REF!)</f>
        <v>#REF!</v>
      </c>
      <c r="J110" s="237" t="e">
        <f>IF(ISTEXT('VR-PROP'!#REF!),"DESCARTADO",'VR-PROP'!#REF!)</f>
        <v>#REF!</v>
      </c>
    </row>
    <row r="111" spans="8:10">
      <c r="H111" s="238">
        <v>110</v>
      </c>
      <c r="I111" s="237" t="e">
        <f>IF(ISTEXT('VR-PROP'!#REF!),"DESCARTADO",'VR-PROP'!#REF!)</f>
        <v>#REF!</v>
      </c>
      <c r="J111" s="237" t="e">
        <f>IF(ISTEXT('VR-PROP'!#REF!),"DESCARTADO",'VR-PROP'!#REF!)</f>
        <v>#REF!</v>
      </c>
    </row>
    <row r="112" spans="8:10">
      <c r="H112" s="238">
        <v>111</v>
      </c>
      <c r="I112" s="237" t="e">
        <f>IF(ISTEXT('VR-PROP'!#REF!),"DESCARTADO",'VR-PROP'!#REF!)</f>
        <v>#REF!</v>
      </c>
      <c r="J112" s="237" t="e">
        <f>IF(ISTEXT('VR-PROP'!#REF!),"DESCARTADO",'VR-PROP'!#REF!)</f>
        <v>#REF!</v>
      </c>
    </row>
    <row r="113" spans="8:10">
      <c r="H113" s="238">
        <v>112</v>
      </c>
      <c r="I113" s="237" t="e">
        <f>IF(ISTEXT('VR-PROP'!#REF!),"DESCARTADO",'VR-PROP'!#REF!)</f>
        <v>#REF!</v>
      </c>
      <c r="J113" s="237" t="e">
        <f>IF(ISTEXT('VR-PROP'!#REF!),"DESCARTADO",'VR-PROP'!#REF!)</f>
        <v>#REF!</v>
      </c>
    </row>
    <row r="114" spans="8:10">
      <c r="H114" s="238">
        <v>113</v>
      </c>
      <c r="I114" s="237" t="e">
        <f>IF(ISTEXT('VR-PROP'!#REF!),"DESCARTADO",'VR-PROP'!#REF!)</f>
        <v>#REF!</v>
      </c>
      <c r="J114" s="237" t="e">
        <f>IF(ISTEXT('VR-PROP'!#REF!),"DESCARTADO",'VR-PROP'!#REF!)</f>
        <v>#REF!</v>
      </c>
    </row>
    <row r="115" spans="8:10">
      <c r="H115" s="238">
        <v>114</v>
      </c>
      <c r="I115" s="237" t="e">
        <f>IF(ISTEXT('VR-PROP'!#REF!),"DESCARTADO",'VR-PROP'!#REF!)</f>
        <v>#REF!</v>
      </c>
      <c r="J115" s="237" t="e">
        <f>IF(ISTEXT('VR-PROP'!#REF!),"DESCARTADO",'VR-PROP'!#REF!)</f>
        <v>#REF!</v>
      </c>
    </row>
    <row r="116" spans="8:10">
      <c r="H116" s="238">
        <v>115</v>
      </c>
      <c r="I116" s="237" t="e">
        <f>IF(ISTEXT('VR-PROP'!#REF!),"DESCARTADO",'VR-PROP'!#REF!)</f>
        <v>#REF!</v>
      </c>
      <c r="J116" s="237" t="e">
        <f>IF(ISTEXT('VR-PROP'!#REF!),"DESCARTADO",'VR-PROP'!#REF!)</f>
        <v>#REF!</v>
      </c>
    </row>
    <row r="117" spans="8:10">
      <c r="H117" s="238">
        <v>116</v>
      </c>
      <c r="I117" s="237" t="e">
        <f>IF(ISTEXT('VR-PROP'!#REF!),"DESCARTADO",'VR-PROP'!#REF!)</f>
        <v>#REF!</v>
      </c>
      <c r="J117" s="237" t="e">
        <f>IF(ISTEXT('VR-PROP'!#REF!),"DESCARTADO",'VR-PROP'!#REF!)</f>
        <v>#REF!</v>
      </c>
    </row>
    <row r="118" spans="8:10">
      <c r="H118" s="238">
        <v>117</v>
      </c>
      <c r="I118" s="237" t="e">
        <f>IF(ISTEXT('VR-PROP'!#REF!),"DESCARTADO",'VR-PROP'!#REF!)</f>
        <v>#REF!</v>
      </c>
      <c r="J118" s="237" t="e">
        <f>IF(ISTEXT('VR-PROP'!#REF!),"DESCARTADO",'VR-PROP'!#REF!)</f>
        <v>#REF!</v>
      </c>
    </row>
    <row r="119" spans="8:10">
      <c r="H119" s="238">
        <v>118</v>
      </c>
      <c r="I119" s="237" t="e">
        <f>IF(ISTEXT('VR-PROP'!#REF!),"DESCARTADO",'VR-PROP'!#REF!)</f>
        <v>#REF!</v>
      </c>
      <c r="J119" s="237" t="e">
        <f>IF(ISTEXT('VR-PROP'!#REF!),"DESCARTADO",'VR-PROP'!#REF!)</f>
        <v>#REF!</v>
      </c>
    </row>
    <row r="120" spans="8:10">
      <c r="H120" s="238">
        <v>119</v>
      </c>
      <c r="I120" s="237" t="e">
        <f>IF(ISTEXT('VR-PROP'!#REF!),"DESCARTADO",'VR-PROP'!#REF!)</f>
        <v>#REF!</v>
      </c>
      <c r="J120" s="237" t="e">
        <f>IF(ISTEXT('VR-PROP'!#REF!),"DESCARTADO",'VR-PROP'!#REF!)</f>
        <v>#REF!</v>
      </c>
    </row>
    <row r="121" spans="8:10">
      <c r="H121" s="238">
        <v>120</v>
      </c>
      <c r="I121" s="237" t="e">
        <f>IF(ISTEXT('VR-PROP'!#REF!),"DESCARTADO",'VR-PROP'!#REF!)</f>
        <v>#REF!</v>
      </c>
      <c r="J121" s="237" t="e">
        <f>IF(ISTEXT('VR-PROP'!#REF!),"DESCARTADO",'VR-PROP'!#REF!)</f>
        <v>#REF!</v>
      </c>
    </row>
    <row r="122" spans="8:10">
      <c r="H122" s="238">
        <v>121</v>
      </c>
      <c r="I122" s="237" t="e">
        <f>IF(ISTEXT('VR-PROP'!#REF!),"DESCARTADO",'VR-PROP'!#REF!)</f>
        <v>#REF!</v>
      </c>
      <c r="J122" s="237" t="e">
        <f>IF(ISTEXT('VR-PROP'!#REF!),"DESCARTADO",'VR-PROP'!#REF!)</f>
        <v>#REF!</v>
      </c>
    </row>
    <row r="123" spans="8:10">
      <c r="H123" s="238">
        <v>122</v>
      </c>
      <c r="I123" s="237" t="e">
        <f>IF(ISTEXT('VR-PROP'!#REF!),"DESCARTADO",'VR-PROP'!#REF!)</f>
        <v>#REF!</v>
      </c>
      <c r="J123" s="237" t="e">
        <f>IF(ISTEXT('VR-PROP'!#REF!),"DESCARTADO",'VR-PROP'!#REF!)</f>
        <v>#REF!</v>
      </c>
    </row>
    <row r="124" spans="8:10">
      <c r="H124" s="238">
        <v>123</v>
      </c>
      <c r="I124" s="237" t="e">
        <f>IF(ISTEXT('VR-PROP'!#REF!),"DESCARTADO",'VR-PROP'!#REF!)</f>
        <v>#REF!</v>
      </c>
      <c r="J124" s="237" t="e">
        <f>IF(ISTEXT('VR-PROP'!#REF!),"DESCARTADO",'VR-PROP'!#REF!)</f>
        <v>#REF!</v>
      </c>
    </row>
    <row r="125" spans="8:10">
      <c r="H125" s="238">
        <v>124</v>
      </c>
      <c r="I125" s="237" t="e">
        <f>IF(ISTEXT('VR-PROP'!#REF!),"DESCARTADO",'VR-PROP'!#REF!)</f>
        <v>#REF!</v>
      </c>
      <c r="J125" s="237" t="e">
        <f>IF(ISTEXT('VR-PROP'!#REF!),"DESCARTADO",'VR-PROP'!#REF!)</f>
        <v>#REF!</v>
      </c>
    </row>
    <row r="126" spans="8:10">
      <c r="H126" s="238">
        <v>125</v>
      </c>
      <c r="I126" s="237" t="e">
        <f>IF(ISTEXT('VR-PROP'!#REF!),"DESCARTADO",'VR-PROP'!#REF!)</f>
        <v>#REF!</v>
      </c>
      <c r="J126" s="237" t="e">
        <f>IF(ISTEXT('VR-PROP'!#REF!),"DESCARTADO",'VR-PROP'!#REF!)</f>
        <v>#REF!</v>
      </c>
    </row>
    <row r="127" spans="8:10">
      <c r="H127" s="238">
        <v>126</v>
      </c>
      <c r="I127" s="237" t="e">
        <f>IF(ISTEXT('VR-PROP'!#REF!),"DESCARTADO",'VR-PROP'!#REF!)</f>
        <v>#REF!</v>
      </c>
      <c r="J127" s="237" t="e">
        <f>IF(ISTEXT('VR-PROP'!#REF!),"DESCARTADO",'VR-PROP'!#REF!)</f>
        <v>#REF!</v>
      </c>
    </row>
    <row r="128" spans="8:10">
      <c r="H128" s="238">
        <v>127</v>
      </c>
      <c r="I128" s="237" t="e">
        <f>IF(ISTEXT('VR-PROP'!#REF!),"DESCARTADO",'VR-PROP'!#REF!)</f>
        <v>#REF!</v>
      </c>
      <c r="J128" s="237" t="e">
        <f>IF(ISTEXT('VR-PROP'!#REF!),"DESCARTADO",'VR-PROP'!#REF!)</f>
        <v>#REF!</v>
      </c>
    </row>
    <row r="129" spans="8:10">
      <c r="H129" s="238">
        <v>128</v>
      </c>
      <c r="I129" s="237" t="e">
        <f>IF(ISTEXT('VR-PROP'!#REF!),"DESCARTADO",'VR-PROP'!#REF!)</f>
        <v>#REF!</v>
      </c>
      <c r="J129" s="237" t="e">
        <f>IF(ISTEXT('VR-PROP'!#REF!),"DESCARTADO",'VR-PROP'!#REF!)</f>
        <v>#REF!</v>
      </c>
    </row>
    <row r="130" spans="8:10">
      <c r="H130" s="238">
        <v>129</v>
      </c>
      <c r="I130" s="237" t="e">
        <f>IF(ISTEXT('VR-PROP'!#REF!),"DESCARTADO",'VR-PROP'!#REF!)</f>
        <v>#REF!</v>
      </c>
      <c r="J130" s="237" t="e">
        <f>IF(ISTEXT('VR-PROP'!#REF!),"DESCARTADO",'VR-PROP'!#REF!)</f>
        <v>#REF!</v>
      </c>
    </row>
    <row r="131" spans="8:10">
      <c r="H131" s="238">
        <v>130</v>
      </c>
      <c r="I131" s="237" t="e">
        <f>IF(ISTEXT('VR-PROP'!#REF!),"DESCARTADO",'VR-PROP'!#REF!)</f>
        <v>#REF!</v>
      </c>
      <c r="J131" s="237" t="e">
        <f>IF(ISTEXT('VR-PROP'!#REF!),"DESCARTADO",'VR-PROP'!#REF!)</f>
        <v>#REF!</v>
      </c>
    </row>
    <row r="132" spans="8:10">
      <c r="H132" s="238">
        <v>131</v>
      </c>
      <c r="I132" s="237" t="e">
        <f>IF(ISTEXT('VR-PROP'!#REF!),"DESCARTADO",'VR-PROP'!#REF!)</f>
        <v>#REF!</v>
      </c>
      <c r="J132" s="237" t="e">
        <f>IF(ISTEXT('VR-PROP'!#REF!),"DESCARTADO",'VR-PROP'!#REF!)</f>
        <v>#REF!</v>
      </c>
    </row>
    <row r="133" spans="8:10">
      <c r="H133" s="238">
        <v>132</v>
      </c>
      <c r="I133" s="237" t="e">
        <f>IF(ISTEXT('VR-PROP'!#REF!),"DESCARTADO",'VR-PROP'!#REF!)</f>
        <v>#REF!</v>
      </c>
      <c r="J133" s="237" t="e">
        <f>IF(ISTEXT('VR-PROP'!#REF!),"DESCARTADO",'VR-PROP'!#REF!)</f>
        <v>#REF!</v>
      </c>
    </row>
    <row r="134" spans="8:10">
      <c r="H134" s="238">
        <v>133</v>
      </c>
      <c r="I134" s="237" t="e">
        <f>IF(ISTEXT('VR-PROP'!#REF!),"DESCARTADO",'VR-PROP'!#REF!)</f>
        <v>#REF!</v>
      </c>
      <c r="J134" s="237" t="e">
        <f>IF(ISTEXT('VR-PROP'!#REF!),"DESCARTADO",'VR-PROP'!#REF!)</f>
        <v>#REF!</v>
      </c>
    </row>
    <row r="135" spans="8:10">
      <c r="H135" s="238">
        <v>134</v>
      </c>
      <c r="I135" s="237" t="e">
        <f>IF(ISTEXT('VR-PROP'!#REF!),"DESCARTADO",'VR-PROP'!#REF!)</f>
        <v>#REF!</v>
      </c>
      <c r="J135" s="237" t="e">
        <f>IF(ISTEXT('VR-PROP'!#REF!),"DESCARTADO",'VR-PROP'!#REF!)</f>
        <v>#REF!</v>
      </c>
    </row>
    <row r="136" spans="8:10">
      <c r="H136" s="238">
        <v>135</v>
      </c>
      <c r="I136" s="237" t="e">
        <f>IF(ISTEXT('VR-PROP'!#REF!),"DESCARTADO",'VR-PROP'!#REF!)</f>
        <v>#REF!</v>
      </c>
      <c r="J136" s="237" t="e">
        <f>IF(ISTEXT('VR-PROP'!#REF!),"DESCARTADO",'VR-PROP'!#REF!)</f>
        <v>#REF!</v>
      </c>
    </row>
    <row r="137" spans="8:10">
      <c r="H137" s="238">
        <v>136</v>
      </c>
      <c r="I137" s="237" t="e">
        <f>IF(ISTEXT('VR-PROP'!#REF!),"DESCARTADO",'VR-PROP'!#REF!)</f>
        <v>#REF!</v>
      </c>
      <c r="J137" s="237" t="e">
        <f>IF(ISTEXT('VR-PROP'!#REF!),"DESCARTADO",'VR-PROP'!#REF!)</f>
        <v>#REF!</v>
      </c>
    </row>
    <row r="138" spans="8:10">
      <c r="H138" s="238">
        <v>137</v>
      </c>
      <c r="I138" s="237" t="e">
        <f>IF(ISTEXT('VR-PROP'!#REF!),"DESCARTADO",'VR-PROP'!#REF!)</f>
        <v>#REF!</v>
      </c>
      <c r="J138" s="237" t="e">
        <f>IF(ISTEXT('VR-PROP'!#REF!),"DESCARTADO",'VR-PROP'!#REF!)</f>
        <v>#REF!</v>
      </c>
    </row>
    <row r="139" spans="8:10">
      <c r="H139" s="238">
        <v>138</v>
      </c>
      <c r="I139" s="237" t="e">
        <f>IF(ISTEXT('VR-PROP'!#REF!),"DESCARTADO",'VR-PROP'!#REF!)</f>
        <v>#REF!</v>
      </c>
      <c r="J139" s="237" t="e">
        <f>IF(ISTEXT('VR-PROP'!#REF!),"DESCARTADO",'VR-PROP'!#REF!)</f>
        <v>#REF!</v>
      </c>
    </row>
    <row r="140" spans="8:10">
      <c r="H140" s="238">
        <v>139</v>
      </c>
      <c r="I140" s="237" t="e">
        <f>IF(ISTEXT('VR-PROP'!#REF!),"DESCARTADO",'VR-PROP'!#REF!)</f>
        <v>#REF!</v>
      </c>
      <c r="J140" s="237" t="e">
        <f>IF(ISTEXT('VR-PROP'!#REF!),"DESCARTADO",'VR-PROP'!#REF!)</f>
        <v>#REF!</v>
      </c>
    </row>
    <row r="141" spans="8:10">
      <c r="H141" s="238">
        <v>140</v>
      </c>
      <c r="I141" s="237" t="e">
        <f>IF(ISTEXT('VR-PROP'!#REF!),"DESCARTADO",'VR-PROP'!#REF!)</f>
        <v>#REF!</v>
      </c>
      <c r="J141" s="237" t="e">
        <f>IF(ISTEXT('VR-PROP'!#REF!),"DESCARTADO",'VR-PROP'!#REF!)</f>
        <v>#REF!</v>
      </c>
    </row>
    <row r="142" spans="8:10">
      <c r="H142" s="238">
        <v>141</v>
      </c>
      <c r="I142" s="237" t="e">
        <f>IF(ISTEXT('VR-PROP'!#REF!),"DESCARTADO",'VR-PROP'!#REF!)</f>
        <v>#REF!</v>
      </c>
      <c r="J142" s="237" t="e">
        <f>IF(ISTEXT('VR-PROP'!#REF!),"DESCARTADO",'VR-PROP'!#REF!)</f>
        <v>#REF!</v>
      </c>
    </row>
    <row r="143" spans="8:10">
      <c r="H143" s="238">
        <v>142</v>
      </c>
      <c r="I143" s="237" t="e">
        <f>IF(ISTEXT('VR-PROP'!#REF!),"DESCARTADO",'VR-PROP'!#REF!)</f>
        <v>#REF!</v>
      </c>
      <c r="J143" s="237" t="e">
        <f>IF(ISTEXT('VR-PROP'!#REF!),"DESCARTADO",'VR-PROP'!#REF!)</f>
        <v>#REF!</v>
      </c>
    </row>
    <row r="144" spans="8:10">
      <c r="H144" s="238">
        <v>143</v>
      </c>
      <c r="I144" s="237" t="e">
        <f>IF(ISTEXT('VR-PROP'!#REF!),"DESCARTADO",'VR-PROP'!#REF!)</f>
        <v>#REF!</v>
      </c>
      <c r="J144" s="237" t="e">
        <f>IF(ISTEXT('VR-PROP'!#REF!),"DESCARTADO",'VR-PROP'!#REF!)</f>
        <v>#REF!</v>
      </c>
    </row>
    <row r="145" spans="8:10">
      <c r="H145" s="238">
        <v>144</v>
      </c>
      <c r="I145" s="237" t="e">
        <f>IF(ISTEXT('VR-PROP'!#REF!),"DESCARTADO",'VR-PROP'!#REF!)</f>
        <v>#REF!</v>
      </c>
      <c r="J145" s="237" t="e">
        <f>IF(ISTEXT('VR-PROP'!#REF!),"DESCARTADO",'VR-PROP'!#REF!)</f>
        <v>#REF!</v>
      </c>
    </row>
    <row r="146" spans="8:10">
      <c r="H146" s="238">
        <v>145</v>
      </c>
      <c r="I146" s="237" t="e">
        <f>IF(ISTEXT('VR-PROP'!#REF!),"DESCARTADO",'VR-PROP'!#REF!)</f>
        <v>#REF!</v>
      </c>
      <c r="J146" s="237" t="e">
        <f>IF(ISTEXT('VR-PROP'!#REF!),"DESCARTADO",'VR-PROP'!#REF!)</f>
        <v>#REF!</v>
      </c>
    </row>
    <row r="147" spans="8:10">
      <c r="H147" s="238">
        <v>146</v>
      </c>
      <c r="I147" s="237" t="e">
        <f>IF(ISTEXT('VR-PROP'!#REF!),"DESCARTADO",'VR-PROP'!#REF!)</f>
        <v>#REF!</v>
      </c>
      <c r="J147" s="237" t="e">
        <f>IF(ISTEXT('VR-PROP'!#REF!),"DESCARTADO",'VR-PROP'!#REF!)</f>
        <v>#REF!</v>
      </c>
    </row>
    <row r="148" spans="8:10">
      <c r="H148" s="238">
        <v>147</v>
      </c>
      <c r="I148" s="237" t="e">
        <f>IF(ISTEXT('VR-PROP'!#REF!),"DESCARTADO",'VR-PROP'!#REF!)</f>
        <v>#REF!</v>
      </c>
      <c r="J148" s="237" t="e">
        <f>IF(ISTEXT('VR-PROP'!#REF!),"DESCARTADO",'VR-PROP'!#REF!)</f>
        <v>#REF!</v>
      </c>
    </row>
    <row r="149" spans="8:10">
      <c r="H149" s="238">
        <v>148</v>
      </c>
      <c r="I149" s="237" t="e">
        <f>IF(ISTEXT('VR-PROP'!#REF!),"DESCARTADO",'VR-PROP'!#REF!)</f>
        <v>#REF!</v>
      </c>
      <c r="J149" s="237" t="e">
        <f>IF(ISTEXT('VR-PROP'!#REF!),"DESCARTADO",'VR-PROP'!#REF!)</f>
        <v>#REF!</v>
      </c>
    </row>
    <row r="150" spans="8:10">
      <c r="H150" s="238">
        <v>149</v>
      </c>
      <c r="I150" s="237" t="e">
        <f>IF(ISTEXT('VR-PROP'!#REF!),"DESCARTADO",'VR-PROP'!#REF!)</f>
        <v>#REF!</v>
      </c>
      <c r="J150" s="237" t="e">
        <f>IF(ISTEXT('VR-PROP'!#REF!),"DESCARTADO",'VR-PROP'!#REF!)</f>
        <v>#REF!</v>
      </c>
    </row>
    <row r="151" spans="8:10">
      <c r="H151" s="238">
        <v>150</v>
      </c>
      <c r="I151" s="237" t="e">
        <f>IF(ISTEXT('VR-PROP'!#REF!),"DESCARTADO",'VR-PROP'!#REF!)</f>
        <v>#REF!</v>
      </c>
      <c r="J151" s="237" t="e">
        <f>IF(ISTEXT('VR-PROP'!#REF!),"DESCARTADO",'VR-PROP'!#REF!)</f>
        <v>#REF!</v>
      </c>
    </row>
    <row r="152" spans="8:10">
      <c r="H152" s="238">
        <v>151</v>
      </c>
      <c r="I152" s="237" t="e">
        <f>IF(ISTEXT('VR-PROP'!#REF!),"DESCARTADO",'VR-PROP'!#REF!)</f>
        <v>#REF!</v>
      </c>
      <c r="J152" s="237" t="e">
        <f>IF(ISTEXT('VR-PROP'!#REF!),"DESCARTADO",'VR-PROP'!#REF!)</f>
        <v>#REF!</v>
      </c>
    </row>
    <row r="153" spans="8:10">
      <c r="H153" s="238">
        <v>152</v>
      </c>
      <c r="I153" s="237" t="e">
        <f>IF(ISTEXT('VR-PROP'!#REF!),"DESCARTADO",'VR-PROP'!#REF!)</f>
        <v>#REF!</v>
      </c>
      <c r="J153" s="237" t="e">
        <f>IF(ISTEXT('VR-PROP'!#REF!),"DESCARTADO",'VR-PROP'!#REF!)</f>
        <v>#REF!</v>
      </c>
    </row>
    <row r="154" spans="8:10">
      <c r="H154" s="238">
        <v>153</v>
      </c>
      <c r="I154" s="237" t="e">
        <f>IF(ISTEXT('VR-PROP'!#REF!),"DESCARTADO",'VR-PROP'!#REF!)</f>
        <v>#REF!</v>
      </c>
      <c r="J154" s="237" t="e">
        <f>IF(ISTEXT('VR-PROP'!#REF!),"DESCARTADO",'VR-PROP'!#REF!)</f>
        <v>#REF!</v>
      </c>
    </row>
    <row r="155" spans="8:10">
      <c r="H155" s="238">
        <v>154</v>
      </c>
      <c r="I155" s="237" t="e">
        <f>IF(ISTEXT('VR-PROP'!#REF!),"DESCARTADO",'VR-PROP'!#REF!)</f>
        <v>#REF!</v>
      </c>
      <c r="J155" s="237" t="e">
        <f>IF(ISTEXT('VR-PROP'!#REF!),"DESCARTADO",'VR-PROP'!#REF!)</f>
        <v>#REF!</v>
      </c>
    </row>
    <row r="156" spans="8:10">
      <c r="H156" s="238">
        <v>155</v>
      </c>
      <c r="I156" s="237" t="e">
        <f>IF(ISTEXT('VR-PROP'!#REF!),"DESCARTADO",'VR-PROP'!#REF!)</f>
        <v>#REF!</v>
      </c>
      <c r="J156" s="237" t="e">
        <f>IF(ISTEXT('VR-PROP'!#REF!),"DESCARTADO",'VR-PROP'!#REF!)</f>
        <v>#REF!</v>
      </c>
    </row>
    <row r="157" spans="8:10">
      <c r="H157" s="238">
        <v>156</v>
      </c>
      <c r="I157" s="237" t="e">
        <f>IF(ISTEXT('VR-PROP'!#REF!),"DESCARTADO",'VR-PROP'!#REF!)</f>
        <v>#REF!</v>
      </c>
      <c r="J157" s="237" t="e">
        <f>IF(ISTEXT('VR-PROP'!#REF!),"DESCARTADO",'VR-PROP'!#REF!)</f>
        <v>#REF!</v>
      </c>
    </row>
    <row r="158" spans="8:10">
      <c r="H158" s="238">
        <v>157</v>
      </c>
      <c r="I158" s="237" t="e">
        <f>IF(ISTEXT('VR-PROP'!#REF!),"DESCARTADO",'VR-PROP'!#REF!)</f>
        <v>#REF!</v>
      </c>
      <c r="J158" s="237" t="e">
        <f>IF(ISTEXT('VR-PROP'!#REF!),"DESCARTADO",'VR-PROP'!#REF!)</f>
        <v>#REF!</v>
      </c>
    </row>
    <row r="159" spans="8:10">
      <c r="H159" s="238">
        <v>158</v>
      </c>
      <c r="I159" s="237" t="e">
        <f>IF(ISTEXT('VR-PROP'!#REF!),"DESCARTADO",'VR-PROP'!#REF!)</f>
        <v>#REF!</v>
      </c>
      <c r="J159" s="237" t="e">
        <f>IF(ISTEXT('VR-PROP'!#REF!),"DESCARTADO",'VR-PROP'!#REF!)</f>
        <v>#REF!</v>
      </c>
    </row>
    <row r="160" spans="8:10">
      <c r="H160" s="238">
        <v>159</v>
      </c>
      <c r="I160" s="237" t="e">
        <f>IF(ISTEXT('VR-PROP'!#REF!),"DESCARTADO",'VR-PROP'!#REF!)</f>
        <v>#REF!</v>
      </c>
      <c r="J160" s="237" t="e">
        <f>IF(ISTEXT('VR-PROP'!#REF!),"DESCARTADO",'VR-PROP'!#REF!)</f>
        <v>#REF!</v>
      </c>
    </row>
    <row r="161" spans="8:10">
      <c r="H161" s="238">
        <v>160</v>
      </c>
      <c r="I161" s="237" t="e">
        <f>IF(ISTEXT('VR-PROP'!#REF!),"DESCARTADO",'VR-PROP'!#REF!)</f>
        <v>#REF!</v>
      </c>
      <c r="J161" s="237" t="e">
        <f>IF(ISTEXT('VR-PROP'!#REF!),"DESCARTADO",'VR-PROP'!#REF!)</f>
        <v>#REF!</v>
      </c>
    </row>
    <row r="162" spans="8:10">
      <c r="H162" s="238">
        <v>161</v>
      </c>
      <c r="I162" s="237" t="e">
        <f>IF(ISTEXT('VR-PROP'!#REF!),"DESCARTADO",'VR-PROP'!#REF!)</f>
        <v>#REF!</v>
      </c>
      <c r="J162" s="237" t="e">
        <f>IF(ISTEXT('VR-PROP'!#REF!),"DESCARTADO",'VR-PROP'!#REF!)</f>
        <v>#REF!</v>
      </c>
    </row>
    <row r="163" spans="8:10">
      <c r="H163" s="238">
        <v>162</v>
      </c>
      <c r="I163" s="237" t="e">
        <f>IF(ISTEXT('VR-PROP'!#REF!),"DESCARTADO",'VR-PROP'!#REF!)</f>
        <v>#REF!</v>
      </c>
      <c r="J163" s="237" t="e">
        <f>IF(ISTEXT('VR-PROP'!#REF!),"DESCARTADO",'VR-PROP'!#REF!)</f>
        <v>#REF!</v>
      </c>
    </row>
    <row r="164" spans="8:10">
      <c r="H164" s="238">
        <v>163</v>
      </c>
      <c r="I164" s="237" t="e">
        <f>IF(ISTEXT('VR-PROP'!#REF!),"DESCARTADO",'VR-PROP'!#REF!)</f>
        <v>#REF!</v>
      </c>
      <c r="J164" s="237" t="e">
        <f>IF(ISTEXT('VR-PROP'!#REF!),"DESCARTADO",'VR-PROP'!#REF!)</f>
        <v>#REF!</v>
      </c>
    </row>
    <row r="165" spans="8:10">
      <c r="H165" s="238">
        <v>164</v>
      </c>
      <c r="I165" s="237" t="e">
        <f>IF(ISTEXT('VR-PROP'!#REF!),"DESCARTADO",'VR-PROP'!#REF!)</f>
        <v>#REF!</v>
      </c>
      <c r="J165" s="237" t="e">
        <f>IF(ISTEXT('VR-PROP'!#REF!),"DESCARTADO",'VR-PROP'!#REF!)</f>
        <v>#REF!</v>
      </c>
    </row>
    <row r="166" spans="8:10">
      <c r="H166" s="238">
        <v>165</v>
      </c>
      <c r="I166" s="237" t="e">
        <f>IF(ISTEXT('VR-PROP'!#REF!),"DESCARTADO",'VR-PROP'!#REF!)</f>
        <v>#REF!</v>
      </c>
      <c r="J166" s="237" t="e">
        <f>IF(ISTEXT('VR-PROP'!#REF!),"DESCARTADO",'VR-PROP'!#REF!)</f>
        <v>#REF!</v>
      </c>
    </row>
    <row r="167" spans="8:10">
      <c r="H167" s="238">
        <v>166</v>
      </c>
      <c r="I167" s="237" t="e">
        <f>IF(ISTEXT('VR-PROP'!#REF!),"DESCARTADO",'VR-PROP'!#REF!)</f>
        <v>#REF!</v>
      </c>
      <c r="J167" s="237" t="e">
        <f>IF(ISTEXT('VR-PROP'!#REF!),"DESCARTADO",'VR-PROP'!#REF!)</f>
        <v>#REF!</v>
      </c>
    </row>
    <row r="168" spans="8:10">
      <c r="H168" s="238">
        <v>167</v>
      </c>
      <c r="I168" s="237" t="e">
        <f>IF(ISTEXT('VR-PROP'!#REF!),"DESCARTADO",'VR-PROP'!#REF!)</f>
        <v>#REF!</v>
      </c>
      <c r="J168" s="237" t="e">
        <f>IF(ISTEXT('VR-PROP'!#REF!),"DESCARTADO",'VR-PROP'!#REF!)</f>
        <v>#REF!</v>
      </c>
    </row>
    <row r="169" spans="8:10">
      <c r="H169" s="238">
        <v>168</v>
      </c>
      <c r="I169" s="237" t="e">
        <f>IF(ISTEXT('VR-PROP'!#REF!),"DESCARTADO",'VR-PROP'!#REF!)</f>
        <v>#REF!</v>
      </c>
      <c r="J169" s="237" t="e">
        <f>IF(ISTEXT('VR-PROP'!#REF!),"DESCARTADO",'VR-PROP'!#REF!)</f>
        <v>#REF!</v>
      </c>
    </row>
    <row r="170" spans="8:10">
      <c r="H170" s="238">
        <v>169</v>
      </c>
      <c r="I170" s="237" t="e">
        <f>IF(ISTEXT('VR-PROP'!#REF!),"DESCARTADO",'VR-PROP'!#REF!)</f>
        <v>#REF!</v>
      </c>
      <c r="J170" s="237" t="e">
        <f>IF(ISTEXT('VR-PROP'!#REF!),"DESCARTADO",'VR-PROP'!#REF!)</f>
        <v>#REF!</v>
      </c>
    </row>
    <row r="171" spans="8:10">
      <c r="H171" s="238">
        <v>170</v>
      </c>
      <c r="I171" s="237" t="e">
        <f>IF(ISTEXT('VR-PROP'!#REF!),"DESCARTADO",'VR-PROP'!#REF!)</f>
        <v>#REF!</v>
      </c>
      <c r="J171" s="237" t="e">
        <f>IF(ISTEXT('VR-PROP'!#REF!),"DESCARTADO",'VR-PROP'!#REF!)</f>
        <v>#REF!</v>
      </c>
    </row>
    <row r="172" spans="8:10">
      <c r="H172" s="238">
        <v>171</v>
      </c>
      <c r="I172" s="237" t="e">
        <f>IF(ISTEXT('VR-PROP'!#REF!),"DESCARTADO",'VR-PROP'!#REF!)</f>
        <v>#REF!</v>
      </c>
      <c r="J172" s="237" t="e">
        <f>IF(ISTEXT('VR-PROP'!#REF!),"DESCARTADO",'VR-PROP'!#REF!)</f>
        <v>#REF!</v>
      </c>
    </row>
    <row r="173" spans="8:10">
      <c r="H173" s="238">
        <v>172</v>
      </c>
      <c r="I173" s="237" t="e">
        <f>IF(ISTEXT('VR-PROP'!#REF!),"DESCARTADO",'VR-PROP'!#REF!)</f>
        <v>#REF!</v>
      </c>
      <c r="J173" s="237" t="e">
        <f>IF(ISTEXT('VR-PROP'!#REF!),"DESCARTADO",'VR-PROP'!#REF!)</f>
        <v>#REF!</v>
      </c>
    </row>
    <row r="174" spans="8:10">
      <c r="H174" s="238">
        <v>173</v>
      </c>
      <c r="I174" s="237" t="e">
        <f>IF(ISTEXT('VR-PROP'!#REF!),"DESCARTADO",'VR-PROP'!#REF!)</f>
        <v>#REF!</v>
      </c>
      <c r="J174" s="237" t="e">
        <f>IF(ISTEXT('VR-PROP'!#REF!),"DESCARTADO",'VR-PROP'!#REF!)</f>
        <v>#REF!</v>
      </c>
    </row>
    <row r="175" spans="8:10">
      <c r="H175" s="238">
        <v>174</v>
      </c>
      <c r="I175" s="237" t="e">
        <f>IF(ISTEXT('VR-PROP'!#REF!),"DESCARTADO",'VR-PROP'!#REF!)</f>
        <v>#REF!</v>
      </c>
      <c r="J175" s="237" t="e">
        <f>IF(ISTEXT('VR-PROP'!#REF!),"DESCARTADO",'VR-PROP'!#REF!)</f>
        <v>#REF!</v>
      </c>
    </row>
    <row r="176" spans="8:10">
      <c r="H176" s="238">
        <v>175</v>
      </c>
      <c r="I176" s="237" t="e">
        <f>IF(ISTEXT('VR-PROP'!#REF!),"DESCARTADO",'VR-PROP'!#REF!)</f>
        <v>#REF!</v>
      </c>
      <c r="J176" s="237" t="e">
        <f>IF(ISTEXT('VR-PROP'!#REF!),"DESCARTADO",'VR-PROP'!#REF!)</f>
        <v>#REF!</v>
      </c>
    </row>
    <row r="177" spans="8:10">
      <c r="H177" s="238">
        <v>176</v>
      </c>
      <c r="I177" s="237" t="e">
        <f>IF(ISTEXT('VR-PROP'!#REF!),"DESCARTADO",'VR-PROP'!#REF!)</f>
        <v>#REF!</v>
      </c>
      <c r="J177" s="237" t="e">
        <f>IF(ISTEXT('VR-PROP'!#REF!),"DESCARTADO",'VR-PROP'!#REF!)</f>
        <v>#REF!</v>
      </c>
    </row>
    <row r="178" spans="8:10">
      <c r="H178" s="238">
        <v>177</v>
      </c>
      <c r="I178" s="237" t="e">
        <f>IF(ISTEXT('VR-PROP'!#REF!),"DESCARTADO",'VR-PROP'!#REF!)</f>
        <v>#REF!</v>
      </c>
      <c r="J178" s="237" t="e">
        <f>IF(ISTEXT('VR-PROP'!#REF!),"DESCARTADO",'VR-PROP'!#REF!)</f>
        <v>#REF!</v>
      </c>
    </row>
    <row r="179" spans="8:10">
      <c r="H179" s="238">
        <v>178</v>
      </c>
      <c r="I179" s="237" t="e">
        <f>IF(ISTEXT('VR-PROP'!#REF!),"DESCARTADO",'VR-PROP'!#REF!)</f>
        <v>#REF!</v>
      </c>
      <c r="J179" s="237" t="e">
        <f>IF(ISTEXT('VR-PROP'!#REF!),"DESCARTADO",'VR-PROP'!#REF!)</f>
        <v>#REF!</v>
      </c>
    </row>
    <row r="180" spans="8:10">
      <c r="H180" s="238">
        <v>179</v>
      </c>
      <c r="I180" s="237" t="e">
        <f>IF(ISTEXT('VR-PROP'!#REF!),"DESCARTADO",'VR-PROP'!#REF!)</f>
        <v>#REF!</v>
      </c>
      <c r="J180" s="237" t="e">
        <f>IF(ISTEXT('VR-PROP'!#REF!),"DESCARTADO",'VR-PROP'!#REF!)</f>
        <v>#REF!</v>
      </c>
    </row>
    <row r="181" spans="8:10">
      <c r="H181" s="238">
        <v>180</v>
      </c>
      <c r="I181" s="237" t="e">
        <f>IF(ISTEXT('VR-PROP'!#REF!),"DESCARTADO",'VR-PROP'!#REF!)</f>
        <v>#REF!</v>
      </c>
      <c r="J181" s="237" t="e">
        <f>IF(ISTEXT('VR-PROP'!#REF!),"DESCARTADO",'VR-PROP'!#REF!)</f>
        <v>#REF!</v>
      </c>
    </row>
    <row r="182" spans="8:10">
      <c r="H182" s="238">
        <v>181</v>
      </c>
      <c r="I182" s="237" t="e">
        <f>IF(ISTEXT('VR-PROP'!#REF!),"DESCARTADO",'VR-PROP'!#REF!)</f>
        <v>#REF!</v>
      </c>
      <c r="J182" s="237" t="e">
        <f>IF(ISTEXT('VR-PROP'!#REF!),"DESCARTADO",'VR-PROP'!#REF!)</f>
        <v>#REF!</v>
      </c>
    </row>
    <row r="183" spans="8:10">
      <c r="H183" s="238">
        <v>182</v>
      </c>
      <c r="I183" s="237" t="e">
        <f>IF(ISTEXT('VR-PROP'!#REF!),"DESCARTADO",'VR-PROP'!#REF!)</f>
        <v>#REF!</v>
      </c>
      <c r="J183" s="237" t="e">
        <f>IF(ISTEXT('VR-PROP'!#REF!),"DESCARTADO",'VR-PROP'!#REF!)</f>
        <v>#REF!</v>
      </c>
    </row>
    <row r="184" spans="8:10">
      <c r="H184" s="238">
        <v>183</v>
      </c>
      <c r="I184" s="237" t="e">
        <f>IF(ISTEXT('VR-PROP'!#REF!),"DESCARTADO",'VR-PROP'!#REF!)</f>
        <v>#REF!</v>
      </c>
      <c r="J184" s="237" t="e">
        <f>IF(ISTEXT('VR-PROP'!#REF!),"DESCARTADO",'VR-PROP'!#REF!)</f>
        <v>#REF!</v>
      </c>
    </row>
    <row r="185" spans="8:10">
      <c r="H185" s="238">
        <v>184</v>
      </c>
      <c r="I185" s="237" t="e">
        <f>IF(ISTEXT('VR-PROP'!#REF!),"DESCARTADO",'VR-PROP'!#REF!)</f>
        <v>#REF!</v>
      </c>
      <c r="J185" s="237" t="e">
        <f>IF(ISTEXT('VR-PROP'!#REF!),"DESCARTADO",'VR-PROP'!#REF!)</f>
        <v>#REF!</v>
      </c>
    </row>
    <row r="186" spans="8:10">
      <c r="H186" s="238">
        <v>185</v>
      </c>
      <c r="I186" s="237" t="e">
        <f>IF(ISTEXT('VR-PROP'!#REF!),"DESCARTADO",'VR-PROP'!#REF!)</f>
        <v>#REF!</v>
      </c>
      <c r="J186" s="237" t="e">
        <f>IF(ISTEXT('VR-PROP'!#REF!),"DESCARTADO",'VR-PROP'!#REF!)</f>
        <v>#REF!</v>
      </c>
    </row>
    <row r="187" spans="8:10">
      <c r="H187" s="238">
        <v>186</v>
      </c>
      <c r="I187" s="237" t="e">
        <f>IF(ISTEXT('VR-PROP'!#REF!),"DESCARTADO",'VR-PROP'!#REF!)</f>
        <v>#REF!</v>
      </c>
      <c r="J187" s="237" t="e">
        <f>IF(ISTEXT('VR-PROP'!#REF!),"DESCARTADO",'VR-PROP'!#REF!)</f>
        <v>#REF!</v>
      </c>
    </row>
    <row r="188" spans="8:10">
      <c r="H188" s="238">
        <v>187</v>
      </c>
      <c r="I188" s="237" t="e">
        <f>IF(ISTEXT('VR-PROP'!#REF!),"DESCARTADO",'VR-PROP'!#REF!)</f>
        <v>#REF!</v>
      </c>
      <c r="J188" s="237" t="e">
        <f>IF(ISTEXT('VR-PROP'!#REF!),"DESCARTADO",'VR-PROP'!#REF!)</f>
        <v>#REF!</v>
      </c>
    </row>
    <row r="189" spans="8:10">
      <c r="H189" s="238">
        <v>188</v>
      </c>
      <c r="I189" s="237" t="e">
        <f>IF(ISTEXT('VR-PROP'!#REF!),"DESCARTADO",'VR-PROP'!#REF!)</f>
        <v>#REF!</v>
      </c>
      <c r="J189" s="237" t="e">
        <f>IF(ISTEXT('VR-PROP'!#REF!),"DESCARTADO",'VR-PROP'!#REF!)</f>
        <v>#REF!</v>
      </c>
    </row>
    <row r="190" spans="8:10">
      <c r="H190" s="238">
        <v>189</v>
      </c>
      <c r="I190" s="237" t="e">
        <f>IF(ISTEXT('VR-PROP'!#REF!),"DESCARTADO",'VR-PROP'!#REF!)</f>
        <v>#REF!</v>
      </c>
      <c r="J190" s="237" t="e">
        <f>IF(ISTEXT('VR-PROP'!#REF!),"DESCARTADO",'VR-PROP'!#REF!)</f>
        <v>#REF!</v>
      </c>
    </row>
    <row r="191" spans="8:10">
      <c r="H191" s="238">
        <v>190</v>
      </c>
      <c r="I191" s="237" t="e">
        <f>IF(ISTEXT('VR-PROP'!#REF!),"DESCARTADO",'VR-PROP'!#REF!)</f>
        <v>#REF!</v>
      </c>
      <c r="J191" s="237" t="e">
        <f>IF(ISTEXT('VR-PROP'!#REF!),"DESCARTADO",'VR-PROP'!#REF!)</f>
        <v>#REF!</v>
      </c>
    </row>
    <row r="192" spans="8:10">
      <c r="H192" s="238">
        <v>191</v>
      </c>
      <c r="I192" s="237" t="e">
        <f>IF(ISTEXT('VR-PROP'!#REF!),"DESCARTADO",'VR-PROP'!#REF!)</f>
        <v>#REF!</v>
      </c>
      <c r="J192" s="237" t="e">
        <f>IF(ISTEXT('VR-PROP'!#REF!),"DESCARTADO",'VR-PROP'!#REF!)</f>
        <v>#REF!</v>
      </c>
    </row>
    <row r="193" spans="8:10">
      <c r="H193" s="238">
        <v>192</v>
      </c>
      <c r="I193" s="237" t="e">
        <f>IF(ISTEXT('VR-PROP'!#REF!),"DESCARTADO",'VR-PROP'!#REF!)</f>
        <v>#REF!</v>
      </c>
      <c r="J193" s="237" t="e">
        <f>IF(ISTEXT('VR-PROP'!#REF!),"DESCARTADO",'VR-PROP'!#REF!)</f>
        <v>#REF!</v>
      </c>
    </row>
    <row r="194" spans="8:10">
      <c r="H194" s="238">
        <v>193</v>
      </c>
      <c r="I194" s="237" t="e">
        <f>IF(ISTEXT('VR-PROP'!#REF!),"DESCARTADO",'VR-PROP'!#REF!)</f>
        <v>#REF!</v>
      </c>
      <c r="J194" s="237" t="e">
        <f>IF(ISTEXT('VR-PROP'!#REF!),"DESCARTADO",'VR-PROP'!#REF!)</f>
        <v>#REF!</v>
      </c>
    </row>
    <row r="195" spans="8:10">
      <c r="H195" s="238">
        <v>194</v>
      </c>
      <c r="I195" s="237" t="e">
        <f>IF(ISTEXT('VR-PROP'!#REF!),"DESCARTADO",'VR-PROP'!#REF!)</f>
        <v>#REF!</v>
      </c>
      <c r="J195" s="237" t="e">
        <f>IF(ISTEXT('VR-PROP'!#REF!),"DESCARTADO",'VR-PROP'!#REF!)</f>
        <v>#REF!</v>
      </c>
    </row>
    <row r="196" spans="8:10">
      <c r="H196" s="238">
        <v>195</v>
      </c>
      <c r="I196" s="237" t="e">
        <f>IF(ISTEXT('VR-PROP'!#REF!),"DESCARTADO",'VR-PROP'!#REF!)</f>
        <v>#REF!</v>
      </c>
      <c r="J196" s="237" t="e">
        <f>IF(ISTEXT('VR-PROP'!#REF!),"DESCARTADO",'VR-PROP'!#REF!)</f>
        <v>#REF!</v>
      </c>
    </row>
    <row r="197" spans="8:10">
      <c r="H197" s="238">
        <v>196</v>
      </c>
      <c r="I197" s="237" t="e">
        <f>IF(ISTEXT('VR-PROP'!#REF!),"DESCARTADO",'VR-PROP'!#REF!)</f>
        <v>#REF!</v>
      </c>
      <c r="J197" s="237" t="e">
        <f>IF(ISTEXT('VR-PROP'!#REF!),"DESCARTADO",'VR-PROP'!#REF!)</f>
        <v>#REF!</v>
      </c>
    </row>
    <row r="198" spans="8:10">
      <c r="H198" s="238">
        <v>197</v>
      </c>
      <c r="I198" s="237" t="e">
        <f>IF(ISTEXT('VR-PROP'!#REF!),"DESCARTADO",'VR-PROP'!#REF!)</f>
        <v>#REF!</v>
      </c>
      <c r="J198" s="237" t="e">
        <f>IF(ISTEXT('VR-PROP'!#REF!),"DESCARTADO",'VR-PROP'!#REF!)</f>
        <v>#REF!</v>
      </c>
    </row>
    <row r="199" spans="8:10">
      <c r="H199" s="238">
        <v>198</v>
      </c>
      <c r="I199" s="237" t="e">
        <f>IF(ISTEXT('VR-PROP'!#REF!),"DESCARTADO",'VR-PROP'!#REF!)</f>
        <v>#REF!</v>
      </c>
      <c r="J199" s="237" t="e">
        <f>IF(ISTEXT('VR-PROP'!#REF!),"DESCARTADO",'VR-PROP'!#REF!)</f>
        <v>#REF!</v>
      </c>
    </row>
    <row r="200" spans="8:10">
      <c r="H200" s="238">
        <v>199</v>
      </c>
      <c r="I200" s="237" t="e">
        <f>IF(ISTEXT('VR-PROP'!#REF!),"DESCARTADO",'VR-PROP'!#REF!)</f>
        <v>#REF!</v>
      </c>
      <c r="J200" s="237" t="e">
        <f>IF(ISTEXT('VR-PROP'!#REF!),"DESCARTADO",'VR-PROP'!#REF!)</f>
        <v>#REF!</v>
      </c>
    </row>
    <row r="201" spans="8:10">
      <c r="H201" s="238">
        <v>200</v>
      </c>
      <c r="I201" s="237" t="e">
        <f>IF(ISTEXT('VR-PROP'!#REF!),"DESCARTADO",'VR-PROP'!#REF!)</f>
        <v>#REF!</v>
      </c>
      <c r="J201" s="237" t="e">
        <f>IF(ISTEXT('VR-PROP'!#REF!),"DESCARTADO",'VR-PROP'!#REF!)</f>
        <v>#REF!</v>
      </c>
    </row>
    <row r="202" spans="8:10">
      <c r="H202" s="238">
        <v>201</v>
      </c>
      <c r="I202" s="237" t="e">
        <f>IF(ISTEXT('VR-PROP'!#REF!),"DESCARTADO",'VR-PROP'!#REF!)</f>
        <v>#REF!</v>
      </c>
      <c r="J202" s="237" t="e">
        <f>IF(ISTEXT('VR-PROP'!#REF!),"DESCARTADO",'VR-PROP'!#REF!)</f>
        <v>#REF!</v>
      </c>
    </row>
    <row r="203" spans="8:10">
      <c r="H203" s="238">
        <v>202</v>
      </c>
      <c r="I203" s="237" t="e">
        <f>IF(ISTEXT('VR-PROP'!#REF!),"DESCARTADO",'VR-PROP'!#REF!)</f>
        <v>#REF!</v>
      </c>
      <c r="J203" s="237" t="e">
        <f>IF(ISTEXT('VR-PROP'!#REF!),"DESCARTADO",'VR-PROP'!#REF!)</f>
        <v>#REF!</v>
      </c>
    </row>
    <row r="204" spans="8:10">
      <c r="H204" s="238">
        <v>203</v>
      </c>
      <c r="I204" s="237" t="e">
        <f>IF(ISTEXT('VR-PROP'!#REF!),"DESCARTADO",'VR-PROP'!#REF!)</f>
        <v>#REF!</v>
      </c>
      <c r="J204" s="237" t="e">
        <f>IF(ISTEXT('VR-PROP'!#REF!),"DESCARTADO",'VR-PROP'!#REF!)</f>
        <v>#REF!</v>
      </c>
    </row>
    <row r="205" spans="8:10">
      <c r="H205" s="238">
        <v>204</v>
      </c>
      <c r="I205" s="237" t="e">
        <f>IF(ISTEXT('VR-PROP'!#REF!),"DESCARTADO",'VR-PROP'!#REF!)</f>
        <v>#REF!</v>
      </c>
      <c r="J205" s="237" t="e">
        <f>IF(ISTEXT('VR-PROP'!#REF!),"DESCARTADO",'VR-PROP'!#REF!)</f>
        <v>#REF!</v>
      </c>
    </row>
    <row r="206" spans="8:10">
      <c r="H206" s="238">
        <v>205</v>
      </c>
      <c r="I206" s="237" t="e">
        <f>IF(ISTEXT('VR-PROP'!#REF!),"DESCARTADO",'VR-PROP'!#REF!)</f>
        <v>#REF!</v>
      </c>
      <c r="J206" s="237" t="e">
        <f>IF(ISTEXT('VR-PROP'!#REF!),"DESCARTADO",'VR-PROP'!#REF!)</f>
        <v>#REF!</v>
      </c>
    </row>
    <row r="207" spans="8:10">
      <c r="H207" s="238">
        <v>206</v>
      </c>
      <c r="I207" s="237" t="str">
        <f>IF(ISTEXT('VR-PROP'!#REF!),"DESCARTADO",'VR-PROP'!$W$28)</f>
        <v>VÁLIDA</v>
      </c>
      <c r="J207" s="237" t="e">
        <f>IF(ISTEXT('VR-PROP'!#REF!),"DESCARTADO",'VR-PROP'!#REF!)</f>
        <v>#REF!</v>
      </c>
    </row>
    <row r="208" spans="8:10">
      <c r="H208" s="238">
        <v>207</v>
      </c>
      <c r="I208" s="237" t="e">
        <f>IF(ISTEXT('VR-PROP'!#REF!),"DESCARTADO",'VR-PROP'!#REF!)</f>
        <v>#REF!</v>
      </c>
      <c r="J208" s="237" t="e">
        <f>IF(ISTEXT('VR-PROP'!#REF!),"DESCARTADO",'VR-PROP'!#REF!)</f>
        <v>#REF!</v>
      </c>
    </row>
    <row r="209" spans="8:10">
      <c r="H209" s="238">
        <v>208</v>
      </c>
      <c r="I209" s="237" t="e">
        <f>IF(ISTEXT('VR-PROP'!#REF!),"DESCARTADO",'VR-PROP'!#REF!)</f>
        <v>#REF!</v>
      </c>
      <c r="J209" s="237" t="e">
        <f>IF(ISTEXT('VR-PROP'!#REF!),"DESCARTADO",'VR-PROP'!#REF!)</f>
        <v>#REF!</v>
      </c>
    </row>
    <row r="210" spans="8:10">
      <c r="H210" s="238">
        <v>209</v>
      </c>
      <c r="I210" s="237" t="e">
        <f>IF(ISTEXT('VR-PROP'!#REF!),"DESCARTADO",'VR-PROP'!#REF!)</f>
        <v>#REF!</v>
      </c>
      <c r="J210" s="237" t="e">
        <f>IF(ISTEXT('VR-PROP'!#REF!),"DESCARTADO",'VR-PROP'!#REF!)</f>
        <v>#REF!</v>
      </c>
    </row>
    <row r="211" spans="8:10">
      <c r="H211" s="238">
        <v>210</v>
      </c>
      <c r="I211" s="237" t="e">
        <f>IF(ISTEXT('VR-PROP'!#REF!),"DESCARTADO",'VR-PROP'!#REF!)</f>
        <v>#REF!</v>
      </c>
      <c r="J211" s="237" t="e">
        <f>IF(ISTEXT('VR-PROP'!#REF!),"DESCARTADO",'VR-PROP'!#REF!)</f>
        <v>#REF!</v>
      </c>
    </row>
    <row r="212" spans="8:10">
      <c r="H212" s="238">
        <v>211</v>
      </c>
      <c r="I212" s="237" t="e">
        <f>IF(ISTEXT('VR-PROP'!#REF!),"DESCARTADO",'VR-PROP'!#REF!)</f>
        <v>#REF!</v>
      </c>
      <c r="J212" s="237" t="e">
        <f>IF(ISTEXT('VR-PROP'!#REF!),"DESCARTADO",'VR-PROP'!#REF!)</f>
        <v>#REF!</v>
      </c>
    </row>
    <row r="213" spans="8:10">
      <c r="H213" s="238">
        <v>212</v>
      </c>
      <c r="I213" s="237" t="e">
        <f>IF(ISTEXT('VR-PROP'!#REF!),"DESCARTADO",'VR-PROP'!#REF!)</f>
        <v>#REF!</v>
      </c>
      <c r="J213" s="237" t="e">
        <f>IF(ISTEXT('VR-PROP'!#REF!),"DESCARTADO",'VR-PROP'!#REF!)</f>
        <v>#REF!</v>
      </c>
    </row>
    <row r="214" spans="8:10">
      <c r="H214" s="238">
        <v>213</v>
      </c>
      <c r="I214" s="237" t="e">
        <f>IF(ISTEXT('VR-PROP'!#REF!),"DESCARTADO",'VR-PROP'!#REF!)</f>
        <v>#REF!</v>
      </c>
      <c r="J214" s="237" t="e">
        <f>IF(ISTEXT('VR-PROP'!#REF!),"DESCARTADO",'VR-PROP'!#REF!)</f>
        <v>#REF!</v>
      </c>
    </row>
    <row r="215" spans="8:10">
      <c r="H215" s="238">
        <v>214</v>
      </c>
      <c r="I215" s="237" t="e">
        <f>IF(ISTEXT('VR-PROP'!#REF!),"DESCARTADO",'VR-PROP'!#REF!)</f>
        <v>#REF!</v>
      </c>
      <c r="J215" s="237" t="e">
        <f>IF(ISTEXT('VR-PROP'!#REF!),"DESCARTADO",'VR-PROP'!#REF!)</f>
        <v>#REF!</v>
      </c>
    </row>
    <row r="216" spans="8:10">
      <c r="H216" s="238">
        <v>215</v>
      </c>
      <c r="I216" s="237" t="e">
        <f>IF(ISTEXT('VR-PROP'!#REF!),"DESCARTADO",'VR-PROP'!#REF!)</f>
        <v>#REF!</v>
      </c>
      <c r="J216" s="237" t="e">
        <f>IF(ISTEXT('VR-PROP'!#REF!),"DESCARTADO",'VR-PROP'!#REF!)</f>
        <v>#REF!</v>
      </c>
    </row>
    <row r="217" spans="8:10">
      <c r="H217" s="238">
        <v>216</v>
      </c>
      <c r="I217" s="237" t="e">
        <f>IF(ISTEXT('VR-PROP'!#REF!),"DESCARTADO",'VR-PROP'!#REF!)</f>
        <v>#REF!</v>
      </c>
      <c r="J217" s="237" t="e">
        <f>IF(ISTEXT('VR-PROP'!#REF!),"DESCARTADO",'VR-PROP'!#REF!)</f>
        <v>#REF!</v>
      </c>
    </row>
    <row r="218" spans="8:10">
      <c r="H218" s="238">
        <v>217</v>
      </c>
      <c r="I218" s="237" t="e">
        <f>IF(ISTEXT('VR-PROP'!#REF!),"DESCARTADO",'VR-PROP'!#REF!)</f>
        <v>#REF!</v>
      </c>
      <c r="J218" s="237" t="e">
        <f>IF(ISTEXT('VR-PROP'!#REF!),"DESCARTADO",'VR-PROP'!#REF!)</f>
        <v>#REF!</v>
      </c>
    </row>
    <row r="219" spans="8:10">
      <c r="H219" s="238">
        <v>218</v>
      </c>
      <c r="I219" s="237" t="e">
        <f>IF(ISTEXT('VR-PROP'!#REF!),"DESCARTADO",'VR-PROP'!#REF!)</f>
        <v>#REF!</v>
      </c>
      <c r="J219" s="237" t="e">
        <f>IF(ISTEXT('VR-PROP'!#REF!),"DESCARTADO",'VR-PROP'!#REF!)</f>
        <v>#REF!</v>
      </c>
    </row>
    <row r="220" spans="8:10">
      <c r="H220" s="238">
        <v>219</v>
      </c>
      <c r="I220" s="237" t="e">
        <f>IF(ISTEXT('VR-PROP'!#REF!),"DESCARTADO",'VR-PROP'!#REF!)</f>
        <v>#REF!</v>
      </c>
      <c r="J220" s="237" t="e">
        <f>IF(ISTEXT('VR-PROP'!#REF!),"DESCARTADO",'VR-PROP'!#REF!)</f>
        <v>#REF!</v>
      </c>
    </row>
    <row r="221" spans="8:10">
      <c r="H221" s="238">
        <v>220</v>
      </c>
      <c r="I221" s="237" t="e">
        <f>IF(ISTEXT('VR-PROP'!#REF!),"DESCARTADO",'VR-PROP'!#REF!)</f>
        <v>#REF!</v>
      </c>
      <c r="J221" s="237" t="e">
        <f>IF(ISTEXT('VR-PROP'!#REF!),"DESCARTADO",'VR-PROP'!#REF!)</f>
        <v>#REF!</v>
      </c>
    </row>
    <row r="222" spans="8:10">
      <c r="H222" s="238"/>
    </row>
    <row r="223" spans="8:10">
      <c r="H223" s="238"/>
    </row>
    <row r="224" spans="8:10">
      <c r="H224" s="238"/>
    </row>
    <row r="225" spans="8:8">
      <c r="H225" s="238"/>
    </row>
    <row r="226" spans="8:8">
      <c r="H226" s="238"/>
    </row>
    <row r="227" spans="8:8">
      <c r="H227" s="238"/>
    </row>
    <row r="228" spans="8:8">
      <c r="H228" s="238"/>
    </row>
    <row r="229" spans="8:8">
      <c r="H229" s="238"/>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Microsoft Office User</cp:lastModifiedBy>
  <cp:revision>1</cp:revision>
  <dcterms:created xsi:type="dcterms:W3CDTF">2003-08-04T15:33:07Z</dcterms:created>
  <dcterms:modified xsi:type="dcterms:W3CDTF">2020-12-19T22:42:51Z</dcterms:modified>
  <cp:category/>
  <cp:contentStatus/>
</cp:coreProperties>
</file>