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C25D0C5-EAEF-4D27-A0B6-ABD98654C967}" xr6:coauthVersionLast="47" xr6:coauthVersionMax="47" xr10:uidLastSave="{00000000-0000-0000-0000-000000000000}"/>
  <bookViews>
    <workbookView xWindow="-120" yWindow="-120" windowWidth="20730" windowHeight="11040" xr2:uid="{5BE82025-BEDC-44B5-9F74-7105E3341D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5" i="1" l="1"/>
  <c r="K7" i="1"/>
  <c r="K8" i="1"/>
  <c r="K9" i="1"/>
  <c r="K10" i="1"/>
  <c r="K11" i="1"/>
  <c r="K12" i="1"/>
  <c r="K13" i="1"/>
  <c r="K14" i="1"/>
  <c r="K6" i="1"/>
  <c r="K3" i="1"/>
  <c r="K4" i="1"/>
  <c r="K5" i="1"/>
  <c r="K15" i="1"/>
  <c r="K16" i="1"/>
  <c r="K17" i="1"/>
  <c r="K19" i="1"/>
  <c r="K20" i="1"/>
  <c r="K21" i="1"/>
  <c r="K22" i="1"/>
  <c r="K23" i="1"/>
  <c r="K24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" i="1"/>
  <c r="G20" i="1"/>
  <c r="G21" i="1"/>
  <c r="G22" i="1"/>
  <c r="G23" i="1"/>
  <c r="G24" i="1"/>
  <c r="G19" i="1"/>
  <c r="G16" i="1"/>
  <c r="G15" i="1"/>
  <c r="G7" i="1"/>
  <c r="G8" i="1"/>
  <c r="G9" i="1"/>
  <c r="G10" i="1"/>
  <c r="G11" i="1"/>
  <c r="G12" i="1"/>
  <c r="G13" i="1"/>
  <c r="G14" i="1"/>
  <c r="G6" i="1"/>
  <c r="G5" i="1"/>
  <c r="G3" i="1"/>
  <c r="G4" i="1"/>
  <c r="G2" i="1"/>
  <c r="F25" i="1"/>
</calcChain>
</file>

<file path=xl/sharedStrings.xml><?xml version="1.0" encoding="utf-8"?>
<sst xmlns="http://schemas.openxmlformats.org/spreadsheetml/2006/main" count="69" uniqueCount="54">
  <si>
    <t>ITEM</t>
  </si>
  <si>
    <t>DESCRIPCION</t>
  </si>
  <si>
    <t xml:space="preserve">CANTIDAD </t>
  </si>
  <si>
    <t xml:space="preserve">IMAGEN </t>
  </si>
  <si>
    <t xml:space="preserve">CODIGO CLASIFICADOR </t>
  </si>
  <si>
    <t>PROMEDIO</t>
  </si>
  <si>
    <t>MUG O POCILLO DE CERÁMICA (11 OZ), CERÁMICA DE ALTA CALIDAD (GRES O PORCELANA), CAPACIDAD 325 ML - 355 ML APROXIMADAMENTE (11 OZ - 12 OZ). ESTAMPADO DISEÑO U COLOR PREVIEMNTE ACORDADO POR EL SUPERVISOR DEL CONTRTO.</t>
  </si>
  <si>
    <t>JUGO SURTIDO TETRAPAK 200 ML.</t>
  </si>
  <si>
    <t>PASTEL DE POLLO EN HOJALDRE, HARINA DE TRIGO, GRASA (MARGARINA INDUSTRIAL O MANTEQUILLA), AGUA Y SAL, RELLENO: PECHUGA DE POLLO COCIDA Y DESMECHADA, CEBOLLA, AJO, ESPECIAS. PESO PROMEDIO 110G - 120G</t>
  </si>
  <si>
    <t>DISEÑO DE MURAL, ALUSIVO O EN SOLIDARIDAD CON LA POBLACION VICITMA DEL CONFLICTO ARMADO. DIMESIONES: DE 15 METROS DE ANCHO POR 3 METORS DE ALTO.</t>
  </si>
  <si>
    <t>GALÓN DE ESMALTE SINTÉTICO PREMIUM BLANCO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</si>
  <si>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NEGRO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</si>
  <si>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AMARILLO , PINTURA ALQUÍDICA DE ALTO DESEMPEÑO PARA INTERIORES Y EXTERIORES, BRILLANTE, SATINADO O MATE (SEGÚN ELECCIÓN). 30 - 45 POR GALÓN A UNA MANO, DEPENDIENDO DE LA POROSIDAD, ALTA RESISTENCIA A LA HUMEDAD, RAYOS UV Y LAVADO FRECUENTE</t>
  </si>
  <si>
    <t>GALÓN DE ESMALTE SINTÉTICO PREMIUM AZUL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</si>
  <si>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ROJO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</si>
  <si>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NARANJA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</si>
  <si>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PREMIUMVERDE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</si>
  <si>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CAFÉ , PINTURA ALQUÍDICA DE ALTO DESEMPEÑO PARA INTERIORES Y EXTERIORES, BRILLANTE, SATINADO O MATE (SEGÚN ELECCIÓN). 30 - 45 POR GALÓN A UNA MANO, DEPENDIENDO DE LA POROSIDAD, ALTA RESISTENCIA A LA HUMEDAD, RAYOS UV Y LAVADO FRECUENTE.</t>
  </si>
  <si>
    <t>GALÓN DE ESMALTE SINTÉTICO PREMIUM MORADO, PINTURA ALQUÍDICA DE ALTO DESEMPEÑO PARA INTERIORES Y EXTERIORES, BRILLANTE, SATINADO O MATE (SEGÚN ELECCIÓN). 30 - 45 POR GALÓN A UNA MANO, DEPENDIENDO DE LA POROSIDAD, ALTA RESISTENCIA A LA HUMEDAD, RAYOS UV Y LAVADO FRECUENTE.</t>
  </si>
  <si>
    <t>BROCHAS 3" (75 MM), CERDA NATURAL (MONA/BLANCA) O SINTÉTICA (POLIÉSTER) CASQUILLO METÁLICO DE ACERO ESTAÑADO. PLÁSTICO DE ALTA RESISTENCIA O MADERA BARNIZADA</t>
  </si>
  <si>
    <t>BROCHA ANGULAR (PINCEL DE RECORTE):</t>
  </si>
  <si>
    <t xml:space="preserve">KIT ESCOLAR </t>
  </si>
  <si>
    <t>CANTIDAD</t>
  </si>
  <si>
    <t>IMAGEN</t>
  </si>
  <si>
    <t>CODIO CLASIFICADOR</t>
  </si>
  <si>
    <t>PORMEDIO</t>
  </si>
  <si>
    <t>MALETA ALTURA 30 – 38 CM, CAPACIDAD 15 - 20 L, TIRANTES: DEBEN SER ANCHOS, ACOLCHADOS Y AJUSTABLES PARA AMBOS HOMBROS. RESPALDO: UN PANEL TRASERO ANATÓMICO Y ACOLCHADO PREVIENE PUNTOS DE PRESIÓN INCÓMODOS. COMPARTIMENTACIÓN: DISTRIBUCIÓN INTERNA ORGANIZADA PARA MANTENER LOS OBJETOS PESADOS (LIBROS GRANDES) LO MÁS CERCA POSIBLE DE LA ESPALDA. MATERIALES: TELAS RESISTENTES Y DURADERAS COMO POLIÉSTER DE ALTA DENSIDAD O MATERIALES RÍGIDOS COMO ABS O POLICARBONATO PARA MALETAS DE VIAJE</t>
  </si>
  <si>
    <t>CUADERNOS COCIDOS. APROX 20 CM X26,25 CM, DE 100 HOJAS. HOJAS INTERNAS: PAPEL BOND DE COLOR BLANCO O CREMA, CARÁTULAS (TAPAS): CARTÓN FLEXIBLE O RÍGIDO (CALIBRE 0.5 MM A 1.2 MM). A MENUDO INCLUYEN ACABADOS COMO PLASTIFICADO BRILLANTE O MATE Y BARNIZ UV PARA MAYOR DURABILIDAD. PUNTAS: PUEDEN SER CUADRADAS O REDONDEADAS (PARA EVITAR EL DESGASTE PREMATURO DE LAS ESQUINAS)</t>
  </si>
  <si>
    <t>UNA CAJA DE COLORES DE 12 UNIDADES DOBLE PUNTA (TAMBIÉN CONOCIDA COMO BICOLOR) OFRECE UN TOTAL DE 24 VARIACIONES CROMÁTICAS EN SOLO 12 PIEZAS DE MADERA. CONTENIDO: 12 LÁPICES DE MADERA CON DOS MINAS DE COLORES DIFERENTES POR UNIDAD (24 COLORES EN TOTAL). DIÁMETRO DE LA MINA: GENERALMENTE 4.0 MM (MINA GRUESA PARA MAYOR RESISTENCIA Y COBERTURA). MATERIAL DEL CUERPO: MADERA (COMÚNMENTE DE CEDRO O MADERAS SUAVES TRATADAS PARA FACILITAR EL TAJADO). FORMA DEL LÁPIZ: REDONDO, TRIANGULAR O HEXAGONAL (SEGÚN LA MARCA PARA MEJORAR EL AGARRE). DIMENSIONES DE LA CAJA: APROXIMADAMENTE 20 X 9.5 CM (FORMATO ESTÁNDAR). SEGURIDAD: PRODUCTO NO TÓXICO</t>
  </si>
  <si>
    <t>LAPIZ ROJO COMPOSICIÓN DE LA MINA: MEZCLA DE GRAFITO Y ARCILLA (CAOLÍN). GRADO DE DUREZA COMÚN: HB (NO. 2), QUE OFRECE UN EQUILIBRIO ENTRE TRAZO OSCURO Y RESISTENCIA. CUERPO: GENERALMENTE DE MADERA (COMO CEDRO), CON FORMA HEXAGONAL PARA EVITAR QUE RUEDE O TRIANGULAR PARA MEJORAR EL AGARRE ERGONÓMICO. ACABADO: BARNIZADO NO TÓXICO, USUALMENTE EN COLOR AMARILLO O NEGRO DEPENDIENDO DE LA LÍNEA DEL FABRICANTE. USO: ESCRITURA GENERAL, BOCETOS Y DIBUJO TÉCNICO</t>
  </si>
  <si>
    <t>LAPIZ NEGRO COMPOSICIÓN DE LA MINA: MEZCLA DE GRAFITO Y ARCILLA (CAOLÍN). GRADO DE DUREZA COMÚN: HB (NO. 2), QUE OFRECE UN EQUILIBRIO ENTRE TRAZO OSCURO Y RESISTENCIA. CUERPO: GENERALMENTE DE MADERA (COMO CEDRO), CON FORMA HEXAGONAL PARA EVITAR QUE RUEDE O TRIANGULAR PARA MEJORAR EL AGARRE ERGONÓMICO. ACABADO: BARNIZADO NO TÓXICO, USUALMENTE EN COLOR AMARILLO O NEGRO DEPENDIENDO DE LA LÍNEA DEL FABRICANTE. USO: ESCRITURA GENERAL, BOCETOS Y DIBUJO TÉCNICO</t>
  </si>
  <si>
    <t>KIT GEOMÉTRICO (ESCOLAR) COMPOSICIÓN ESTÁNDAR: REGLA PLANA DE 30 CM. ESCUADRA DE 45° (ISÓSCELES). ESCUADRA DE 60° (CARTABÓN). TRANSPORTADOR DE ÁNGULOS (GENERALMENTE DE 180°). MATERIAL: PLÁSTICO RÍGIDO (POLIESTIRENO) O FLEXIBLE, TRANSLÚCIDO O EN COLORES SURTIDOS. GRADUACIÓN: SISTEMA MÉTRICO DECIMAL (MM Y CM). EN ALGUNOS CASOS INCLUYE EL SISTEMA ANGLOSAJÓN (PULGADAS). ESPESOR: APROXIMADAMENTE 2 MM PARA GARANTIZAR DURABILIDAD</t>
  </si>
  <si>
    <t>1 GALON</t>
  </si>
  <si>
    <t>2 GALON</t>
  </si>
  <si>
    <t>3 GALON</t>
  </si>
  <si>
    <t>4 GALON</t>
  </si>
  <si>
    <t>5 GALON</t>
  </si>
  <si>
    <t>6 GALON</t>
  </si>
  <si>
    <t>MUG O POCILLO: 52151504 (VAJILLA DE CERÁMICA O PORCELANA PARA SERVIR).</t>
  </si>
  <si>
    <t>JUGO: 50202300 (BEBIDAS NO ALCOHÓLICAS - JUGOS DE FRUTA).</t>
  </si>
  <si>
    <t>PASTEL DE POLLO: 50192301 (PRODUCTOS DE PANADERÍA - PASTELES O EMPANADAS RELLENAS).</t>
  </si>
  <si>
    <t>PINTURA ESMALTE SINTÉTICO: 3121151 4 (PINTURAS Y RECUBRIMIENTOS - ESMALTES)</t>
  </si>
  <si>
    <t>SERVICIO PARA DISEÑO DE MURAL: 82141505 (SERVICIOS DE DISEÑO GRÁFICO O ARTES APLICADAS).</t>
  </si>
  <si>
    <t>BROCHAS Y PINCELES: 31211900 (ACCESORIOS DE PINTURA - BROCHAS Y APLICADORES)</t>
  </si>
  <si>
    <t>MALETA (MORRAL): 53121603 - CORRESPONDE A MORRALES O MOCHILAS PARA TRANSPORTE PERSONAL.</t>
  </si>
  <si>
    <t>CUADERNOS: 14111514 - ESPECÍFICAMENTE PARA CUADERNOS DE COMPOSICIÓN O ESCRITURA.</t>
  </si>
  <si>
    <t>COLORES: 44121707 - LÁPICES DE COLORES DE DIVERSAS TONALIDADES.</t>
  </si>
  <si>
    <t>LÁPICES: 44121706 - LÁPICES DE MADERA O GRAFITO PARA ESCRITURA ESTÁNDAR</t>
  </si>
  <si>
    <t>JUEGO DE ESCUADRAS (REGLAS): 41111604 - INSTRUMENTOS DE MEDICIÓN Y DIBUJO COMO REGLAS Y ESCUADRAS.</t>
  </si>
  <si>
    <t>VALOR UNITARIO</t>
  </si>
  <si>
    <t>VALOR UNITARIO SIN IVA</t>
  </si>
  <si>
    <t>VALOR IVA</t>
  </si>
  <si>
    <t>VALOR TOTAL</t>
  </si>
  <si>
    <t>PROMEDIO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</si>
</sst>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2079-F69B-48F1-A010-D64E10191945}">
  <dimension ref="A1:K25"/>
  <sheetViews>
    <sheetView tabSelected="1" topLeftCell="A21" zoomScale="67" workbookViewId="0">
      <selection sqref="A1:K25"/>
    </sheetView>
  </sheetViews>
  <sheetFormatPr baseColWidth="10" defaultRowHeight="15" x14ac:dyDescent="0.25"/>
  <cols>
    <col min="1" max="1" width="11.5703125" bestFit="1" customWidth="1"/>
    <col min="2" max="2" width="98.28515625" style="5" customWidth="1"/>
    <col min="3" max="3" width="11.5703125" bestFit="1" customWidth="1"/>
    <col min="6" max="6" width="21" style="3" hidden="1" customWidth="1"/>
    <col min="7" max="7" width="22.42578125" style="3" hidden="1" customWidth="1"/>
    <col min="8" max="8" width="22.85546875" customWidth="1"/>
    <col min="9" max="9" width="21.42578125" customWidth="1"/>
    <col min="10" max="10" width="14.7109375" customWidth="1"/>
    <col min="11" max="11" width="23.7109375" customWidth="1"/>
  </cols>
  <sheetData>
    <row r="1" spans="1:11" x14ac:dyDescent="0.25">
      <c r="A1" t="s">
        <v>0</v>
      </c>
      <c r="B1" s="5" t="s">
        <v>1</v>
      </c>
      <c r="C1" t="s">
        <v>2</v>
      </c>
      <c r="D1" t="s">
        <v>3</v>
      </c>
      <c r="E1" t="s">
        <v>4</v>
      </c>
      <c r="F1" s="3" t="s">
        <v>5</v>
      </c>
      <c r="G1" s="3" t="s">
        <v>53</v>
      </c>
      <c r="H1" t="s">
        <v>49</v>
      </c>
      <c r="I1" t="s">
        <v>50</v>
      </c>
      <c r="J1" t="s">
        <v>51</v>
      </c>
      <c r="K1" t="s">
        <v>52</v>
      </c>
    </row>
    <row r="2" spans="1:11" ht="45" x14ac:dyDescent="0.25">
      <c r="A2">
        <v>1</v>
      </c>
      <c r="B2" s="5" t="s">
        <v>6</v>
      </c>
      <c r="C2">
        <v>70</v>
      </c>
      <c r="E2" t="s">
        <v>38</v>
      </c>
      <c r="F2" s="3">
        <v>1165937.5</v>
      </c>
      <c r="G2" s="3">
        <f>F2/C2</f>
        <v>16656.25</v>
      </c>
      <c r="H2" s="4">
        <f>G2*0.813</f>
        <v>13541.531249999998</v>
      </c>
      <c r="I2" s="4">
        <f>H2/1.19</f>
        <v>11379.438025210084</v>
      </c>
      <c r="J2" s="4">
        <f>H2-I2</f>
        <v>2162.0932247899145</v>
      </c>
      <c r="K2" s="4">
        <f>H2*C2</f>
        <v>947907.18749999988</v>
      </c>
    </row>
    <row r="3" spans="1:11" x14ac:dyDescent="0.25">
      <c r="A3">
        <v>2</v>
      </c>
      <c r="B3" s="5" t="s">
        <v>7</v>
      </c>
      <c r="C3">
        <v>70</v>
      </c>
      <c r="E3" t="s">
        <v>39</v>
      </c>
      <c r="F3" s="3">
        <v>167895</v>
      </c>
      <c r="G3" s="3">
        <f t="shared" ref="G3:G4" si="0">F3/C3</f>
        <v>2398.5</v>
      </c>
      <c r="H3" s="4">
        <f t="shared" ref="H3:H24" si="1">G3*0.813</f>
        <v>1949.9804999999999</v>
      </c>
      <c r="I3" s="4">
        <f t="shared" ref="I3:I24" si="2">H3/1.19</f>
        <v>1638.6390756302521</v>
      </c>
      <c r="J3" s="4">
        <f t="shared" ref="J3:J24" si="3">H3-I3</f>
        <v>311.34142436974776</v>
      </c>
      <c r="K3" s="4">
        <f t="shared" ref="K3:K24" si="4">H3*C3</f>
        <v>136498.63499999998</v>
      </c>
    </row>
    <row r="4" spans="1:11" ht="45" x14ac:dyDescent="0.25">
      <c r="A4">
        <v>3</v>
      </c>
      <c r="B4" s="5" t="s">
        <v>8</v>
      </c>
      <c r="C4">
        <v>70</v>
      </c>
      <c r="E4" t="s">
        <v>40</v>
      </c>
      <c r="F4" s="3">
        <v>419737.5</v>
      </c>
      <c r="G4" s="3">
        <f t="shared" si="0"/>
        <v>5996.25</v>
      </c>
      <c r="H4" s="4">
        <f t="shared" si="1"/>
        <v>4874.9512500000001</v>
      </c>
      <c r="I4" s="4">
        <f t="shared" si="2"/>
        <v>4096.5976890756301</v>
      </c>
      <c r="J4" s="4">
        <f t="shared" si="3"/>
        <v>778.35356092436996</v>
      </c>
      <c r="K4" s="4">
        <f t="shared" si="4"/>
        <v>341246.58750000002</v>
      </c>
    </row>
    <row r="5" spans="1:11" ht="30" x14ac:dyDescent="0.25">
      <c r="A5">
        <v>4</v>
      </c>
      <c r="B5" s="5" t="s">
        <v>9</v>
      </c>
      <c r="C5">
        <v>1</v>
      </c>
      <c r="E5" t="s">
        <v>42</v>
      </c>
      <c r="F5" s="3">
        <v>717500</v>
      </c>
      <c r="G5" s="3">
        <f>F5/C5</f>
        <v>717500</v>
      </c>
      <c r="H5" s="4">
        <f t="shared" si="1"/>
        <v>583327.5</v>
      </c>
      <c r="I5" s="4">
        <f t="shared" si="2"/>
        <v>490191.17647058825</v>
      </c>
      <c r="J5" s="4">
        <f t="shared" si="3"/>
        <v>93136.323529411748</v>
      </c>
      <c r="K5" s="4">
        <f t="shared" si="4"/>
        <v>583327.5</v>
      </c>
    </row>
    <row r="6" spans="1:11" ht="45" x14ac:dyDescent="0.25">
      <c r="A6">
        <v>5</v>
      </c>
      <c r="B6" s="5" t="s">
        <v>10</v>
      </c>
      <c r="C6" t="s">
        <v>32</v>
      </c>
      <c r="E6" t="s">
        <v>41</v>
      </c>
      <c r="F6" s="3">
        <v>124537.5</v>
      </c>
      <c r="G6" s="3">
        <f>F6/1</f>
        <v>124537.5</v>
      </c>
      <c r="H6" s="4">
        <f t="shared" si="1"/>
        <v>101248.98749999999</v>
      </c>
      <c r="I6" s="4">
        <f t="shared" si="2"/>
        <v>85083.182773109234</v>
      </c>
      <c r="J6" s="4">
        <f t="shared" si="3"/>
        <v>16165.804726890754</v>
      </c>
      <c r="K6" s="4">
        <f>H6*1</f>
        <v>101248.98749999999</v>
      </c>
    </row>
    <row r="7" spans="1:11" ht="45" x14ac:dyDescent="0.25">
      <c r="A7">
        <v>6</v>
      </c>
      <c r="B7" s="5" t="s">
        <v>11</v>
      </c>
      <c r="C7" t="s">
        <v>32</v>
      </c>
      <c r="E7" t="s">
        <v>41</v>
      </c>
      <c r="F7" s="3">
        <v>124537.5</v>
      </c>
      <c r="G7" s="3">
        <f t="shared" ref="G7:G14" si="5">F7/1</f>
        <v>124537.5</v>
      </c>
      <c r="H7" s="4">
        <f t="shared" si="1"/>
        <v>101248.98749999999</v>
      </c>
      <c r="I7" s="4">
        <f t="shared" si="2"/>
        <v>85083.182773109234</v>
      </c>
      <c r="J7" s="4">
        <f t="shared" si="3"/>
        <v>16165.804726890754</v>
      </c>
      <c r="K7" s="4">
        <f t="shared" ref="K7:K14" si="6">H7*1</f>
        <v>101248.98749999999</v>
      </c>
    </row>
    <row r="8" spans="1:11" ht="45" x14ac:dyDescent="0.25">
      <c r="A8">
        <v>7</v>
      </c>
      <c r="B8" s="5" t="s">
        <v>12</v>
      </c>
      <c r="C8" t="s">
        <v>32</v>
      </c>
      <c r="E8" t="s">
        <v>41</v>
      </c>
      <c r="F8" s="3">
        <v>124537.5</v>
      </c>
      <c r="G8" s="3">
        <f t="shared" si="5"/>
        <v>124537.5</v>
      </c>
      <c r="H8" s="4">
        <f t="shared" si="1"/>
        <v>101248.98749999999</v>
      </c>
      <c r="I8" s="4">
        <f t="shared" si="2"/>
        <v>85083.182773109234</v>
      </c>
      <c r="J8" s="4">
        <f t="shared" si="3"/>
        <v>16165.804726890754</v>
      </c>
      <c r="K8" s="4">
        <f t="shared" si="6"/>
        <v>101248.98749999999</v>
      </c>
    </row>
    <row r="9" spans="1:11" ht="45" x14ac:dyDescent="0.25">
      <c r="A9">
        <v>8</v>
      </c>
      <c r="B9" s="5" t="s">
        <v>13</v>
      </c>
      <c r="C9" t="s">
        <v>32</v>
      </c>
      <c r="E9" t="s">
        <v>41</v>
      </c>
      <c r="F9" s="3">
        <v>124537.5</v>
      </c>
      <c r="G9" s="3">
        <f t="shared" si="5"/>
        <v>124537.5</v>
      </c>
      <c r="H9" s="4">
        <f t="shared" si="1"/>
        <v>101248.98749999999</v>
      </c>
      <c r="I9" s="4">
        <f t="shared" si="2"/>
        <v>85083.182773109234</v>
      </c>
      <c r="J9" s="4">
        <f t="shared" si="3"/>
        <v>16165.804726890754</v>
      </c>
      <c r="K9" s="4">
        <f t="shared" si="6"/>
        <v>101248.98749999999</v>
      </c>
    </row>
    <row r="10" spans="1:11" ht="45" x14ac:dyDescent="0.25">
      <c r="A10">
        <v>9</v>
      </c>
      <c r="B10" s="5" t="s">
        <v>14</v>
      </c>
      <c r="C10" t="s">
        <v>33</v>
      </c>
      <c r="E10" t="s">
        <v>41</v>
      </c>
      <c r="F10" s="3">
        <v>124537.5</v>
      </c>
      <c r="G10" s="3">
        <f t="shared" si="5"/>
        <v>124537.5</v>
      </c>
      <c r="H10" s="4">
        <f t="shared" si="1"/>
        <v>101248.98749999999</v>
      </c>
      <c r="I10" s="4">
        <f t="shared" si="2"/>
        <v>85083.182773109234</v>
      </c>
      <c r="J10" s="4">
        <f t="shared" si="3"/>
        <v>16165.804726890754</v>
      </c>
      <c r="K10" s="4">
        <f t="shared" si="6"/>
        <v>101248.98749999999</v>
      </c>
    </row>
    <row r="11" spans="1:11" ht="45" x14ac:dyDescent="0.25">
      <c r="A11">
        <v>10</v>
      </c>
      <c r="B11" s="5" t="s">
        <v>15</v>
      </c>
      <c r="C11" t="s">
        <v>34</v>
      </c>
      <c r="E11" t="s">
        <v>41</v>
      </c>
      <c r="F11" s="3">
        <v>124537.5</v>
      </c>
      <c r="G11" s="3">
        <f t="shared" si="5"/>
        <v>124537.5</v>
      </c>
      <c r="H11" s="4">
        <f t="shared" si="1"/>
        <v>101248.98749999999</v>
      </c>
      <c r="I11" s="4">
        <f t="shared" si="2"/>
        <v>85083.182773109234</v>
      </c>
      <c r="J11" s="4">
        <f t="shared" si="3"/>
        <v>16165.804726890754</v>
      </c>
      <c r="K11" s="4">
        <f t="shared" si="6"/>
        <v>101248.98749999999</v>
      </c>
    </row>
    <row r="12" spans="1:11" ht="45" x14ac:dyDescent="0.25">
      <c r="A12">
        <v>11</v>
      </c>
      <c r="B12" s="5" t="s">
        <v>16</v>
      </c>
      <c r="C12" t="s">
        <v>35</v>
      </c>
      <c r="E12" t="s">
        <v>41</v>
      </c>
      <c r="F12" s="3">
        <v>124537.5</v>
      </c>
      <c r="G12" s="3">
        <f t="shared" si="5"/>
        <v>124537.5</v>
      </c>
      <c r="H12" s="4">
        <f t="shared" si="1"/>
        <v>101248.98749999999</v>
      </c>
      <c r="I12" s="4">
        <f t="shared" si="2"/>
        <v>85083.182773109234</v>
      </c>
      <c r="J12" s="4">
        <f t="shared" si="3"/>
        <v>16165.804726890754</v>
      </c>
      <c r="K12" s="4">
        <f t="shared" si="6"/>
        <v>101248.98749999999</v>
      </c>
    </row>
    <row r="13" spans="1:11" ht="45" x14ac:dyDescent="0.25">
      <c r="A13">
        <v>12</v>
      </c>
      <c r="B13" s="5" t="s">
        <v>17</v>
      </c>
      <c r="C13" t="s">
        <v>36</v>
      </c>
      <c r="E13" t="s">
        <v>41</v>
      </c>
      <c r="F13" s="3">
        <v>124537.5</v>
      </c>
      <c r="G13" s="3">
        <f t="shared" si="5"/>
        <v>124537.5</v>
      </c>
      <c r="H13" s="4">
        <f t="shared" si="1"/>
        <v>101248.98749999999</v>
      </c>
      <c r="I13" s="4">
        <f t="shared" si="2"/>
        <v>85083.182773109234</v>
      </c>
      <c r="J13" s="4">
        <f t="shared" si="3"/>
        <v>16165.804726890754</v>
      </c>
      <c r="K13" s="4">
        <f t="shared" si="6"/>
        <v>101248.98749999999</v>
      </c>
    </row>
    <row r="14" spans="1:11" ht="45" x14ac:dyDescent="0.25">
      <c r="A14">
        <v>13</v>
      </c>
      <c r="B14" s="5" t="s">
        <v>18</v>
      </c>
      <c r="C14" t="s">
        <v>37</v>
      </c>
      <c r="E14" t="s">
        <v>41</v>
      </c>
      <c r="F14" s="3">
        <v>124537.5</v>
      </c>
      <c r="G14" s="3">
        <f t="shared" si="5"/>
        <v>124537.5</v>
      </c>
      <c r="H14" s="4">
        <f t="shared" si="1"/>
        <v>101248.98749999999</v>
      </c>
      <c r="I14" s="4">
        <f t="shared" si="2"/>
        <v>85083.182773109234</v>
      </c>
      <c r="J14" s="4">
        <f t="shared" si="3"/>
        <v>16165.804726890754</v>
      </c>
      <c r="K14" s="4">
        <f t="shared" si="6"/>
        <v>101248.98749999999</v>
      </c>
    </row>
    <row r="15" spans="1:11" ht="30" x14ac:dyDescent="0.25">
      <c r="A15">
        <v>14</v>
      </c>
      <c r="B15" s="5" t="s">
        <v>19</v>
      </c>
      <c r="C15">
        <v>10</v>
      </c>
      <c r="E15" t="s">
        <v>43</v>
      </c>
      <c r="F15" s="3">
        <v>230625</v>
      </c>
      <c r="G15" s="3">
        <f>F15/C15</f>
        <v>23062.5</v>
      </c>
      <c r="H15" s="4">
        <f t="shared" si="1"/>
        <v>18749.8125</v>
      </c>
      <c r="I15" s="4">
        <f t="shared" si="2"/>
        <v>15756.144957983193</v>
      </c>
      <c r="J15" s="4">
        <f t="shared" si="3"/>
        <v>2993.6675420168067</v>
      </c>
      <c r="K15" s="4">
        <f t="shared" si="4"/>
        <v>187498.125</v>
      </c>
    </row>
    <row r="16" spans="1:11" x14ac:dyDescent="0.25">
      <c r="A16">
        <v>15</v>
      </c>
      <c r="B16" s="5" t="s">
        <v>20</v>
      </c>
      <c r="C16">
        <v>10</v>
      </c>
      <c r="E16" t="s">
        <v>43</v>
      </c>
      <c r="F16" s="3">
        <v>79950</v>
      </c>
      <c r="G16" s="3">
        <f>F16/C16</f>
        <v>7995</v>
      </c>
      <c r="H16" s="4">
        <f t="shared" si="1"/>
        <v>6499.9349999999995</v>
      </c>
      <c r="I16" s="4">
        <f t="shared" si="2"/>
        <v>5462.1302521008402</v>
      </c>
      <c r="J16" s="4">
        <f t="shared" si="3"/>
        <v>1037.8047478991593</v>
      </c>
      <c r="K16" s="4">
        <f t="shared" si="4"/>
        <v>64999.349999999991</v>
      </c>
    </row>
    <row r="17" spans="1:11" x14ac:dyDescent="0.25">
      <c r="A17" s="2" t="s">
        <v>21</v>
      </c>
      <c r="B17" s="2"/>
      <c r="C17" s="2"/>
      <c r="D17" s="2"/>
      <c r="E17" s="2"/>
      <c r="F17" s="2"/>
      <c r="G17" s="1"/>
      <c r="H17" s="4">
        <f t="shared" si="1"/>
        <v>0</v>
      </c>
      <c r="I17" s="4">
        <f t="shared" si="2"/>
        <v>0</v>
      </c>
      <c r="J17" s="4">
        <f t="shared" si="3"/>
        <v>0</v>
      </c>
      <c r="K17" s="4">
        <f t="shared" si="4"/>
        <v>0</v>
      </c>
    </row>
    <row r="18" spans="1:11" x14ac:dyDescent="0.25">
      <c r="A18" t="s">
        <v>0</v>
      </c>
      <c r="B18" s="5" t="s">
        <v>1</v>
      </c>
      <c r="C18" t="s">
        <v>22</v>
      </c>
      <c r="D18" t="s">
        <v>23</v>
      </c>
      <c r="E18" t="s">
        <v>24</v>
      </c>
      <c r="F18" s="3" t="s">
        <v>25</v>
      </c>
      <c r="H18" s="4">
        <f t="shared" si="1"/>
        <v>0</v>
      </c>
      <c r="I18" s="4">
        <f t="shared" si="2"/>
        <v>0</v>
      </c>
      <c r="J18" s="4">
        <f t="shared" si="3"/>
        <v>0</v>
      </c>
      <c r="K18" s="4"/>
    </row>
    <row r="19" spans="1:11" ht="90" x14ac:dyDescent="0.25">
      <c r="A19">
        <v>1</v>
      </c>
      <c r="B19" s="5" t="s">
        <v>26</v>
      </c>
      <c r="C19">
        <v>45</v>
      </c>
      <c r="E19" t="s">
        <v>44</v>
      </c>
      <c r="F19" s="3">
        <v>5073750</v>
      </c>
      <c r="G19" s="3">
        <f>F19/C19</f>
        <v>112750</v>
      </c>
      <c r="H19" s="4">
        <f t="shared" si="1"/>
        <v>91665.75</v>
      </c>
      <c r="I19" s="4">
        <f t="shared" si="2"/>
        <v>77030.042016806721</v>
      </c>
      <c r="J19" s="4">
        <f t="shared" si="3"/>
        <v>14635.707983193279</v>
      </c>
      <c r="K19" s="4">
        <f t="shared" si="4"/>
        <v>4124958.75</v>
      </c>
    </row>
    <row r="20" spans="1:11" ht="75" x14ac:dyDescent="0.25">
      <c r="A20">
        <v>2</v>
      </c>
      <c r="B20" s="5" t="s">
        <v>27</v>
      </c>
      <c r="C20">
        <v>90</v>
      </c>
      <c r="E20" t="s">
        <v>45</v>
      </c>
      <c r="F20" s="3">
        <v>899437.5</v>
      </c>
      <c r="G20" s="3">
        <f t="shared" ref="G20:G24" si="7">F20/C20</f>
        <v>9993.75</v>
      </c>
      <c r="H20" s="4">
        <f t="shared" si="1"/>
        <v>8124.9187499999998</v>
      </c>
      <c r="I20" s="4">
        <f t="shared" si="2"/>
        <v>6827.6628151260502</v>
      </c>
      <c r="J20" s="4">
        <f t="shared" si="3"/>
        <v>1297.2559348739496</v>
      </c>
      <c r="K20" s="4">
        <f t="shared" si="4"/>
        <v>731242.6875</v>
      </c>
    </row>
    <row r="21" spans="1:11" ht="105" x14ac:dyDescent="0.25">
      <c r="A21">
        <v>3</v>
      </c>
      <c r="B21" s="5" t="s">
        <v>28</v>
      </c>
      <c r="C21">
        <v>45</v>
      </c>
      <c r="E21" t="s">
        <v>46</v>
      </c>
      <c r="F21" s="3">
        <v>830250</v>
      </c>
      <c r="G21" s="3">
        <f t="shared" si="7"/>
        <v>18450</v>
      </c>
      <c r="H21" s="4">
        <f t="shared" si="1"/>
        <v>14999.849999999999</v>
      </c>
      <c r="I21" s="4">
        <f t="shared" si="2"/>
        <v>12604.915966386554</v>
      </c>
      <c r="J21" s="4">
        <f t="shared" si="3"/>
        <v>2394.9340336134446</v>
      </c>
      <c r="K21" s="4">
        <f t="shared" si="4"/>
        <v>674993.24999999988</v>
      </c>
    </row>
    <row r="22" spans="1:11" ht="75" x14ac:dyDescent="0.25">
      <c r="A22">
        <v>4</v>
      </c>
      <c r="B22" s="5" t="s">
        <v>29</v>
      </c>
      <c r="C22">
        <v>45</v>
      </c>
      <c r="E22" t="s">
        <v>47</v>
      </c>
      <c r="F22" s="3">
        <v>73800</v>
      </c>
      <c r="G22" s="3">
        <f t="shared" si="7"/>
        <v>1640</v>
      </c>
      <c r="H22" s="4">
        <f t="shared" si="1"/>
        <v>1333.32</v>
      </c>
      <c r="I22" s="4">
        <f t="shared" si="2"/>
        <v>1120.4369747899159</v>
      </c>
      <c r="J22" s="4">
        <f t="shared" si="3"/>
        <v>212.88302521008404</v>
      </c>
      <c r="K22" s="4">
        <f t="shared" si="4"/>
        <v>59999.399999999994</v>
      </c>
    </row>
    <row r="23" spans="1:11" ht="90" x14ac:dyDescent="0.25">
      <c r="A23">
        <v>5</v>
      </c>
      <c r="B23" s="5" t="s">
        <v>30</v>
      </c>
      <c r="C23">
        <v>45</v>
      </c>
      <c r="E23" t="s">
        <v>47</v>
      </c>
      <c r="F23" s="3">
        <v>73800</v>
      </c>
      <c r="G23" s="3">
        <f t="shared" si="7"/>
        <v>1640</v>
      </c>
      <c r="H23" s="4">
        <f t="shared" si="1"/>
        <v>1333.32</v>
      </c>
      <c r="I23" s="4">
        <f t="shared" si="2"/>
        <v>1120.4369747899159</v>
      </c>
      <c r="J23" s="4">
        <f t="shared" si="3"/>
        <v>212.88302521008404</v>
      </c>
      <c r="K23" s="4">
        <f t="shared" si="4"/>
        <v>59999.399999999994</v>
      </c>
    </row>
    <row r="24" spans="1:11" ht="75" x14ac:dyDescent="0.25">
      <c r="A24">
        <v>6</v>
      </c>
      <c r="B24" s="5" t="s">
        <v>31</v>
      </c>
      <c r="C24">
        <v>45</v>
      </c>
      <c r="E24" t="s">
        <v>48</v>
      </c>
      <c r="F24" s="3">
        <v>1178955</v>
      </c>
      <c r="G24" s="3">
        <f t="shared" si="7"/>
        <v>26199</v>
      </c>
      <c r="H24" s="4">
        <f t="shared" si="1"/>
        <v>21299.787</v>
      </c>
      <c r="I24" s="4">
        <f t="shared" si="2"/>
        <v>17898.98067226891</v>
      </c>
      <c r="J24" s="4">
        <f t="shared" si="3"/>
        <v>3400.8063277310903</v>
      </c>
      <c r="K24" s="4">
        <f t="shared" si="4"/>
        <v>958490.41500000004</v>
      </c>
    </row>
    <row r="25" spans="1:11" x14ac:dyDescent="0.25">
      <c r="F25" s="3">
        <f>SUM(F2:F16,F19:F24)</f>
        <v>12032475</v>
      </c>
      <c r="H25" s="4"/>
      <c r="K25" s="4">
        <f>SUM(K2:K24)</f>
        <v>9782402.174999997</v>
      </c>
    </row>
  </sheetData>
  <mergeCells count="1">
    <mergeCell ref="A17:F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Jiménez</dc:creator>
  <cp:lastModifiedBy>Andrea Jiménez</cp:lastModifiedBy>
  <dcterms:created xsi:type="dcterms:W3CDTF">2026-04-24T02:10:44Z</dcterms:created>
  <dcterms:modified xsi:type="dcterms:W3CDTF">2026-04-24T14:00:24Z</dcterms:modified>
</cp:coreProperties>
</file>