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defaultThemeVersion="166925"/>
  <mc:AlternateContent xmlns:mc="http://schemas.openxmlformats.org/markup-compatibility/2006">
    <mc:Choice Requires="x15">
      <x15ac:absPath xmlns:x15ac="http://schemas.microsoft.com/office/spreadsheetml/2010/11/ac" url="E:\ASUS - NERA - 1\GOBERNACION DEL ATLANTICO\PROCESOS 2020\CM-005-2020 EST. Y DISEÑOS CIRCUNVALAR - JOSE AVILA\"/>
    </mc:Choice>
  </mc:AlternateContent>
  <xr:revisionPtr revIDLastSave="0" documentId="13_ncr:1_{67D7E18A-B71E-4BAC-A511-30100CCD0194}" xr6:coauthVersionLast="45" xr6:coauthVersionMax="45" xr10:uidLastSave="{00000000-0000-0000-0000-000000000000}"/>
  <bookViews>
    <workbookView xWindow="-120" yWindow="-120" windowWidth="20730" windowHeight="11160" activeTab="1" xr2:uid="{00000000-000D-0000-FFFF-FFFF00000000}"/>
  </bookViews>
  <sheets>
    <sheet name="EXP. HABILITANTE" sheetId="5" r:id="rId1"/>
    <sheet name="EXP. PONDERABLE" sheetId="4" r:id="rId2"/>
    <sheet name="EQUIPO DE TRABAJO" sheetId="2" r:id="rId3"/>
  </sheets>
  <definedNames>
    <definedName name="_xlnm.Print_Area" localSheetId="2">'EQUIPO DE TRABAJO'!$B$1:$K$32</definedName>
    <definedName name="_xlnm.Print_Area" localSheetId="1">'EXP. PONDERABLE'!$A$2:$S$10</definedName>
    <definedName name="_xlnm.Print_Titles" localSheetId="2">'EQUIPO DE TRABAJO'!$1:$5</definedName>
    <definedName name="_xlnm.Print_Titles" localSheetId="1">'EXP. PONDERABLE'!$2:$5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6" i="4" l="1"/>
  <c r="N5" i="2" l="1"/>
  <c r="W6" i="4" l="1"/>
  <c r="R7" i="4" l="1"/>
  <c r="T7" i="4" s="1"/>
  <c r="Q7" i="4"/>
  <c r="R6" i="4"/>
  <c r="T6" i="4" s="1"/>
  <c r="P6" i="5"/>
  <c r="O6" i="4"/>
  <c r="M6" i="4"/>
  <c r="Q6" i="4"/>
  <c r="O6" i="5"/>
  <c r="S6" i="4" l="1"/>
</calcChain>
</file>

<file path=xl/sharedStrings.xml><?xml version="1.0" encoding="utf-8"?>
<sst xmlns="http://schemas.openxmlformats.org/spreadsheetml/2006/main" count="222" uniqueCount="126">
  <si>
    <t>CARGO</t>
  </si>
  <si>
    <t>CONTRATISTA</t>
  </si>
  <si>
    <t xml:space="preserve">OBJETO </t>
  </si>
  <si>
    <t>FECHA DE INICIO</t>
  </si>
  <si>
    <t>FECHA DE TERMINACION</t>
  </si>
  <si>
    <t>DOCUMENTOS QUE APORTA</t>
  </si>
  <si>
    <t xml:space="preserve">No. CONTRATOS </t>
  </si>
  <si>
    <t>ENTIDAD CONTRATANTE</t>
  </si>
  <si>
    <t>PROPONENTE</t>
  </si>
  <si>
    <t>PROPONENTES</t>
  </si>
  <si>
    <t>No. de orden en la propuesta</t>
  </si>
  <si>
    <t>No.  de orden en el RUP</t>
  </si>
  <si>
    <t>Entidad Contratante</t>
  </si>
  <si>
    <t>Contrato o Resolución</t>
  </si>
  <si>
    <t xml:space="preserve">FORMAS DE EJECUCIÓN </t>
  </si>
  <si>
    <t xml:space="preserve">Fecha de Iniciación
</t>
  </si>
  <si>
    <t xml:space="preserve">Fecha de Terminación
</t>
  </si>
  <si>
    <t xml:space="preserve">VALOR TOTAL DEL CONTRATO EN SMMLV </t>
  </si>
  <si>
    <t xml:space="preserve">VALOR TOTAL DEL CONTRATO EN SMMLV AFECTADO POR EL PORCENTAJE DE PARTICIPACIÓN  </t>
  </si>
  <si>
    <t>No. del contrato</t>
  </si>
  <si>
    <t xml:space="preserve">VALOR TOTAL REPORTADO EN EL RUP </t>
  </si>
  <si>
    <t>I,C,UT, OTRA</t>
  </si>
  <si>
    <t>%</t>
  </si>
  <si>
    <t>EXPERIENCIA HABILITANTE</t>
  </si>
  <si>
    <t xml:space="preserve">Clasificación UNSPSC en alguno: 
80 10 16 00
81 10 15 00
</t>
  </si>
  <si>
    <t>INTEGRANTE QUE APORTA EXPERIENCIA  
NOTA 1: Si el contrato aportado para acreditar la experiencia se ejecutó bajo la modalidad de consorcio o
unión temporal, el valor del contrato a considerar será el equivalente al porcentaje de participación que tuvo el integrante o los integrantes que lo pretendan hacer valer.</t>
  </si>
  <si>
    <t>CARGO ACREDITADO</t>
  </si>
  <si>
    <t>EXPERIENCIA EQUIPO DE TRABAJO (MAXIMO 390 PUNTOS)</t>
  </si>
  <si>
    <t>PUNTAJE POR PROFESIONAL</t>
  </si>
  <si>
    <t>PUNTAJE TOTAL</t>
  </si>
  <si>
    <t>OK</t>
  </si>
  <si>
    <t>I</t>
  </si>
  <si>
    <t>NOMBRE DEL PROFESIONAL Y FORMACION ACADEMICA</t>
  </si>
  <si>
    <t>NO SE EVIDENCIA</t>
  </si>
  <si>
    <t>C</t>
  </si>
  <si>
    <t>PENDIENTE</t>
  </si>
  <si>
    <t>CONCURSO DE MÉRITOS ABIERTO No. CM-005-2020 
OBJETO: ELABORACION DE LOS ESTUDIOS Y DISEÑOS NECESARIOS PARA LA EJECUCIÓN DE LAS OBRAS DE MEJORAMIENTO DEL CORREDOR VIAL QUE VA ENTRE LA CIRCUNVALAR Y EL MUNICIPIO DE PUERTO COLOMBIA.</t>
  </si>
  <si>
    <t>DOCUMENTOS QUE APORTA: Se debe aportar la respectiva certificación expedida por la entidad Contratante o copia del contrato acompañada de la respectiva acta de recibo final a satisfacción y/o acta de liquidación</t>
  </si>
  <si>
    <t xml:space="preserve">NOTA 3: Los contratos con los que se acredite la experiencia, deben corresponder a estudios y diseños elaborados
conforme a la norma técnica INVIAS 2013 </t>
  </si>
  <si>
    <t>VALOR TOTAL ACREDITADO: 
NOTA 2: El Valor deberá́ ser igual o superior al CIEN POR CIENTO (100%) DEL PRESUPUESTO OFICIAL expresado en SMLMV. 
Igual o superior al presupuesto oficial de 3866,18  SMMLV</t>
  </si>
  <si>
    <t xml:space="preserve">NOTA 4: Los contratos con los que se acredite la experiencia, deben corresponder a estudios y/o diseños para estructuras de pavimento flexibles y/o rígidas, con una longitud mínima de 12 kilómetros. </t>
  </si>
  <si>
    <t xml:space="preserve">EXP. EXITOSA
NOTA 5: El proponente mediante la información contenida en el RUP, deberá acreditar que, en los contratos
aportados, no se declaró ningún tipo de sanción por incumplimiento del contratista, ni se hizo efectiva, con posterioridad a la terminación de los trabajos, la Garantía de Estabilidad y/o calidad de los mismos. </t>
  </si>
  <si>
    <t>EVALUACION 
(HABIL / NO HABIL)</t>
  </si>
  <si>
    <t>El proponente deberá acreditar máximo TRES (3) contratos de consultoría celebrados y terminado a satisfacción a la fecha de cierre del presente proceso de selección y cuyo objeto corresponda a la ELABORACIÓN DE ESTUDIOS Y DISEÑOS PARA LA CONSTRUCCIÓN Y/O AMPLIACIÓN DE VÍAS  Y/O SECUNDARIAS Y/O URBANAS,</t>
  </si>
  <si>
    <t>El proponente deberá acreditar máximo TRES (3) contratos de consultoría celebrados y terminado a satisfacción a la fecha de cierre del presente proceso de selección y cuyo objeto corresponda a la ELABORACIÓN DE ESTUDIOS Y DISEÑOS PARA LA CONSTRUCCIÓN Y/O AMPLIACIÓN DE VÍAS  Y/O SECUNDARIAS Y/O URBANAS, diferentes alos contratosa acreditados para la experiencia habilitante.</t>
  </si>
  <si>
    <t>FACTURACION PROMEDIO MENSUAL DE CADA CONTRATO VÀLIDO expresado en SMMLV. 
PFMj</t>
  </si>
  <si>
    <t>FACTURACION PROMEDIO MENSUAL TOTAL -  PFMT
PFMT  ≥  POM (552,31 SMMLV)</t>
  </si>
  <si>
    <t>COORDINADOR DE CONSULTORIA
Dedicación 100%</t>
  </si>
  <si>
    <t>DIRECTOR DE CONSULTORIA 
Dedicación 50%</t>
  </si>
  <si>
    <t>INGENIERO
AMBIENTAL</t>
  </si>
  <si>
    <t xml:space="preserve">INGENIERO ESPECIALISTA EN TRANSITO
Dedicación 30%
</t>
  </si>
  <si>
    <t xml:space="preserve">INGENIERO ESPECILISTA EN GEOTECNIA
Dedicación 20%
</t>
  </si>
  <si>
    <t xml:space="preserve">GEÓLOGO
Dedicación 30%
</t>
  </si>
  <si>
    <t>PROFESIONAL SOCIAL</t>
  </si>
  <si>
    <t>1.  INGENIERIA Y GESTION VIAL S.A.S.</t>
  </si>
  <si>
    <t xml:space="preserve">ELABORACIÓN DE LOS ESTUDIOS Y DISEÑOS TÉCNICOS DE LOS CORREDORES VIALES ARGELIA 2, PIONEROS, BOGOTÁ 3, LA VEGA, SATÉLITE I, BOGOTÁ II, CESAR, SALVADOR, BOGOTÁ I, BARLOVENTO, POLLITA, VILLA KATY, VÍAS PEATONALES Y SEMI PEATONALES, ANILLO EXCLUSIVO, CONTINUIDAD CALLE 18 Y OBRAS CIVILES CORRESPONDIENTES A PARADEROS CON ESPACIO PÚBLICO DEL SEPT, SINCELEJO 
</t>
  </si>
  <si>
    <t xml:space="preserve">23
</t>
  </si>
  <si>
    <t>CERERTIFICACION DE EJECUCION EXPEDIDA POR EL CONTRATANTE</t>
  </si>
  <si>
    <t xml:space="preserve"> INGENIERIA Y GESTION VIAL S.A.S.</t>
  </si>
  <si>
    <t>Contrato de Consultoría No. CM-02-2013</t>
  </si>
  <si>
    <t xml:space="preserve">22/07/2013 </t>
  </si>
  <si>
    <t>TIEMPO DE EJECUCION EN MESES</t>
  </si>
  <si>
    <t>Gobernación de Tolima</t>
  </si>
  <si>
    <t>Gobernación de Sucre</t>
  </si>
  <si>
    <t>0761-2017</t>
  </si>
  <si>
    <t xml:space="preserve">  INGENIERIA Y GESTION VIAL S.A.S.</t>
  </si>
  <si>
    <t>TIEMPO SUSPENDIDO</t>
  </si>
  <si>
    <t xml:space="preserve">CERERTIFICACION DE EJECUCION EXPEDIDA POR EL CONTRATANTE, ACTA FINAL DE CONSULTORIA, </t>
  </si>
  <si>
    <t>CM-001-PTD-2013</t>
  </si>
  <si>
    <t>PUNTAJE</t>
  </si>
  <si>
    <t xml:space="preserve">Clasificación UNSPSC en alguno: 
80 10 16 00
80 10 15 00
81 10 15 00
</t>
  </si>
  <si>
    <t>Consultoría para la elaboración de los estudios y diseños para las vías aprobadas por el órgano colegiado de administración y decisión OCAD – regional y contempladas en el Plan Vial Departamental de Sucre</t>
  </si>
  <si>
    <t xml:space="preserve"> 22/07/2013</t>
  </si>
  <si>
    <t xml:space="preserve"> 18/12/2014</t>
  </si>
  <si>
    <t xml:space="preserve"> longitud mínima de 12 kilómetros, y con Norma técnicas INVIAS 2013</t>
  </si>
  <si>
    <t>INGENIERIA Y GESTION VIAL S.A.S.</t>
  </si>
  <si>
    <t>CARTA DE COMPROMIO
CEDULA
TITULO PROF.
TITULO POSGRADO
MATRICULA PROFESIONAL 
COPNIA
CERTIFICACION LABORAL</t>
  </si>
  <si>
    <t>DONALDO ELIAS CASTILLA RODRIGUEZ
ING. CIVIL
ESPECIALISTA EN INGENIERIA DE VIAS TERRESTRES - MAGISTER EN INGENIERIA CIVIL CON ENFASIS EN GEOTECNIA</t>
  </si>
  <si>
    <t>RODOLFO ELIAS OLIVO CASTILLA
ING. CIVIL
ESPECIALISTA EN INGENIERIA DE VIAS TERRESTRES - MAGISTER EN INGENIERIA CIVIL CON ENFASIS EN INFRAESTRUCTURA VIAL</t>
  </si>
  <si>
    <t>Coordinador de  Diseños</t>
  </si>
  <si>
    <t>Director de Diseños</t>
  </si>
  <si>
    <t>CARTA DE COMPROMIO
CEDULA
TITULO PROF.
TITULOS POSGRADO
MATRICULA PROFESIONAL 
COPNIA
CERTIFICACION LABORAL</t>
  </si>
  <si>
    <t>GOBERNACIÓN DEL
TOLIMA</t>
  </si>
  <si>
    <t>CONSULTORÍA TÉCNICA,
ADMINISTRATIVA, FINANCIERA Y
AMBIENTAL PARA LA REALIZACIÓN DE
ESTUDIOS Y DISEÑOS PARA LA
PAVIMENTACIÓN DE LA VÍA
SECUNDARIA ROVIRA - IBAGUÉ EN EL
MUNICIPIO DE ROVIRA DEL
DEPARTAMENTO DEL TOLIMA</t>
  </si>
  <si>
    <t>Especialista en transito</t>
  </si>
  <si>
    <t>Estudio para la construccion de la variante San
Francisco - Mocoa, en el Departamento del
Putumayo</t>
  </si>
  <si>
    <t xml:space="preserve"> 10/01/2002 </t>
  </si>
  <si>
    <t xml:space="preserve"> 13/08/2002</t>
  </si>
  <si>
    <t xml:space="preserve">FABIAN TAFUR SANCHEZ,
ING. CIVIL
 MAGISTER EN INGENIERIA CIVIL AREA DE INFRAESTRUCTURA VIAL
</t>
  </si>
  <si>
    <t xml:space="preserve">ESPECIALISTA EN VIAS
No cumple el cargo requerido como Ingeniero especialista del componente de diseño geometrico </t>
  </si>
  <si>
    <t>128-2001</t>
  </si>
  <si>
    <t>Gobernación de Putumayo</t>
  </si>
  <si>
    <t>LA VIALIDAD LTDA.</t>
  </si>
  <si>
    <t>Especialista en Pavimentos</t>
  </si>
  <si>
    <t xml:space="preserve">ANDREA DEL PILAR SILVA CARMONA
ING. CIVIL
 MAGISTER EN INGENIERIA  CON ENFASIS EN INFRAESTRUCTURA VIAL
</t>
  </si>
  <si>
    <t xml:space="preserve">JAVIER JOSE CARRILLO ORTEGA
ING. CIVIL
 MAGISTER EN INGENIERIA  CON ENFASIS EN INFRAESTRUCTURA 
</t>
  </si>
  <si>
    <t>Especialista en Estructuras</t>
  </si>
  <si>
    <t xml:space="preserve">LUIS FABIAN CASTILLA RODRIGUEZ
ING. CIVIL
 MAGISTER EN INGENIERIA  CON ENFASIS EN IMANEJO DE RECURSOS HIDRICOS E HIDROFORMATICA
</t>
  </si>
  <si>
    <t>Especialista en Hidraulica</t>
  </si>
  <si>
    <t>Especialista Electrico</t>
  </si>
  <si>
    <t>ALCALDIA DE SINCELEJO - 
METROSABANAS S.A.S</t>
  </si>
  <si>
    <t>No se determina la longitud de via diseñada
Experiencoa del 2001 - No cumple con  Norma técnicas INVIAS 2013</t>
  </si>
  <si>
    <t xml:space="preserve">Elaboración de los estudios y diseño técnicos de los corredores viales Argelia 2, Pioneros, Bogotá 3, La vega, Satélite I, Bogotá II, Cesar, Salvador, Bogotá I, Barlovento, Pollita,  Villa Katy, vías peatonales y semipeatonales, anillo exclusivo, continuidad calle 18 y obras civiles correspondientes a paraderos con espacio público del SEPT, Sincelejo
</t>
  </si>
  <si>
    <t>RANDHY THOMPSON PERDOMO
ING. AMBIENTAL
MAGISTER EN GESTION AMBIENTAL</t>
  </si>
  <si>
    <t>Especialista en Ambiental</t>
  </si>
  <si>
    <t xml:space="preserve">ARTURO REINA VASQUEZ
ARQUITECTO 
MAGISTER EN PLANEACION
URBANA Y REGIONAL
</t>
  </si>
  <si>
    <t>CARTA DE COMPROMIO
CEDULA
TITULO PROF.
TITULOS POSGRADO
MATRICULA PROFESIONAL 
VIGENCIA
CERTIFICACION LABORAL</t>
  </si>
  <si>
    <t>Especialista en Geotecnia</t>
  </si>
  <si>
    <t xml:space="preserve">OSCAR JAVIER JARAMILLO RUA
INGENIERO GEOLOGO
 MAGISTER EN INGENIERIA MATERIALES Y PROCESOS
</t>
  </si>
  <si>
    <t>Geologo</t>
  </si>
  <si>
    <t xml:space="preserve">ANA SHIRLEY CORREDOR RODERO
TRABAJADORA SOCIAL
 ESPECIALISTA EN NEGOCIACION Y
RESOLUCION DE CONFLICTOS
</t>
  </si>
  <si>
    <t>CARTA DE COMPROMIO 
CEDULA
TITULO PROF.
TITULOS POSGRADO y PENSUM ACADEMICO
MATRICULA PROFESIONAL 
COPNIA
CERTIFICACION LABORAL</t>
  </si>
  <si>
    <t>CONSULTORÍA TÉCNICA, ADMINISTRATIVA, FINANCIERA Y AMBIENTAL PARA LA REALIZACIÓN DE ESTUDIOS Y DISEÑOS PARA LA PAVIMENTACIÓN DE LA VÍA SECUNDARIA ROVIRA - IBAGUÉ EN EL MUNICIPIO DE ROVIRA DEL DEPARTAMENTO DEL TOLIMA</t>
  </si>
  <si>
    <t>CONSULTORÍA PARA LA ELABORACIÓN DE LOS ESTUDIOS Y DISEÑOS PARA LAS VÍAS APROBADAS POR EL ÓRGANO COLEGIADO DE ADMINISTRACIÓN Y DECISIÓN OCAD – REGIONAL Y CONTEMPLADAS EN EL PLAN VIAL  DEPARTAMENTAL DE SUCRE</t>
  </si>
  <si>
    <t>INGENIERO ESPECIALISTA EN DISEÑO GEOMETRICO
Dedicación 30%</t>
  </si>
  <si>
    <t>INGENIERO ESTRUCTURAL
Dedicación 30%</t>
  </si>
  <si>
    <t>INGENIERO ESPECIALISTA EN PAVIMENTOS
Dedicación 30%</t>
  </si>
  <si>
    <t>INGENIERO HIDRAULICO</t>
  </si>
  <si>
    <t>INGENIERO ELECTRICO</t>
  </si>
  <si>
    <t xml:space="preserve">INGENIERO CIVIL O ARQUITECTO ESPECIALISTA EN URBANISMO
Dedicación 20%
</t>
  </si>
  <si>
    <r>
      <t xml:space="preserve">ADRIANA JIMENEZ FLOREZ
ING. CIVIL
ESPECIALISTA EN ESTRUCTURAS - MAGISTER EN INGENIERIA CIVIL - DOCTORADO EN INGENIERIA CIVIL
</t>
    </r>
    <r>
      <rPr>
        <b/>
        <sz val="10"/>
        <rFont val="Arial"/>
        <family val="2"/>
      </rPr>
      <t>NO CUMPLE EL TITULO POSGRADO REQUERIDO EN TRANSITO Y TRANS´PRTE</t>
    </r>
  </si>
  <si>
    <t xml:space="preserve">CARTA DE COMPROMIO
CEDULA
TITULO PROF.
TITULOS POSGRADO
MATRICULA PROFESIONAL 
COPNIA
CERTIFICACION LABORAL EXPEDIDA POR INGENIERIA Y GESTION VIAL S.A.S. Y NO POR LA FIRMA CONTRATISTA  CONSORCIO DISEÑOS ROVIRA 2017 </t>
  </si>
  <si>
    <r>
      <t xml:space="preserve">FELIX ENRIQUE RAMOS LOPEZ,
ING. ELECTRICO 
 ESPECIALISTA EN SISTEMAS DE TELECOMUNICACIONES
</t>
    </r>
    <r>
      <rPr>
        <b/>
        <sz val="10"/>
        <rFont val="Arial"/>
        <family val="2"/>
      </rPr>
      <t>NO ACREDITA PORGRADO EN INGENIERAIA ELECTRICA</t>
    </r>
  </si>
  <si>
    <t>CARTA DE COMPROMIO
CEDULA
TITULO PROF.
TITULOS POSGRADO
MATRICULA PROFESIONAL 
VIGENCIA VENCIDA - Expedida  los 25 días del mes de febrero de 2020
CERTIFICACION LABORAL - NO ACREDITA EL CARGO REQUERIDO</t>
  </si>
  <si>
    <t xml:space="preserve">ABRAHAM GUILLERMO CASTAÑEDA AMASHTA
ING. CIVIL
 ESPECIALISTA EN INGENIERIA DE
PAVIMENTOS - NO ACREDITA EL TITULO REQUERIDO COMO GEOTECNISTA
</t>
  </si>
  <si>
    <t>CARTA DE COMPROMIO - No cumple dedicacion requerida del 30%
CEDULA
TITULO PROF.
TITULOS POSGRADO y PENSUM ACADEMICO
MATRICULA PROFESIONAL 
COPNIA
CERTIFICACION LABORAL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</si>
</sst>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5" x14ac:knownFonts="1">
    <font>
      <sz val="11"/>
      <color theme="1"/>
      <name val="Calibri"/>
      <family val="2"/>
      <scheme val="minor"/>
    </font>
    <font>
      <sz val="12"/>
      <color indexed="8"/>
      <name val="Calibri"/>
      <family val="2"/>
    </font>
    <font>
      <sz val="10"/>
      <name val="Arial"/>
      <family val="2"/>
    </font>
    <font>
      <sz val="10"/>
      <name val="Calibri"/>
      <family val="2"/>
      <scheme val="minor"/>
    </font>
    <font>
      <sz val="11"/>
      <name val="Calibri"/>
      <family val="2"/>
      <scheme val="minor"/>
    </font>
    <font>
      <sz val="11"/>
      <name val="Arial"/>
      <family val="2"/>
    </font>
    <font>
      <b/>
      <sz val="10"/>
      <name val="Calibri"/>
      <family val="2"/>
      <scheme val="minor"/>
    </font>
    <font>
      <b/>
      <sz val="10"/>
      <name val="Arial"/>
      <family val="2"/>
    </font>
    <font>
      <b/>
      <sz val="11"/>
      <name val="Arial"/>
      <family val="2"/>
    </font>
    <font>
      <b/>
      <sz val="12"/>
      <name val="Arial"/>
      <family val="2"/>
    </font>
    <font>
      <sz val="11"/>
      <color theme="1"/>
      <name val="Calibri"/>
      <family val="2"/>
      <scheme val="minor"/>
    </font>
    <font>
      <b/>
      <sz val="11"/>
      <name val="Calibri"/>
      <family val="2"/>
      <scheme val="minor"/>
    </font>
    <font>
      <b/>
      <sz val="16"/>
      <color theme="4" tint="-0.249977111117893"/>
      <name val="Arial"/>
      <family val="2"/>
    </font>
    <font>
      <b/>
      <sz val="16"/>
      <name val="Arial"/>
      <family val="2"/>
    </font>
    <font>
      <sz val="16"/>
      <name val="Calibri"/>
      <family val="2"/>
      <scheme val="minor"/>
    </font>
  </fonts>
  <fills count="3">
    <fill>
      <patternFill patternType="none"/>
    </fill>
    <fill>
      <patternFill patternType="gray125"/>
    </fill>
    <fill>
      <patternFill patternType="solid">
        <fgColor theme="0"/>
        <bgColor indexed="64"/>
      </patternFill>
    </fill>
  </fills>
  <borders count="45">
    <border>
      <left/>
      <right/>
      <top/>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diagonal/>
    </border>
    <border>
      <left style="thin">
        <color auto="1"/>
      </left>
      <right style="double">
        <color auto="1"/>
      </right>
      <top/>
      <bottom/>
      <diagonal/>
    </border>
    <border>
      <left/>
      <right style="thin">
        <color auto="1"/>
      </right>
      <top style="thin">
        <color auto="1"/>
      </top>
      <bottom/>
      <diagonal/>
    </border>
    <border>
      <left style="double">
        <color auto="1"/>
      </left>
      <right style="thin">
        <color auto="1"/>
      </right>
      <top style="double">
        <color auto="1"/>
      </top>
      <bottom/>
      <diagonal/>
    </border>
    <border>
      <left/>
      <right style="thin">
        <color auto="1"/>
      </right>
      <top style="double">
        <color auto="1"/>
      </top>
      <bottom style="dotted">
        <color auto="1"/>
      </bottom>
      <diagonal/>
    </border>
    <border>
      <left style="thin">
        <color auto="1"/>
      </left>
      <right style="thin">
        <color auto="1"/>
      </right>
      <top style="double">
        <color auto="1"/>
      </top>
      <bottom style="dotted">
        <color auto="1"/>
      </bottom>
      <diagonal/>
    </border>
    <border>
      <left style="thin">
        <color auto="1"/>
      </left>
      <right style="double">
        <color auto="1"/>
      </right>
      <top style="double">
        <color auto="1"/>
      </top>
      <bottom style="dotted">
        <color auto="1"/>
      </bottom>
      <diagonal/>
    </border>
    <border>
      <left style="double">
        <color auto="1"/>
      </left>
      <right style="thin">
        <color auto="1"/>
      </right>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thin">
        <color auto="1"/>
      </left>
      <right style="thin">
        <color auto="1"/>
      </right>
      <top/>
      <bottom style="double">
        <color auto="1"/>
      </bottom>
      <diagonal/>
    </border>
    <border>
      <left/>
      <right style="thin">
        <color indexed="64"/>
      </right>
      <top style="double">
        <color auto="1"/>
      </top>
      <bottom style="double">
        <color auto="1"/>
      </bottom>
      <diagonal/>
    </border>
    <border>
      <left style="medium">
        <color auto="1"/>
      </left>
      <right style="thin">
        <color auto="1"/>
      </right>
      <top/>
      <bottom style="thin">
        <color auto="1"/>
      </bottom>
      <diagonal/>
    </border>
    <border>
      <left style="medium">
        <color auto="1"/>
      </left>
      <right style="thin">
        <color auto="1"/>
      </right>
      <top style="medium">
        <color auto="1"/>
      </top>
      <bottom/>
      <diagonal/>
    </border>
    <border>
      <left style="medium">
        <color auto="1"/>
      </left>
      <right style="thin">
        <color auto="1"/>
      </right>
      <top/>
      <bottom style="medium">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bottom style="medium">
        <color auto="1"/>
      </bottom>
      <diagonal/>
    </border>
  </borders>
  <cellStyleXfs count="6">
    <xf numFmtId="0" fontId="0" fillId="0" borderId="0"/>
    <xf numFmtId="0" fontId="1" fillId="0" borderId="0"/>
    <xf numFmtId="0" fontId="2" fillId="0" borderId="0"/>
    <xf numFmtId="0" fontId="2" fillId="0" borderId="0"/>
    <xf numFmtId="9" fontId="2" fillId="0" borderId="0" applyFont="0" applyFill="0" applyBorder="0" applyAlignment="0" applyProtection="0"/>
    <xf numFmtId="44" fontId="10" fillId="0" borderId="0" applyFont="0" applyFill="0" applyBorder="0" applyAlignment="0" applyProtection="0"/>
  </cellStyleXfs>
  <cellXfs count="150">
    <xf numFmtId="0" fontId="0" fillId="0" borderId="0" xfId="0"/>
    <xf numFmtId="0" fontId="4" fillId="2" borderId="0" xfId="0" applyFont="1" applyFill="1"/>
    <xf numFmtId="0" fontId="3" fillId="2" borderId="0" xfId="0" applyFont="1" applyFill="1" applyAlignment="1">
      <alignment horizontal="center" vertical="center"/>
    </xf>
    <xf numFmtId="0" fontId="3" fillId="2" borderId="0" xfId="0" applyFont="1" applyFill="1"/>
    <xf numFmtId="0" fontId="4" fillId="2" borderId="0" xfId="0" applyFont="1" applyFill="1" applyAlignment="1">
      <alignment wrapText="1"/>
    </xf>
    <xf numFmtId="4" fontId="4" fillId="2" borderId="0" xfId="0" applyNumberFormat="1" applyFont="1" applyFill="1"/>
    <xf numFmtId="0" fontId="2" fillId="2" borderId="7" xfId="2" applyFont="1" applyFill="1" applyBorder="1" applyAlignment="1">
      <alignment horizontal="justify" vertical="top" wrapText="1"/>
    </xf>
    <xf numFmtId="0" fontId="5" fillId="2" borderId="3" xfId="2" applyFont="1" applyFill="1" applyBorder="1" applyAlignment="1">
      <alignment horizontal="center" vertical="center" wrapText="1"/>
    </xf>
    <xf numFmtId="9" fontId="8" fillId="2" borderId="1" xfId="4" applyFont="1" applyFill="1" applyBorder="1" applyAlignment="1">
      <alignment horizontal="center" vertical="center" wrapText="1"/>
    </xf>
    <xf numFmtId="0" fontId="2" fillId="2" borderId="30" xfId="2" applyFill="1" applyBorder="1" applyAlignment="1">
      <alignment horizontal="center" vertical="center"/>
    </xf>
    <xf numFmtId="0" fontId="2" fillId="2" borderId="30" xfId="2" applyFill="1" applyBorder="1" applyAlignment="1">
      <alignment horizontal="center" vertical="center" wrapText="1"/>
    </xf>
    <xf numFmtId="9" fontId="2" fillId="2" borderId="30" xfId="4" applyFont="1" applyFill="1" applyBorder="1" applyAlignment="1">
      <alignment horizontal="center" vertical="center" wrapText="1"/>
    </xf>
    <xf numFmtId="14" fontId="2" fillId="2" borderId="31" xfId="2" quotePrefix="1" applyNumberFormat="1" applyFill="1" applyBorder="1" applyAlignment="1">
      <alignment horizontal="center" vertical="center" wrapText="1"/>
    </xf>
    <xf numFmtId="3" fontId="2" fillId="2" borderId="31" xfId="5" applyNumberFormat="1" applyFont="1" applyFill="1" applyBorder="1" applyAlignment="1">
      <alignment horizontal="center" vertical="center" wrapText="1"/>
    </xf>
    <xf numFmtId="0" fontId="2" fillId="2" borderId="34" xfId="2" applyFill="1" applyBorder="1" applyAlignment="1">
      <alignment horizontal="center" vertical="center"/>
    </xf>
    <xf numFmtId="0" fontId="2" fillId="2" borderId="34" xfId="2" applyFill="1" applyBorder="1" applyAlignment="1">
      <alignment horizontal="center" vertical="center" wrapText="1"/>
    </xf>
    <xf numFmtId="0" fontId="2" fillId="2" borderId="34" xfId="2" quotePrefix="1" applyFill="1" applyBorder="1" applyAlignment="1">
      <alignment horizontal="center" vertical="center" wrapText="1"/>
    </xf>
    <xf numFmtId="9" fontId="2" fillId="2" borderId="34" xfId="4" applyFont="1" applyFill="1" applyBorder="1" applyAlignment="1">
      <alignment horizontal="center" vertical="center" wrapText="1"/>
    </xf>
    <xf numFmtId="14" fontId="2" fillId="2" borderId="35" xfId="2" applyNumberFormat="1" applyFill="1" applyBorder="1" applyAlignment="1">
      <alignment horizontal="center" vertical="center" wrapText="1"/>
    </xf>
    <xf numFmtId="3" fontId="2" fillId="2" borderId="35" xfId="5" applyNumberFormat="1" applyFont="1" applyFill="1" applyBorder="1" applyAlignment="1">
      <alignment horizontal="center" vertical="center" wrapText="1"/>
    </xf>
    <xf numFmtId="4" fontId="2" fillId="2" borderId="36" xfId="5" applyNumberFormat="1" applyFont="1" applyFill="1" applyBorder="1" applyAlignment="1">
      <alignment horizontal="center" vertical="center" wrapText="1"/>
    </xf>
    <xf numFmtId="3" fontId="4" fillId="2" borderId="0" xfId="0" applyNumberFormat="1" applyFont="1" applyFill="1"/>
    <xf numFmtId="4" fontId="2" fillId="2" borderId="32" xfId="5" applyNumberFormat="1" applyFont="1" applyFill="1" applyBorder="1" applyAlignment="1">
      <alignment horizontal="center" vertical="center" wrapText="1"/>
    </xf>
    <xf numFmtId="14" fontId="2" fillId="2" borderId="3" xfId="2" applyNumberFormat="1" applyFont="1" applyFill="1" applyBorder="1" applyAlignment="1">
      <alignment horizontal="center" vertical="center" wrapText="1"/>
    </xf>
    <xf numFmtId="3" fontId="7" fillId="2" borderId="23" xfId="5" applyNumberFormat="1" applyFont="1" applyFill="1" applyBorder="1" applyAlignment="1">
      <alignment horizontal="center" vertical="center" wrapText="1"/>
    </xf>
    <xf numFmtId="3" fontId="7" fillId="2" borderId="37" xfId="5" applyNumberFormat="1" applyFont="1" applyFill="1" applyBorder="1" applyAlignment="1">
      <alignment horizontal="center" vertical="center" wrapText="1"/>
    </xf>
    <xf numFmtId="0" fontId="8" fillId="2" borderId="1" xfId="2" applyFont="1" applyFill="1" applyBorder="1" applyAlignment="1">
      <alignment horizontal="center" vertical="center" wrapText="1"/>
    </xf>
    <xf numFmtId="3" fontId="7" fillId="2" borderId="23" xfId="5" applyNumberFormat="1" applyFont="1" applyFill="1" applyBorder="1" applyAlignment="1">
      <alignment horizontal="center" vertical="center" wrapText="1"/>
    </xf>
    <xf numFmtId="3" fontId="7" fillId="2" borderId="37" xfId="5" applyNumberFormat="1" applyFont="1" applyFill="1" applyBorder="1" applyAlignment="1">
      <alignment horizontal="center" vertical="center" wrapText="1"/>
    </xf>
    <xf numFmtId="0" fontId="8" fillId="2" borderId="1" xfId="2" applyFont="1" applyFill="1" applyBorder="1" applyAlignment="1">
      <alignment horizontal="center" vertical="center" wrapText="1"/>
    </xf>
    <xf numFmtId="2" fontId="2" fillId="2" borderId="3" xfId="2" applyNumberFormat="1" applyFont="1" applyFill="1" applyBorder="1" applyAlignment="1">
      <alignment horizontal="center" vertical="center" wrapText="1"/>
    </xf>
    <xf numFmtId="0" fontId="7" fillId="2" borderId="3" xfId="2" applyFont="1" applyFill="1" applyBorder="1" applyAlignment="1">
      <alignment horizontal="center" vertical="center" wrapText="1"/>
    </xf>
    <xf numFmtId="0" fontId="2" fillId="2" borderId="3" xfId="2" applyFont="1" applyFill="1" applyBorder="1" applyAlignment="1">
      <alignment horizontal="center" vertical="center" wrapText="1"/>
    </xf>
    <xf numFmtId="0" fontId="2" fillId="2" borderId="7" xfId="2" applyFont="1" applyFill="1" applyBorder="1" applyAlignment="1">
      <alignment horizontal="center" vertical="center" wrapText="1"/>
    </xf>
    <xf numFmtId="0" fontId="2" fillId="2" borderId="20" xfId="2" applyFill="1" applyBorder="1" applyAlignment="1">
      <alignment horizontal="center" vertical="center"/>
    </xf>
    <xf numFmtId="0" fontId="2" fillId="2" borderId="20" xfId="2" applyFill="1" applyBorder="1" applyAlignment="1">
      <alignment horizontal="center" vertical="center" wrapText="1"/>
    </xf>
    <xf numFmtId="9" fontId="2" fillId="2" borderId="20" xfId="4" applyFont="1" applyFill="1" applyBorder="1" applyAlignment="1">
      <alignment horizontal="center" vertical="center" wrapText="1"/>
    </xf>
    <xf numFmtId="14" fontId="2" fillId="2" borderId="15" xfId="2" quotePrefix="1" applyNumberFormat="1" applyFill="1" applyBorder="1" applyAlignment="1">
      <alignment horizontal="center" vertical="center" wrapText="1"/>
    </xf>
    <xf numFmtId="3" fontId="2" fillId="2" borderId="15" xfId="5" applyNumberFormat="1" applyFont="1" applyFill="1" applyBorder="1" applyAlignment="1">
      <alignment horizontal="center" vertical="center" wrapText="1"/>
    </xf>
    <xf numFmtId="4" fontId="2" fillId="2" borderId="27" xfId="5" applyNumberFormat="1" applyFont="1" applyFill="1" applyBorder="1" applyAlignment="1">
      <alignment horizontal="center" vertical="center" wrapText="1"/>
    </xf>
    <xf numFmtId="3" fontId="7" fillId="2" borderId="5" xfId="5" applyNumberFormat="1" applyFont="1" applyFill="1" applyBorder="1" applyAlignment="1">
      <alignment horizontal="center" vertical="center" wrapText="1"/>
    </xf>
    <xf numFmtId="4" fontId="7" fillId="2" borderId="5" xfId="5" applyNumberFormat="1" applyFont="1" applyFill="1" applyBorder="1" applyAlignment="1">
      <alignment horizontal="center" vertical="center" wrapText="1"/>
    </xf>
    <xf numFmtId="0" fontId="6" fillId="2" borderId="0" xfId="0" applyFont="1" applyFill="1" applyBorder="1" applyAlignment="1">
      <alignment horizontal="center" vertical="center" wrapText="1"/>
    </xf>
    <xf numFmtId="0" fontId="2" fillId="2" borderId="0" xfId="2" applyFont="1" applyFill="1" applyBorder="1" applyAlignment="1">
      <alignment horizontal="center" vertical="center" wrapText="1"/>
    </xf>
    <xf numFmtId="2" fontId="2" fillId="2" borderId="0" xfId="2" applyNumberFormat="1" applyFont="1" applyFill="1" applyBorder="1" applyAlignment="1">
      <alignment horizontal="center" vertical="center" wrapText="1"/>
    </xf>
    <xf numFmtId="0" fontId="2" fillId="2" borderId="0" xfId="2" applyFont="1" applyFill="1" applyBorder="1" applyAlignment="1">
      <alignment horizontal="justify" vertical="top" wrapText="1"/>
    </xf>
    <xf numFmtId="0" fontId="4" fillId="2" borderId="0" xfId="0" applyFont="1" applyFill="1" applyBorder="1" applyAlignment="1">
      <alignment horizontal="center" vertical="center" wrapText="1"/>
    </xf>
    <xf numFmtId="0" fontId="2" fillId="2" borderId="30" xfId="2" applyFont="1" applyFill="1" applyBorder="1" applyAlignment="1">
      <alignment horizontal="center" vertical="center" wrapText="1"/>
    </xf>
    <xf numFmtId="3" fontId="7" fillId="2" borderId="37" xfId="5" applyNumberFormat="1" applyFont="1" applyFill="1" applyBorder="1" applyAlignment="1">
      <alignment vertical="center" wrapText="1"/>
    </xf>
    <xf numFmtId="3" fontId="7" fillId="2" borderId="5" xfId="5" applyNumberFormat="1" applyFont="1" applyFill="1" applyBorder="1" applyAlignment="1">
      <alignment vertical="center" wrapText="1"/>
    </xf>
    <xf numFmtId="2" fontId="2" fillId="2" borderId="31" xfId="2" quotePrefix="1" applyNumberFormat="1" applyFill="1" applyBorder="1" applyAlignment="1">
      <alignment horizontal="center" vertical="center" wrapText="1"/>
    </xf>
    <xf numFmtId="2" fontId="2" fillId="2" borderId="15" xfId="2" quotePrefix="1" applyNumberFormat="1" applyFill="1" applyBorder="1" applyAlignment="1">
      <alignment horizontal="center" vertical="center" wrapText="1"/>
    </xf>
    <xf numFmtId="2" fontId="2" fillId="2" borderId="35" xfId="2" applyNumberFormat="1" applyFill="1" applyBorder="1" applyAlignment="1">
      <alignment horizontal="center" vertical="center" wrapText="1"/>
    </xf>
    <xf numFmtId="0" fontId="2" fillId="2" borderId="30" xfId="2" applyFont="1" applyFill="1" applyBorder="1" applyAlignment="1">
      <alignment horizontal="center" vertical="center"/>
    </xf>
    <xf numFmtId="0" fontId="2" fillId="2" borderId="20" xfId="2" applyFont="1" applyFill="1" applyBorder="1" applyAlignment="1">
      <alignment horizontal="center" vertical="center"/>
    </xf>
    <xf numFmtId="0" fontId="2" fillId="2" borderId="34" xfId="2" applyFont="1" applyFill="1" applyBorder="1" applyAlignment="1">
      <alignment horizontal="center" vertical="center"/>
    </xf>
    <xf numFmtId="4" fontId="7" fillId="2" borderId="23" xfId="5" applyNumberFormat="1" applyFont="1" applyFill="1" applyBorder="1" applyAlignment="1">
      <alignment horizontal="center" vertical="center" wrapText="1"/>
    </xf>
    <xf numFmtId="0" fontId="8" fillId="2" borderId="23" xfId="2" applyFont="1" applyFill="1" applyBorder="1" applyAlignment="1">
      <alignment horizontal="center" vertical="center" wrapText="1"/>
    </xf>
    <xf numFmtId="0" fontId="8" fillId="2" borderId="15" xfId="2" applyFont="1" applyFill="1" applyBorder="1" applyAlignment="1">
      <alignment horizontal="center" vertical="center" wrapText="1"/>
    </xf>
    <xf numFmtId="0" fontId="8" fillId="2" borderId="37" xfId="2" applyFont="1" applyFill="1" applyBorder="1" applyAlignment="1">
      <alignment horizontal="center" vertical="center" wrapText="1"/>
    </xf>
    <xf numFmtId="4" fontId="7" fillId="2" borderId="23" xfId="5" applyNumberFormat="1" applyFont="1" applyFill="1" applyBorder="1" applyAlignment="1">
      <alignment horizontal="center" vertical="center" wrapText="1"/>
    </xf>
    <xf numFmtId="4" fontId="7" fillId="2" borderId="15" xfId="5" applyNumberFormat="1" applyFont="1" applyFill="1" applyBorder="1" applyAlignment="1">
      <alignment horizontal="center" vertical="center" wrapText="1"/>
    </xf>
    <xf numFmtId="4" fontId="7" fillId="2" borderId="37" xfId="5" applyNumberFormat="1" applyFont="1" applyFill="1" applyBorder="1" applyAlignment="1">
      <alignment horizontal="center" vertical="center" wrapText="1"/>
    </xf>
    <xf numFmtId="0" fontId="8" fillId="2" borderId="26" xfId="2" applyFont="1" applyFill="1" applyBorder="1" applyAlignment="1">
      <alignment horizontal="center" vertical="center" wrapText="1"/>
    </xf>
    <xf numFmtId="0" fontId="8" fillId="2" borderId="1" xfId="3" applyFont="1" applyFill="1" applyBorder="1" applyAlignment="1">
      <alignment horizontal="center" vertical="center" wrapText="1"/>
    </xf>
    <xf numFmtId="0" fontId="11" fillId="2" borderId="15" xfId="0" applyFont="1" applyFill="1" applyBorder="1" applyAlignment="1">
      <alignment horizontal="center" vertical="center" wrapText="1"/>
    </xf>
    <xf numFmtId="4" fontId="8" fillId="2" borderId="1" xfId="3" applyNumberFormat="1" applyFont="1" applyFill="1" applyBorder="1" applyAlignment="1">
      <alignment horizontal="center" vertical="center" wrapText="1"/>
    </xf>
    <xf numFmtId="4" fontId="11" fillId="2" borderId="15" xfId="0" applyNumberFormat="1" applyFont="1" applyFill="1" applyBorder="1" applyAlignment="1">
      <alignment horizontal="center" vertical="center" wrapText="1"/>
    </xf>
    <xf numFmtId="3" fontId="7" fillId="2" borderId="23" xfId="5" applyNumberFormat="1" applyFont="1" applyFill="1" applyBorder="1" applyAlignment="1">
      <alignment horizontal="center" vertical="center" wrapText="1"/>
    </xf>
    <xf numFmtId="3" fontId="7" fillId="2" borderId="15" xfId="5" applyNumberFormat="1" applyFont="1" applyFill="1" applyBorder="1" applyAlignment="1">
      <alignment horizontal="center" vertical="center" wrapText="1"/>
    </xf>
    <xf numFmtId="0" fontId="6" fillId="2" borderId="29"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33" xfId="0" applyFont="1" applyFill="1" applyBorder="1" applyAlignment="1">
      <alignment horizontal="center" vertical="center" wrapText="1"/>
    </xf>
    <xf numFmtId="3" fontId="7" fillId="2" borderId="37" xfId="5" applyNumberFormat="1" applyFont="1" applyFill="1" applyBorder="1" applyAlignment="1">
      <alignment horizontal="center" vertical="center" wrapText="1"/>
    </xf>
    <xf numFmtId="0" fontId="8" fillId="2" borderId="16" xfId="3" applyFont="1" applyFill="1" applyBorder="1" applyAlignment="1">
      <alignment horizontal="center" vertical="center" wrapText="1"/>
    </xf>
    <xf numFmtId="0" fontId="9" fillId="2" borderId="17" xfId="1" applyFont="1" applyFill="1" applyBorder="1" applyAlignment="1">
      <alignment horizontal="center" vertical="center" wrapText="1"/>
    </xf>
    <xf numFmtId="0" fontId="12" fillId="2" borderId="17" xfId="1" applyFont="1" applyFill="1" applyBorder="1" applyAlignment="1">
      <alignment horizontal="left" vertical="center" wrapText="1"/>
    </xf>
    <xf numFmtId="0" fontId="11" fillId="2" borderId="19" xfId="0" applyFont="1" applyFill="1" applyBorder="1" applyAlignment="1">
      <alignment horizontal="center" vertical="center" wrapText="1"/>
    </xf>
    <xf numFmtId="0" fontId="8" fillId="2" borderId="20" xfId="2" applyFont="1" applyFill="1" applyBorder="1" applyAlignment="1">
      <alignment horizontal="center" vertical="center" wrapText="1"/>
    </xf>
    <xf numFmtId="0" fontId="8" fillId="2" borderId="15" xfId="3" applyFont="1" applyFill="1" applyBorder="1" applyAlignment="1">
      <alignment horizontal="center" vertical="center" wrapText="1"/>
    </xf>
    <xf numFmtId="0" fontId="8" fillId="2" borderId="21" xfId="2" applyFont="1" applyFill="1" applyBorder="1" applyAlignment="1">
      <alignment horizontal="center" vertical="center"/>
    </xf>
    <xf numFmtId="0" fontId="8" fillId="2" borderId="22" xfId="2" applyFont="1" applyFill="1" applyBorder="1" applyAlignment="1">
      <alignment horizontal="center" vertical="center"/>
    </xf>
    <xf numFmtId="0" fontId="8" fillId="2" borderId="15" xfId="2" applyFont="1" applyFill="1" applyBorder="1" applyAlignment="1">
      <alignment horizontal="center" vertical="center"/>
    </xf>
    <xf numFmtId="9" fontId="8" fillId="2" borderId="24" xfId="4" applyFont="1" applyFill="1" applyBorder="1" applyAlignment="1">
      <alignment horizontal="center" vertical="center" wrapText="1"/>
    </xf>
    <xf numFmtId="9" fontId="8" fillId="2" borderId="25" xfId="4" applyFont="1" applyFill="1" applyBorder="1" applyAlignment="1">
      <alignment horizontal="center" vertic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28" xfId="2" applyFont="1" applyFill="1" applyBorder="1" applyAlignment="1">
      <alignment horizontal="center" vertical="center" wrapText="1"/>
    </xf>
    <xf numFmtId="0" fontId="11" fillId="2" borderId="20" xfId="0" applyFont="1" applyFill="1" applyBorder="1" applyAlignment="1">
      <alignment vertical="center" wrapText="1"/>
    </xf>
    <xf numFmtId="0" fontId="9" fillId="2" borderId="18" xfId="1" applyFont="1" applyFill="1" applyBorder="1" applyAlignment="1">
      <alignment horizontal="center" vertical="center" wrapText="1"/>
    </xf>
    <xf numFmtId="0" fontId="12" fillId="2" borderId="18" xfId="1" applyFont="1" applyFill="1" applyBorder="1" applyAlignment="1">
      <alignment horizontal="left" vertical="center" wrapText="1"/>
    </xf>
    <xf numFmtId="0" fontId="12" fillId="2" borderId="38" xfId="1" applyFont="1" applyFill="1" applyBorder="1" applyAlignment="1">
      <alignment horizontal="left" vertical="center" wrapText="1"/>
    </xf>
    <xf numFmtId="0" fontId="8" fillId="2" borderId="37" xfId="3" applyFont="1" applyFill="1" applyBorder="1" applyAlignment="1">
      <alignment horizontal="center" vertical="center" wrapText="1"/>
    </xf>
    <xf numFmtId="4" fontId="8" fillId="2" borderId="37" xfId="3" applyNumberFormat="1" applyFont="1" applyFill="1" applyBorder="1" applyAlignment="1">
      <alignment horizontal="center" vertical="center" wrapText="1"/>
    </xf>
    <xf numFmtId="0" fontId="8" fillId="2" borderId="42" xfId="3" applyFont="1" applyFill="1" applyBorder="1" applyAlignment="1">
      <alignment horizontal="center" vertical="center" wrapText="1"/>
    </xf>
    <xf numFmtId="0" fontId="8" fillId="2" borderId="43" xfId="3" applyFont="1" applyFill="1" applyBorder="1" applyAlignment="1">
      <alignment horizontal="center" vertical="center" wrapText="1"/>
    </xf>
    <xf numFmtId="0" fontId="11" fillId="2" borderId="29" xfId="0" applyFont="1" applyFill="1" applyBorder="1" applyAlignment="1">
      <alignment horizontal="center" vertical="center" wrapText="1"/>
    </xf>
    <xf numFmtId="0" fontId="11" fillId="2" borderId="33" xfId="0" applyFont="1" applyFill="1" applyBorder="1" applyAlignment="1">
      <alignment horizontal="center" vertical="center" wrapText="1"/>
    </xf>
    <xf numFmtId="0" fontId="8" fillId="2" borderId="23" xfId="3" applyFont="1" applyFill="1" applyBorder="1" applyAlignment="1">
      <alignment horizontal="center" vertical="center" wrapText="1"/>
    </xf>
    <xf numFmtId="0" fontId="8" fillId="2" borderId="42" xfId="2" applyFont="1" applyFill="1" applyBorder="1" applyAlignment="1">
      <alignment horizontal="center" vertical="center"/>
    </xf>
    <xf numFmtId="0" fontId="8" fillId="2" borderId="43" xfId="2" applyFont="1" applyFill="1" applyBorder="1" applyAlignment="1">
      <alignment horizontal="center" vertical="center"/>
    </xf>
    <xf numFmtId="9" fontId="8" fillId="2" borderId="21" xfId="4" applyFont="1" applyFill="1" applyBorder="1" applyAlignment="1">
      <alignment horizontal="center" vertical="center" wrapText="1"/>
    </xf>
    <xf numFmtId="9" fontId="8" fillId="2" borderId="22" xfId="4"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4" xfId="0" applyFont="1" applyFill="1" applyBorder="1" applyAlignment="1">
      <alignment horizontal="center" vertical="center" wrapText="1"/>
    </xf>
    <xf numFmtId="2" fontId="2" fillId="2" borderId="3" xfId="2" applyNumberFormat="1" applyFont="1" applyFill="1" applyBorder="1" applyAlignment="1">
      <alignment horizontal="center" vertical="center" wrapText="1"/>
    </xf>
    <xf numFmtId="2" fontId="2" fillId="2" borderId="7" xfId="2" applyNumberFormat="1"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6" xfId="0" applyFont="1" applyFill="1" applyBorder="1" applyAlignment="1">
      <alignment horizontal="center" vertical="center" wrapText="1"/>
    </xf>
    <xf numFmtId="2" fontId="2" fillId="2" borderId="3" xfId="2" applyNumberFormat="1" applyFont="1" applyFill="1" applyBorder="1" applyAlignment="1">
      <alignment horizontal="left" vertical="center" wrapText="1"/>
    </xf>
    <xf numFmtId="2" fontId="2" fillId="2" borderId="7" xfId="2" applyNumberFormat="1" applyFont="1" applyFill="1" applyBorder="1" applyAlignment="1">
      <alignment horizontal="left" vertical="center" wrapText="1"/>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6" fillId="2" borderId="39"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40" xfId="0" applyFont="1" applyFill="1" applyBorder="1" applyAlignment="1">
      <alignment horizontal="center" vertical="center" wrapText="1"/>
    </xf>
    <xf numFmtId="0" fontId="6" fillId="2" borderId="41" xfId="0" applyFont="1" applyFill="1" applyBorder="1" applyAlignment="1">
      <alignment horizontal="center" vertical="center" wrapText="1"/>
    </xf>
    <xf numFmtId="0" fontId="9" fillId="2" borderId="0" xfId="1" applyFont="1" applyFill="1" applyBorder="1" applyAlignment="1">
      <alignment horizontal="center" vertical="center" wrapText="1"/>
    </xf>
    <xf numFmtId="0" fontId="7" fillId="2" borderId="3" xfId="2" applyFont="1" applyFill="1" applyBorder="1" applyAlignment="1">
      <alignment horizontal="center" vertical="center" wrapText="1"/>
    </xf>
    <xf numFmtId="0" fontId="7" fillId="2" borderId="1" xfId="2" applyFont="1" applyFill="1" applyBorder="1" applyAlignment="1">
      <alignment horizontal="center" vertical="center" wrapText="1"/>
    </xf>
    <xf numFmtId="0" fontId="7" fillId="2" borderId="10" xfId="2" applyFont="1" applyFill="1" applyBorder="1" applyAlignment="1">
      <alignment horizontal="center" vertical="center" wrapText="1"/>
    </xf>
    <xf numFmtId="4" fontId="7" fillId="2" borderId="4" xfId="2" applyNumberFormat="1" applyFont="1" applyFill="1" applyBorder="1" applyAlignment="1">
      <alignment horizontal="center" vertical="center" wrapText="1"/>
    </xf>
    <xf numFmtId="4" fontId="7" fillId="2" borderId="9" xfId="2" applyNumberFormat="1" applyFont="1" applyFill="1" applyBorder="1" applyAlignment="1">
      <alignment horizontal="center" vertical="center" wrapText="1"/>
    </xf>
    <xf numFmtId="0" fontId="11" fillId="2" borderId="12" xfId="0" applyFont="1" applyFill="1" applyBorder="1" applyAlignment="1">
      <alignment horizontal="center" vertical="center" wrapText="1"/>
    </xf>
    <xf numFmtId="2" fontId="2" fillId="2" borderId="44" xfId="2" applyNumberFormat="1" applyFont="1" applyFill="1" applyBorder="1" applyAlignment="1">
      <alignment horizontal="justify" vertical="top" wrapText="1"/>
    </xf>
    <xf numFmtId="0" fontId="11" fillId="0" borderId="14" xfId="0" applyFont="1" applyBorder="1" applyAlignment="1">
      <alignment horizontal="center" vertical="center" wrapText="1"/>
    </xf>
    <xf numFmtId="3" fontId="7" fillId="2" borderId="16" xfId="5" applyNumberFormat="1" applyFont="1" applyFill="1" applyBorder="1" applyAlignment="1">
      <alignment horizontal="center" vertical="center" wrapText="1"/>
    </xf>
    <xf numFmtId="0" fontId="4" fillId="0" borderId="18" xfId="0" applyFont="1" applyBorder="1" applyAlignment="1">
      <alignment horizontal="center" vertical="center" wrapText="1"/>
    </xf>
    <xf numFmtId="0" fontId="13" fillId="2" borderId="17" xfId="1" applyFont="1" applyFill="1" applyBorder="1" applyAlignment="1">
      <alignment horizontal="left" vertical="center" wrapText="1"/>
    </xf>
    <xf numFmtId="0" fontId="14" fillId="0" borderId="18" xfId="0" applyFont="1" applyBorder="1" applyAlignment="1">
      <alignment horizontal="left" vertical="center" wrapText="1"/>
    </xf>
    <xf numFmtId="0" fontId="14" fillId="0" borderId="38" xfId="0" applyFont="1" applyBorder="1" applyAlignment="1">
      <alignment horizontal="left" vertical="center" wrapText="1"/>
    </xf>
    <xf numFmtId="14" fontId="2" fillId="2" borderId="31" xfId="2" quotePrefix="1" applyNumberFormat="1" applyFont="1" applyFill="1" applyBorder="1" applyAlignment="1">
      <alignment horizontal="center" vertical="center" wrapText="1"/>
    </xf>
    <xf numFmtId="0" fontId="2" fillId="2" borderId="20" xfId="2" applyFont="1" applyFill="1" applyBorder="1" applyAlignment="1">
      <alignment horizontal="center" vertical="center" wrapText="1"/>
    </xf>
    <xf numFmtId="14" fontId="2" fillId="2" borderId="15" xfId="2" quotePrefix="1" applyNumberFormat="1" applyFont="1" applyFill="1" applyBorder="1" applyAlignment="1">
      <alignment horizontal="center" vertical="center" wrapText="1"/>
    </xf>
    <xf numFmtId="0" fontId="2" fillId="2" borderId="34" xfId="2" applyFont="1" applyFill="1" applyBorder="1" applyAlignment="1">
      <alignment horizontal="center" vertical="center" wrapText="1"/>
    </xf>
    <xf numFmtId="0" fontId="2" fillId="2" borderId="34" xfId="2" quotePrefix="1" applyFont="1" applyFill="1" applyBorder="1" applyAlignment="1">
      <alignment horizontal="center" vertical="center" wrapText="1"/>
    </xf>
    <xf numFmtId="14" fontId="2" fillId="2" borderId="35" xfId="2" applyNumberFormat="1" applyFont="1" applyFill="1" applyBorder="1" applyAlignment="1">
      <alignment horizontal="center" vertical="center" wrapText="1"/>
    </xf>
    <xf numFmtId="2" fontId="9" fillId="2" borderId="0" xfId="1" applyNumberFormat="1" applyFont="1" applyFill="1" applyBorder="1" applyAlignment="1">
      <alignment horizontal="center" vertical="center" wrapText="1"/>
    </xf>
    <xf numFmtId="0" fontId="11" fillId="2" borderId="0" xfId="0" applyFont="1" applyFill="1" applyAlignment="1">
      <alignment horizontal="center" vertical="center"/>
    </xf>
    <xf numFmtId="2" fontId="7" fillId="2" borderId="10" xfId="2" applyNumberFormat="1"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1" xfId="0" applyFont="1" applyBorder="1" applyAlignment="1">
      <alignment horizontal="center" vertical="center" wrapText="1"/>
    </xf>
    <xf numFmtId="2" fontId="7" fillId="2" borderId="11" xfId="2" applyNumberFormat="1" applyFont="1" applyFill="1" applyBorder="1" applyAlignment="1">
      <alignment horizontal="center" vertical="center" wrapText="1"/>
    </xf>
    <xf numFmtId="0" fontId="11" fillId="0" borderId="0" xfId="0" applyFont="1" applyBorder="1" applyAlignment="1">
      <alignment wrapText="1"/>
    </xf>
    <xf numFmtId="2" fontId="2" fillId="2" borderId="0" xfId="2" applyNumberFormat="1" applyFont="1" applyFill="1" applyBorder="1" applyAlignment="1">
      <alignment horizontal="justify" vertical="top" wrapText="1"/>
    </xf>
    <xf numFmtId="0" fontId="11" fillId="0" borderId="0" xfId="0" applyFont="1" applyBorder="1" applyAlignment="1">
      <alignment horizontal="center" vertical="center" wrapText="1"/>
    </xf>
    <xf numFmtId="2" fontId="4" fillId="2" borderId="0" xfId="0" applyNumberFormat="1" applyFont="1" applyFill="1"/>
  </cellXfs>
  <cellStyles count="6">
    <cellStyle name="Moneda" xfId="5" builtinId="4"/>
    <cellStyle name="Normal" xfId="0" builtinId="0"/>
    <cellStyle name="Normal 2" xfId="2" xr:uid="{00000000-0005-0000-0000-000002000000}"/>
    <cellStyle name="Normal 2 2" xfId="3" xr:uid="{00000000-0005-0000-0000-000003000000}"/>
    <cellStyle name="Normal_FORMULARIO EXPERIENCIA" xfId="1" xr:uid="{00000000-0005-0000-0000-000004000000}"/>
    <cellStyle name="Porcentual 2"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9"/>
  <sheetViews>
    <sheetView zoomScale="62" zoomScaleNormal="62" workbookViewId="0">
      <pane xSplit="3" ySplit="5" topLeftCell="Q6" activePane="bottomRight" state="frozen"/>
      <selection pane="topRight" activeCell="D1" sqref="D1"/>
      <selection pane="bottomLeft" activeCell="A6" sqref="A6"/>
      <selection pane="bottomRight" activeCell="U6" sqref="U6:U8"/>
    </sheetView>
  </sheetViews>
  <sheetFormatPr baseColWidth="10" defaultColWidth="11.42578125" defaultRowHeight="15" x14ac:dyDescent="0.25"/>
  <cols>
    <col min="1" max="1" width="23.42578125" style="4" customWidth="1"/>
    <col min="2" max="3" width="14.42578125" style="1" customWidth="1"/>
    <col min="4" max="4" width="24.5703125" style="1" customWidth="1"/>
    <col min="5" max="5" width="15.85546875" style="1" customWidth="1"/>
    <col min="6" max="6" width="79.42578125" style="1" customWidth="1"/>
    <col min="7" max="7" width="39.7109375" style="1" customWidth="1"/>
    <col min="8" max="8" width="30.42578125" style="1" customWidth="1"/>
    <col min="9" max="10" width="11.42578125" style="1"/>
    <col min="11" max="11" width="46.28515625" style="1" customWidth="1"/>
    <col min="12" max="12" width="15.42578125" style="1" customWidth="1"/>
    <col min="13" max="13" width="16.140625" style="1" customWidth="1"/>
    <col min="14" max="14" width="22.42578125" style="1" customWidth="1"/>
    <col min="15" max="15" width="22.42578125" style="5" customWidth="1"/>
    <col min="16" max="16" width="29.42578125" style="1" customWidth="1"/>
    <col min="17" max="17" width="43.85546875" style="1" customWidth="1"/>
    <col min="18" max="18" width="29.42578125" style="1" customWidth="1"/>
    <col min="19" max="19" width="35.140625" style="1" customWidth="1"/>
    <col min="20" max="20" width="53.42578125" style="1" customWidth="1"/>
    <col min="21" max="21" width="29.42578125" style="1" customWidth="1"/>
    <col min="22" max="22" width="21.140625" style="1" customWidth="1"/>
    <col min="23" max="16384" width="11.42578125" style="1"/>
  </cols>
  <sheetData>
    <row r="1" spans="1:22" ht="60" customHeight="1" thickTop="1" thickBot="1" x14ac:dyDescent="0.3">
      <c r="A1" s="75" t="s">
        <v>36</v>
      </c>
      <c r="B1" s="130"/>
      <c r="C1" s="130"/>
      <c r="D1" s="130"/>
      <c r="E1" s="130"/>
      <c r="F1" s="130"/>
      <c r="G1" s="130"/>
      <c r="H1" s="130"/>
      <c r="I1" s="130"/>
      <c r="J1" s="130"/>
      <c r="K1" s="130"/>
      <c r="L1" s="130"/>
      <c r="M1" s="130"/>
      <c r="N1" s="130"/>
      <c r="O1" s="130"/>
      <c r="P1" s="130"/>
      <c r="Q1" s="130"/>
      <c r="R1" s="130"/>
      <c r="S1" s="130"/>
      <c r="T1" s="130"/>
      <c r="U1" s="130"/>
      <c r="V1" s="21"/>
    </row>
    <row r="2" spans="1:22" ht="36" customHeight="1" thickTop="1" thickBot="1" x14ac:dyDescent="0.3">
      <c r="A2" s="131" t="s">
        <v>23</v>
      </c>
      <c r="B2" s="132"/>
      <c r="C2" s="132"/>
      <c r="D2" s="132"/>
      <c r="E2" s="132"/>
      <c r="F2" s="132"/>
      <c r="G2" s="132"/>
      <c r="H2" s="132"/>
      <c r="I2" s="132"/>
      <c r="J2" s="132"/>
      <c r="K2" s="132"/>
      <c r="L2" s="132"/>
      <c r="M2" s="132"/>
      <c r="N2" s="132"/>
      <c r="O2" s="132"/>
      <c r="P2" s="132"/>
      <c r="Q2" s="132"/>
      <c r="R2" s="132"/>
      <c r="S2" s="132"/>
      <c r="T2" s="132"/>
      <c r="U2" s="133"/>
      <c r="V2" s="21"/>
    </row>
    <row r="3" spans="1:22" ht="43.5" customHeight="1" thickTop="1" x14ac:dyDescent="0.25">
      <c r="A3" s="77" t="s">
        <v>9</v>
      </c>
      <c r="B3" s="78" t="s">
        <v>10</v>
      </c>
      <c r="C3" s="79" t="s">
        <v>11</v>
      </c>
      <c r="D3" s="58" t="s">
        <v>12</v>
      </c>
      <c r="E3" s="80" t="s">
        <v>13</v>
      </c>
      <c r="F3" s="81"/>
      <c r="G3" s="57" t="s">
        <v>37</v>
      </c>
      <c r="H3" s="58" t="s">
        <v>24</v>
      </c>
      <c r="I3" s="83" t="s">
        <v>14</v>
      </c>
      <c r="J3" s="84"/>
      <c r="K3" s="58" t="s">
        <v>25</v>
      </c>
      <c r="L3" s="58" t="s">
        <v>15</v>
      </c>
      <c r="M3" s="58" t="s">
        <v>16</v>
      </c>
      <c r="N3" s="74" t="s">
        <v>17</v>
      </c>
      <c r="O3" s="74"/>
      <c r="P3" s="63" t="s">
        <v>18</v>
      </c>
      <c r="Q3" s="57" t="s">
        <v>39</v>
      </c>
      <c r="R3" s="57" t="s">
        <v>38</v>
      </c>
      <c r="S3" s="57" t="s">
        <v>40</v>
      </c>
      <c r="T3" s="57" t="s">
        <v>41</v>
      </c>
      <c r="U3" s="57" t="s">
        <v>42</v>
      </c>
      <c r="V3" s="21"/>
    </row>
    <row r="4" spans="1:22" ht="74.25" customHeight="1" x14ac:dyDescent="0.25">
      <c r="A4" s="77"/>
      <c r="B4" s="78"/>
      <c r="C4" s="79"/>
      <c r="D4" s="58"/>
      <c r="E4" s="87" t="s">
        <v>19</v>
      </c>
      <c r="F4" s="88" t="s">
        <v>43</v>
      </c>
      <c r="G4" s="58"/>
      <c r="H4" s="58"/>
      <c r="I4" s="85"/>
      <c r="J4" s="86"/>
      <c r="K4" s="58"/>
      <c r="L4" s="58"/>
      <c r="M4" s="58"/>
      <c r="N4" s="64" t="s">
        <v>20</v>
      </c>
      <c r="O4" s="66" t="s">
        <v>17</v>
      </c>
      <c r="P4" s="63"/>
      <c r="Q4" s="58"/>
      <c r="R4" s="58"/>
      <c r="S4" s="58"/>
      <c r="T4" s="58"/>
      <c r="U4" s="58"/>
    </row>
    <row r="5" spans="1:22" ht="26.25" customHeight="1" thickBot="1" x14ac:dyDescent="0.3">
      <c r="A5" s="77"/>
      <c r="B5" s="78"/>
      <c r="C5" s="79"/>
      <c r="D5" s="58"/>
      <c r="E5" s="58"/>
      <c r="F5" s="89"/>
      <c r="G5" s="58"/>
      <c r="H5" s="82"/>
      <c r="I5" s="29" t="s">
        <v>21</v>
      </c>
      <c r="J5" s="8" t="s">
        <v>22</v>
      </c>
      <c r="K5" s="58"/>
      <c r="L5" s="58"/>
      <c r="M5" s="58"/>
      <c r="N5" s="65"/>
      <c r="O5" s="67"/>
      <c r="P5" s="63"/>
      <c r="Q5" s="58"/>
      <c r="R5" s="59"/>
      <c r="S5" s="59"/>
      <c r="T5" s="59"/>
      <c r="U5" s="59"/>
    </row>
    <row r="6" spans="1:22" s="2" customFormat="1" ht="93" customHeight="1" thickTop="1" x14ac:dyDescent="0.25">
      <c r="A6" s="70" t="s">
        <v>54</v>
      </c>
      <c r="B6" s="53">
        <v>1</v>
      </c>
      <c r="C6" s="47" t="s">
        <v>56</v>
      </c>
      <c r="D6" s="47" t="s">
        <v>100</v>
      </c>
      <c r="E6" s="47" t="s">
        <v>59</v>
      </c>
      <c r="F6" s="47" t="s">
        <v>55</v>
      </c>
      <c r="G6" s="47" t="s">
        <v>57</v>
      </c>
      <c r="H6" s="47" t="s">
        <v>30</v>
      </c>
      <c r="I6" s="47">
        <v>1</v>
      </c>
      <c r="J6" s="11">
        <v>1</v>
      </c>
      <c r="K6" s="11" t="s">
        <v>58</v>
      </c>
      <c r="L6" s="134">
        <v>41431</v>
      </c>
      <c r="M6" s="134">
        <v>41712</v>
      </c>
      <c r="N6" s="13">
        <v>3971.45</v>
      </c>
      <c r="O6" s="22">
        <f>2446411743/616000</f>
        <v>3971.4476347402597</v>
      </c>
      <c r="P6" s="13">
        <f>N6*J6</f>
        <v>3971.45</v>
      </c>
      <c r="Q6" s="68"/>
      <c r="R6" s="27" t="s">
        <v>33</v>
      </c>
      <c r="S6" s="60">
        <v>54.95</v>
      </c>
      <c r="T6" s="27" t="s">
        <v>30</v>
      </c>
      <c r="U6" s="68" t="s">
        <v>35</v>
      </c>
    </row>
    <row r="7" spans="1:22" s="2" customFormat="1" ht="37.5" customHeight="1" x14ac:dyDescent="0.25">
      <c r="A7" s="71"/>
      <c r="B7" s="54"/>
      <c r="C7" s="54"/>
      <c r="D7" s="135"/>
      <c r="E7" s="135"/>
      <c r="F7" s="135"/>
      <c r="G7" s="135"/>
      <c r="H7" s="135"/>
      <c r="I7" s="135"/>
      <c r="J7" s="36"/>
      <c r="K7" s="36"/>
      <c r="L7" s="136"/>
      <c r="M7" s="136"/>
      <c r="N7" s="38"/>
      <c r="O7" s="39"/>
      <c r="P7" s="38"/>
      <c r="Q7" s="69"/>
      <c r="R7" s="40"/>
      <c r="S7" s="61"/>
      <c r="T7" s="49"/>
      <c r="U7" s="69"/>
    </row>
    <row r="8" spans="1:22" s="3" customFormat="1" ht="34.5" customHeight="1" thickBot="1" x14ac:dyDescent="0.25">
      <c r="A8" s="72"/>
      <c r="B8" s="55"/>
      <c r="C8" s="55"/>
      <c r="D8" s="137"/>
      <c r="E8" s="138"/>
      <c r="F8" s="137"/>
      <c r="G8" s="137"/>
      <c r="H8" s="137"/>
      <c r="I8" s="137"/>
      <c r="J8" s="17"/>
      <c r="K8" s="17"/>
      <c r="L8" s="139"/>
      <c r="M8" s="139"/>
      <c r="N8" s="19"/>
      <c r="O8" s="20"/>
      <c r="P8" s="19"/>
      <c r="Q8" s="73"/>
      <c r="R8" s="28"/>
      <c r="S8" s="62"/>
      <c r="T8" s="48"/>
      <c r="U8" s="73"/>
    </row>
    <row r="9" spans="1:22" ht="15.75" thickTop="1" x14ac:dyDescent="0.25"/>
  </sheetData>
  <mergeCells count="28">
    <mergeCell ref="A1:U1"/>
    <mergeCell ref="A2:U2"/>
    <mergeCell ref="A3:A5"/>
    <mergeCell ref="B3:B5"/>
    <mergeCell ref="C3:C5"/>
    <mergeCell ref="D3:D5"/>
    <mergeCell ref="E3:F3"/>
    <mergeCell ref="G3:G5"/>
    <mergeCell ref="H3:H5"/>
    <mergeCell ref="I3:J4"/>
    <mergeCell ref="E4:E5"/>
    <mergeCell ref="F4:F5"/>
    <mergeCell ref="A6:A8"/>
    <mergeCell ref="Q6:Q8"/>
    <mergeCell ref="L3:L5"/>
    <mergeCell ref="M3:M5"/>
    <mergeCell ref="N3:O3"/>
    <mergeCell ref="N4:N5"/>
    <mergeCell ref="O4:O5"/>
    <mergeCell ref="K3:K5"/>
    <mergeCell ref="T3:T5"/>
    <mergeCell ref="U3:U5"/>
    <mergeCell ref="S6:S8"/>
    <mergeCell ref="P3:P5"/>
    <mergeCell ref="Q3:Q5"/>
    <mergeCell ref="R3:R5"/>
    <mergeCell ref="S3:S5"/>
    <mergeCell ref="U6:U8"/>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9"/>
  <sheetViews>
    <sheetView tabSelected="1" zoomScale="66" zoomScaleNormal="66" workbookViewId="0">
      <selection activeCell="X7" sqref="X7"/>
    </sheetView>
  </sheetViews>
  <sheetFormatPr baseColWidth="10" defaultColWidth="11.42578125" defaultRowHeight="15" x14ac:dyDescent="0.25"/>
  <cols>
    <col min="1" max="1" width="23.42578125" style="4" customWidth="1"/>
    <col min="2" max="3" width="14.42578125" style="1" customWidth="1"/>
    <col min="4" max="4" width="24.5703125" style="1" customWidth="1"/>
    <col min="5" max="5" width="15.85546875" style="1" customWidth="1"/>
    <col min="6" max="6" width="79.42578125" style="1" customWidth="1"/>
    <col min="7" max="7" width="39.7109375" style="1" customWidth="1"/>
    <col min="8" max="8" width="30.42578125" style="1" customWidth="1"/>
    <col min="9" max="10" width="11.42578125" style="1"/>
    <col min="11" max="11" width="46.28515625" style="1" customWidth="1"/>
    <col min="12" max="12" width="15.42578125" style="1" customWidth="1"/>
    <col min="13" max="13" width="18.7109375" style="1" customWidth="1"/>
    <col min="14" max="15" width="16.140625" style="1" customWidth="1"/>
    <col min="16" max="16" width="22.42578125" style="1" customWidth="1"/>
    <col min="17" max="17" width="22.42578125" style="5" customWidth="1"/>
    <col min="18" max="18" width="29.42578125" style="1" customWidth="1"/>
    <col min="19" max="21" width="43.85546875" style="1" customWidth="1"/>
    <col min="22" max="22" width="29.42578125" style="1" customWidth="1"/>
    <col min="23" max="23" width="28" style="1" customWidth="1"/>
    <col min="24" max="24" width="40" style="1" customWidth="1"/>
    <col min="25" max="25" width="29.42578125" style="1" customWidth="1"/>
    <col min="26" max="26" width="21.140625" style="1" customWidth="1"/>
    <col min="27" max="16384" width="11.42578125" style="1"/>
  </cols>
  <sheetData>
    <row r="1" spans="1:26" ht="60" customHeight="1" thickTop="1" thickBot="1" x14ac:dyDescent="0.3">
      <c r="A1" s="75" t="s">
        <v>36</v>
      </c>
      <c r="B1" s="90"/>
      <c r="C1" s="90"/>
      <c r="D1" s="90"/>
      <c r="E1" s="90"/>
      <c r="F1" s="90"/>
      <c r="G1" s="90"/>
      <c r="H1" s="90"/>
      <c r="I1" s="90"/>
      <c r="J1" s="90"/>
      <c r="K1" s="90"/>
      <c r="L1" s="90"/>
      <c r="M1" s="90"/>
      <c r="N1" s="90"/>
      <c r="O1" s="90"/>
      <c r="P1" s="90"/>
      <c r="Q1" s="90"/>
      <c r="R1" s="90"/>
      <c r="S1" s="90"/>
      <c r="T1" s="90"/>
      <c r="U1" s="90"/>
      <c r="V1" s="90"/>
      <c r="W1" s="90"/>
      <c r="X1" s="90"/>
      <c r="Y1" s="90"/>
      <c r="Z1" s="21"/>
    </row>
    <row r="2" spans="1:26" ht="36" customHeight="1" thickTop="1" thickBot="1" x14ac:dyDescent="0.3">
      <c r="A2" s="76" t="s">
        <v>23</v>
      </c>
      <c r="B2" s="91"/>
      <c r="C2" s="91"/>
      <c r="D2" s="91"/>
      <c r="E2" s="91"/>
      <c r="F2" s="91"/>
      <c r="G2" s="91"/>
      <c r="H2" s="91"/>
      <c r="I2" s="91"/>
      <c r="J2" s="91"/>
      <c r="K2" s="91"/>
      <c r="L2" s="91"/>
      <c r="M2" s="91"/>
      <c r="N2" s="91"/>
      <c r="O2" s="91"/>
      <c r="P2" s="91"/>
      <c r="Q2" s="91"/>
      <c r="R2" s="91"/>
      <c r="S2" s="91"/>
      <c r="T2" s="91"/>
      <c r="U2" s="91"/>
      <c r="V2" s="91"/>
      <c r="W2" s="91"/>
      <c r="X2" s="91"/>
      <c r="Y2" s="92"/>
      <c r="Z2" s="21"/>
    </row>
    <row r="3" spans="1:26" ht="43.5" customHeight="1" thickTop="1" x14ac:dyDescent="0.25">
      <c r="A3" s="97" t="s">
        <v>9</v>
      </c>
      <c r="B3" s="57" t="s">
        <v>10</v>
      </c>
      <c r="C3" s="99" t="s">
        <v>11</v>
      </c>
      <c r="D3" s="57" t="s">
        <v>12</v>
      </c>
      <c r="E3" s="100" t="s">
        <v>13</v>
      </c>
      <c r="F3" s="101"/>
      <c r="G3" s="57" t="s">
        <v>37</v>
      </c>
      <c r="H3" s="57" t="s">
        <v>70</v>
      </c>
      <c r="I3" s="83" t="s">
        <v>14</v>
      </c>
      <c r="J3" s="84"/>
      <c r="K3" s="57" t="s">
        <v>25</v>
      </c>
      <c r="L3" s="57" t="s">
        <v>15</v>
      </c>
      <c r="M3" s="57" t="s">
        <v>66</v>
      </c>
      <c r="N3" s="57" t="s">
        <v>16</v>
      </c>
      <c r="O3" s="57" t="s">
        <v>61</v>
      </c>
      <c r="P3" s="95" t="s">
        <v>17</v>
      </c>
      <c r="Q3" s="96"/>
      <c r="R3" s="57" t="s">
        <v>18</v>
      </c>
      <c r="S3" s="57" t="s">
        <v>39</v>
      </c>
      <c r="T3" s="57" t="s">
        <v>45</v>
      </c>
      <c r="U3" s="57" t="s">
        <v>46</v>
      </c>
      <c r="V3" s="57" t="s">
        <v>38</v>
      </c>
      <c r="W3" s="57" t="s">
        <v>40</v>
      </c>
      <c r="X3" s="57" t="s">
        <v>41</v>
      </c>
      <c r="Y3" s="57" t="s">
        <v>69</v>
      </c>
      <c r="Z3" s="21"/>
    </row>
    <row r="4" spans="1:26" ht="74.25" customHeight="1" x14ac:dyDescent="0.25">
      <c r="A4" s="77"/>
      <c r="B4" s="58"/>
      <c r="C4" s="79"/>
      <c r="D4" s="58"/>
      <c r="E4" s="87" t="s">
        <v>19</v>
      </c>
      <c r="F4" s="88" t="s">
        <v>44</v>
      </c>
      <c r="G4" s="58"/>
      <c r="H4" s="58"/>
      <c r="I4" s="102"/>
      <c r="J4" s="103"/>
      <c r="K4" s="58"/>
      <c r="L4" s="58"/>
      <c r="M4" s="58"/>
      <c r="N4" s="58"/>
      <c r="O4" s="58"/>
      <c r="P4" s="64" t="s">
        <v>20</v>
      </c>
      <c r="Q4" s="66" t="s">
        <v>17</v>
      </c>
      <c r="R4" s="58"/>
      <c r="S4" s="58"/>
      <c r="T4" s="58"/>
      <c r="U4" s="58"/>
      <c r="V4" s="58"/>
      <c r="W4" s="58"/>
      <c r="X4" s="58"/>
      <c r="Y4" s="58"/>
    </row>
    <row r="5" spans="1:26" ht="45.75" customHeight="1" thickBot="1" x14ac:dyDescent="0.3">
      <c r="A5" s="98"/>
      <c r="B5" s="59"/>
      <c r="C5" s="93"/>
      <c r="D5" s="59"/>
      <c r="E5" s="59"/>
      <c r="F5" s="59"/>
      <c r="G5" s="59"/>
      <c r="H5" s="59"/>
      <c r="I5" s="26" t="s">
        <v>21</v>
      </c>
      <c r="J5" s="8" t="s">
        <v>22</v>
      </c>
      <c r="K5" s="59"/>
      <c r="L5" s="59"/>
      <c r="M5" s="59"/>
      <c r="N5" s="59"/>
      <c r="O5" s="59"/>
      <c r="P5" s="93"/>
      <c r="Q5" s="94"/>
      <c r="R5" s="59"/>
      <c r="S5" s="59"/>
      <c r="T5" s="59"/>
      <c r="U5" s="59"/>
      <c r="V5" s="59"/>
      <c r="W5" s="59"/>
      <c r="X5" s="59"/>
      <c r="Y5" s="59"/>
    </row>
    <row r="6" spans="1:26" s="2" customFormat="1" ht="81" customHeight="1" thickTop="1" thickBot="1" x14ac:dyDescent="0.3">
      <c r="A6" s="70" t="s">
        <v>54</v>
      </c>
      <c r="B6" s="9">
        <v>1</v>
      </c>
      <c r="C6" s="53">
        <v>47</v>
      </c>
      <c r="D6" s="10" t="s">
        <v>62</v>
      </c>
      <c r="E6" s="10" t="s">
        <v>64</v>
      </c>
      <c r="F6" s="10" t="s">
        <v>112</v>
      </c>
      <c r="G6" s="10" t="s">
        <v>67</v>
      </c>
      <c r="H6" s="10" t="s">
        <v>30</v>
      </c>
      <c r="I6" s="10" t="s">
        <v>34</v>
      </c>
      <c r="J6" s="11">
        <v>0.4</v>
      </c>
      <c r="K6" s="11" t="s">
        <v>65</v>
      </c>
      <c r="L6" s="12">
        <v>42969</v>
      </c>
      <c r="M6" s="50">
        <f>(3.97+1.5)</f>
        <v>5.4700000000000006</v>
      </c>
      <c r="N6" s="12">
        <v>43343</v>
      </c>
      <c r="O6" s="50">
        <f>12.5-5.47</f>
        <v>7.03</v>
      </c>
      <c r="P6" s="13">
        <v>2804</v>
      </c>
      <c r="Q6" s="22">
        <f>2190365075/781242</f>
        <v>2803.6960058471</v>
      </c>
      <c r="R6" s="13">
        <f>P6*J6</f>
        <v>1121.6000000000001</v>
      </c>
      <c r="S6" s="68">
        <f>R6+R7</f>
        <v>16262.98</v>
      </c>
      <c r="T6" s="24">
        <f>R6/O6</f>
        <v>159.5448079658606</v>
      </c>
      <c r="U6" s="68">
        <f>T6+T7</f>
        <v>1041.3957107031929</v>
      </c>
      <c r="V6" s="24" t="s">
        <v>30</v>
      </c>
      <c r="W6" s="56">
        <f>24.18*J6</f>
        <v>9.6720000000000006</v>
      </c>
      <c r="X6" s="27" t="s">
        <v>30</v>
      </c>
      <c r="Y6" s="68">
        <v>500</v>
      </c>
    </row>
    <row r="7" spans="1:26" s="2" customFormat="1" ht="87" customHeight="1" thickTop="1" x14ac:dyDescent="0.25">
      <c r="A7" s="71"/>
      <c r="B7" s="34">
        <v>2</v>
      </c>
      <c r="C7" s="54">
        <v>34</v>
      </c>
      <c r="D7" s="35" t="s">
        <v>63</v>
      </c>
      <c r="E7" s="35" t="s">
        <v>68</v>
      </c>
      <c r="F7" s="35" t="s">
        <v>113</v>
      </c>
      <c r="G7" s="10" t="s">
        <v>67</v>
      </c>
      <c r="H7" s="35" t="s">
        <v>30</v>
      </c>
      <c r="I7" s="35" t="s">
        <v>31</v>
      </c>
      <c r="J7" s="36">
        <v>1</v>
      </c>
      <c r="K7" s="36" t="s">
        <v>65</v>
      </c>
      <c r="L7" s="37" t="s">
        <v>60</v>
      </c>
      <c r="M7" s="51">
        <v>0</v>
      </c>
      <c r="N7" s="37">
        <v>41991</v>
      </c>
      <c r="O7" s="51">
        <v>17.170000000000002</v>
      </c>
      <c r="P7" s="38">
        <v>15141.38</v>
      </c>
      <c r="Q7" s="39">
        <f>9327088986/616000</f>
        <v>15141.378224025973</v>
      </c>
      <c r="R7" s="38">
        <f>P7*J7</f>
        <v>15141.38</v>
      </c>
      <c r="S7" s="69"/>
      <c r="T7" s="40">
        <f>R7/O7</f>
        <v>881.85090273733238</v>
      </c>
      <c r="U7" s="129"/>
      <c r="V7" s="40" t="s">
        <v>30</v>
      </c>
      <c r="W7" s="41">
        <v>494.68</v>
      </c>
      <c r="X7" s="40" t="s">
        <v>30</v>
      </c>
      <c r="Y7" s="69"/>
    </row>
    <row r="8" spans="1:26" s="3" customFormat="1" ht="52.5" customHeight="1" thickBot="1" x14ac:dyDescent="0.25">
      <c r="A8" s="72"/>
      <c r="B8" s="14"/>
      <c r="C8" s="55"/>
      <c r="D8" s="15"/>
      <c r="E8" s="16"/>
      <c r="F8" s="15"/>
      <c r="G8" s="15"/>
      <c r="H8" s="15"/>
      <c r="I8" s="15"/>
      <c r="J8" s="17"/>
      <c r="K8" s="17"/>
      <c r="L8" s="18"/>
      <c r="M8" s="52"/>
      <c r="N8" s="18"/>
      <c r="O8" s="52"/>
      <c r="P8" s="19"/>
      <c r="Q8" s="20"/>
      <c r="R8" s="19"/>
      <c r="S8" s="73"/>
      <c r="T8" s="25"/>
      <c r="U8" s="25"/>
      <c r="V8" s="25"/>
      <c r="W8" s="25"/>
      <c r="X8" s="25"/>
      <c r="Y8" s="73"/>
    </row>
    <row r="9" spans="1:26" ht="15.75" thickTop="1" x14ac:dyDescent="0.25"/>
  </sheetData>
  <mergeCells count="32">
    <mergeCell ref="H3:H5"/>
    <mergeCell ref="I3:J4"/>
    <mergeCell ref="A6:A8"/>
    <mergeCell ref="V3:V5"/>
    <mergeCell ref="R3:R5"/>
    <mergeCell ref="U6:U7"/>
    <mergeCell ref="B3:B5"/>
    <mergeCell ref="C3:C5"/>
    <mergeCell ref="D3:D5"/>
    <mergeCell ref="E3:F3"/>
    <mergeCell ref="G3:G5"/>
    <mergeCell ref="A1:Y1"/>
    <mergeCell ref="A2:Y2"/>
    <mergeCell ref="X3:X5"/>
    <mergeCell ref="Y3:Y5"/>
    <mergeCell ref="M3:M5"/>
    <mergeCell ref="W3:W5"/>
    <mergeCell ref="E4:E5"/>
    <mergeCell ref="F4:F5"/>
    <mergeCell ref="P4:P5"/>
    <mergeCell ref="Q4:Q5"/>
    <mergeCell ref="K3:K5"/>
    <mergeCell ref="L3:L5"/>
    <mergeCell ref="N3:N5"/>
    <mergeCell ref="P3:Q3"/>
    <mergeCell ref="A3:A5"/>
    <mergeCell ref="Y6:Y8"/>
    <mergeCell ref="T3:T5"/>
    <mergeCell ref="U3:U5"/>
    <mergeCell ref="O3:O5"/>
    <mergeCell ref="S3:S5"/>
    <mergeCell ref="S6:S8"/>
  </mergeCells>
  <printOptions horizontalCentered="1" verticalCentered="1"/>
  <pageMargins left="0" right="0.11811023622047245" top="0.35433070866141736" bottom="0.35433070866141736" header="0.31496062992125984" footer="0.31496062992125984"/>
  <pageSetup paperSize="5" scale="4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31"/>
  <sheetViews>
    <sheetView zoomScale="78" zoomScaleNormal="78" workbookViewId="0">
      <pane xSplit="3" ySplit="4" topLeftCell="D9" activePane="bottomRight" state="frozen"/>
      <selection pane="topRight" activeCell="D1" sqref="D1"/>
      <selection pane="bottomLeft" activeCell="A5" sqref="A5"/>
      <selection pane="bottomRight" sqref="A1:XFD1048576"/>
    </sheetView>
  </sheetViews>
  <sheetFormatPr baseColWidth="10" defaultColWidth="11.42578125" defaultRowHeight="15" x14ac:dyDescent="0.25"/>
  <cols>
    <col min="1" max="1" width="21.28515625" style="1" customWidth="1"/>
    <col min="2" max="2" width="19.28515625" style="4" customWidth="1"/>
    <col min="3" max="3" width="35.7109375" style="1" customWidth="1"/>
    <col min="4" max="4" width="33" style="1" customWidth="1"/>
    <col min="5" max="5" width="16" style="1" customWidth="1"/>
    <col min="6" max="6" width="23.28515625" style="1" customWidth="1"/>
    <col min="7" max="7" width="28.7109375" style="1" customWidth="1"/>
    <col min="8" max="8" width="50.7109375" style="1" customWidth="1"/>
    <col min="9" max="9" width="31" style="1" customWidth="1"/>
    <col min="10" max="10" width="17.28515625" style="1" customWidth="1"/>
    <col min="11" max="11" width="18.28515625" style="1" customWidth="1"/>
    <col min="12" max="12" width="25.28515625" style="149" customWidth="1"/>
    <col min="13" max="13" width="25.28515625" style="141" customWidth="1"/>
    <col min="14" max="14" width="25.28515625" style="1" customWidth="1"/>
    <col min="15" max="16384" width="11.42578125" style="1"/>
  </cols>
  <sheetData>
    <row r="1" spans="1:14" ht="39" customHeight="1" x14ac:dyDescent="0.25">
      <c r="A1" s="120" t="s">
        <v>36</v>
      </c>
      <c r="B1" s="120"/>
      <c r="C1" s="120"/>
      <c r="D1" s="120"/>
      <c r="E1" s="120"/>
      <c r="F1" s="120"/>
      <c r="G1" s="120"/>
      <c r="H1" s="120"/>
      <c r="I1" s="120"/>
      <c r="J1" s="120"/>
      <c r="K1" s="120"/>
      <c r="L1" s="140"/>
    </row>
    <row r="2" spans="1:14" ht="24" customHeight="1" thickBot="1" x14ac:dyDescent="0.3">
      <c r="B2" s="120" t="s">
        <v>27</v>
      </c>
      <c r="C2" s="120"/>
      <c r="D2" s="120"/>
      <c r="E2" s="120"/>
      <c r="F2" s="120"/>
      <c r="G2" s="120"/>
      <c r="H2" s="120"/>
      <c r="I2" s="120"/>
      <c r="J2" s="120"/>
      <c r="K2" s="120"/>
      <c r="L2" s="140"/>
    </row>
    <row r="3" spans="1:14" ht="18.75" customHeight="1" x14ac:dyDescent="0.25">
      <c r="A3" s="109" t="s">
        <v>8</v>
      </c>
      <c r="B3" s="109" t="s">
        <v>0</v>
      </c>
      <c r="C3" s="121" t="s">
        <v>32</v>
      </c>
      <c r="D3" s="123" t="s">
        <v>5</v>
      </c>
      <c r="E3" s="121" t="s">
        <v>6</v>
      </c>
      <c r="F3" s="121" t="s">
        <v>7</v>
      </c>
      <c r="G3" s="121" t="s">
        <v>1</v>
      </c>
      <c r="H3" s="121" t="s">
        <v>2</v>
      </c>
      <c r="I3" s="121" t="s">
        <v>26</v>
      </c>
      <c r="J3" s="121" t="s">
        <v>3</v>
      </c>
      <c r="K3" s="121" t="s">
        <v>4</v>
      </c>
      <c r="L3" s="142" t="s">
        <v>74</v>
      </c>
      <c r="M3" s="124" t="s">
        <v>28</v>
      </c>
      <c r="N3" s="124" t="s">
        <v>29</v>
      </c>
    </row>
    <row r="4" spans="1:14" ht="27.75" customHeight="1" thickBot="1" x14ac:dyDescent="0.3">
      <c r="A4" s="117" t="s">
        <v>8</v>
      </c>
      <c r="B4" s="117"/>
      <c r="C4" s="122"/>
      <c r="D4" s="143"/>
      <c r="E4" s="122"/>
      <c r="F4" s="144"/>
      <c r="G4" s="144"/>
      <c r="H4" s="122"/>
      <c r="I4" s="144"/>
      <c r="J4" s="144"/>
      <c r="K4" s="144"/>
      <c r="L4" s="145"/>
      <c r="M4" s="125"/>
      <c r="N4" s="125"/>
    </row>
    <row r="5" spans="1:14" s="2" customFormat="1" ht="82.5" customHeight="1" x14ac:dyDescent="0.25">
      <c r="A5" s="104" t="s">
        <v>54</v>
      </c>
      <c r="B5" s="118" t="s">
        <v>48</v>
      </c>
      <c r="C5" s="107" t="s">
        <v>77</v>
      </c>
      <c r="D5" s="111" t="s">
        <v>76</v>
      </c>
      <c r="E5" s="135" t="s">
        <v>68</v>
      </c>
      <c r="F5" s="135" t="s">
        <v>63</v>
      </c>
      <c r="G5" s="7" t="s">
        <v>75</v>
      </c>
      <c r="H5" s="32" t="s">
        <v>71</v>
      </c>
      <c r="I5" s="32" t="s">
        <v>80</v>
      </c>
      <c r="J5" s="23" t="s">
        <v>72</v>
      </c>
      <c r="K5" s="23" t="s">
        <v>73</v>
      </c>
      <c r="L5" s="30">
        <v>494.98</v>
      </c>
      <c r="M5" s="126">
        <v>30</v>
      </c>
      <c r="N5" s="113">
        <f>M5+M7+M9+M11+M13+M15+M17+M19+M21+M23+M25+M27+M29</f>
        <v>170</v>
      </c>
    </row>
    <row r="6" spans="1:14" s="3" customFormat="1" ht="21" customHeight="1" thickBot="1" x14ac:dyDescent="0.25">
      <c r="A6" s="105"/>
      <c r="B6" s="119"/>
      <c r="C6" s="108"/>
      <c r="D6" s="112"/>
      <c r="E6" s="33"/>
      <c r="F6" s="33"/>
      <c r="G6" s="33"/>
      <c r="H6" s="6"/>
      <c r="I6" s="6"/>
      <c r="J6" s="6"/>
      <c r="K6" s="6"/>
      <c r="L6" s="127"/>
      <c r="M6" s="128"/>
      <c r="N6" s="114"/>
    </row>
    <row r="7" spans="1:14" s="3" customFormat="1" ht="78" customHeight="1" x14ac:dyDescent="0.2">
      <c r="A7" s="105"/>
      <c r="B7" s="116" t="s">
        <v>47</v>
      </c>
      <c r="C7" s="107" t="s">
        <v>78</v>
      </c>
      <c r="D7" s="111" t="s">
        <v>76</v>
      </c>
      <c r="E7" s="135" t="s">
        <v>68</v>
      </c>
      <c r="F7" s="135" t="s">
        <v>63</v>
      </c>
      <c r="G7" s="7" t="s">
        <v>75</v>
      </c>
      <c r="H7" s="32" t="s">
        <v>71</v>
      </c>
      <c r="I7" s="32" t="s">
        <v>79</v>
      </c>
      <c r="J7" s="23" t="s">
        <v>72</v>
      </c>
      <c r="K7" s="23" t="s">
        <v>73</v>
      </c>
      <c r="L7" s="30">
        <v>494.98</v>
      </c>
      <c r="M7" s="126">
        <v>30</v>
      </c>
      <c r="N7" s="114"/>
    </row>
    <row r="8" spans="1:14" s="3" customFormat="1" ht="18.75" customHeight="1" thickBot="1" x14ac:dyDescent="0.25">
      <c r="A8" s="105"/>
      <c r="B8" s="117"/>
      <c r="C8" s="108"/>
      <c r="D8" s="112"/>
      <c r="E8" s="33"/>
      <c r="F8" s="33"/>
      <c r="G8" s="33"/>
      <c r="H8" s="6"/>
      <c r="I8" s="6"/>
      <c r="J8" s="6"/>
      <c r="K8" s="6"/>
      <c r="L8" s="127"/>
      <c r="M8" s="128"/>
      <c r="N8" s="114"/>
    </row>
    <row r="9" spans="1:14" s="3" customFormat="1" ht="69" customHeight="1" x14ac:dyDescent="0.2">
      <c r="A9" s="105"/>
      <c r="B9" s="109" t="s">
        <v>50</v>
      </c>
      <c r="C9" s="107" t="s">
        <v>120</v>
      </c>
      <c r="D9" s="111" t="s">
        <v>121</v>
      </c>
      <c r="E9" s="135" t="s">
        <v>64</v>
      </c>
      <c r="F9" s="135" t="s">
        <v>82</v>
      </c>
      <c r="G9" s="7" t="s">
        <v>75</v>
      </c>
      <c r="H9" s="32" t="s">
        <v>83</v>
      </c>
      <c r="I9" s="32" t="s">
        <v>84</v>
      </c>
      <c r="J9" s="23">
        <v>42969</v>
      </c>
      <c r="K9" s="23">
        <v>43343</v>
      </c>
      <c r="L9" s="30">
        <v>24.18</v>
      </c>
      <c r="M9" s="126">
        <v>0</v>
      </c>
      <c r="N9" s="114"/>
    </row>
    <row r="10" spans="1:14" s="3" customFormat="1" ht="71.25" customHeight="1" thickBot="1" x14ac:dyDescent="0.25">
      <c r="A10" s="105"/>
      <c r="B10" s="110"/>
      <c r="C10" s="108"/>
      <c r="D10" s="112"/>
      <c r="E10" s="33"/>
      <c r="F10" s="33"/>
      <c r="G10" s="33"/>
      <c r="H10" s="6"/>
      <c r="I10" s="6"/>
      <c r="J10" s="6"/>
      <c r="K10" s="6"/>
      <c r="L10" s="127"/>
      <c r="M10" s="128"/>
      <c r="N10" s="114"/>
    </row>
    <row r="11" spans="1:14" s="3" customFormat="1" ht="84.75" customHeight="1" x14ac:dyDescent="0.2">
      <c r="A11" s="105"/>
      <c r="B11" s="109" t="s">
        <v>114</v>
      </c>
      <c r="C11" s="107" t="s">
        <v>88</v>
      </c>
      <c r="D11" s="111" t="s">
        <v>81</v>
      </c>
      <c r="E11" s="135" t="s">
        <v>90</v>
      </c>
      <c r="F11" s="135" t="s">
        <v>91</v>
      </c>
      <c r="G11" s="7" t="s">
        <v>92</v>
      </c>
      <c r="H11" s="32" t="s">
        <v>85</v>
      </c>
      <c r="I11" s="31" t="s">
        <v>89</v>
      </c>
      <c r="J11" s="23" t="s">
        <v>86</v>
      </c>
      <c r="K11" s="23" t="s">
        <v>87</v>
      </c>
      <c r="L11" s="30" t="s">
        <v>101</v>
      </c>
      <c r="M11" s="126">
        <v>0</v>
      </c>
      <c r="N11" s="114"/>
    </row>
    <row r="12" spans="1:14" s="3" customFormat="1" ht="48" customHeight="1" thickBot="1" x14ac:dyDescent="0.25">
      <c r="A12" s="105"/>
      <c r="B12" s="110"/>
      <c r="C12" s="108"/>
      <c r="D12" s="112"/>
      <c r="E12" s="33"/>
      <c r="F12" s="33"/>
      <c r="G12" s="33"/>
      <c r="H12" s="6"/>
      <c r="I12" s="6"/>
      <c r="J12" s="6"/>
      <c r="K12" s="6"/>
      <c r="L12" s="127"/>
      <c r="M12" s="128"/>
      <c r="N12" s="114"/>
    </row>
    <row r="13" spans="1:14" s="3" customFormat="1" ht="75" customHeight="1" x14ac:dyDescent="0.2">
      <c r="A13" s="105"/>
      <c r="B13" s="118" t="s">
        <v>116</v>
      </c>
      <c r="C13" s="107" t="s">
        <v>94</v>
      </c>
      <c r="D13" s="111" t="s">
        <v>81</v>
      </c>
      <c r="E13" s="135" t="s">
        <v>68</v>
      </c>
      <c r="F13" s="135" t="s">
        <v>63</v>
      </c>
      <c r="G13" s="7" t="s">
        <v>75</v>
      </c>
      <c r="H13" s="32" t="s">
        <v>71</v>
      </c>
      <c r="I13" s="32" t="s">
        <v>93</v>
      </c>
      <c r="J13" s="23" t="s">
        <v>72</v>
      </c>
      <c r="K13" s="23">
        <v>41991</v>
      </c>
      <c r="L13" s="30">
        <v>494.98</v>
      </c>
      <c r="M13" s="126">
        <v>25</v>
      </c>
      <c r="N13" s="114"/>
    </row>
    <row r="14" spans="1:14" s="3" customFormat="1" ht="35.1" customHeight="1" thickBot="1" x14ac:dyDescent="0.25">
      <c r="A14" s="105"/>
      <c r="B14" s="119"/>
      <c r="C14" s="108"/>
      <c r="D14" s="112"/>
      <c r="E14" s="33"/>
      <c r="F14" s="33"/>
      <c r="G14" s="33"/>
      <c r="H14" s="6"/>
      <c r="I14" s="6"/>
      <c r="J14" s="6"/>
      <c r="K14" s="6"/>
      <c r="L14" s="127"/>
      <c r="M14" s="128"/>
      <c r="N14" s="114"/>
    </row>
    <row r="15" spans="1:14" s="3" customFormat="1" ht="58.5" customHeight="1" x14ac:dyDescent="0.2">
      <c r="A15" s="105"/>
      <c r="B15" s="109" t="s">
        <v>115</v>
      </c>
      <c r="C15" s="107" t="s">
        <v>95</v>
      </c>
      <c r="D15" s="111" t="s">
        <v>81</v>
      </c>
      <c r="E15" s="135" t="s">
        <v>68</v>
      </c>
      <c r="F15" s="135" t="s">
        <v>63</v>
      </c>
      <c r="G15" s="7" t="s">
        <v>75</v>
      </c>
      <c r="H15" s="32" t="s">
        <v>71</v>
      </c>
      <c r="I15" s="32" t="s">
        <v>96</v>
      </c>
      <c r="J15" s="23" t="s">
        <v>72</v>
      </c>
      <c r="K15" s="23">
        <v>41991</v>
      </c>
      <c r="L15" s="30">
        <v>494.98</v>
      </c>
      <c r="M15" s="126">
        <v>25</v>
      </c>
      <c r="N15" s="114"/>
    </row>
    <row r="16" spans="1:14" s="3" customFormat="1" ht="50.25" customHeight="1" thickBot="1" x14ac:dyDescent="0.25">
      <c r="A16" s="105"/>
      <c r="B16" s="110"/>
      <c r="C16" s="108"/>
      <c r="D16" s="112"/>
      <c r="E16" s="33"/>
      <c r="F16" s="33"/>
      <c r="G16" s="33"/>
      <c r="H16" s="6"/>
      <c r="I16" s="6"/>
      <c r="J16" s="6"/>
      <c r="K16" s="6"/>
      <c r="L16" s="127"/>
      <c r="M16" s="128"/>
      <c r="N16" s="114"/>
    </row>
    <row r="17" spans="1:14" s="2" customFormat="1" ht="62.25" customHeight="1" x14ac:dyDescent="0.25">
      <c r="A17" s="105"/>
      <c r="B17" s="109" t="s">
        <v>117</v>
      </c>
      <c r="C17" s="107" t="s">
        <v>97</v>
      </c>
      <c r="D17" s="111" t="s">
        <v>81</v>
      </c>
      <c r="E17" s="135" t="s">
        <v>68</v>
      </c>
      <c r="F17" s="135" t="s">
        <v>63</v>
      </c>
      <c r="G17" s="7" t="s">
        <v>75</v>
      </c>
      <c r="H17" s="32" t="s">
        <v>71</v>
      </c>
      <c r="I17" s="32" t="s">
        <v>98</v>
      </c>
      <c r="J17" s="23" t="s">
        <v>72</v>
      </c>
      <c r="K17" s="23">
        <v>41991</v>
      </c>
      <c r="L17" s="30">
        <v>494.98</v>
      </c>
      <c r="M17" s="126">
        <v>25</v>
      </c>
      <c r="N17" s="114"/>
    </row>
    <row r="18" spans="1:14" s="3" customFormat="1" ht="47.25" customHeight="1" thickBot="1" x14ac:dyDescent="0.25">
      <c r="A18" s="105"/>
      <c r="B18" s="110"/>
      <c r="C18" s="108"/>
      <c r="D18" s="112"/>
      <c r="E18" s="33"/>
      <c r="F18" s="33"/>
      <c r="G18" s="33"/>
      <c r="H18" s="6"/>
      <c r="I18" s="6"/>
      <c r="J18" s="6"/>
      <c r="K18" s="6"/>
      <c r="L18" s="127"/>
      <c r="M18" s="128"/>
      <c r="N18" s="114"/>
    </row>
    <row r="19" spans="1:14" s="3" customFormat="1" ht="103.5" customHeight="1" x14ac:dyDescent="0.2">
      <c r="A19" s="105"/>
      <c r="B19" s="116" t="s">
        <v>118</v>
      </c>
      <c r="C19" s="107" t="s">
        <v>122</v>
      </c>
      <c r="D19" s="111" t="s">
        <v>106</v>
      </c>
      <c r="E19" s="135" t="s">
        <v>59</v>
      </c>
      <c r="F19" s="135" t="s">
        <v>100</v>
      </c>
      <c r="G19" s="7" t="s">
        <v>75</v>
      </c>
      <c r="H19" s="32" t="s">
        <v>102</v>
      </c>
      <c r="I19" s="32" t="s">
        <v>99</v>
      </c>
      <c r="J19" s="23">
        <v>41431</v>
      </c>
      <c r="K19" s="23">
        <v>41712</v>
      </c>
      <c r="L19" s="30">
        <v>45.94</v>
      </c>
      <c r="M19" s="126">
        <v>0</v>
      </c>
      <c r="N19" s="114"/>
    </row>
    <row r="20" spans="1:14" s="3" customFormat="1" ht="62.25" customHeight="1" thickBot="1" x14ac:dyDescent="0.25">
      <c r="A20" s="105"/>
      <c r="B20" s="117"/>
      <c r="C20" s="108"/>
      <c r="D20" s="112"/>
      <c r="E20" s="33"/>
      <c r="F20" s="33"/>
      <c r="G20" s="33"/>
      <c r="H20" s="6"/>
      <c r="I20" s="6"/>
      <c r="J20" s="6"/>
      <c r="K20" s="6"/>
      <c r="L20" s="127"/>
      <c r="M20" s="128"/>
      <c r="N20" s="114"/>
    </row>
    <row r="21" spans="1:14" s="3" customFormat="1" ht="69" customHeight="1" x14ac:dyDescent="0.2">
      <c r="A21" s="105"/>
      <c r="B21" s="109" t="s">
        <v>49</v>
      </c>
      <c r="C21" s="107" t="s">
        <v>103</v>
      </c>
      <c r="D21" s="111" t="s">
        <v>81</v>
      </c>
      <c r="E21" s="135" t="s">
        <v>59</v>
      </c>
      <c r="F21" s="135" t="s">
        <v>100</v>
      </c>
      <c r="G21" s="7" t="s">
        <v>75</v>
      </c>
      <c r="H21" s="32" t="s">
        <v>102</v>
      </c>
      <c r="I21" s="32" t="s">
        <v>104</v>
      </c>
      <c r="J21" s="23">
        <v>41431</v>
      </c>
      <c r="K21" s="23">
        <v>41712</v>
      </c>
      <c r="L21" s="30">
        <v>45.94</v>
      </c>
      <c r="M21" s="126">
        <v>25</v>
      </c>
      <c r="N21" s="114"/>
    </row>
    <row r="22" spans="1:14" s="3" customFormat="1" ht="51.75" customHeight="1" thickBot="1" x14ac:dyDescent="0.25">
      <c r="A22" s="105"/>
      <c r="B22" s="110"/>
      <c r="C22" s="108"/>
      <c r="D22" s="112"/>
      <c r="E22" s="33"/>
      <c r="F22" s="33"/>
      <c r="G22" s="33"/>
      <c r="H22" s="6"/>
      <c r="I22" s="6"/>
      <c r="J22" s="6"/>
      <c r="K22" s="6"/>
      <c r="L22" s="127"/>
      <c r="M22" s="128"/>
      <c r="N22" s="114"/>
    </row>
    <row r="23" spans="1:14" s="3" customFormat="1" ht="84.75" customHeight="1" x14ac:dyDescent="0.2">
      <c r="A23" s="105"/>
      <c r="B23" s="109" t="s">
        <v>119</v>
      </c>
      <c r="C23" s="107" t="s">
        <v>105</v>
      </c>
      <c r="D23" s="111" t="s">
        <v>123</v>
      </c>
      <c r="E23" s="135" t="s">
        <v>59</v>
      </c>
      <c r="F23" s="135" t="s">
        <v>100</v>
      </c>
      <c r="G23" s="7" t="s">
        <v>75</v>
      </c>
      <c r="H23" s="32" t="s">
        <v>102</v>
      </c>
      <c r="I23" s="32" t="s">
        <v>104</v>
      </c>
      <c r="J23" s="23">
        <v>41431</v>
      </c>
      <c r="K23" s="23">
        <v>41712</v>
      </c>
      <c r="L23" s="30">
        <v>45.94</v>
      </c>
      <c r="M23" s="126">
        <v>0</v>
      </c>
      <c r="N23" s="114"/>
    </row>
    <row r="24" spans="1:14" s="3" customFormat="1" ht="27" customHeight="1" thickBot="1" x14ac:dyDescent="0.25">
      <c r="A24" s="105"/>
      <c r="B24" s="110"/>
      <c r="C24" s="108"/>
      <c r="D24" s="112"/>
      <c r="E24" s="33"/>
      <c r="F24" s="33"/>
      <c r="G24" s="33"/>
      <c r="H24" s="6"/>
      <c r="I24" s="6"/>
      <c r="J24" s="6"/>
      <c r="K24" s="6"/>
      <c r="L24" s="127"/>
      <c r="M24" s="128"/>
      <c r="N24" s="114"/>
    </row>
    <row r="25" spans="1:14" s="3" customFormat="1" ht="75" customHeight="1" x14ac:dyDescent="0.2">
      <c r="A25" s="105"/>
      <c r="B25" s="118" t="s">
        <v>51</v>
      </c>
      <c r="C25" s="107" t="s">
        <v>124</v>
      </c>
      <c r="D25" s="111" t="s">
        <v>81</v>
      </c>
      <c r="E25" s="135" t="s">
        <v>68</v>
      </c>
      <c r="F25" s="135" t="s">
        <v>63</v>
      </c>
      <c r="G25" s="7" t="s">
        <v>75</v>
      </c>
      <c r="H25" s="32" t="s">
        <v>71</v>
      </c>
      <c r="I25" s="32" t="s">
        <v>107</v>
      </c>
      <c r="J25" s="23" t="s">
        <v>72</v>
      </c>
      <c r="K25" s="23">
        <v>41991</v>
      </c>
      <c r="L25" s="30">
        <v>494.98</v>
      </c>
      <c r="M25" s="126">
        <v>0</v>
      </c>
      <c r="N25" s="114"/>
    </row>
    <row r="26" spans="1:14" s="3" customFormat="1" ht="35.1" customHeight="1" thickBot="1" x14ac:dyDescent="0.25">
      <c r="A26" s="105"/>
      <c r="B26" s="119"/>
      <c r="C26" s="108"/>
      <c r="D26" s="112"/>
      <c r="E26" s="33"/>
      <c r="F26" s="33"/>
      <c r="G26" s="33"/>
      <c r="H26" s="6"/>
      <c r="I26" s="6"/>
      <c r="J26" s="6"/>
      <c r="K26" s="6"/>
      <c r="L26" s="127"/>
      <c r="M26" s="128"/>
      <c r="N26" s="114"/>
    </row>
    <row r="27" spans="1:14" s="3" customFormat="1" ht="81" customHeight="1" x14ac:dyDescent="0.2">
      <c r="A27" s="105"/>
      <c r="B27" s="109" t="s">
        <v>52</v>
      </c>
      <c r="C27" s="107" t="s">
        <v>108</v>
      </c>
      <c r="D27" s="111" t="s">
        <v>125</v>
      </c>
      <c r="E27" s="135" t="s">
        <v>68</v>
      </c>
      <c r="F27" s="135" t="s">
        <v>63</v>
      </c>
      <c r="G27" s="7" t="s">
        <v>75</v>
      </c>
      <c r="H27" s="32" t="s">
        <v>71</v>
      </c>
      <c r="I27" s="32" t="s">
        <v>109</v>
      </c>
      <c r="J27" s="23" t="s">
        <v>72</v>
      </c>
      <c r="K27" s="23">
        <v>41991</v>
      </c>
      <c r="L27" s="30">
        <v>494.98</v>
      </c>
      <c r="M27" s="126">
        <v>0</v>
      </c>
      <c r="N27" s="114"/>
    </row>
    <row r="28" spans="1:14" s="3" customFormat="1" ht="49.5" customHeight="1" thickBot="1" x14ac:dyDescent="0.25">
      <c r="A28" s="105"/>
      <c r="B28" s="110"/>
      <c r="C28" s="108"/>
      <c r="D28" s="112"/>
      <c r="E28" s="33"/>
      <c r="F28" s="33"/>
      <c r="G28" s="33"/>
      <c r="H28" s="6"/>
      <c r="I28" s="6"/>
      <c r="J28" s="6"/>
      <c r="K28" s="6"/>
      <c r="L28" s="127"/>
      <c r="M28" s="128"/>
      <c r="N28" s="114"/>
    </row>
    <row r="29" spans="1:14" s="3" customFormat="1" ht="70.5" customHeight="1" x14ac:dyDescent="0.2">
      <c r="A29" s="105"/>
      <c r="B29" s="109" t="s">
        <v>53</v>
      </c>
      <c r="C29" s="107" t="s">
        <v>110</v>
      </c>
      <c r="D29" s="111" t="s">
        <v>111</v>
      </c>
      <c r="E29" s="135" t="s">
        <v>68</v>
      </c>
      <c r="F29" s="135" t="s">
        <v>63</v>
      </c>
      <c r="G29" s="7" t="s">
        <v>75</v>
      </c>
      <c r="H29" s="32" t="s">
        <v>71</v>
      </c>
      <c r="I29" s="32" t="s">
        <v>109</v>
      </c>
      <c r="J29" s="23" t="s">
        <v>72</v>
      </c>
      <c r="K29" s="23">
        <v>41991</v>
      </c>
      <c r="L29" s="30">
        <v>494.98</v>
      </c>
      <c r="M29" s="126">
        <v>10</v>
      </c>
      <c r="N29" s="114"/>
    </row>
    <row r="30" spans="1:14" s="3" customFormat="1" ht="45.75" customHeight="1" thickBot="1" x14ac:dyDescent="0.25">
      <c r="A30" s="106"/>
      <c r="B30" s="110"/>
      <c r="C30" s="108"/>
      <c r="D30" s="112"/>
      <c r="E30" s="33"/>
      <c r="F30" s="33"/>
      <c r="G30" s="33"/>
      <c r="H30" s="6"/>
      <c r="I30" s="6"/>
      <c r="J30" s="6"/>
      <c r="K30" s="6"/>
      <c r="L30" s="127"/>
      <c r="M30" s="128"/>
      <c r="N30" s="115"/>
    </row>
    <row r="31" spans="1:14" s="3" customFormat="1" ht="35.1" customHeight="1" x14ac:dyDescent="0.25">
      <c r="A31" s="146"/>
      <c r="B31" s="42"/>
      <c r="C31" s="43"/>
      <c r="D31" s="44"/>
      <c r="E31" s="43"/>
      <c r="F31" s="43"/>
      <c r="G31" s="43"/>
      <c r="H31" s="45"/>
      <c r="I31" s="45"/>
      <c r="J31" s="45"/>
      <c r="K31" s="45"/>
      <c r="L31" s="147"/>
      <c r="M31" s="148"/>
      <c r="N31" s="46"/>
    </row>
  </sheetData>
  <mergeCells count="70">
    <mergeCell ref="B29:B30"/>
    <mergeCell ref="C29:C30"/>
    <mergeCell ref="D29:D30"/>
    <mergeCell ref="N3:N4"/>
    <mergeCell ref="M13:M14"/>
    <mergeCell ref="N5:N30"/>
    <mergeCell ref="B13:B14"/>
    <mergeCell ref="D13:D14"/>
    <mergeCell ref="C13:C14"/>
    <mergeCell ref="L3:L4"/>
    <mergeCell ref="C11:C12"/>
    <mergeCell ref="D11:D12"/>
    <mergeCell ref="B3:B4"/>
    <mergeCell ref="C3:C4"/>
    <mergeCell ref="B9:B10"/>
    <mergeCell ref="C9:C10"/>
    <mergeCell ref="B15:B16"/>
    <mergeCell ref="B5:B6"/>
    <mergeCell ref="B11:B12"/>
    <mergeCell ref="C5:C6"/>
    <mergeCell ref="B2:K2"/>
    <mergeCell ref="E3:E4"/>
    <mergeCell ref="D3:D4"/>
    <mergeCell ref="H3:H4"/>
    <mergeCell ref="F3:F4"/>
    <mergeCell ref="G3:G4"/>
    <mergeCell ref="D5:D6"/>
    <mergeCell ref="B7:B8"/>
    <mergeCell ref="C7:C8"/>
    <mergeCell ref="D7:D8"/>
    <mergeCell ref="I3:I4"/>
    <mergeCell ref="J3:J4"/>
    <mergeCell ref="A1:K1"/>
    <mergeCell ref="A3:A4"/>
    <mergeCell ref="M3:M4"/>
    <mergeCell ref="M5:M6"/>
    <mergeCell ref="M11:M12"/>
    <mergeCell ref="M9:M10"/>
    <mergeCell ref="K3:K4"/>
    <mergeCell ref="M7:M8"/>
    <mergeCell ref="B19:B20"/>
    <mergeCell ref="C19:C20"/>
    <mergeCell ref="D19:D20"/>
    <mergeCell ref="M19:M20"/>
    <mergeCell ref="B21:B22"/>
    <mergeCell ref="C21:C22"/>
    <mergeCell ref="D21:D22"/>
    <mergeCell ref="M21:M22"/>
    <mergeCell ref="B23:B24"/>
    <mergeCell ref="C23:C24"/>
    <mergeCell ref="D23:D24"/>
    <mergeCell ref="M23:M24"/>
    <mergeCell ref="B25:B26"/>
    <mergeCell ref="C25:C26"/>
    <mergeCell ref="M29:M30"/>
    <mergeCell ref="A5:A30"/>
    <mergeCell ref="D25:D26"/>
    <mergeCell ref="M25:M26"/>
    <mergeCell ref="B27:B28"/>
    <mergeCell ref="C27:C28"/>
    <mergeCell ref="D27:D28"/>
    <mergeCell ref="M27:M28"/>
    <mergeCell ref="B17:B18"/>
    <mergeCell ref="C17:C18"/>
    <mergeCell ref="D17:D18"/>
    <mergeCell ref="M17:M18"/>
    <mergeCell ref="D9:D10"/>
    <mergeCell ref="M15:M16"/>
    <mergeCell ref="C15:C16"/>
    <mergeCell ref="D15:D16"/>
  </mergeCells>
  <printOptions horizontalCentered="1" verticalCentered="1"/>
  <pageMargins left="0" right="0" top="0.15748031496062992" bottom="0.15748031496062992" header="0.31496062992125984" footer="0.31496062992125984"/>
  <pageSetup paperSize="5" scale="4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EXP. HABILITANTE</vt:lpstr>
      <vt:lpstr>EXP. PONDERABLE</vt:lpstr>
      <vt:lpstr>EQUIPO DE TRABAJO</vt:lpstr>
      <vt:lpstr>'EQUIPO DE TRABAJO'!Área_de_impresión</vt:lpstr>
      <vt:lpstr>'EXP. PONDERABLE'!Área_de_impresión</vt:lpstr>
      <vt:lpstr>'EQUIPO DE TRABAJO'!Títulos_a_imprimir</vt:lpstr>
      <vt:lpstr>'EXP. PONDERABLE'!Títulos_a_imprimir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nera solano soto</dc:creator>
  <cp:lastModifiedBy>nera solano soto</cp:lastModifiedBy>
  <cp:lastPrinted>2020-11-24T20:07:33Z</cp:lastPrinted>
  <dcterms:created xsi:type="dcterms:W3CDTF">2020-06-22T20:34:22Z</dcterms:created>
  <dcterms:modified xsi:type="dcterms:W3CDTF">2020-12-14T20:57:57Z</dcterms:modified>
</cp:coreProperties>
</file>