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ALCALDÍA DE NEIVA\6. NEIVA 2025\LICITACIÓN PÚBLICA\6. SAN ANTONIO LP007-2025\2. PLIEGO DE CONDICIONES\ADJUDICACIÓN\PUBLICAR\"/>
    </mc:Choice>
  </mc:AlternateContent>
  <xr:revisionPtr revIDLastSave="0" documentId="8_{5039CA65-BF70-4B5E-9E28-56F494197070}" xr6:coauthVersionLast="47" xr6:coauthVersionMax="47" xr10:uidLastSave="{00000000-0000-0000-0000-000000000000}"/>
  <bookViews>
    <workbookView xWindow="-108" yWindow="-108" windowWidth="23256" windowHeight="12456" tabRatio="834" firstSheet="15" activeTab="17" xr2:uid="{00000000-000D-0000-FFFF-FFFF00000000}"/>
  </bookViews>
  <sheets>
    <sheet name="Hoja1" sheetId="23" state="hidden" r:id="rId1"/>
    <sheet name="VERIFICACION DE OFERTAS" sheetId="5" state="hidden" r:id="rId2"/>
    <sheet name="MAB 1-aceptando 72" sheetId="15" state="hidden" r:id="rId3"/>
    <sheet name="Hoja2" sheetId="36" r:id="rId4"/>
    <sheet name="TODAS" sheetId="11" r:id="rId5"/>
    <sheet name="MAB " sheetId="12" state="hidden" r:id="rId6"/>
    <sheet name="MAB 1-aceptando 42" sheetId="16" state="hidden" r:id="rId7"/>
    <sheet name="MAB 1-aceptando 29" sheetId="17" state="hidden" r:id="rId8"/>
    <sheet name="MAB 3-aceptando 72-42" sheetId="13" state="hidden" r:id="rId9"/>
    <sheet name="MAB 4-aceptando 72-42-35" sheetId="14" state="hidden" r:id="rId10"/>
    <sheet name="MAB 1-aceptando 72-35" sheetId="18" state="hidden" r:id="rId11"/>
    <sheet name="MAB 1-aceptando 42-35" sheetId="19" state="hidden" r:id="rId12"/>
    <sheet name="MAB 1-aceptando 72-29" sheetId="20" state="hidden" r:id="rId13"/>
    <sheet name="MAB 1-aceptando 42-29" sheetId="21" state="hidden" r:id="rId14"/>
    <sheet name="MAB 1-rechazando todo" sheetId="22" state="hidden" r:id="rId15"/>
    <sheet name="INICIAL PRECIO ARTIFICIALME (2)" sheetId="24" r:id="rId16"/>
    <sheet name="PRECIO CON CORRECCION" sheetId="37" r:id="rId17"/>
    <sheet name="MEDIA ARITMETICA BAJA" sheetId="6" r:id="rId18"/>
    <sheet name="MEDIA GEOMETRICA solo arsaf" sheetId="25" state="hidden" r:id="rId19"/>
    <sheet name="MEDIA GEOMETRICA solo vial dvc" sheetId="26" state="hidden" r:id="rId20"/>
    <sheet name="MEDIA GEOMETRICA solo vias turi" sheetId="27" state="hidden" r:id="rId21"/>
    <sheet name="MEDIA GEOMETRICA soloarqueologi" sheetId="28" state="hidden" r:id="rId22"/>
    <sheet name="MEDIA GEOMETRICA con 34 -25" sheetId="29" state="hidden" r:id="rId23"/>
    <sheet name="MEDIA GEOMETRICA 34-23" sheetId="30" state="hidden" r:id="rId24"/>
    <sheet name="MEDIA GEOMETRICA 34-3" sheetId="31" state="hidden" r:id="rId25"/>
    <sheet name="MEDIA GEOMETRICA 25-23" sheetId="32" state="hidden" r:id="rId26"/>
    <sheet name="MEDIA GEOMETRICA 25-3" sheetId="33" state="hidden" r:id="rId27"/>
    <sheet name="MEDIA GEOMETRICA 23-3" sheetId="34" state="hidden" r:id="rId28"/>
    <sheet name="MEDIA GEOMETRICA 34-25-23" sheetId="35" state="hidden" r:id="rId29"/>
    <sheet name="MVA impar" sheetId="8" state="hidden" r:id="rId30"/>
  </sheets>
  <definedNames>
    <definedName name="_xlnm._FilterDatabase" localSheetId="15" hidden="1">'INICIAL PRECIO ARTIFICIALME (2)'!$B$2:$I$20</definedName>
    <definedName name="_xlnm._FilterDatabase" localSheetId="5" hidden="1">'MAB '!$B$2:$K$44</definedName>
    <definedName name="_xlnm._FilterDatabase" localSheetId="7" hidden="1">'MAB 1-aceptando 29'!$B$2:$K$62</definedName>
    <definedName name="_xlnm._FilterDatabase" localSheetId="6" hidden="1">'MAB 1-aceptando 42'!$B$2:$K$62</definedName>
    <definedName name="_xlnm._FilterDatabase" localSheetId="13" hidden="1">'MAB 1-aceptando 42-29'!$B$2:$K$62</definedName>
    <definedName name="_xlnm._FilterDatabase" localSheetId="11" hidden="1">'MAB 1-aceptando 42-35'!$B$2:$K$62</definedName>
    <definedName name="_xlnm._FilterDatabase" localSheetId="2" hidden="1">'MAB 1-aceptando 72'!$B$2:$K$62</definedName>
    <definedName name="_xlnm._FilterDatabase" localSheetId="12" hidden="1">'MAB 1-aceptando 72-29'!$B$2:$K$62</definedName>
    <definedName name="_xlnm._FilterDatabase" localSheetId="10" hidden="1">'MAB 1-aceptando 72-35'!$B$2:$K$62</definedName>
    <definedName name="_xlnm._FilterDatabase" localSheetId="14" hidden="1">'MAB 1-rechazando todo'!$B$2:$K$62</definedName>
    <definedName name="_xlnm._FilterDatabase" localSheetId="8" hidden="1">'MAB 3-aceptando 72-42'!$B$2:$K$62</definedName>
    <definedName name="_xlnm._FilterDatabase" localSheetId="9" hidden="1">'MAB 4-aceptando 72-42-35'!$B$2:$K$62</definedName>
    <definedName name="_xlnm._FilterDatabase" localSheetId="17" hidden="1">'MEDIA ARITMETICA BAJA'!$B$2:$K$34</definedName>
    <definedName name="_xlnm._FilterDatabase" localSheetId="27" hidden="1">'MEDIA GEOMETRICA 23-3'!$B$2:$L$44</definedName>
    <definedName name="_xlnm._FilterDatabase" localSheetId="25" hidden="1">'MEDIA GEOMETRICA 25-23'!$B$2:$L$44</definedName>
    <definedName name="_xlnm._FilterDatabase" localSheetId="26" hidden="1">'MEDIA GEOMETRICA 25-3'!$B$2:$L$44</definedName>
    <definedName name="_xlnm._FilterDatabase" localSheetId="23" hidden="1">'MEDIA GEOMETRICA 34-23'!$B$2:$L$44</definedName>
    <definedName name="_xlnm._FilterDatabase" localSheetId="28" hidden="1">'MEDIA GEOMETRICA 34-25-23'!$B$2:$L$44</definedName>
    <definedName name="_xlnm._FilterDatabase" localSheetId="24" hidden="1">'MEDIA GEOMETRICA 34-3'!$B$2:$L$44</definedName>
    <definedName name="_xlnm._FilterDatabase" localSheetId="22" hidden="1">'MEDIA GEOMETRICA con 34 -25'!$B$2:$L$44</definedName>
    <definedName name="_xlnm._FilterDatabase" localSheetId="18" hidden="1">'MEDIA GEOMETRICA solo arsaf'!$B$2:$L$44</definedName>
    <definedName name="_xlnm._FilterDatabase" localSheetId="19" hidden="1">'MEDIA GEOMETRICA solo vial dvc'!$B$2:$L$44</definedName>
    <definedName name="_xlnm._FilterDatabase" localSheetId="20" hidden="1">'MEDIA GEOMETRICA solo vias turi'!$B$2:$L$44</definedName>
    <definedName name="_xlnm._FilterDatabase" localSheetId="21" hidden="1">'MEDIA GEOMETRICA soloarqueologi'!$B$2:$L$44</definedName>
    <definedName name="_xlnm._FilterDatabase" localSheetId="29" hidden="1">'MVA impar'!$B$2:$K$62</definedName>
    <definedName name="_xlnm._FilterDatabase" localSheetId="16" hidden="1">'PRECIO CON CORRECCION'!$B$2:$I$20</definedName>
    <definedName name="_xlnm._FilterDatabase" localSheetId="4" hidden="1">TODAS!$B$2:$I$67</definedName>
    <definedName name="_xlnm._FilterDatabase" localSheetId="1" hidden="1">'VERIFICACION DE OFERTAS'!$B$2:$I$62</definedName>
    <definedName name="tdRepliesUniqueIdentifierCol_lnkRepliesUniqueIdentifierViewLink_0" localSheetId="15">'INICIAL PRECIO ARTIFICIALME (2)'!#REF!</definedName>
    <definedName name="tdRepliesUniqueIdentifierCol_lnkRepliesUniqueIdentifierViewLink_0" localSheetId="16">'PRECIO CON CORRECCION'!#REF!</definedName>
    <definedName name="tdRepliesUniqueIdentifierCol_lnkRepliesUniqueIdentifierViewLink_0" localSheetId="4">TODAS!#REF!</definedName>
    <definedName name="tdRepliesUniqueIdentifierCol_lnkRepliesUniqueIdentifierViewLink_0" localSheetId="1">'VERIFICACION DE OFERTAS'!#REF!</definedName>
    <definedName name="tdRepliesUniqueIdentifierCol_lnkRepliesUniqueIdentifierViewLink_1" localSheetId="15">'INICIAL PRECIO ARTIFICIALME (2)'!#REF!</definedName>
    <definedName name="tdRepliesUniqueIdentifierCol_lnkRepliesUniqueIdentifierViewLink_1" localSheetId="16">'PRECIO CON CORRECCION'!#REF!</definedName>
    <definedName name="tdRepliesUniqueIdentifierCol_lnkRepliesUniqueIdentifierViewLink_1" localSheetId="4">TODAS!#REF!</definedName>
    <definedName name="tdRepliesUniqueIdentifierCol_lnkRepliesUniqueIdentifierViewLink_1" localSheetId="1">'VERIFICACION DE OFERTAS'!#REF!</definedName>
    <definedName name="tdRepliesUniqueIdentifierCol_lnkRepliesUniqueIdentifierViewLink_10" localSheetId="15">'INICIAL PRECIO ARTIFICIALME (2)'!#REF!</definedName>
    <definedName name="tdRepliesUniqueIdentifierCol_lnkRepliesUniqueIdentifierViewLink_10" localSheetId="16">'PRECIO CON CORRECCION'!#REF!</definedName>
    <definedName name="tdRepliesUniqueIdentifierCol_lnkRepliesUniqueIdentifierViewLink_10" localSheetId="4">TODAS!#REF!</definedName>
    <definedName name="tdRepliesUniqueIdentifierCol_lnkRepliesUniqueIdentifierViewLink_10" localSheetId="1">'VERIFICACION DE OFERTAS'!#REF!</definedName>
    <definedName name="tdRepliesUniqueIdentifierCol_lnkRepliesUniqueIdentifierViewLink_11" localSheetId="15">'INICIAL PRECIO ARTIFICIALME (2)'!#REF!</definedName>
    <definedName name="tdRepliesUniqueIdentifierCol_lnkRepliesUniqueIdentifierViewLink_11" localSheetId="16">'PRECIO CON CORRECCION'!#REF!</definedName>
    <definedName name="tdRepliesUniqueIdentifierCol_lnkRepliesUniqueIdentifierViewLink_11" localSheetId="4">TODAS!#REF!</definedName>
    <definedName name="tdRepliesUniqueIdentifierCol_lnkRepliesUniqueIdentifierViewLink_11" localSheetId="1">'VERIFICACION DE OFERTAS'!#REF!</definedName>
    <definedName name="tdRepliesUniqueIdentifierCol_lnkRepliesUniqueIdentifierViewLink_12" localSheetId="15">'INICIAL PRECIO ARTIFICIALME (2)'!#REF!</definedName>
    <definedName name="tdRepliesUniqueIdentifierCol_lnkRepliesUniqueIdentifierViewLink_12" localSheetId="16">'PRECIO CON CORRECCION'!#REF!</definedName>
    <definedName name="tdRepliesUniqueIdentifierCol_lnkRepliesUniqueIdentifierViewLink_12" localSheetId="4">TODAS!#REF!</definedName>
    <definedName name="tdRepliesUniqueIdentifierCol_lnkRepliesUniqueIdentifierViewLink_12" localSheetId="1">'VERIFICACION DE OFERTAS'!#REF!</definedName>
    <definedName name="tdRepliesUniqueIdentifierCol_lnkRepliesUniqueIdentifierViewLink_13" localSheetId="15">'INICIAL PRECIO ARTIFICIALME (2)'!#REF!</definedName>
    <definedName name="tdRepliesUniqueIdentifierCol_lnkRepliesUniqueIdentifierViewLink_13" localSheetId="16">'PRECIO CON CORRECCION'!#REF!</definedName>
    <definedName name="tdRepliesUniqueIdentifierCol_lnkRepliesUniqueIdentifierViewLink_13" localSheetId="4">TODAS!#REF!</definedName>
    <definedName name="tdRepliesUniqueIdentifierCol_lnkRepliesUniqueIdentifierViewLink_13" localSheetId="1">'VERIFICACION DE OFERTAS'!#REF!</definedName>
    <definedName name="tdRepliesUniqueIdentifierCol_lnkRepliesUniqueIdentifierViewLink_14" localSheetId="15">'INICIAL PRECIO ARTIFICIALME (2)'!#REF!</definedName>
    <definedName name="tdRepliesUniqueIdentifierCol_lnkRepliesUniqueIdentifierViewLink_14" localSheetId="16">'PRECIO CON CORRECCION'!#REF!</definedName>
    <definedName name="tdRepliesUniqueIdentifierCol_lnkRepliesUniqueIdentifierViewLink_14" localSheetId="4">TODAS!#REF!</definedName>
    <definedName name="tdRepliesUniqueIdentifierCol_lnkRepliesUniqueIdentifierViewLink_14" localSheetId="1">'VERIFICACION DE OFERTAS'!#REF!</definedName>
    <definedName name="tdRepliesUniqueIdentifierCol_lnkRepliesUniqueIdentifierViewLink_15" localSheetId="15">'INICIAL PRECIO ARTIFICIALME (2)'!#REF!</definedName>
    <definedName name="tdRepliesUniqueIdentifierCol_lnkRepliesUniqueIdentifierViewLink_15" localSheetId="16">'PRECIO CON CORRECCION'!#REF!</definedName>
    <definedName name="tdRepliesUniqueIdentifierCol_lnkRepliesUniqueIdentifierViewLink_15" localSheetId="4">TODAS!#REF!</definedName>
    <definedName name="tdRepliesUniqueIdentifierCol_lnkRepliesUniqueIdentifierViewLink_15" localSheetId="1">'VERIFICACION DE OFERTAS'!#REF!</definedName>
    <definedName name="tdRepliesUniqueIdentifierCol_lnkRepliesUniqueIdentifierViewLink_16" localSheetId="15">'INICIAL PRECIO ARTIFICIALME (2)'!#REF!</definedName>
    <definedName name="tdRepliesUniqueIdentifierCol_lnkRepliesUniqueIdentifierViewLink_16" localSheetId="16">'PRECIO CON CORRECCION'!#REF!</definedName>
    <definedName name="tdRepliesUniqueIdentifierCol_lnkRepliesUniqueIdentifierViewLink_16" localSheetId="4">TODAS!#REF!</definedName>
    <definedName name="tdRepliesUniqueIdentifierCol_lnkRepliesUniqueIdentifierViewLink_16" localSheetId="1">'VERIFICACION DE OFERTAS'!#REF!</definedName>
    <definedName name="tdRepliesUniqueIdentifierCol_lnkRepliesUniqueIdentifierViewLink_17" localSheetId="15">'INICIAL PRECIO ARTIFICIALME (2)'!#REF!</definedName>
    <definedName name="tdRepliesUniqueIdentifierCol_lnkRepliesUniqueIdentifierViewLink_17" localSheetId="16">'PRECIO CON CORRECCION'!#REF!</definedName>
    <definedName name="tdRepliesUniqueIdentifierCol_lnkRepliesUniqueIdentifierViewLink_17" localSheetId="4">TODAS!#REF!</definedName>
    <definedName name="tdRepliesUniqueIdentifierCol_lnkRepliesUniqueIdentifierViewLink_17" localSheetId="1">'VERIFICACION DE OFERTAS'!#REF!</definedName>
    <definedName name="tdRepliesUniqueIdentifierCol_lnkRepliesUniqueIdentifierViewLink_18" localSheetId="15">'INICIAL PRECIO ARTIFICIALME (2)'!#REF!</definedName>
    <definedName name="tdRepliesUniqueIdentifierCol_lnkRepliesUniqueIdentifierViewLink_18" localSheetId="16">'PRECIO CON CORRECCION'!#REF!</definedName>
    <definedName name="tdRepliesUniqueIdentifierCol_lnkRepliesUniqueIdentifierViewLink_18" localSheetId="4">TODAS!#REF!</definedName>
    <definedName name="tdRepliesUniqueIdentifierCol_lnkRepliesUniqueIdentifierViewLink_18" localSheetId="1">'VERIFICACION DE OFERTAS'!#REF!</definedName>
    <definedName name="tdRepliesUniqueIdentifierCol_lnkRepliesUniqueIdentifierViewLink_19" localSheetId="15">'INICIAL PRECIO ARTIFICIALME (2)'!#REF!</definedName>
    <definedName name="tdRepliesUniqueIdentifierCol_lnkRepliesUniqueIdentifierViewLink_19" localSheetId="16">'PRECIO CON CORRECCION'!#REF!</definedName>
    <definedName name="tdRepliesUniqueIdentifierCol_lnkRepliesUniqueIdentifierViewLink_19" localSheetId="4">TODAS!#REF!</definedName>
    <definedName name="tdRepliesUniqueIdentifierCol_lnkRepliesUniqueIdentifierViewLink_19" localSheetId="1">'VERIFICACION DE OFERTAS'!#REF!</definedName>
    <definedName name="tdRepliesUniqueIdentifierCol_lnkRepliesUniqueIdentifierViewLink_2" localSheetId="15">'INICIAL PRECIO ARTIFICIALME (2)'!#REF!</definedName>
    <definedName name="tdRepliesUniqueIdentifierCol_lnkRepliesUniqueIdentifierViewLink_2" localSheetId="16">'PRECIO CON CORRECCION'!#REF!</definedName>
    <definedName name="tdRepliesUniqueIdentifierCol_lnkRepliesUniqueIdentifierViewLink_2" localSheetId="4">TODAS!#REF!</definedName>
    <definedName name="tdRepliesUniqueIdentifierCol_lnkRepliesUniqueIdentifierViewLink_2" localSheetId="1">'VERIFICACION DE OFERTAS'!#REF!</definedName>
    <definedName name="tdRepliesUniqueIdentifierCol_lnkRepliesUniqueIdentifierViewLink_20" localSheetId="15">'INICIAL PRECIO ARTIFICIALME (2)'!#REF!</definedName>
    <definedName name="tdRepliesUniqueIdentifierCol_lnkRepliesUniqueIdentifierViewLink_20" localSheetId="16">'PRECIO CON CORRECCION'!#REF!</definedName>
    <definedName name="tdRepliesUniqueIdentifierCol_lnkRepliesUniqueIdentifierViewLink_20" localSheetId="4">TODAS!#REF!</definedName>
    <definedName name="tdRepliesUniqueIdentifierCol_lnkRepliesUniqueIdentifierViewLink_20" localSheetId="1">'VERIFICACION DE OFERTAS'!#REF!</definedName>
    <definedName name="tdRepliesUniqueIdentifierCol_lnkRepliesUniqueIdentifierViewLink_21" localSheetId="15">'INICIAL PRECIO ARTIFICIALME (2)'!#REF!</definedName>
    <definedName name="tdRepliesUniqueIdentifierCol_lnkRepliesUniqueIdentifierViewLink_21" localSheetId="16">'PRECIO CON CORRECCION'!#REF!</definedName>
    <definedName name="tdRepliesUniqueIdentifierCol_lnkRepliesUniqueIdentifierViewLink_21" localSheetId="4">TODAS!#REF!</definedName>
    <definedName name="tdRepliesUniqueIdentifierCol_lnkRepliesUniqueIdentifierViewLink_21" localSheetId="1">'VERIFICACION DE OFERTAS'!#REF!</definedName>
    <definedName name="tdRepliesUniqueIdentifierCol_lnkRepliesUniqueIdentifierViewLink_22" localSheetId="0">Hoja1!$A$25</definedName>
    <definedName name="tdRepliesUniqueIdentifierCol_lnkRepliesUniqueIdentifierViewLink_23" localSheetId="0">Hoja1!$A$26</definedName>
    <definedName name="tdRepliesUniqueIdentifierCol_lnkRepliesUniqueIdentifierViewLink_24" localSheetId="0">Hoja1!$A$27</definedName>
    <definedName name="tdRepliesUniqueIdentifierCol_lnkRepliesUniqueIdentifierViewLink_25" localSheetId="0">Hoja1!$A$28</definedName>
    <definedName name="tdRepliesUniqueIdentifierCol_lnkRepliesUniqueIdentifierViewLink_26" localSheetId="0">Hoja1!$A$29</definedName>
    <definedName name="tdRepliesUniqueIdentifierCol_lnkRepliesUniqueIdentifierViewLink_27" localSheetId="0">Hoja1!$A$30</definedName>
    <definedName name="tdRepliesUniqueIdentifierCol_lnkRepliesUniqueIdentifierViewLink_28" localSheetId="0">Hoja1!$A$31</definedName>
    <definedName name="tdRepliesUniqueIdentifierCol_lnkRepliesUniqueIdentifierViewLink_29" localSheetId="0">Hoja1!$A$32</definedName>
    <definedName name="tdRepliesUniqueIdentifierCol_lnkRepliesUniqueIdentifierViewLink_3" localSheetId="15">'INICIAL PRECIO ARTIFICIALME (2)'!#REF!</definedName>
    <definedName name="tdRepliesUniqueIdentifierCol_lnkRepliesUniqueIdentifierViewLink_3" localSheetId="16">'PRECIO CON CORRECCION'!#REF!</definedName>
    <definedName name="tdRepliesUniqueIdentifierCol_lnkRepliesUniqueIdentifierViewLink_3" localSheetId="4">TODAS!#REF!</definedName>
    <definedName name="tdRepliesUniqueIdentifierCol_lnkRepliesUniqueIdentifierViewLink_3" localSheetId="1">'VERIFICACION DE OFERTAS'!#REF!</definedName>
    <definedName name="tdRepliesUniqueIdentifierCol_lnkRepliesUniqueIdentifierViewLink_30" localSheetId="0">Hoja1!$A$33</definedName>
    <definedName name="tdRepliesUniqueIdentifierCol_lnkRepliesUniqueIdentifierViewLink_31" localSheetId="0">Hoja1!$A$34</definedName>
    <definedName name="tdRepliesUniqueIdentifierCol_lnkRepliesUniqueIdentifierViewLink_32" localSheetId="0">Hoja1!$A$35</definedName>
    <definedName name="tdRepliesUniqueIdentifierCol_lnkRepliesUniqueIdentifierViewLink_33" localSheetId="0">Hoja1!$A$36</definedName>
    <definedName name="tdRepliesUniqueIdentifierCol_lnkRepliesUniqueIdentifierViewLink_34" localSheetId="0">Hoja1!$A$37</definedName>
    <definedName name="tdRepliesUniqueIdentifierCol_lnkRepliesUniqueIdentifierViewLink_35" localSheetId="0">Hoja1!$A$38</definedName>
    <definedName name="tdRepliesUniqueIdentifierCol_lnkRepliesUniqueIdentifierViewLink_36" localSheetId="0">Hoja1!$A$39</definedName>
    <definedName name="tdRepliesUniqueIdentifierCol_lnkRepliesUniqueIdentifierViewLink_37" localSheetId="0">Hoja1!$A$40</definedName>
    <definedName name="tdRepliesUniqueIdentifierCol_lnkRepliesUniqueIdentifierViewLink_38" localSheetId="0">Hoja1!$A$41</definedName>
    <definedName name="tdRepliesUniqueIdentifierCol_lnkRepliesUniqueIdentifierViewLink_39" localSheetId="0">Hoja1!$A$42</definedName>
    <definedName name="tdRepliesUniqueIdentifierCol_lnkRepliesUniqueIdentifierViewLink_4" localSheetId="15">'INICIAL PRECIO ARTIFICIALME (2)'!#REF!</definedName>
    <definedName name="tdRepliesUniqueIdentifierCol_lnkRepliesUniqueIdentifierViewLink_4" localSheetId="16">'PRECIO CON CORRECCION'!#REF!</definedName>
    <definedName name="tdRepliesUniqueIdentifierCol_lnkRepliesUniqueIdentifierViewLink_4" localSheetId="4">TODAS!#REF!</definedName>
    <definedName name="tdRepliesUniqueIdentifierCol_lnkRepliesUniqueIdentifierViewLink_4" localSheetId="1">'VERIFICACION DE OFERTAS'!#REF!</definedName>
    <definedName name="tdRepliesUniqueIdentifierCol_lnkRepliesUniqueIdentifierViewLink_40" localSheetId="0">Hoja1!$A$43</definedName>
    <definedName name="tdRepliesUniqueIdentifierCol_lnkRepliesUniqueIdentifierViewLink_41" localSheetId="0">Hoja1!$A$44</definedName>
    <definedName name="tdRepliesUniqueIdentifierCol_lnkRepliesUniqueIdentifierViewLink_42" localSheetId="0">Hoja1!$A$45</definedName>
    <definedName name="tdRepliesUniqueIdentifierCol_lnkRepliesUniqueIdentifierViewLink_43" localSheetId="0">Hoja1!$A$46</definedName>
    <definedName name="tdRepliesUniqueIdentifierCol_lnkRepliesUniqueIdentifierViewLink_44" localSheetId="0">Hoja1!$A$47</definedName>
    <definedName name="tdRepliesUniqueIdentifierCol_lnkRepliesUniqueIdentifierViewLink_45" localSheetId="0">Hoja1!$A$48</definedName>
    <definedName name="tdRepliesUniqueIdentifierCol_lnkRepliesUniqueIdentifierViewLink_46" localSheetId="0">Hoja1!$A$49</definedName>
    <definedName name="tdRepliesUniqueIdentifierCol_lnkRepliesUniqueIdentifierViewLink_47" localSheetId="0">Hoja1!$A$50</definedName>
    <definedName name="tdRepliesUniqueIdentifierCol_lnkRepliesUniqueIdentifierViewLink_48" localSheetId="0">Hoja1!$A$51</definedName>
    <definedName name="tdRepliesUniqueIdentifierCol_lnkRepliesUniqueIdentifierViewLink_49" localSheetId="0">Hoja1!$A$52</definedName>
    <definedName name="tdRepliesUniqueIdentifierCol_lnkRepliesUniqueIdentifierViewLink_5" localSheetId="15">'INICIAL PRECIO ARTIFICIALME (2)'!#REF!</definedName>
    <definedName name="tdRepliesUniqueIdentifierCol_lnkRepliesUniqueIdentifierViewLink_5" localSheetId="16">'PRECIO CON CORRECCION'!#REF!</definedName>
    <definedName name="tdRepliesUniqueIdentifierCol_lnkRepliesUniqueIdentifierViewLink_5" localSheetId="4">TODAS!#REF!</definedName>
    <definedName name="tdRepliesUniqueIdentifierCol_lnkRepliesUniqueIdentifierViewLink_5" localSheetId="1">'VERIFICACION DE OFERTAS'!#REF!</definedName>
    <definedName name="tdRepliesUniqueIdentifierCol_lnkRepliesUniqueIdentifierViewLink_50" localSheetId="0">Hoja1!$A$53</definedName>
    <definedName name="tdRepliesUniqueIdentifierCol_lnkRepliesUniqueIdentifierViewLink_51" localSheetId="0">Hoja1!$A$54</definedName>
    <definedName name="tdRepliesUniqueIdentifierCol_lnkRepliesUniqueIdentifierViewLink_52" localSheetId="0">Hoja1!$A$55</definedName>
    <definedName name="tdRepliesUniqueIdentifierCol_lnkRepliesUniqueIdentifierViewLink_53" localSheetId="0">Hoja1!$A$56</definedName>
    <definedName name="tdRepliesUniqueIdentifierCol_lnkRepliesUniqueIdentifierViewLink_54" localSheetId="0">Hoja1!$A$57</definedName>
    <definedName name="tdRepliesUniqueIdentifierCol_lnkRepliesUniqueIdentifierViewLink_55" localSheetId="0">Hoja1!$A$58</definedName>
    <definedName name="tdRepliesUniqueIdentifierCol_lnkRepliesUniqueIdentifierViewLink_56" localSheetId="0">Hoja1!$A$59</definedName>
    <definedName name="tdRepliesUniqueIdentifierCol_lnkRepliesUniqueIdentifierViewLink_57" localSheetId="0">Hoja1!$A$60</definedName>
    <definedName name="tdRepliesUniqueIdentifierCol_lnkRepliesUniqueIdentifierViewLink_58" localSheetId="0">Hoja1!$A$61</definedName>
    <definedName name="tdRepliesUniqueIdentifierCol_lnkRepliesUniqueIdentifierViewLink_59" localSheetId="0">Hoja1!$A$62</definedName>
    <definedName name="tdRepliesUniqueIdentifierCol_lnkRepliesUniqueIdentifierViewLink_6" localSheetId="15">'INICIAL PRECIO ARTIFICIALME (2)'!#REF!</definedName>
    <definedName name="tdRepliesUniqueIdentifierCol_lnkRepliesUniqueIdentifierViewLink_6" localSheetId="16">'PRECIO CON CORRECCION'!#REF!</definedName>
    <definedName name="tdRepliesUniqueIdentifierCol_lnkRepliesUniqueIdentifierViewLink_6" localSheetId="4">TODAS!#REF!</definedName>
    <definedName name="tdRepliesUniqueIdentifierCol_lnkRepliesUniqueIdentifierViewLink_6" localSheetId="1">'VERIFICACION DE OFERTAS'!#REF!</definedName>
    <definedName name="tdRepliesUniqueIdentifierCol_lnkRepliesUniqueIdentifierViewLink_60" localSheetId="0">Hoja1!$A$63</definedName>
    <definedName name="tdRepliesUniqueIdentifierCol_lnkRepliesUniqueIdentifierViewLink_61" localSheetId="0">Hoja1!$A$64</definedName>
    <definedName name="tdRepliesUniqueIdentifierCol_lnkRepliesUniqueIdentifierViewLink_62" localSheetId="0">Hoja1!$A$65</definedName>
    <definedName name="tdRepliesUniqueIdentifierCol_lnkRepliesUniqueIdentifierViewLink_63" localSheetId="0">Hoja1!$A$66</definedName>
    <definedName name="tdRepliesUniqueIdentifierCol_lnkRepliesUniqueIdentifierViewLink_64" localSheetId="0">Hoja1!$A$67</definedName>
    <definedName name="tdRepliesUniqueIdentifierCol_lnkRepliesUniqueIdentifierViewLink_65" localSheetId="0">Hoja1!$A$68</definedName>
    <definedName name="tdRepliesUniqueIdentifierCol_lnkRepliesUniqueIdentifierViewLink_66" localSheetId="0">Hoja1!$A$69</definedName>
    <definedName name="tdRepliesUniqueIdentifierCol_lnkRepliesUniqueIdentifierViewLink_67" localSheetId="0">Hoja1!$A$70</definedName>
    <definedName name="tdRepliesUniqueIdentifierCol_lnkRepliesUniqueIdentifierViewLink_7" localSheetId="15">'INICIAL PRECIO ARTIFICIALME (2)'!#REF!</definedName>
    <definedName name="tdRepliesUniqueIdentifierCol_lnkRepliesUniqueIdentifierViewLink_7" localSheetId="16">'PRECIO CON CORRECCION'!#REF!</definedName>
    <definedName name="tdRepliesUniqueIdentifierCol_lnkRepliesUniqueIdentifierViewLink_7" localSheetId="4">TODAS!#REF!</definedName>
    <definedName name="tdRepliesUniqueIdentifierCol_lnkRepliesUniqueIdentifierViewLink_7" localSheetId="1">'VERIFICACION DE OFERTAS'!#REF!</definedName>
    <definedName name="tdRepliesUniqueIdentifierCol_lnkRepliesUniqueIdentifierViewLink_8" localSheetId="15">'INICIAL PRECIO ARTIFICIALME (2)'!#REF!</definedName>
    <definedName name="tdRepliesUniqueIdentifierCol_lnkRepliesUniqueIdentifierViewLink_8" localSheetId="16">'PRECIO CON CORRECCION'!#REF!</definedName>
    <definedName name="tdRepliesUniqueIdentifierCol_lnkRepliesUniqueIdentifierViewLink_8" localSheetId="4">TODAS!#REF!</definedName>
    <definedName name="tdRepliesUniqueIdentifierCol_lnkRepliesUniqueIdentifierViewLink_8" localSheetId="1">'VERIFICACION DE OFERTAS'!#REF!</definedName>
    <definedName name="tdRepliesUniqueIdentifierCol_lnkRepliesUniqueIdentifierViewLink_9" localSheetId="15">'INICIAL PRECIO ARTIFICIALME (2)'!#REF!</definedName>
    <definedName name="tdRepliesUniqueIdentifierCol_lnkRepliesUniqueIdentifierViewLink_9" localSheetId="16">'PRECIO CON CORRECCION'!#REF!</definedName>
    <definedName name="tdRepliesUniqueIdentifierCol_lnkRepliesUniqueIdentifierViewLink_9" localSheetId="4">TODAS!#REF!</definedName>
    <definedName name="tdRepliesUniqueIdentifierCol_lnkRepliesUniqueIdentifierViewLink_9" localSheetId="1">'VERIFICACION DE OFERTAS'!#REF!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6" l="1"/>
  <c r="F24" i="6"/>
  <c r="E8" i="6" l="1"/>
  <c r="F23" i="6" l="1"/>
  <c r="H3" i="37"/>
  <c r="G23" i="37"/>
  <c r="G22" i="37"/>
  <c r="G24" i="37" s="1"/>
  <c r="H15" i="37" l="1"/>
  <c r="H7" i="37"/>
  <c r="H14" i="37"/>
  <c r="H6" i="37"/>
  <c r="H13" i="37"/>
  <c r="H5" i="37"/>
  <c r="H20" i="37"/>
  <c r="H12" i="37"/>
  <c r="H4" i="37"/>
  <c r="H11" i="37"/>
  <c r="H18" i="37"/>
  <c r="H10" i="37"/>
  <c r="H17" i="37"/>
  <c r="H9" i="37"/>
  <c r="H16" i="37"/>
  <c r="H19" i="37"/>
  <c r="H8" i="37"/>
  <c r="G23" i="24"/>
  <c r="G22" i="24"/>
  <c r="G24" i="24" s="1"/>
  <c r="G71" i="11"/>
  <c r="G72" i="11" s="1"/>
  <c r="G70" i="11"/>
  <c r="H8" i="6" l="1"/>
  <c r="I8" i="6" s="1"/>
  <c r="K8" i="6" s="1"/>
  <c r="H5" i="6"/>
  <c r="H16" i="6"/>
  <c r="E5" i="6"/>
  <c r="E13" i="6"/>
  <c r="E16" i="6"/>
  <c r="E9" i="6"/>
  <c r="E4" i="6"/>
  <c r="E7" i="6"/>
  <c r="E17" i="6"/>
  <c r="E15" i="6"/>
  <c r="E11" i="6"/>
  <c r="E6" i="6"/>
  <c r="E19" i="6"/>
  <c r="E10" i="6"/>
  <c r="E18" i="6"/>
  <c r="E14" i="6"/>
  <c r="E3" i="6"/>
  <c r="E12" i="6"/>
  <c r="H3" i="11"/>
  <c r="H5" i="11"/>
  <c r="H6" i="11"/>
  <c r="H9" i="11"/>
  <c r="H10" i="11"/>
  <c r="H11" i="11"/>
  <c r="H13" i="11"/>
  <c r="H14" i="11"/>
  <c r="H15" i="11"/>
  <c r="H16" i="11"/>
  <c r="H18" i="11"/>
  <c r="H17" i="11"/>
  <c r="H5" i="24" l="1"/>
  <c r="H11" i="24"/>
  <c r="H16" i="24"/>
  <c r="H6" i="24"/>
  <c r="H12" i="24"/>
  <c r="H7" i="24"/>
  <c r="H13" i="24"/>
  <c r="H17" i="24"/>
  <c r="H8" i="24"/>
  <c r="H10" i="24"/>
  <c r="H18" i="24"/>
  <c r="H14" i="24"/>
  <c r="H9" i="24"/>
  <c r="H19" i="24"/>
  <c r="H3" i="24"/>
  <c r="H4" i="24"/>
  <c r="H15" i="24"/>
  <c r="D44" i="35"/>
  <c r="E44" i="35" s="1"/>
  <c r="G44" i="35" s="1"/>
  <c r="C44" i="35"/>
  <c r="D43" i="35"/>
  <c r="E43" i="35" s="1"/>
  <c r="G43" i="35" s="1"/>
  <c r="C43" i="35"/>
  <c r="C42" i="35"/>
  <c r="D41" i="35"/>
  <c r="E41" i="35" s="1"/>
  <c r="G41" i="35" s="1"/>
  <c r="C41" i="35"/>
  <c r="D40" i="35"/>
  <c r="E40" i="35" s="1"/>
  <c r="G40" i="35" s="1"/>
  <c r="C40" i="35"/>
  <c r="D39" i="35"/>
  <c r="E39" i="35" s="1"/>
  <c r="G39" i="35" s="1"/>
  <c r="C39" i="35"/>
  <c r="C38" i="35"/>
  <c r="D37" i="35"/>
  <c r="E37" i="35" s="1"/>
  <c r="G37" i="35" s="1"/>
  <c r="C37" i="35"/>
  <c r="D36" i="35"/>
  <c r="E36" i="35" s="1"/>
  <c r="G36" i="35" s="1"/>
  <c r="C36" i="35"/>
  <c r="C35" i="35"/>
  <c r="D34" i="35"/>
  <c r="E34" i="35" s="1"/>
  <c r="G34" i="35" s="1"/>
  <c r="C34" i="35"/>
  <c r="D33" i="35"/>
  <c r="E33" i="35" s="1"/>
  <c r="G33" i="35" s="1"/>
  <c r="C33" i="35"/>
  <c r="D32" i="35"/>
  <c r="E32" i="35" s="1"/>
  <c r="G32" i="35" s="1"/>
  <c r="C32" i="35"/>
  <c r="D31" i="35"/>
  <c r="E31" i="35" s="1"/>
  <c r="G31" i="35" s="1"/>
  <c r="C31" i="35"/>
  <c r="C30" i="35"/>
  <c r="D29" i="35"/>
  <c r="E29" i="35" s="1"/>
  <c r="G29" i="35" s="1"/>
  <c r="C29" i="35"/>
  <c r="D28" i="35"/>
  <c r="E28" i="35" s="1"/>
  <c r="G28" i="35" s="1"/>
  <c r="C28" i="35"/>
  <c r="D27" i="35"/>
  <c r="E27" i="35" s="1"/>
  <c r="G27" i="35" s="1"/>
  <c r="C27" i="35"/>
  <c r="D26" i="35"/>
  <c r="E26" i="35" s="1"/>
  <c r="G26" i="35" s="1"/>
  <c r="C26" i="35"/>
  <c r="D25" i="35"/>
  <c r="E25" i="35" s="1"/>
  <c r="G25" i="35" s="1"/>
  <c r="C25" i="35"/>
  <c r="D24" i="35"/>
  <c r="E24" i="35" s="1"/>
  <c r="G24" i="35" s="1"/>
  <c r="C24" i="35"/>
  <c r="D23" i="35"/>
  <c r="E23" i="35" s="1"/>
  <c r="G23" i="35" s="1"/>
  <c r="C23" i="35"/>
  <c r="D22" i="35"/>
  <c r="E22" i="35" s="1"/>
  <c r="G22" i="35" s="1"/>
  <c r="C22" i="35"/>
  <c r="D21" i="35"/>
  <c r="E21" i="35" s="1"/>
  <c r="G21" i="35" s="1"/>
  <c r="C21" i="35"/>
  <c r="D20" i="35"/>
  <c r="E20" i="35" s="1"/>
  <c r="G20" i="35" s="1"/>
  <c r="C20" i="35"/>
  <c r="D19" i="35"/>
  <c r="E19" i="35" s="1"/>
  <c r="G19" i="35" s="1"/>
  <c r="C19" i="35"/>
  <c r="D18" i="35"/>
  <c r="E18" i="35" s="1"/>
  <c r="G18" i="35" s="1"/>
  <c r="C18" i="35"/>
  <c r="D17" i="35"/>
  <c r="E17" i="35" s="1"/>
  <c r="G17" i="35" s="1"/>
  <c r="C17" i="35"/>
  <c r="D16" i="35"/>
  <c r="E16" i="35" s="1"/>
  <c r="G16" i="35" s="1"/>
  <c r="C16" i="35"/>
  <c r="D15" i="35"/>
  <c r="E15" i="35" s="1"/>
  <c r="G15" i="35" s="1"/>
  <c r="C15" i="35"/>
  <c r="D14" i="35"/>
  <c r="E14" i="35" s="1"/>
  <c r="G14" i="35" s="1"/>
  <c r="C14" i="35"/>
  <c r="D13" i="35"/>
  <c r="E13" i="35" s="1"/>
  <c r="G13" i="35" s="1"/>
  <c r="C13" i="35"/>
  <c r="D12" i="35"/>
  <c r="E12" i="35" s="1"/>
  <c r="G12" i="35" s="1"/>
  <c r="C12" i="35"/>
  <c r="D11" i="35"/>
  <c r="E11" i="35" s="1"/>
  <c r="G11" i="35" s="1"/>
  <c r="C11" i="35"/>
  <c r="D10" i="35"/>
  <c r="E10" i="35" s="1"/>
  <c r="G10" i="35" s="1"/>
  <c r="C10" i="35"/>
  <c r="D9" i="35"/>
  <c r="E9" i="35" s="1"/>
  <c r="G9" i="35" s="1"/>
  <c r="C9" i="35"/>
  <c r="D8" i="35"/>
  <c r="E8" i="35" s="1"/>
  <c r="G8" i="35" s="1"/>
  <c r="C8" i="35"/>
  <c r="D7" i="35"/>
  <c r="E7" i="35" s="1"/>
  <c r="G7" i="35" s="1"/>
  <c r="C7" i="35"/>
  <c r="D6" i="35"/>
  <c r="E6" i="35" s="1"/>
  <c r="G6" i="35" s="1"/>
  <c r="C6" i="35"/>
  <c r="D5" i="35"/>
  <c r="E5" i="35" s="1"/>
  <c r="G5" i="35" s="1"/>
  <c r="C5" i="35"/>
  <c r="D4" i="35"/>
  <c r="E4" i="35" s="1"/>
  <c r="G4" i="35" s="1"/>
  <c r="C4" i="35"/>
  <c r="D3" i="35"/>
  <c r="E3" i="35" s="1"/>
  <c r="G3" i="35" s="1"/>
  <c r="C3" i="35"/>
  <c r="D44" i="34"/>
  <c r="E44" i="34" s="1"/>
  <c r="G44" i="34" s="1"/>
  <c r="C44" i="34"/>
  <c r="D43" i="34"/>
  <c r="E43" i="34" s="1"/>
  <c r="G43" i="34" s="1"/>
  <c r="C43" i="34"/>
  <c r="C42" i="34"/>
  <c r="D41" i="34"/>
  <c r="E41" i="34" s="1"/>
  <c r="G41" i="34" s="1"/>
  <c r="C41" i="34"/>
  <c r="D40" i="34"/>
  <c r="E40" i="34" s="1"/>
  <c r="G40" i="34" s="1"/>
  <c r="C40" i="34"/>
  <c r="D39" i="34"/>
  <c r="E39" i="34" s="1"/>
  <c r="G39" i="34" s="1"/>
  <c r="C39" i="34"/>
  <c r="C38" i="34"/>
  <c r="D37" i="34"/>
  <c r="E37" i="34" s="1"/>
  <c r="G37" i="34" s="1"/>
  <c r="C37" i="34"/>
  <c r="C36" i="34"/>
  <c r="C35" i="34"/>
  <c r="D34" i="34"/>
  <c r="E34" i="34" s="1"/>
  <c r="G34" i="34" s="1"/>
  <c r="C34" i="34"/>
  <c r="D33" i="34"/>
  <c r="E33" i="34" s="1"/>
  <c r="G33" i="34" s="1"/>
  <c r="C33" i="34"/>
  <c r="D32" i="34"/>
  <c r="E32" i="34" s="1"/>
  <c r="G32" i="34" s="1"/>
  <c r="C32" i="34"/>
  <c r="D31" i="34"/>
  <c r="E31" i="34" s="1"/>
  <c r="G31" i="34" s="1"/>
  <c r="C31" i="34"/>
  <c r="C30" i="34"/>
  <c r="D29" i="34"/>
  <c r="E29" i="34" s="1"/>
  <c r="G29" i="34" s="1"/>
  <c r="C29" i="34"/>
  <c r="D28" i="34"/>
  <c r="E28" i="34" s="1"/>
  <c r="G28" i="34" s="1"/>
  <c r="C28" i="34"/>
  <c r="C27" i="34"/>
  <c r="D26" i="34"/>
  <c r="E26" i="34" s="1"/>
  <c r="G26" i="34" s="1"/>
  <c r="C26" i="34"/>
  <c r="D25" i="34"/>
  <c r="E25" i="34" s="1"/>
  <c r="G25" i="34" s="1"/>
  <c r="C25" i="34"/>
  <c r="D24" i="34"/>
  <c r="E24" i="34" s="1"/>
  <c r="G24" i="34" s="1"/>
  <c r="C24" i="34"/>
  <c r="D23" i="34"/>
  <c r="E23" i="34" s="1"/>
  <c r="G23" i="34" s="1"/>
  <c r="C23" i="34"/>
  <c r="D22" i="34"/>
  <c r="E22" i="34" s="1"/>
  <c r="G22" i="34" s="1"/>
  <c r="C22" i="34"/>
  <c r="D21" i="34"/>
  <c r="E21" i="34" s="1"/>
  <c r="G21" i="34" s="1"/>
  <c r="C21" i="34"/>
  <c r="D20" i="34"/>
  <c r="E20" i="34" s="1"/>
  <c r="G20" i="34" s="1"/>
  <c r="C20" i="34"/>
  <c r="D19" i="34"/>
  <c r="E19" i="34" s="1"/>
  <c r="G19" i="34" s="1"/>
  <c r="C19" i="34"/>
  <c r="D18" i="34"/>
  <c r="E18" i="34" s="1"/>
  <c r="G18" i="34" s="1"/>
  <c r="C18" i="34"/>
  <c r="D17" i="34"/>
  <c r="E17" i="34" s="1"/>
  <c r="G17" i="34" s="1"/>
  <c r="C17" i="34"/>
  <c r="D16" i="34"/>
  <c r="E16" i="34" s="1"/>
  <c r="G16" i="34" s="1"/>
  <c r="C16" i="34"/>
  <c r="D15" i="34"/>
  <c r="E15" i="34" s="1"/>
  <c r="G15" i="34" s="1"/>
  <c r="C15" i="34"/>
  <c r="D14" i="34"/>
  <c r="E14" i="34" s="1"/>
  <c r="G14" i="34" s="1"/>
  <c r="C14" i="34"/>
  <c r="D13" i="34"/>
  <c r="E13" i="34" s="1"/>
  <c r="G13" i="34" s="1"/>
  <c r="C13" i="34"/>
  <c r="D12" i="34"/>
  <c r="E12" i="34" s="1"/>
  <c r="G12" i="34" s="1"/>
  <c r="C12" i="34"/>
  <c r="D11" i="34"/>
  <c r="E11" i="34" s="1"/>
  <c r="G11" i="34" s="1"/>
  <c r="C11" i="34"/>
  <c r="D10" i="34"/>
  <c r="E10" i="34" s="1"/>
  <c r="G10" i="34" s="1"/>
  <c r="C10" i="34"/>
  <c r="D9" i="34"/>
  <c r="E9" i="34" s="1"/>
  <c r="G9" i="34" s="1"/>
  <c r="C9" i="34"/>
  <c r="D8" i="34"/>
  <c r="E8" i="34" s="1"/>
  <c r="G8" i="34" s="1"/>
  <c r="C8" i="34"/>
  <c r="D7" i="34"/>
  <c r="E7" i="34" s="1"/>
  <c r="G7" i="34" s="1"/>
  <c r="C7" i="34"/>
  <c r="D6" i="34"/>
  <c r="E6" i="34" s="1"/>
  <c r="G6" i="34" s="1"/>
  <c r="C6" i="34"/>
  <c r="D5" i="34"/>
  <c r="E5" i="34" s="1"/>
  <c r="G5" i="34" s="1"/>
  <c r="C5" i="34"/>
  <c r="D4" i="34"/>
  <c r="E4" i="34" s="1"/>
  <c r="G4" i="34" s="1"/>
  <c r="C4" i="34"/>
  <c r="D3" i="34"/>
  <c r="E3" i="34" s="1"/>
  <c r="G3" i="34" s="1"/>
  <c r="C3" i="34"/>
  <c r="D44" i="33"/>
  <c r="E44" i="33" s="1"/>
  <c r="G44" i="33" s="1"/>
  <c r="C44" i="33"/>
  <c r="D43" i="33"/>
  <c r="E43" i="33" s="1"/>
  <c r="G43" i="33" s="1"/>
  <c r="C43" i="33"/>
  <c r="C42" i="33"/>
  <c r="D41" i="33"/>
  <c r="E41" i="33" s="1"/>
  <c r="G41" i="33" s="1"/>
  <c r="C41" i="33"/>
  <c r="D40" i="33"/>
  <c r="E40" i="33" s="1"/>
  <c r="G40" i="33" s="1"/>
  <c r="C40" i="33"/>
  <c r="D39" i="33"/>
  <c r="E39" i="33" s="1"/>
  <c r="G39" i="33" s="1"/>
  <c r="C39" i="33"/>
  <c r="C38" i="33"/>
  <c r="D37" i="33"/>
  <c r="E37" i="33" s="1"/>
  <c r="G37" i="33" s="1"/>
  <c r="C37" i="33"/>
  <c r="C36" i="33"/>
  <c r="C35" i="33"/>
  <c r="D34" i="33"/>
  <c r="E34" i="33" s="1"/>
  <c r="G34" i="33" s="1"/>
  <c r="C34" i="33"/>
  <c r="D33" i="33"/>
  <c r="E33" i="33" s="1"/>
  <c r="G33" i="33" s="1"/>
  <c r="C33" i="33"/>
  <c r="D32" i="33"/>
  <c r="E32" i="33" s="1"/>
  <c r="G32" i="33" s="1"/>
  <c r="C32" i="33"/>
  <c r="D31" i="33"/>
  <c r="E31" i="33" s="1"/>
  <c r="G31" i="33" s="1"/>
  <c r="C31" i="33"/>
  <c r="C30" i="33"/>
  <c r="D29" i="33"/>
  <c r="E29" i="33" s="1"/>
  <c r="G29" i="33" s="1"/>
  <c r="C29" i="33"/>
  <c r="D28" i="33"/>
  <c r="E28" i="33" s="1"/>
  <c r="G28" i="33" s="1"/>
  <c r="C28" i="33"/>
  <c r="D27" i="33"/>
  <c r="E27" i="33" s="1"/>
  <c r="G27" i="33" s="1"/>
  <c r="C27" i="33"/>
  <c r="D26" i="33"/>
  <c r="E26" i="33" s="1"/>
  <c r="G26" i="33" s="1"/>
  <c r="C26" i="33"/>
  <c r="C25" i="33"/>
  <c r="D24" i="33"/>
  <c r="E24" i="33" s="1"/>
  <c r="G24" i="33" s="1"/>
  <c r="C24" i="33"/>
  <c r="D23" i="33"/>
  <c r="E23" i="33" s="1"/>
  <c r="G23" i="33" s="1"/>
  <c r="C23" i="33"/>
  <c r="D22" i="33"/>
  <c r="E22" i="33" s="1"/>
  <c r="G22" i="33" s="1"/>
  <c r="C22" i="33"/>
  <c r="D21" i="33"/>
  <c r="E21" i="33" s="1"/>
  <c r="G21" i="33" s="1"/>
  <c r="C21" i="33"/>
  <c r="D20" i="33"/>
  <c r="E20" i="33" s="1"/>
  <c r="G20" i="33" s="1"/>
  <c r="C20" i="33"/>
  <c r="D19" i="33"/>
  <c r="E19" i="33" s="1"/>
  <c r="G19" i="33" s="1"/>
  <c r="C19" i="33"/>
  <c r="D18" i="33"/>
  <c r="E18" i="33" s="1"/>
  <c r="G18" i="33" s="1"/>
  <c r="C18" i="33"/>
  <c r="D17" i="33"/>
  <c r="E17" i="33" s="1"/>
  <c r="G17" i="33" s="1"/>
  <c r="C17" i="33"/>
  <c r="D16" i="33"/>
  <c r="E16" i="33" s="1"/>
  <c r="G16" i="33" s="1"/>
  <c r="C16" i="33"/>
  <c r="D15" i="33"/>
  <c r="E15" i="33" s="1"/>
  <c r="G15" i="33" s="1"/>
  <c r="C15" i="33"/>
  <c r="D14" i="33"/>
  <c r="E14" i="33" s="1"/>
  <c r="G14" i="33" s="1"/>
  <c r="C14" i="33"/>
  <c r="D13" i="33"/>
  <c r="E13" i="33" s="1"/>
  <c r="G13" i="33" s="1"/>
  <c r="C13" i="33"/>
  <c r="D12" i="33"/>
  <c r="E12" i="33" s="1"/>
  <c r="G12" i="33" s="1"/>
  <c r="C12" i="33"/>
  <c r="D11" i="33"/>
  <c r="E11" i="33" s="1"/>
  <c r="G11" i="33" s="1"/>
  <c r="C11" i="33"/>
  <c r="D10" i="33"/>
  <c r="E10" i="33" s="1"/>
  <c r="G10" i="33" s="1"/>
  <c r="C10" i="33"/>
  <c r="D9" i="33"/>
  <c r="E9" i="33" s="1"/>
  <c r="G9" i="33" s="1"/>
  <c r="C9" i="33"/>
  <c r="D8" i="33"/>
  <c r="E8" i="33" s="1"/>
  <c r="G8" i="33" s="1"/>
  <c r="C8" i="33"/>
  <c r="D7" i="33"/>
  <c r="E7" i="33" s="1"/>
  <c r="G7" i="33" s="1"/>
  <c r="C7" i="33"/>
  <c r="D6" i="33"/>
  <c r="E6" i="33" s="1"/>
  <c r="G6" i="33" s="1"/>
  <c r="C6" i="33"/>
  <c r="D5" i="33"/>
  <c r="E5" i="33" s="1"/>
  <c r="G5" i="33" s="1"/>
  <c r="C5" i="33"/>
  <c r="D4" i="33"/>
  <c r="E4" i="33" s="1"/>
  <c r="G4" i="33" s="1"/>
  <c r="C4" i="33"/>
  <c r="D3" i="33"/>
  <c r="E3" i="33" s="1"/>
  <c r="G3" i="33" s="1"/>
  <c r="C3" i="33"/>
  <c r="D44" i="32"/>
  <c r="E44" i="32" s="1"/>
  <c r="G44" i="32" s="1"/>
  <c r="C44" i="32"/>
  <c r="D43" i="32"/>
  <c r="E43" i="32" s="1"/>
  <c r="G43" i="32" s="1"/>
  <c r="C43" i="32"/>
  <c r="C42" i="32"/>
  <c r="D41" i="32"/>
  <c r="E41" i="32" s="1"/>
  <c r="G41" i="32" s="1"/>
  <c r="C41" i="32"/>
  <c r="D40" i="32"/>
  <c r="E40" i="32" s="1"/>
  <c r="G40" i="32" s="1"/>
  <c r="C40" i="32"/>
  <c r="D39" i="32"/>
  <c r="E39" i="32" s="1"/>
  <c r="G39" i="32" s="1"/>
  <c r="C39" i="32"/>
  <c r="C38" i="32"/>
  <c r="D37" i="32"/>
  <c r="E37" i="32" s="1"/>
  <c r="G37" i="32" s="1"/>
  <c r="C37" i="32"/>
  <c r="C36" i="32"/>
  <c r="C35" i="32"/>
  <c r="D34" i="32"/>
  <c r="E34" i="32" s="1"/>
  <c r="G34" i="32" s="1"/>
  <c r="C34" i="32"/>
  <c r="D33" i="32"/>
  <c r="E33" i="32" s="1"/>
  <c r="G33" i="32" s="1"/>
  <c r="C33" i="32"/>
  <c r="D32" i="32"/>
  <c r="E32" i="32" s="1"/>
  <c r="G32" i="32" s="1"/>
  <c r="C32" i="32"/>
  <c r="D31" i="32"/>
  <c r="E31" i="32" s="1"/>
  <c r="G31" i="32" s="1"/>
  <c r="C31" i="32"/>
  <c r="C30" i="32"/>
  <c r="D29" i="32"/>
  <c r="E29" i="32" s="1"/>
  <c r="G29" i="32" s="1"/>
  <c r="C29" i="32"/>
  <c r="D28" i="32"/>
  <c r="E28" i="32" s="1"/>
  <c r="G28" i="32" s="1"/>
  <c r="C28" i="32"/>
  <c r="D27" i="32"/>
  <c r="E27" i="32" s="1"/>
  <c r="G27" i="32" s="1"/>
  <c r="C27" i="32"/>
  <c r="D26" i="32"/>
  <c r="E26" i="32" s="1"/>
  <c r="G26" i="32" s="1"/>
  <c r="C26" i="32"/>
  <c r="D25" i="32"/>
  <c r="E25" i="32" s="1"/>
  <c r="G25" i="32" s="1"/>
  <c r="C25" i="32"/>
  <c r="D24" i="32"/>
  <c r="E24" i="32" s="1"/>
  <c r="G24" i="32" s="1"/>
  <c r="C24" i="32"/>
  <c r="D23" i="32"/>
  <c r="E23" i="32" s="1"/>
  <c r="G23" i="32" s="1"/>
  <c r="C23" i="32"/>
  <c r="D22" i="32"/>
  <c r="E22" i="32" s="1"/>
  <c r="G22" i="32" s="1"/>
  <c r="C22" i="32"/>
  <c r="D21" i="32"/>
  <c r="E21" i="32" s="1"/>
  <c r="G21" i="32" s="1"/>
  <c r="C21" i="32"/>
  <c r="D20" i="32"/>
  <c r="E20" i="32" s="1"/>
  <c r="G20" i="32" s="1"/>
  <c r="C20" i="32"/>
  <c r="D19" i="32"/>
  <c r="E19" i="32" s="1"/>
  <c r="G19" i="32" s="1"/>
  <c r="C19" i="32"/>
  <c r="D18" i="32"/>
  <c r="E18" i="32" s="1"/>
  <c r="G18" i="32" s="1"/>
  <c r="C18" i="32"/>
  <c r="D17" i="32"/>
  <c r="E17" i="32" s="1"/>
  <c r="G17" i="32" s="1"/>
  <c r="C17" i="32"/>
  <c r="D16" i="32"/>
  <c r="E16" i="32" s="1"/>
  <c r="G16" i="32" s="1"/>
  <c r="C16" i="32"/>
  <c r="D15" i="32"/>
  <c r="E15" i="32" s="1"/>
  <c r="G15" i="32" s="1"/>
  <c r="C15" i="32"/>
  <c r="D14" i="32"/>
  <c r="E14" i="32" s="1"/>
  <c r="G14" i="32" s="1"/>
  <c r="C14" i="32"/>
  <c r="D13" i="32"/>
  <c r="E13" i="32" s="1"/>
  <c r="G13" i="32" s="1"/>
  <c r="C13" i="32"/>
  <c r="D12" i="32"/>
  <c r="E12" i="32" s="1"/>
  <c r="G12" i="32" s="1"/>
  <c r="C12" i="32"/>
  <c r="D11" i="32"/>
  <c r="E11" i="32" s="1"/>
  <c r="G11" i="32" s="1"/>
  <c r="C11" i="32"/>
  <c r="D10" i="32"/>
  <c r="E10" i="32" s="1"/>
  <c r="G10" i="32" s="1"/>
  <c r="C10" i="32"/>
  <c r="D9" i="32"/>
  <c r="E9" i="32" s="1"/>
  <c r="G9" i="32" s="1"/>
  <c r="C9" i="32"/>
  <c r="D8" i="32"/>
  <c r="E8" i="32" s="1"/>
  <c r="G8" i="32" s="1"/>
  <c r="C8" i="32"/>
  <c r="D7" i="32"/>
  <c r="E7" i="32" s="1"/>
  <c r="G7" i="32" s="1"/>
  <c r="C7" i="32"/>
  <c r="D6" i="32"/>
  <c r="E6" i="32" s="1"/>
  <c r="G6" i="32" s="1"/>
  <c r="C6" i="32"/>
  <c r="C5" i="32"/>
  <c r="D4" i="32"/>
  <c r="E4" i="32" s="1"/>
  <c r="G4" i="32" s="1"/>
  <c r="C4" i="32"/>
  <c r="D3" i="32"/>
  <c r="E3" i="32" s="1"/>
  <c r="G3" i="32" s="1"/>
  <c r="C3" i="32"/>
  <c r="D44" i="31"/>
  <c r="E44" i="31" s="1"/>
  <c r="G44" i="31" s="1"/>
  <c r="C44" i="31"/>
  <c r="D43" i="31"/>
  <c r="E43" i="31" s="1"/>
  <c r="G43" i="31" s="1"/>
  <c r="C43" i="31"/>
  <c r="C42" i="31"/>
  <c r="D41" i="31"/>
  <c r="E41" i="31" s="1"/>
  <c r="G41" i="31" s="1"/>
  <c r="C41" i="31"/>
  <c r="D40" i="31"/>
  <c r="E40" i="31" s="1"/>
  <c r="G40" i="31" s="1"/>
  <c r="C40" i="31"/>
  <c r="D39" i="31"/>
  <c r="E39" i="31" s="1"/>
  <c r="G39" i="31" s="1"/>
  <c r="C39" i="31"/>
  <c r="C38" i="31"/>
  <c r="D37" i="31"/>
  <c r="E37" i="31" s="1"/>
  <c r="G37" i="31" s="1"/>
  <c r="C37" i="31"/>
  <c r="D36" i="31"/>
  <c r="E36" i="31" s="1"/>
  <c r="G36" i="31" s="1"/>
  <c r="C36" i="31"/>
  <c r="C35" i="31"/>
  <c r="D34" i="31"/>
  <c r="E34" i="31" s="1"/>
  <c r="G34" i="31" s="1"/>
  <c r="C34" i="31"/>
  <c r="D33" i="31"/>
  <c r="E33" i="31" s="1"/>
  <c r="G33" i="31" s="1"/>
  <c r="C33" i="31"/>
  <c r="D32" i="31"/>
  <c r="E32" i="31" s="1"/>
  <c r="G32" i="31" s="1"/>
  <c r="C32" i="31"/>
  <c r="D31" i="31"/>
  <c r="E31" i="31" s="1"/>
  <c r="G31" i="31" s="1"/>
  <c r="C31" i="31"/>
  <c r="C30" i="31"/>
  <c r="D29" i="31"/>
  <c r="E29" i="31" s="1"/>
  <c r="G29" i="31" s="1"/>
  <c r="C29" i="31"/>
  <c r="D28" i="31"/>
  <c r="E28" i="31" s="1"/>
  <c r="G28" i="31" s="1"/>
  <c r="C28" i="31"/>
  <c r="C27" i="31"/>
  <c r="D26" i="31"/>
  <c r="E26" i="31" s="1"/>
  <c r="G26" i="31" s="1"/>
  <c r="C26" i="31"/>
  <c r="C25" i="31"/>
  <c r="D24" i="31"/>
  <c r="E24" i="31" s="1"/>
  <c r="G24" i="31" s="1"/>
  <c r="C24" i="31"/>
  <c r="D23" i="31"/>
  <c r="E23" i="31" s="1"/>
  <c r="G23" i="31" s="1"/>
  <c r="C23" i="31"/>
  <c r="D22" i="31"/>
  <c r="E22" i="31" s="1"/>
  <c r="G22" i="31" s="1"/>
  <c r="C22" i="31"/>
  <c r="D21" i="31"/>
  <c r="E21" i="31" s="1"/>
  <c r="G21" i="31" s="1"/>
  <c r="C21" i="31"/>
  <c r="D20" i="31"/>
  <c r="E20" i="31" s="1"/>
  <c r="G20" i="31" s="1"/>
  <c r="C20" i="31"/>
  <c r="D19" i="31"/>
  <c r="E19" i="31" s="1"/>
  <c r="G19" i="31" s="1"/>
  <c r="C19" i="31"/>
  <c r="D18" i="31"/>
  <c r="E18" i="31" s="1"/>
  <c r="G18" i="31" s="1"/>
  <c r="C18" i="31"/>
  <c r="D17" i="31"/>
  <c r="E17" i="31" s="1"/>
  <c r="G17" i="31" s="1"/>
  <c r="C17" i="31"/>
  <c r="D16" i="31"/>
  <c r="E16" i="31" s="1"/>
  <c r="G16" i="31" s="1"/>
  <c r="C16" i="31"/>
  <c r="D15" i="31"/>
  <c r="E15" i="31" s="1"/>
  <c r="G15" i="31" s="1"/>
  <c r="C15" i="31"/>
  <c r="D14" i="31"/>
  <c r="E14" i="31" s="1"/>
  <c r="G14" i="31" s="1"/>
  <c r="C14" i="31"/>
  <c r="D13" i="31"/>
  <c r="E13" i="31" s="1"/>
  <c r="G13" i="31" s="1"/>
  <c r="C13" i="31"/>
  <c r="D12" i="31"/>
  <c r="E12" i="31" s="1"/>
  <c r="G12" i="31" s="1"/>
  <c r="C12" i="31"/>
  <c r="D11" i="31"/>
  <c r="E11" i="31" s="1"/>
  <c r="G11" i="31" s="1"/>
  <c r="C11" i="31"/>
  <c r="D10" i="31"/>
  <c r="E10" i="31" s="1"/>
  <c r="G10" i="31" s="1"/>
  <c r="C10" i="31"/>
  <c r="D9" i="31"/>
  <c r="E9" i="31" s="1"/>
  <c r="G9" i="31" s="1"/>
  <c r="C9" i="31"/>
  <c r="D8" i="31"/>
  <c r="E8" i="31" s="1"/>
  <c r="G8" i="31" s="1"/>
  <c r="C8" i="31"/>
  <c r="D7" i="31"/>
  <c r="E7" i="31" s="1"/>
  <c r="G7" i="31" s="1"/>
  <c r="C7" i="31"/>
  <c r="D6" i="31"/>
  <c r="E6" i="31" s="1"/>
  <c r="G6" i="31" s="1"/>
  <c r="C6" i="31"/>
  <c r="D5" i="31"/>
  <c r="E5" i="31" s="1"/>
  <c r="G5" i="31" s="1"/>
  <c r="C5" i="31"/>
  <c r="D4" i="31"/>
  <c r="E4" i="31" s="1"/>
  <c r="G4" i="31" s="1"/>
  <c r="C4" i="31"/>
  <c r="D3" i="31"/>
  <c r="E3" i="31" s="1"/>
  <c r="G3" i="31" s="1"/>
  <c r="C3" i="31"/>
  <c r="H9" i="6" l="1"/>
  <c r="I9" i="6" s="1"/>
  <c r="K9" i="6" s="1"/>
  <c r="H20" i="24"/>
  <c r="G46" i="35"/>
  <c r="H3" i="35" s="1"/>
  <c r="G46" i="34"/>
  <c r="H10" i="34" s="1"/>
  <c r="G46" i="33"/>
  <c r="H3" i="33" s="1"/>
  <c r="G46" i="32"/>
  <c r="H32" i="32" s="1"/>
  <c r="G46" i="31"/>
  <c r="H8" i="31" s="1"/>
  <c r="D44" i="30"/>
  <c r="E44" i="30" s="1"/>
  <c r="G44" i="30" s="1"/>
  <c r="C44" i="30"/>
  <c r="D43" i="30"/>
  <c r="E43" i="30" s="1"/>
  <c r="G43" i="30" s="1"/>
  <c r="C43" i="30"/>
  <c r="C42" i="30"/>
  <c r="D41" i="30"/>
  <c r="E41" i="30" s="1"/>
  <c r="G41" i="30" s="1"/>
  <c r="C41" i="30"/>
  <c r="D40" i="30"/>
  <c r="E40" i="30" s="1"/>
  <c r="G40" i="30" s="1"/>
  <c r="C40" i="30"/>
  <c r="D39" i="30"/>
  <c r="E39" i="30" s="1"/>
  <c r="G39" i="30" s="1"/>
  <c r="C39" i="30"/>
  <c r="C38" i="30"/>
  <c r="D37" i="30"/>
  <c r="E37" i="30" s="1"/>
  <c r="G37" i="30" s="1"/>
  <c r="C37" i="30"/>
  <c r="D36" i="30"/>
  <c r="E36" i="30" s="1"/>
  <c r="G36" i="30" s="1"/>
  <c r="C36" i="30"/>
  <c r="C35" i="30"/>
  <c r="D34" i="30"/>
  <c r="E34" i="30" s="1"/>
  <c r="G34" i="30" s="1"/>
  <c r="C34" i="30"/>
  <c r="D33" i="30"/>
  <c r="E33" i="30" s="1"/>
  <c r="G33" i="30" s="1"/>
  <c r="C33" i="30"/>
  <c r="D32" i="30"/>
  <c r="E32" i="30" s="1"/>
  <c r="G32" i="30" s="1"/>
  <c r="C32" i="30"/>
  <c r="D31" i="30"/>
  <c r="E31" i="30" s="1"/>
  <c r="G31" i="30" s="1"/>
  <c r="C31" i="30"/>
  <c r="C30" i="30"/>
  <c r="D29" i="30"/>
  <c r="E29" i="30" s="1"/>
  <c r="G29" i="30" s="1"/>
  <c r="C29" i="30"/>
  <c r="D28" i="30"/>
  <c r="E28" i="30" s="1"/>
  <c r="G28" i="30" s="1"/>
  <c r="C28" i="30"/>
  <c r="C27" i="30"/>
  <c r="D26" i="30"/>
  <c r="E26" i="30" s="1"/>
  <c r="G26" i="30" s="1"/>
  <c r="C26" i="30"/>
  <c r="D25" i="30"/>
  <c r="E25" i="30" s="1"/>
  <c r="G25" i="30" s="1"/>
  <c r="C25" i="30"/>
  <c r="D24" i="30"/>
  <c r="E24" i="30" s="1"/>
  <c r="G24" i="30" s="1"/>
  <c r="C24" i="30"/>
  <c r="D23" i="30"/>
  <c r="E23" i="30" s="1"/>
  <c r="G23" i="30" s="1"/>
  <c r="C23" i="30"/>
  <c r="D22" i="30"/>
  <c r="E22" i="30" s="1"/>
  <c r="G22" i="30" s="1"/>
  <c r="C22" i="30"/>
  <c r="D21" i="30"/>
  <c r="E21" i="30" s="1"/>
  <c r="G21" i="30" s="1"/>
  <c r="C21" i="30"/>
  <c r="D20" i="30"/>
  <c r="E20" i="30" s="1"/>
  <c r="G20" i="30" s="1"/>
  <c r="C20" i="30"/>
  <c r="D19" i="30"/>
  <c r="E19" i="30" s="1"/>
  <c r="G19" i="30" s="1"/>
  <c r="C19" i="30"/>
  <c r="D18" i="30"/>
  <c r="E18" i="30" s="1"/>
  <c r="G18" i="30" s="1"/>
  <c r="C18" i="30"/>
  <c r="D17" i="30"/>
  <c r="E17" i="30" s="1"/>
  <c r="G17" i="30" s="1"/>
  <c r="C17" i="30"/>
  <c r="D16" i="30"/>
  <c r="E16" i="30" s="1"/>
  <c r="G16" i="30" s="1"/>
  <c r="C16" i="30"/>
  <c r="D15" i="30"/>
  <c r="E15" i="30" s="1"/>
  <c r="G15" i="30" s="1"/>
  <c r="C15" i="30"/>
  <c r="D14" i="30"/>
  <c r="E14" i="30" s="1"/>
  <c r="G14" i="30" s="1"/>
  <c r="C14" i="30"/>
  <c r="D13" i="30"/>
  <c r="E13" i="30" s="1"/>
  <c r="G13" i="30" s="1"/>
  <c r="C13" i="30"/>
  <c r="D12" i="30"/>
  <c r="E12" i="30" s="1"/>
  <c r="G12" i="30" s="1"/>
  <c r="C12" i="30"/>
  <c r="D11" i="30"/>
  <c r="E11" i="30" s="1"/>
  <c r="G11" i="30" s="1"/>
  <c r="C11" i="30"/>
  <c r="D10" i="30"/>
  <c r="E10" i="30" s="1"/>
  <c r="G10" i="30" s="1"/>
  <c r="C10" i="30"/>
  <c r="D9" i="30"/>
  <c r="E9" i="30" s="1"/>
  <c r="G9" i="30" s="1"/>
  <c r="C9" i="30"/>
  <c r="D8" i="30"/>
  <c r="E8" i="30" s="1"/>
  <c r="G8" i="30" s="1"/>
  <c r="C8" i="30"/>
  <c r="D7" i="30"/>
  <c r="E7" i="30" s="1"/>
  <c r="G7" i="30" s="1"/>
  <c r="C7" i="30"/>
  <c r="D6" i="30"/>
  <c r="E6" i="30" s="1"/>
  <c r="G6" i="30" s="1"/>
  <c r="C6" i="30"/>
  <c r="C5" i="30"/>
  <c r="D4" i="30"/>
  <c r="E4" i="30" s="1"/>
  <c r="G4" i="30" s="1"/>
  <c r="C4" i="30"/>
  <c r="D3" i="30"/>
  <c r="E3" i="30" s="1"/>
  <c r="G3" i="30" s="1"/>
  <c r="C3" i="30"/>
  <c r="D44" i="29"/>
  <c r="E44" i="29" s="1"/>
  <c r="G44" i="29" s="1"/>
  <c r="C44" i="29"/>
  <c r="D43" i="29"/>
  <c r="E43" i="29" s="1"/>
  <c r="G43" i="29" s="1"/>
  <c r="C43" i="29"/>
  <c r="C42" i="29"/>
  <c r="D41" i="29"/>
  <c r="E41" i="29" s="1"/>
  <c r="G41" i="29" s="1"/>
  <c r="C41" i="29"/>
  <c r="D40" i="29"/>
  <c r="E40" i="29" s="1"/>
  <c r="G40" i="29" s="1"/>
  <c r="C40" i="29"/>
  <c r="D39" i="29"/>
  <c r="E39" i="29" s="1"/>
  <c r="G39" i="29" s="1"/>
  <c r="C39" i="29"/>
  <c r="C38" i="29"/>
  <c r="D37" i="29"/>
  <c r="E37" i="29" s="1"/>
  <c r="G37" i="29" s="1"/>
  <c r="C37" i="29"/>
  <c r="D36" i="29"/>
  <c r="E36" i="29" s="1"/>
  <c r="G36" i="29" s="1"/>
  <c r="C36" i="29"/>
  <c r="C35" i="29"/>
  <c r="D34" i="29"/>
  <c r="E34" i="29" s="1"/>
  <c r="G34" i="29" s="1"/>
  <c r="C34" i="29"/>
  <c r="D33" i="29"/>
  <c r="E33" i="29" s="1"/>
  <c r="G33" i="29" s="1"/>
  <c r="C33" i="29"/>
  <c r="D32" i="29"/>
  <c r="E32" i="29" s="1"/>
  <c r="G32" i="29" s="1"/>
  <c r="C32" i="29"/>
  <c r="D31" i="29"/>
  <c r="E31" i="29" s="1"/>
  <c r="G31" i="29" s="1"/>
  <c r="C31" i="29"/>
  <c r="C30" i="29"/>
  <c r="D29" i="29"/>
  <c r="E29" i="29" s="1"/>
  <c r="G29" i="29" s="1"/>
  <c r="C29" i="29"/>
  <c r="D28" i="29"/>
  <c r="E28" i="29" s="1"/>
  <c r="G28" i="29" s="1"/>
  <c r="C28" i="29"/>
  <c r="D27" i="29"/>
  <c r="E27" i="29" s="1"/>
  <c r="G27" i="29" s="1"/>
  <c r="C27" i="29"/>
  <c r="D26" i="29"/>
  <c r="E26" i="29" s="1"/>
  <c r="G26" i="29" s="1"/>
  <c r="C26" i="29"/>
  <c r="C25" i="29"/>
  <c r="D24" i="29"/>
  <c r="E24" i="29" s="1"/>
  <c r="G24" i="29" s="1"/>
  <c r="C24" i="29"/>
  <c r="D23" i="29"/>
  <c r="E23" i="29" s="1"/>
  <c r="G23" i="29" s="1"/>
  <c r="C23" i="29"/>
  <c r="D22" i="29"/>
  <c r="E22" i="29" s="1"/>
  <c r="G22" i="29" s="1"/>
  <c r="C22" i="29"/>
  <c r="D21" i="29"/>
  <c r="E21" i="29" s="1"/>
  <c r="G21" i="29" s="1"/>
  <c r="C21" i="29"/>
  <c r="D20" i="29"/>
  <c r="E20" i="29" s="1"/>
  <c r="G20" i="29" s="1"/>
  <c r="C20" i="29"/>
  <c r="D19" i="29"/>
  <c r="E19" i="29" s="1"/>
  <c r="G19" i="29" s="1"/>
  <c r="C19" i="29"/>
  <c r="D18" i="29"/>
  <c r="E18" i="29" s="1"/>
  <c r="G18" i="29" s="1"/>
  <c r="C18" i="29"/>
  <c r="D17" i="29"/>
  <c r="E17" i="29" s="1"/>
  <c r="G17" i="29" s="1"/>
  <c r="C17" i="29"/>
  <c r="D16" i="29"/>
  <c r="E16" i="29" s="1"/>
  <c r="G16" i="29" s="1"/>
  <c r="C16" i="29"/>
  <c r="D15" i="29"/>
  <c r="E15" i="29" s="1"/>
  <c r="G15" i="29" s="1"/>
  <c r="C15" i="29"/>
  <c r="D14" i="29"/>
  <c r="E14" i="29" s="1"/>
  <c r="G14" i="29" s="1"/>
  <c r="C14" i="29"/>
  <c r="D13" i="29"/>
  <c r="E13" i="29" s="1"/>
  <c r="G13" i="29" s="1"/>
  <c r="C13" i="29"/>
  <c r="D12" i="29"/>
  <c r="E12" i="29" s="1"/>
  <c r="G12" i="29" s="1"/>
  <c r="C12" i="29"/>
  <c r="D11" i="29"/>
  <c r="E11" i="29" s="1"/>
  <c r="G11" i="29" s="1"/>
  <c r="C11" i="29"/>
  <c r="D10" i="29"/>
  <c r="E10" i="29" s="1"/>
  <c r="G10" i="29" s="1"/>
  <c r="C10" i="29"/>
  <c r="D9" i="29"/>
  <c r="E9" i="29" s="1"/>
  <c r="G9" i="29" s="1"/>
  <c r="C9" i="29"/>
  <c r="D8" i="29"/>
  <c r="E8" i="29" s="1"/>
  <c r="G8" i="29" s="1"/>
  <c r="C8" i="29"/>
  <c r="D7" i="29"/>
  <c r="E7" i="29" s="1"/>
  <c r="G7" i="29" s="1"/>
  <c r="C7" i="29"/>
  <c r="D6" i="29"/>
  <c r="E6" i="29" s="1"/>
  <c r="G6" i="29" s="1"/>
  <c r="C6" i="29"/>
  <c r="C5" i="29"/>
  <c r="D4" i="29"/>
  <c r="E4" i="29" s="1"/>
  <c r="G4" i="29" s="1"/>
  <c r="C4" i="29"/>
  <c r="D3" i="29"/>
  <c r="E3" i="29" s="1"/>
  <c r="G3" i="29" s="1"/>
  <c r="C3" i="29"/>
  <c r="D44" i="28"/>
  <c r="E44" i="28" s="1"/>
  <c r="G44" i="28" s="1"/>
  <c r="C44" i="28"/>
  <c r="D43" i="28"/>
  <c r="E43" i="28" s="1"/>
  <c r="G43" i="28" s="1"/>
  <c r="C43" i="28"/>
  <c r="C42" i="28"/>
  <c r="D41" i="28"/>
  <c r="E41" i="28" s="1"/>
  <c r="G41" i="28" s="1"/>
  <c r="C41" i="28"/>
  <c r="D40" i="28"/>
  <c r="E40" i="28" s="1"/>
  <c r="G40" i="28" s="1"/>
  <c r="C40" i="28"/>
  <c r="D39" i="28"/>
  <c r="E39" i="28" s="1"/>
  <c r="G39" i="28" s="1"/>
  <c r="C39" i="28"/>
  <c r="C38" i="28"/>
  <c r="D37" i="28"/>
  <c r="E37" i="28" s="1"/>
  <c r="G37" i="28" s="1"/>
  <c r="C37" i="28"/>
  <c r="C36" i="28"/>
  <c r="C35" i="28"/>
  <c r="D34" i="28"/>
  <c r="E34" i="28" s="1"/>
  <c r="G34" i="28" s="1"/>
  <c r="C34" i="28"/>
  <c r="D33" i="28"/>
  <c r="E33" i="28" s="1"/>
  <c r="G33" i="28" s="1"/>
  <c r="C33" i="28"/>
  <c r="D32" i="28"/>
  <c r="E32" i="28" s="1"/>
  <c r="G32" i="28" s="1"/>
  <c r="C32" i="28"/>
  <c r="D31" i="28"/>
  <c r="E31" i="28" s="1"/>
  <c r="G31" i="28" s="1"/>
  <c r="C31" i="28"/>
  <c r="C30" i="28"/>
  <c r="D29" i="28"/>
  <c r="E29" i="28" s="1"/>
  <c r="G29" i="28" s="1"/>
  <c r="C29" i="28"/>
  <c r="D28" i="28"/>
  <c r="E28" i="28" s="1"/>
  <c r="G28" i="28" s="1"/>
  <c r="C28" i="28"/>
  <c r="C27" i="28"/>
  <c r="D26" i="28"/>
  <c r="E26" i="28" s="1"/>
  <c r="G26" i="28" s="1"/>
  <c r="C26" i="28"/>
  <c r="C25" i="28"/>
  <c r="D24" i="28"/>
  <c r="E24" i="28" s="1"/>
  <c r="G24" i="28" s="1"/>
  <c r="C24" i="28"/>
  <c r="D23" i="28"/>
  <c r="E23" i="28" s="1"/>
  <c r="G23" i="28" s="1"/>
  <c r="C23" i="28"/>
  <c r="D22" i="28"/>
  <c r="E22" i="28" s="1"/>
  <c r="G22" i="28" s="1"/>
  <c r="C22" i="28"/>
  <c r="D21" i="28"/>
  <c r="E21" i="28" s="1"/>
  <c r="G21" i="28" s="1"/>
  <c r="C21" i="28"/>
  <c r="D20" i="28"/>
  <c r="E20" i="28" s="1"/>
  <c r="G20" i="28" s="1"/>
  <c r="C20" i="28"/>
  <c r="D19" i="28"/>
  <c r="E19" i="28" s="1"/>
  <c r="G19" i="28" s="1"/>
  <c r="C19" i="28"/>
  <c r="D18" i="28"/>
  <c r="E18" i="28" s="1"/>
  <c r="G18" i="28" s="1"/>
  <c r="C18" i="28"/>
  <c r="D17" i="28"/>
  <c r="E17" i="28" s="1"/>
  <c r="G17" i="28" s="1"/>
  <c r="C17" i="28"/>
  <c r="D16" i="28"/>
  <c r="E16" i="28" s="1"/>
  <c r="G16" i="28" s="1"/>
  <c r="C16" i="28"/>
  <c r="D15" i="28"/>
  <c r="E15" i="28" s="1"/>
  <c r="G15" i="28" s="1"/>
  <c r="C15" i="28"/>
  <c r="D14" i="28"/>
  <c r="E14" i="28" s="1"/>
  <c r="G14" i="28" s="1"/>
  <c r="C14" i="28"/>
  <c r="D13" i="28"/>
  <c r="E13" i="28" s="1"/>
  <c r="G13" i="28" s="1"/>
  <c r="C13" i="28"/>
  <c r="D12" i="28"/>
  <c r="E12" i="28" s="1"/>
  <c r="G12" i="28" s="1"/>
  <c r="C12" i="28"/>
  <c r="D11" i="28"/>
  <c r="E11" i="28" s="1"/>
  <c r="G11" i="28" s="1"/>
  <c r="C11" i="28"/>
  <c r="D10" i="28"/>
  <c r="E10" i="28" s="1"/>
  <c r="G10" i="28" s="1"/>
  <c r="C10" i="28"/>
  <c r="D9" i="28"/>
  <c r="E9" i="28" s="1"/>
  <c r="G9" i="28" s="1"/>
  <c r="C9" i="28"/>
  <c r="D8" i="28"/>
  <c r="E8" i="28" s="1"/>
  <c r="G8" i="28" s="1"/>
  <c r="C8" i="28"/>
  <c r="D7" i="28"/>
  <c r="E7" i="28" s="1"/>
  <c r="G7" i="28" s="1"/>
  <c r="C7" i="28"/>
  <c r="D6" i="28"/>
  <c r="E6" i="28" s="1"/>
  <c r="G6" i="28" s="1"/>
  <c r="C6" i="28"/>
  <c r="D5" i="28"/>
  <c r="E5" i="28" s="1"/>
  <c r="G5" i="28" s="1"/>
  <c r="C5" i="28"/>
  <c r="D4" i="28"/>
  <c r="E4" i="28" s="1"/>
  <c r="G4" i="28" s="1"/>
  <c r="C4" i="28"/>
  <c r="D3" i="28"/>
  <c r="E3" i="28" s="1"/>
  <c r="G3" i="28" s="1"/>
  <c r="C3" i="28"/>
  <c r="D44" i="27"/>
  <c r="E44" i="27" s="1"/>
  <c r="G44" i="27" s="1"/>
  <c r="C44" i="27"/>
  <c r="D43" i="27"/>
  <c r="E43" i="27" s="1"/>
  <c r="G43" i="27" s="1"/>
  <c r="C43" i="27"/>
  <c r="C42" i="27"/>
  <c r="D41" i="27"/>
  <c r="E41" i="27" s="1"/>
  <c r="G41" i="27" s="1"/>
  <c r="C41" i="27"/>
  <c r="D40" i="27"/>
  <c r="E40" i="27" s="1"/>
  <c r="G40" i="27" s="1"/>
  <c r="C40" i="27"/>
  <c r="D39" i="27"/>
  <c r="E39" i="27" s="1"/>
  <c r="G39" i="27" s="1"/>
  <c r="C39" i="27"/>
  <c r="C38" i="27"/>
  <c r="D37" i="27"/>
  <c r="E37" i="27" s="1"/>
  <c r="G37" i="27" s="1"/>
  <c r="C37" i="27"/>
  <c r="C36" i="27"/>
  <c r="C35" i="27"/>
  <c r="D34" i="27"/>
  <c r="E34" i="27" s="1"/>
  <c r="G34" i="27" s="1"/>
  <c r="C34" i="27"/>
  <c r="D33" i="27"/>
  <c r="E33" i="27" s="1"/>
  <c r="G33" i="27" s="1"/>
  <c r="C33" i="27"/>
  <c r="D32" i="27"/>
  <c r="E32" i="27" s="1"/>
  <c r="G32" i="27" s="1"/>
  <c r="C32" i="27"/>
  <c r="D31" i="27"/>
  <c r="E31" i="27" s="1"/>
  <c r="G31" i="27" s="1"/>
  <c r="C31" i="27"/>
  <c r="C30" i="27"/>
  <c r="D29" i="27"/>
  <c r="E29" i="27" s="1"/>
  <c r="G29" i="27" s="1"/>
  <c r="C29" i="27"/>
  <c r="D28" i="27"/>
  <c r="E28" i="27" s="1"/>
  <c r="G28" i="27" s="1"/>
  <c r="C28" i="27"/>
  <c r="C27" i="27"/>
  <c r="D26" i="27"/>
  <c r="E26" i="27" s="1"/>
  <c r="G26" i="27" s="1"/>
  <c r="C26" i="27"/>
  <c r="D25" i="27"/>
  <c r="E25" i="27" s="1"/>
  <c r="G25" i="27" s="1"/>
  <c r="C25" i="27"/>
  <c r="D24" i="27"/>
  <c r="E24" i="27" s="1"/>
  <c r="G24" i="27" s="1"/>
  <c r="C24" i="27"/>
  <c r="D23" i="27"/>
  <c r="E23" i="27" s="1"/>
  <c r="G23" i="27" s="1"/>
  <c r="C23" i="27"/>
  <c r="D22" i="27"/>
  <c r="E22" i="27" s="1"/>
  <c r="G22" i="27" s="1"/>
  <c r="C22" i="27"/>
  <c r="D21" i="27"/>
  <c r="E21" i="27" s="1"/>
  <c r="G21" i="27" s="1"/>
  <c r="C21" i="27"/>
  <c r="D20" i="27"/>
  <c r="E20" i="27" s="1"/>
  <c r="G20" i="27" s="1"/>
  <c r="C20" i="27"/>
  <c r="D19" i="27"/>
  <c r="E19" i="27" s="1"/>
  <c r="G19" i="27" s="1"/>
  <c r="C19" i="27"/>
  <c r="D18" i="27"/>
  <c r="E18" i="27" s="1"/>
  <c r="G18" i="27" s="1"/>
  <c r="C18" i="27"/>
  <c r="D17" i="27"/>
  <c r="E17" i="27" s="1"/>
  <c r="G17" i="27" s="1"/>
  <c r="C17" i="27"/>
  <c r="D16" i="27"/>
  <c r="E16" i="27" s="1"/>
  <c r="G16" i="27" s="1"/>
  <c r="C16" i="27"/>
  <c r="D15" i="27"/>
  <c r="E15" i="27" s="1"/>
  <c r="G15" i="27" s="1"/>
  <c r="C15" i="27"/>
  <c r="D14" i="27"/>
  <c r="E14" i="27" s="1"/>
  <c r="G14" i="27" s="1"/>
  <c r="C14" i="27"/>
  <c r="D13" i="27"/>
  <c r="E13" i="27" s="1"/>
  <c r="G13" i="27" s="1"/>
  <c r="C13" i="27"/>
  <c r="D12" i="27"/>
  <c r="E12" i="27" s="1"/>
  <c r="G12" i="27" s="1"/>
  <c r="C12" i="27"/>
  <c r="D11" i="27"/>
  <c r="E11" i="27" s="1"/>
  <c r="G11" i="27" s="1"/>
  <c r="C11" i="27"/>
  <c r="D10" i="27"/>
  <c r="E10" i="27" s="1"/>
  <c r="G10" i="27" s="1"/>
  <c r="C10" i="27"/>
  <c r="D9" i="27"/>
  <c r="E9" i="27" s="1"/>
  <c r="G9" i="27" s="1"/>
  <c r="C9" i="27"/>
  <c r="D8" i="27"/>
  <c r="E8" i="27" s="1"/>
  <c r="G8" i="27" s="1"/>
  <c r="C8" i="27"/>
  <c r="D7" i="27"/>
  <c r="E7" i="27" s="1"/>
  <c r="G7" i="27" s="1"/>
  <c r="C7" i="27"/>
  <c r="D6" i="27"/>
  <c r="E6" i="27" s="1"/>
  <c r="G6" i="27" s="1"/>
  <c r="C6" i="27"/>
  <c r="C5" i="27"/>
  <c r="D4" i="27"/>
  <c r="E4" i="27" s="1"/>
  <c r="G4" i="27" s="1"/>
  <c r="C4" i="27"/>
  <c r="D3" i="27"/>
  <c r="E3" i="27" s="1"/>
  <c r="G3" i="27" s="1"/>
  <c r="C3" i="27"/>
  <c r="D44" i="26"/>
  <c r="E44" i="26" s="1"/>
  <c r="G44" i="26" s="1"/>
  <c r="C44" i="26"/>
  <c r="D43" i="26"/>
  <c r="E43" i="26" s="1"/>
  <c r="G43" i="26" s="1"/>
  <c r="C43" i="26"/>
  <c r="C42" i="26"/>
  <c r="D41" i="26"/>
  <c r="E41" i="26" s="1"/>
  <c r="G41" i="26" s="1"/>
  <c r="C41" i="26"/>
  <c r="D40" i="26"/>
  <c r="E40" i="26" s="1"/>
  <c r="G40" i="26" s="1"/>
  <c r="C40" i="26"/>
  <c r="D39" i="26"/>
  <c r="E39" i="26" s="1"/>
  <c r="G39" i="26" s="1"/>
  <c r="C39" i="26"/>
  <c r="C38" i="26"/>
  <c r="D37" i="26"/>
  <c r="E37" i="26" s="1"/>
  <c r="G37" i="26" s="1"/>
  <c r="C37" i="26"/>
  <c r="C36" i="26"/>
  <c r="C35" i="26"/>
  <c r="D34" i="26"/>
  <c r="E34" i="26" s="1"/>
  <c r="G34" i="26" s="1"/>
  <c r="C34" i="26"/>
  <c r="D33" i="26"/>
  <c r="E33" i="26" s="1"/>
  <c r="G33" i="26" s="1"/>
  <c r="C33" i="26"/>
  <c r="D32" i="26"/>
  <c r="E32" i="26" s="1"/>
  <c r="G32" i="26" s="1"/>
  <c r="C32" i="26"/>
  <c r="D31" i="26"/>
  <c r="E31" i="26" s="1"/>
  <c r="G31" i="26" s="1"/>
  <c r="C31" i="26"/>
  <c r="C30" i="26"/>
  <c r="D29" i="26"/>
  <c r="E29" i="26" s="1"/>
  <c r="G29" i="26" s="1"/>
  <c r="C29" i="26"/>
  <c r="D28" i="26"/>
  <c r="E28" i="26" s="1"/>
  <c r="G28" i="26" s="1"/>
  <c r="C28" i="26"/>
  <c r="D27" i="26"/>
  <c r="E27" i="26" s="1"/>
  <c r="G27" i="26" s="1"/>
  <c r="C27" i="26"/>
  <c r="D26" i="26"/>
  <c r="E26" i="26" s="1"/>
  <c r="G26" i="26" s="1"/>
  <c r="C26" i="26"/>
  <c r="C25" i="26"/>
  <c r="D24" i="26"/>
  <c r="E24" i="26" s="1"/>
  <c r="G24" i="26" s="1"/>
  <c r="C24" i="26"/>
  <c r="D23" i="26"/>
  <c r="E23" i="26" s="1"/>
  <c r="G23" i="26" s="1"/>
  <c r="C23" i="26"/>
  <c r="D22" i="26"/>
  <c r="E22" i="26" s="1"/>
  <c r="G22" i="26" s="1"/>
  <c r="C22" i="26"/>
  <c r="D21" i="26"/>
  <c r="E21" i="26" s="1"/>
  <c r="G21" i="26" s="1"/>
  <c r="C21" i="26"/>
  <c r="D20" i="26"/>
  <c r="E20" i="26" s="1"/>
  <c r="G20" i="26" s="1"/>
  <c r="C20" i="26"/>
  <c r="D19" i="26"/>
  <c r="E19" i="26" s="1"/>
  <c r="G19" i="26" s="1"/>
  <c r="C19" i="26"/>
  <c r="D18" i="26"/>
  <c r="E18" i="26" s="1"/>
  <c r="G18" i="26" s="1"/>
  <c r="C18" i="26"/>
  <c r="D17" i="26"/>
  <c r="E17" i="26" s="1"/>
  <c r="G17" i="26" s="1"/>
  <c r="C17" i="26"/>
  <c r="D16" i="26"/>
  <c r="E16" i="26" s="1"/>
  <c r="G16" i="26" s="1"/>
  <c r="C16" i="26"/>
  <c r="D15" i="26"/>
  <c r="E15" i="26" s="1"/>
  <c r="G15" i="26" s="1"/>
  <c r="C15" i="26"/>
  <c r="D14" i="26"/>
  <c r="E14" i="26" s="1"/>
  <c r="G14" i="26" s="1"/>
  <c r="C14" i="26"/>
  <c r="D13" i="26"/>
  <c r="E13" i="26" s="1"/>
  <c r="G13" i="26" s="1"/>
  <c r="C13" i="26"/>
  <c r="D12" i="26"/>
  <c r="E12" i="26" s="1"/>
  <c r="G12" i="26" s="1"/>
  <c r="C12" i="26"/>
  <c r="D11" i="26"/>
  <c r="E11" i="26" s="1"/>
  <c r="G11" i="26" s="1"/>
  <c r="C11" i="26"/>
  <c r="D10" i="26"/>
  <c r="E10" i="26" s="1"/>
  <c r="G10" i="26" s="1"/>
  <c r="C10" i="26"/>
  <c r="D9" i="26"/>
  <c r="E9" i="26" s="1"/>
  <c r="G9" i="26" s="1"/>
  <c r="C9" i="26"/>
  <c r="D8" i="26"/>
  <c r="E8" i="26" s="1"/>
  <c r="G8" i="26" s="1"/>
  <c r="C8" i="26"/>
  <c r="D7" i="26"/>
  <c r="E7" i="26" s="1"/>
  <c r="G7" i="26" s="1"/>
  <c r="C7" i="26"/>
  <c r="D6" i="26"/>
  <c r="E6" i="26" s="1"/>
  <c r="G6" i="26" s="1"/>
  <c r="C6" i="26"/>
  <c r="C5" i="26"/>
  <c r="D4" i="26"/>
  <c r="E4" i="26" s="1"/>
  <c r="G4" i="26" s="1"/>
  <c r="C4" i="26"/>
  <c r="D3" i="26"/>
  <c r="E3" i="26" s="1"/>
  <c r="G3" i="26" s="1"/>
  <c r="C3" i="26"/>
  <c r="D44" i="25"/>
  <c r="E44" i="25" s="1"/>
  <c r="G44" i="25" s="1"/>
  <c r="C44" i="25"/>
  <c r="D43" i="25"/>
  <c r="E43" i="25" s="1"/>
  <c r="G43" i="25" s="1"/>
  <c r="C43" i="25"/>
  <c r="C42" i="25"/>
  <c r="D41" i="25"/>
  <c r="E41" i="25" s="1"/>
  <c r="G41" i="25" s="1"/>
  <c r="C41" i="25"/>
  <c r="D40" i="25"/>
  <c r="E40" i="25" s="1"/>
  <c r="G40" i="25" s="1"/>
  <c r="C40" i="25"/>
  <c r="D39" i="25"/>
  <c r="E39" i="25" s="1"/>
  <c r="G39" i="25" s="1"/>
  <c r="C39" i="25"/>
  <c r="C38" i="25"/>
  <c r="D37" i="25"/>
  <c r="E37" i="25" s="1"/>
  <c r="G37" i="25" s="1"/>
  <c r="C37" i="25"/>
  <c r="D36" i="25"/>
  <c r="E36" i="25" s="1"/>
  <c r="G36" i="25" s="1"/>
  <c r="C36" i="25"/>
  <c r="C35" i="25"/>
  <c r="D34" i="25"/>
  <c r="E34" i="25" s="1"/>
  <c r="G34" i="25" s="1"/>
  <c r="C34" i="25"/>
  <c r="D33" i="25"/>
  <c r="E33" i="25" s="1"/>
  <c r="G33" i="25" s="1"/>
  <c r="C33" i="25"/>
  <c r="D32" i="25"/>
  <c r="E32" i="25" s="1"/>
  <c r="G32" i="25" s="1"/>
  <c r="C32" i="25"/>
  <c r="D31" i="25"/>
  <c r="E31" i="25" s="1"/>
  <c r="G31" i="25" s="1"/>
  <c r="C31" i="25"/>
  <c r="C30" i="25"/>
  <c r="D29" i="25"/>
  <c r="E29" i="25" s="1"/>
  <c r="G29" i="25" s="1"/>
  <c r="C29" i="25"/>
  <c r="D28" i="25"/>
  <c r="E28" i="25" s="1"/>
  <c r="G28" i="25" s="1"/>
  <c r="C28" i="25"/>
  <c r="C27" i="25"/>
  <c r="D26" i="25"/>
  <c r="E26" i="25" s="1"/>
  <c r="G26" i="25" s="1"/>
  <c r="C26" i="25"/>
  <c r="C25" i="25"/>
  <c r="D24" i="25"/>
  <c r="E24" i="25" s="1"/>
  <c r="G24" i="25" s="1"/>
  <c r="C24" i="25"/>
  <c r="D23" i="25"/>
  <c r="E23" i="25" s="1"/>
  <c r="G23" i="25" s="1"/>
  <c r="C23" i="25"/>
  <c r="D22" i="25"/>
  <c r="E22" i="25" s="1"/>
  <c r="G22" i="25" s="1"/>
  <c r="C22" i="25"/>
  <c r="D21" i="25"/>
  <c r="E21" i="25" s="1"/>
  <c r="G21" i="25" s="1"/>
  <c r="C21" i="25"/>
  <c r="D20" i="25"/>
  <c r="E20" i="25" s="1"/>
  <c r="G20" i="25" s="1"/>
  <c r="C20" i="25"/>
  <c r="D19" i="25"/>
  <c r="E19" i="25" s="1"/>
  <c r="G19" i="25" s="1"/>
  <c r="C19" i="25"/>
  <c r="D18" i="25"/>
  <c r="E18" i="25" s="1"/>
  <c r="G18" i="25" s="1"/>
  <c r="C18" i="25"/>
  <c r="D17" i="25"/>
  <c r="E17" i="25" s="1"/>
  <c r="G17" i="25" s="1"/>
  <c r="C17" i="25"/>
  <c r="D16" i="25"/>
  <c r="E16" i="25" s="1"/>
  <c r="G16" i="25" s="1"/>
  <c r="C16" i="25"/>
  <c r="D15" i="25"/>
  <c r="E15" i="25" s="1"/>
  <c r="G15" i="25" s="1"/>
  <c r="C15" i="25"/>
  <c r="D14" i="25"/>
  <c r="E14" i="25" s="1"/>
  <c r="G14" i="25" s="1"/>
  <c r="C14" i="25"/>
  <c r="D13" i="25"/>
  <c r="E13" i="25" s="1"/>
  <c r="G13" i="25" s="1"/>
  <c r="C13" i="25"/>
  <c r="D12" i="25"/>
  <c r="E12" i="25" s="1"/>
  <c r="G12" i="25" s="1"/>
  <c r="C12" i="25"/>
  <c r="D11" i="25"/>
  <c r="E11" i="25" s="1"/>
  <c r="G11" i="25" s="1"/>
  <c r="C11" i="25"/>
  <c r="D10" i="25"/>
  <c r="E10" i="25" s="1"/>
  <c r="G10" i="25" s="1"/>
  <c r="C10" i="25"/>
  <c r="D9" i="25"/>
  <c r="E9" i="25" s="1"/>
  <c r="G9" i="25" s="1"/>
  <c r="C9" i="25"/>
  <c r="D8" i="25"/>
  <c r="E8" i="25" s="1"/>
  <c r="G8" i="25" s="1"/>
  <c r="C8" i="25"/>
  <c r="D7" i="25"/>
  <c r="E7" i="25" s="1"/>
  <c r="G7" i="25" s="1"/>
  <c r="C7" i="25"/>
  <c r="D6" i="25"/>
  <c r="E6" i="25" s="1"/>
  <c r="G6" i="25" s="1"/>
  <c r="C6" i="25"/>
  <c r="C5" i="25"/>
  <c r="D4" i="25"/>
  <c r="E4" i="25" s="1"/>
  <c r="G4" i="25" s="1"/>
  <c r="C4" i="25"/>
  <c r="D3" i="25"/>
  <c r="E3" i="25" s="1"/>
  <c r="G3" i="25" s="1"/>
  <c r="C3" i="25"/>
  <c r="F30" i="12"/>
  <c r="F38" i="12"/>
  <c r="C4" i="12"/>
  <c r="D4" i="12"/>
  <c r="E4" i="12" s="1"/>
  <c r="G4" i="12" s="1"/>
  <c r="C5" i="12"/>
  <c r="D5" i="12"/>
  <c r="E5" i="12" s="1"/>
  <c r="G5" i="12" s="1"/>
  <c r="C6" i="12"/>
  <c r="D6" i="12"/>
  <c r="E6" i="12" s="1"/>
  <c r="G6" i="12" s="1"/>
  <c r="C7" i="12"/>
  <c r="D7" i="12"/>
  <c r="E7" i="12" s="1"/>
  <c r="G7" i="12" s="1"/>
  <c r="C8" i="12"/>
  <c r="D8" i="12"/>
  <c r="E8" i="12" s="1"/>
  <c r="G8" i="12" s="1"/>
  <c r="C9" i="12"/>
  <c r="D9" i="12"/>
  <c r="E9" i="12" s="1"/>
  <c r="G9" i="12" s="1"/>
  <c r="C10" i="12"/>
  <c r="D10" i="12"/>
  <c r="E10" i="12" s="1"/>
  <c r="G10" i="12" s="1"/>
  <c r="C11" i="12"/>
  <c r="D11" i="12"/>
  <c r="E11" i="12" s="1"/>
  <c r="G11" i="12" s="1"/>
  <c r="C12" i="12"/>
  <c r="D12" i="12"/>
  <c r="E12" i="12" s="1"/>
  <c r="G12" i="12" s="1"/>
  <c r="C13" i="12"/>
  <c r="D13" i="12"/>
  <c r="E13" i="12" s="1"/>
  <c r="G13" i="12" s="1"/>
  <c r="C14" i="12"/>
  <c r="D14" i="12"/>
  <c r="E14" i="12" s="1"/>
  <c r="G14" i="12" s="1"/>
  <c r="C15" i="12"/>
  <c r="D15" i="12"/>
  <c r="E15" i="12" s="1"/>
  <c r="G15" i="12" s="1"/>
  <c r="C16" i="12"/>
  <c r="D16" i="12"/>
  <c r="E16" i="12" s="1"/>
  <c r="G16" i="12" s="1"/>
  <c r="C17" i="12"/>
  <c r="D17" i="12"/>
  <c r="E17" i="12" s="1"/>
  <c r="G17" i="12" s="1"/>
  <c r="C18" i="12"/>
  <c r="D18" i="12"/>
  <c r="E18" i="12" s="1"/>
  <c r="G18" i="12" s="1"/>
  <c r="C19" i="12"/>
  <c r="D19" i="12"/>
  <c r="E19" i="12" s="1"/>
  <c r="G19" i="12" s="1"/>
  <c r="C20" i="12"/>
  <c r="D20" i="12"/>
  <c r="E20" i="12" s="1"/>
  <c r="G20" i="12" s="1"/>
  <c r="C21" i="12"/>
  <c r="D21" i="12"/>
  <c r="E21" i="12" s="1"/>
  <c r="G21" i="12" s="1"/>
  <c r="C22" i="12"/>
  <c r="D22" i="12"/>
  <c r="E22" i="12" s="1"/>
  <c r="G22" i="12" s="1"/>
  <c r="C23" i="12"/>
  <c r="D23" i="12"/>
  <c r="E23" i="12" s="1"/>
  <c r="G23" i="12" s="1"/>
  <c r="C24" i="12"/>
  <c r="D24" i="12"/>
  <c r="E24" i="12" s="1"/>
  <c r="G24" i="12" s="1"/>
  <c r="C25" i="12"/>
  <c r="D25" i="12"/>
  <c r="E25" i="12" s="1"/>
  <c r="G25" i="12" s="1"/>
  <c r="C26" i="12"/>
  <c r="D26" i="12"/>
  <c r="E26" i="12" s="1"/>
  <c r="G26" i="12" s="1"/>
  <c r="C27" i="12"/>
  <c r="D27" i="12"/>
  <c r="E27" i="12" s="1"/>
  <c r="G27" i="12" s="1"/>
  <c r="C28" i="12"/>
  <c r="D28" i="12"/>
  <c r="E28" i="12" s="1"/>
  <c r="G28" i="12" s="1"/>
  <c r="C29" i="12"/>
  <c r="D29" i="12"/>
  <c r="E29" i="12" s="1"/>
  <c r="G29" i="12" s="1"/>
  <c r="C30" i="12"/>
  <c r="D30" i="12"/>
  <c r="E30" i="12" s="1"/>
  <c r="C31" i="12"/>
  <c r="D31" i="12"/>
  <c r="E31" i="12" s="1"/>
  <c r="G31" i="12" s="1"/>
  <c r="C32" i="12"/>
  <c r="D32" i="12"/>
  <c r="E32" i="12" s="1"/>
  <c r="G32" i="12" s="1"/>
  <c r="C33" i="12"/>
  <c r="D33" i="12"/>
  <c r="E33" i="12" s="1"/>
  <c r="G33" i="12" s="1"/>
  <c r="C34" i="12"/>
  <c r="D34" i="12"/>
  <c r="E34" i="12" s="1"/>
  <c r="G34" i="12" s="1"/>
  <c r="C35" i="12"/>
  <c r="D35" i="12"/>
  <c r="E35" i="12" s="1"/>
  <c r="G35" i="12" s="1"/>
  <c r="C36" i="12"/>
  <c r="D36" i="12"/>
  <c r="E36" i="12" s="1"/>
  <c r="G36" i="12" s="1"/>
  <c r="C37" i="12"/>
  <c r="D37" i="12"/>
  <c r="E37" i="12" s="1"/>
  <c r="G37" i="12" s="1"/>
  <c r="C38" i="12"/>
  <c r="D38" i="12"/>
  <c r="E38" i="12" s="1"/>
  <c r="C39" i="12"/>
  <c r="D39" i="12"/>
  <c r="E39" i="12" s="1"/>
  <c r="G39" i="12" s="1"/>
  <c r="C40" i="12"/>
  <c r="D40" i="12"/>
  <c r="E40" i="12" s="1"/>
  <c r="G40" i="12" s="1"/>
  <c r="C41" i="12"/>
  <c r="D41" i="12"/>
  <c r="E41" i="12" s="1"/>
  <c r="G41" i="12" s="1"/>
  <c r="C42" i="12"/>
  <c r="D42" i="12"/>
  <c r="E42" i="12" s="1"/>
  <c r="G42" i="12" s="1"/>
  <c r="C43" i="12"/>
  <c r="D43" i="12"/>
  <c r="E43" i="12" s="1"/>
  <c r="G43" i="12" s="1"/>
  <c r="C44" i="12"/>
  <c r="D44" i="12"/>
  <c r="E44" i="12" s="1"/>
  <c r="G44" i="12" s="1"/>
  <c r="D3" i="12"/>
  <c r="E3" i="12" s="1"/>
  <c r="G3" i="12" s="1"/>
  <c r="C3" i="12"/>
  <c r="J62" i="22"/>
  <c r="F62" i="22"/>
  <c r="E62" i="22"/>
  <c r="G62" i="22" s="1"/>
  <c r="D62" i="22"/>
  <c r="C62" i="22"/>
  <c r="B62" i="22"/>
  <c r="J61" i="22"/>
  <c r="F61" i="22"/>
  <c r="E61" i="22"/>
  <c r="G61" i="22" s="1"/>
  <c r="D61" i="22"/>
  <c r="C61" i="22"/>
  <c r="B61" i="22"/>
  <c r="J60" i="22"/>
  <c r="F60" i="22"/>
  <c r="E60" i="22"/>
  <c r="G60" i="22" s="1"/>
  <c r="D60" i="22"/>
  <c r="C60" i="22"/>
  <c r="B60" i="22"/>
  <c r="J59" i="22"/>
  <c r="F59" i="22"/>
  <c r="E59" i="22"/>
  <c r="G59" i="22" s="1"/>
  <c r="D59" i="22"/>
  <c r="C59" i="22"/>
  <c r="B59" i="22"/>
  <c r="J58" i="22"/>
  <c r="F58" i="22"/>
  <c r="E58" i="22"/>
  <c r="G58" i="22" s="1"/>
  <c r="D58" i="22"/>
  <c r="C58" i="22"/>
  <c r="B58" i="22"/>
  <c r="J57" i="22"/>
  <c r="F57" i="22"/>
  <c r="E57" i="22"/>
  <c r="G57" i="22" s="1"/>
  <c r="D57" i="22"/>
  <c r="C57" i="22"/>
  <c r="B57" i="22"/>
  <c r="F56" i="22"/>
  <c r="D56" i="22"/>
  <c r="C56" i="22"/>
  <c r="B56" i="22"/>
  <c r="J55" i="22"/>
  <c r="F55" i="22"/>
  <c r="E55" i="22"/>
  <c r="G55" i="22" s="1"/>
  <c r="D55" i="22"/>
  <c r="C55" i="22"/>
  <c r="B55" i="22"/>
  <c r="J54" i="22"/>
  <c r="F54" i="22"/>
  <c r="E54" i="22"/>
  <c r="G54" i="22" s="1"/>
  <c r="D54" i="22"/>
  <c r="C54" i="22"/>
  <c r="B54" i="22"/>
  <c r="F53" i="22"/>
  <c r="D53" i="22"/>
  <c r="C53" i="22"/>
  <c r="B53" i="22"/>
  <c r="J52" i="22"/>
  <c r="F52" i="22"/>
  <c r="E52" i="22"/>
  <c r="G52" i="22" s="1"/>
  <c r="D52" i="22"/>
  <c r="C52" i="22"/>
  <c r="B52" i="22"/>
  <c r="J51" i="22"/>
  <c r="F51" i="22"/>
  <c r="E51" i="22"/>
  <c r="G51" i="22" s="1"/>
  <c r="D51" i="22"/>
  <c r="C51" i="22"/>
  <c r="B51" i="22"/>
  <c r="J50" i="22"/>
  <c r="F50" i="22"/>
  <c r="E50" i="22"/>
  <c r="G50" i="22" s="1"/>
  <c r="D50" i="22"/>
  <c r="C50" i="22"/>
  <c r="B50" i="22"/>
  <c r="F49" i="22"/>
  <c r="D49" i="22"/>
  <c r="C49" i="22"/>
  <c r="B49" i="22"/>
  <c r="J48" i="22"/>
  <c r="F48" i="22"/>
  <c r="E48" i="22"/>
  <c r="G48" i="22" s="1"/>
  <c r="D48" i="22"/>
  <c r="C48" i="22"/>
  <c r="B48" i="22"/>
  <c r="F47" i="22"/>
  <c r="D47" i="22"/>
  <c r="C47" i="22"/>
  <c r="B47" i="22"/>
  <c r="F46" i="22"/>
  <c r="D46" i="22"/>
  <c r="C46" i="22"/>
  <c r="B46" i="22"/>
  <c r="J45" i="22"/>
  <c r="F45" i="22"/>
  <c r="E45" i="22"/>
  <c r="G45" i="22" s="1"/>
  <c r="D45" i="22"/>
  <c r="C45" i="22"/>
  <c r="B45" i="22"/>
  <c r="J44" i="22"/>
  <c r="F44" i="22"/>
  <c r="E44" i="22"/>
  <c r="G44" i="22" s="1"/>
  <c r="D44" i="22"/>
  <c r="C44" i="22"/>
  <c r="B44" i="22"/>
  <c r="J43" i="22"/>
  <c r="G43" i="22"/>
  <c r="F43" i="22"/>
  <c r="E43" i="22"/>
  <c r="D43" i="22"/>
  <c r="C43" i="22"/>
  <c r="B43" i="22"/>
  <c r="J42" i="22"/>
  <c r="F42" i="22"/>
  <c r="E42" i="22"/>
  <c r="G42" i="22" s="1"/>
  <c r="D42" i="22"/>
  <c r="C42" i="22"/>
  <c r="B42" i="22"/>
  <c r="D41" i="22"/>
  <c r="C41" i="22"/>
  <c r="B41" i="22"/>
  <c r="F40" i="22"/>
  <c r="D40" i="22"/>
  <c r="C40" i="22"/>
  <c r="B40" i="22"/>
  <c r="J39" i="22"/>
  <c r="F39" i="22"/>
  <c r="E39" i="22"/>
  <c r="G39" i="22" s="1"/>
  <c r="D39" i="22"/>
  <c r="C39" i="22"/>
  <c r="B39" i="22"/>
  <c r="J38" i="22"/>
  <c r="F38" i="22"/>
  <c r="E38" i="22"/>
  <c r="G38" i="22" s="1"/>
  <c r="D38" i="22"/>
  <c r="C38" i="22"/>
  <c r="B38" i="22"/>
  <c r="D37" i="22"/>
  <c r="C37" i="22"/>
  <c r="B37" i="22"/>
  <c r="J36" i="22"/>
  <c r="G36" i="22"/>
  <c r="F36" i="22"/>
  <c r="E36" i="22"/>
  <c r="D36" i="22"/>
  <c r="C36" i="22"/>
  <c r="B36" i="22"/>
  <c r="J35" i="22"/>
  <c r="F35" i="22"/>
  <c r="E35" i="22"/>
  <c r="G35" i="22" s="1"/>
  <c r="D35" i="22"/>
  <c r="C35" i="22"/>
  <c r="B35" i="22"/>
  <c r="J34" i="22"/>
  <c r="F34" i="22"/>
  <c r="E34" i="22"/>
  <c r="G34" i="22" s="1"/>
  <c r="D34" i="22"/>
  <c r="C34" i="22"/>
  <c r="B34" i="22"/>
  <c r="J33" i="22"/>
  <c r="F33" i="22"/>
  <c r="E33" i="22"/>
  <c r="G33" i="22" s="1"/>
  <c r="D33" i="22"/>
  <c r="C33" i="22"/>
  <c r="B33" i="22"/>
  <c r="J32" i="22"/>
  <c r="F32" i="22"/>
  <c r="E32" i="22"/>
  <c r="G32" i="22" s="1"/>
  <c r="D32" i="22"/>
  <c r="C32" i="22"/>
  <c r="B32" i="22"/>
  <c r="D31" i="22"/>
  <c r="C31" i="22"/>
  <c r="B31" i="22"/>
  <c r="J30" i="22"/>
  <c r="F30" i="22"/>
  <c r="E30" i="22"/>
  <c r="G30" i="22" s="1"/>
  <c r="D30" i="22"/>
  <c r="C30" i="22"/>
  <c r="B30" i="22"/>
  <c r="J29" i="22"/>
  <c r="F29" i="22"/>
  <c r="E29" i="22"/>
  <c r="G29" i="22" s="1"/>
  <c r="D29" i="22"/>
  <c r="C29" i="22"/>
  <c r="B29" i="22"/>
  <c r="J28" i="22"/>
  <c r="G28" i="22"/>
  <c r="F28" i="22"/>
  <c r="E28" i="22"/>
  <c r="D28" i="22"/>
  <c r="C28" i="22"/>
  <c r="B28" i="22"/>
  <c r="F27" i="22"/>
  <c r="D27" i="22"/>
  <c r="C27" i="22"/>
  <c r="B27" i="22"/>
  <c r="J26" i="22"/>
  <c r="F26" i="22"/>
  <c r="E26" i="22"/>
  <c r="G26" i="22" s="1"/>
  <c r="D26" i="22"/>
  <c r="C26" i="22"/>
  <c r="B26" i="22"/>
  <c r="J25" i="22"/>
  <c r="G25" i="22"/>
  <c r="F25" i="22"/>
  <c r="E25" i="22"/>
  <c r="D25" i="22"/>
  <c r="C25" i="22"/>
  <c r="B25" i="22"/>
  <c r="J24" i="22"/>
  <c r="F24" i="22"/>
  <c r="E24" i="22"/>
  <c r="G24" i="22" s="1"/>
  <c r="D24" i="22"/>
  <c r="C24" i="22"/>
  <c r="B24" i="22"/>
  <c r="J23" i="22"/>
  <c r="F23" i="22"/>
  <c r="E23" i="22"/>
  <c r="G23" i="22" s="1"/>
  <c r="D23" i="22"/>
  <c r="C23" i="22"/>
  <c r="B23" i="22"/>
  <c r="J22" i="22"/>
  <c r="F22" i="22"/>
  <c r="E22" i="22"/>
  <c r="G22" i="22" s="1"/>
  <c r="D22" i="22"/>
  <c r="C22" i="22"/>
  <c r="B22" i="22"/>
  <c r="F21" i="22"/>
  <c r="D21" i="22"/>
  <c r="C21" i="22"/>
  <c r="B21" i="22"/>
  <c r="J20" i="22"/>
  <c r="F20" i="22"/>
  <c r="E20" i="22"/>
  <c r="G20" i="22" s="1"/>
  <c r="D20" i="22"/>
  <c r="C20" i="22"/>
  <c r="B20" i="22"/>
  <c r="J19" i="22"/>
  <c r="F19" i="22"/>
  <c r="E19" i="22"/>
  <c r="G19" i="22" s="1"/>
  <c r="D19" i="22"/>
  <c r="C19" i="22"/>
  <c r="B19" i="22"/>
  <c r="F18" i="22"/>
  <c r="D18" i="22"/>
  <c r="C18" i="22"/>
  <c r="B18" i="22"/>
  <c r="F17" i="22"/>
  <c r="D17" i="22"/>
  <c r="C17" i="22"/>
  <c r="B17" i="22"/>
  <c r="J16" i="22"/>
  <c r="F16" i="22"/>
  <c r="E16" i="22"/>
  <c r="G16" i="22" s="1"/>
  <c r="D16" i="22"/>
  <c r="C16" i="22"/>
  <c r="B16" i="22"/>
  <c r="J15" i="22"/>
  <c r="F15" i="22"/>
  <c r="E15" i="22"/>
  <c r="G15" i="22" s="1"/>
  <c r="D15" i="22"/>
  <c r="C15" i="22"/>
  <c r="B15" i="22"/>
  <c r="J14" i="22"/>
  <c r="F14" i="22"/>
  <c r="E14" i="22"/>
  <c r="G14" i="22" s="1"/>
  <c r="D14" i="22"/>
  <c r="C14" i="22"/>
  <c r="B14" i="22"/>
  <c r="J13" i="22"/>
  <c r="F13" i="22"/>
  <c r="E13" i="22"/>
  <c r="G13" i="22" s="1"/>
  <c r="D13" i="22"/>
  <c r="C13" i="22"/>
  <c r="B13" i="22"/>
  <c r="J12" i="22"/>
  <c r="F12" i="22"/>
  <c r="E12" i="22"/>
  <c r="G12" i="22" s="1"/>
  <c r="D12" i="22"/>
  <c r="C12" i="22"/>
  <c r="B12" i="22"/>
  <c r="F11" i="22"/>
  <c r="D11" i="22"/>
  <c r="C11" i="22"/>
  <c r="B11" i="22"/>
  <c r="J10" i="22"/>
  <c r="F10" i="22"/>
  <c r="E10" i="22"/>
  <c r="G10" i="22" s="1"/>
  <c r="D10" i="22"/>
  <c r="C10" i="22"/>
  <c r="B10" i="22"/>
  <c r="F9" i="22"/>
  <c r="D9" i="22"/>
  <c r="C9" i="22"/>
  <c r="B9" i="22"/>
  <c r="J8" i="22"/>
  <c r="F8" i="22"/>
  <c r="E8" i="22"/>
  <c r="G8" i="22" s="1"/>
  <c r="D8" i="22"/>
  <c r="C8" i="22"/>
  <c r="B8" i="22"/>
  <c r="D7" i="22"/>
  <c r="C7" i="22"/>
  <c r="B7" i="22"/>
  <c r="J6" i="22"/>
  <c r="G6" i="22"/>
  <c r="F6" i="22"/>
  <c r="E6" i="22"/>
  <c r="D6" i="22"/>
  <c r="C6" i="22"/>
  <c r="B6" i="22"/>
  <c r="J5" i="22"/>
  <c r="F5" i="22"/>
  <c r="E5" i="22"/>
  <c r="G5" i="22" s="1"/>
  <c r="D5" i="22"/>
  <c r="C5" i="22"/>
  <c r="B5" i="22"/>
  <c r="F4" i="22"/>
  <c r="D4" i="22"/>
  <c r="C4" i="22"/>
  <c r="B4" i="22"/>
  <c r="F3" i="22"/>
  <c r="D3" i="22"/>
  <c r="C3" i="22"/>
  <c r="B3" i="22"/>
  <c r="J62" i="21"/>
  <c r="F62" i="21"/>
  <c r="E62" i="21"/>
  <c r="G62" i="21" s="1"/>
  <c r="D62" i="21"/>
  <c r="C62" i="21"/>
  <c r="B62" i="21"/>
  <c r="J61" i="21"/>
  <c r="F61" i="21"/>
  <c r="E61" i="21"/>
  <c r="G61" i="21" s="1"/>
  <c r="D61" i="21"/>
  <c r="C61" i="21"/>
  <c r="B61" i="21"/>
  <c r="J60" i="21"/>
  <c r="F60" i="21"/>
  <c r="E60" i="21"/>
  <c r="G60" i="21" s="1"/>
  <c r="D60" i="21"/>
  <c r="C60" i="21"/>
  <c r="B60" i="21"/>
  <c r="J59" i="21"/>
  <c r="F59" i="21"/>
  <c r="E59" i="21"/>
  <c r="G59" i="21" s="1"/>
  <c r="D59" i="21"/>
  <c r="C59" i="21"/>
  <c r="B59" i="21"/>
  <c r="J58" i="21"/>
  <c r="G58" i="21"/>
  <c r="F58" i="21"/>
  <c r="E58" i="21"/>
  <c r="D58" i="21"/>
  <c r="C58" i="21"/>
  <c r="B58" i="21"/>
  <c r="J57" i="21"/>
  <c r="G57" i="21"/>
  <c r="F57" i="21"/>
  <c r="E57" i="21"/>
  <c r="D57" i="21"/>
  <c r="C57" i="21"/>
  <c r="B57" i="21"/>
  <c r="F56" i="21"/>
  <c r="D56" i="21"/>
  <c r="C56" i="21"/>
  <c r="B56" i="21"/>
  <c r="J55" i="21"/>
  <c r="F55" i="21"/>
  <c r="E55" i="21"/>
  <c r="G55" i="21" s="1"/>
  <c r="D55" i="21"/>
  <c r="C55" i="21"/>
  <c r="B55" i="21"/>
  <c r="J54" i="21"/>
  <c r="F54" i="21"/>
  <c r="E54" i="21"/>
  <c r="G54" i="21" s="1"/>
  <c r="D54" i="21"/>
  <c r="C54" i="21"/>
  <c r="B54" i="21"/>
  <c r="F53" i="21"/>
  <c r="D53" i="21"/>
  <c r="C53" i="21"/>
  <c r="B53" i="21"/>
  <c r="J52" i="21"/>
  <c r="G52" i="21"/>
  <c r="F52" i="21"/>
  <c r="E52" i="21"/>
  <c r="D52" i="21"/>
  <c r="C52" i="21"/>
  <c r="B52" i="21"/>
  <c r="J51" i="21"/>
  <c r="G51" i="21"/>
  <c r="F51" i="21"/>
  <c r="E51" i="21"/>
  <c r="D51" i="21"/>
  <c r="C51" i="21"/>
  <c r="B51" i="21"/>
  <c r="J50" i="21"/>
  <c r="G50" i="21"/>
  <c r="F50" i="21"/>
  <c r="E50" i="21"/>
  <c r="D50" i="21"/>
  <c r="C50" i="21"/>
  <c r="B50" i="21"/>
  <c r="F49" i="21"/>
  <c r="D49" i="21"/>
  <c r="C49" i="21"/>
  <c r="B49" i="21"/>
  <c r="J48" i="21"/>
  <c r="F48" i="21"/>
  <c r="E48" i="21"/>
  <c r="G48" i="21" s="1"/>
  <c r="D48" i="21"/>
  <c r="C48" i="21"/>
  <c r="B48" i="21"/>
  <c r="F47" i="21"/>
  <c r="D47" i="21"/>
  <c r="C47" i="21"/>
  <c r="B47" i="21"/>
  <c r="F46" i="21"/>
  <c r="D46" i="21"/>
  <c r="C46" i="21"/>
  <c r="B46" i="21"/>
  <c r="J45" i="21"/>
  <c r="G45" i="21"/>
  <c r="F45" i="21"/>
  <c r="E45" i="21"/>
  <c r="D45" i="21"/>
  <c r="C45" i="21"/>
  <c r="B45" i="21"/>
  <c r="J44" i="21"/>
  <c r="F44" i="21"/>
  <c r="E44" i="21"/>
  <c r="G44" i="21" s="1"/>
  <c r="D44" i="21"/>
  <c r="C44" i="21"/>
  <c r="B44" i="21"/>
  <c r="J43" i="21"/>
  <c r="F43" i="21"/>
  <c r="E43" i="21"/>
  <c r="G43" i="21" s="1"/>
  <c r="D43" i="21"/>
  <c r="C43" i="21"/>
  <c r="B43" i="21"/>
  <c r="J42" i="21"/>
  <c r="F42" i="21"/>
  <c r="E42" i="21"/>
  <c r="G42" i="21" s="1"/>
  <c r="D42" i="21"/>
  <c r="C42" i="21"/>
  <c r="B42" i="21"/>
  <c r="J41" i="21"/>
  <c r="F41" i="21"/>
  <c r="E41" i="21"/>
  <c r="G41" i="21" s="1"/>
  <c r="D41" i="21"/>
  <c r="C41" i="21"/>
  <c r="B41" i="21"/>
  <c r="F40" i="21"/>
  <c r="D40" i="21"/>
  <c r="C40" i="21"/>
  <c r="B40" i="21"/>
  <c r="J39" i="21"/>
  <c r="G39" i="21"/>
  <c r="F39" i="21"/>
  <c r="E39" i="21"/>
  <c r="D39" i="21"/>
  <c r="C39" i="21"/>
  <c r="B39" i="21"/>
  <c r="J38" i="21"/>
  <c r="G38" i="21"/>
  <c r="F38" i="21"/>
  <c r="E38" i="21"/>
  <c r="D38" i="21"/>
  <c r="C38" i="21"/>
  <c r="B38" i="21"/>
  <c r="D37" i="21"/>
  <c r="C37" i="21"/>
  <c r="B37" i="21"/>
  <c r="J36" i="21"/>
  <c r="F36" i="21"/>
  <c r="E36" i="21"/>
  <c r="G36" i="21" s="1"/>
  <c r="D36" i="21"/>
  <c r="C36" i="21"/>
  <c r="B36" i="21"/>
  <c r="J35" i="21"/>
  <c r="F35" i="21"/>
  <c r="E35" i="21"/>
  <c r="G35" i="21" s="1"/>
  <c r="D35" i="21"/>
  <c r="C35" i="21"/>
  <c r="B35" i="21"/>
  <c r="J34" i="21"/>
  <c r="F34" i="21"/>
  <c r="E34" i="21"/>
  <c r="G34" i="21" s="1"/>
  <c r="D34" i="21"/>
  <c r="C34" i="21"/>
  <c r="B34" i="21"/>
  <c r="J33" i="21"/>
  <c r="F33" i="21"/>
  <c r="E33" i="21"/>
  <c r="G33" i="21" s="1"/>
  <c r="D33" i="21"/>
  <c r="C33" i="21"/>
  <c r="B33" i="21"/>
  <c r="J32" i="21"/>
  <c r="G32" i="21"/>
  <c r="F32" i="21"/>
  <c r="E32" i="21"/>
  <c r="D32" i="21"/>
  <c r="C32" i="21"/>
  <c r="B32" i="21"/>
  <c r="J31" i="21"/>
  <c r="G31" i="21"/>
  <c r="F31" i="21"/>
  <c r="E31" i="21"/>
  <c r="D31" i="21"/>
  <c r="C31" i="21"/>
  <c r="B31" i="21"/>
  <c r="J30" i="21"/>
  <c r="G30" i="21"/>
  <c r="F30" i="21"/>
  <c r="E30" i="21"/>
  <c r="D30" i="21"/>
  <c r="C30" i="21"/>
  <c r="B30" i="21"/>
  <c r="J29" i="21"/>
  <c r="F29" i="21"/>
  <c r="E29" i="21"/>
  <c r="G29" i="21" s="1"/>
  <c r="D29" i="21"/>
  <c r="C29" i="21"/>
  <c r="B29" i="21"/>
  <c r="J28" i="21"/>
  <c r="F28" i="21"/>
  <c r="E28" i="21"/>
  <c r="G28" i="21" s="1"/>
  <c r="D28" i="21"/>
  <c r="C28" i="21"/>
  <c r="B28" i="21"/>
  <c r="F27" i="21"/>
  <c r="D27" i="21"/>
  <c r="C27" i="21"/>
  <c r="B27" i="21"/>
  <c r="J26" i="21"/>
  <c r="F26" i="21"/>
  <c r="E26" i="21"/>
  <c r="G26" i="21" s="1"/>
  <c r="D26" i="21"/>
  <c r="C26" i="21"/>
  <c r="B26" i="21"/>
  <c r="J25" i="21"/>
  <c r="G25" i="21"/>
  <c r="F25" i="21"/>
  <c r="E25" i="21"/>
  <c r="D25" i="21"/>
  <c r="C25" i="21"/>
  <c r="B25" i="21"/>
  <c r="J24" i="21"/>
  <c r="G24" i="21"/>
  <c r="F24" i="21"/>
  <c r="E24" i="21"/>
  <c r="D24" i="21"/>
  <c r="C24" i="21"/>
  <c r="B24" i="21"/>
  <c r="J23" i="21"/>
  <c r="G23" i="21"/>
  <c r="F23" i="21"/>
  <c r="E23" i="21"/>
  <c r="D23" i="21"/>
  <c r="C23" i="21"/>
  <c r="B23" i="21"/>
  <c r="J22" i="21"/>
  <c r="F22" i="21"/>
  <c r="E22" i="21"/>
  <c r="G22" i="21" s="1"/>
  <c r="D22" i="21"/>
  <c r="C22" i="21"/>
  <c r="B22" i="21"/>
  <c r="F21" i="21"/>
  <c r="D21" i="21"/>
  <c r="C21" i="21"/>
  <c r="B21" i="21"/>
  <c r="J20" i="21"/>
  <c r="F20" i="21"/>
  <c r="E20" i="21"/>
  <c r="G20" i="21" s="1"/>
  <c r="D20" i="21"/>
  <c r="C20" i="21"/>
  <c r="B20" i="21"/>
  <c r="J19" i="21"/>
  <c r="F19" i="21"/>
  <c r="E19" i="21"/>
  <c r="G19" i="21" s="1"/>
  <c r="D19" i="21"/>
  <c r="C19" i="21"/>
  <c r="B19" i="21"/>
  <c r="F18" i="21"/>
  <c r="D18" i="21"/>
  <c r="C18" i="21"/>
  <c r="B18" i="21"/>
  <c r="F17" i="21"/>
  <c r="D17" i="21"/>
  <c r="C17" i="21"/>
  <c r="B17" i="21"/>
  <c r="J16" i="21"/>
  <c r="F16" i="21"/>
  <c r="E16" i="21"/>
  <c r="G16" i="21" s="1"/>
  <c r="D16" i="21"/>
  <c r="C16" i="21"/>
  <c r="B16" i="21"/>
  <c r="J15" i="21"/>
  <c r="F15" i="21"/>
  <c r="E15" i="21"/>
  <c r="G15" i="21" s="1"/>
  <c r="D15" i="21"/>
  <c r="C15" i="21"/>
  <c r="B15" i="21"/>
  <c r="J14" i="21"/>
  <c r="F14" i="21"/>
  <c r="E14" i="21"/>
  <c r="G14" i="21" s="1"/>
  <c r="D14" i="21"/>
  <c r="C14" i="21"/>
  <c r="B14" i="21"/>
  <c r="J13" i="21"/>
  <c r="F13" i="21"/>
  <c r="E13" i="21"/>
  <c r="G13" i="21" s="1"/>
  <c r="D13" i="21"/>
  <c r="C13" i="21"/>
  <c r="B13" i="21"/>
  <c r="J12" i="21"/>
  <c r="G12" i="21"/>
  <c r="F12" i="21"/>
  <c r="E12" i="21"/>
  <c r="D12" i="21"/>
  <c r="C12" i="21"/>
  <c r="B12" i="21"/>
  <c r="F11" i="21"/>
  <c r="D11" i="21"/>
  <c r="C11" i="21"/>
  <c r="B11" i="21"/>
  <c r="J10" i="21"/>
  <c r="F10" i="21"/>
  <c r="E10" i="21"/>
  <c r="G10" i="21" s="1"/>
  <c r="D10" i="21"/>
  <c r="C10" i="21"/>
  <c r="B10" i="21"/>
  <c r="F9" i="21"/>
  <c r="D9" i="21"/>
  <c r="C9" i="21"/>
  <c r="B9" i="21"/>
  <c r="J8" i="21"/>
  <c r="F8" i="21"/>
  <c r="E8" i="21"/>
  <c r="G8" i="21" s="1"/>
  <c r="D8" i="21"/>
  <c r="C8" i="21"/>
  <c r="B8" i="21"/>
  <c r="D7" i="21"/>
  <c r="C7" i="21"/>
  <c r="B7" i="21"/>
  <c r="J6" i="21"/>
  <c r="G6" i="21"/>
  <c r="F6" i="21"/>
  <c r="E6" i="21"/>
  <c r="D6" i="21"/>
  <c r="C6" i="21"/>
  <c r="B6" i="21"/>
  <c r="J5" i="21"/>
  <c r="G5" i="21"/>
  <c r="F5" i="21"/>
  <c r="E5" i="21"/>
  <c r="D5" i="21"/>
  <c r="C5" i="21"/>
  <c r="B5" i="21"/>
  <c r="F4" i="21"/>
  <c r="D4" i="21"/>
  <c r="C4" i="21"/>
  <c r="B4" i="21"/>
  <c r="F3" i="21"/>
  <c r="D3" i="21"/>
  <c r="C3" i="21"/>
  <c r="B3" i="21"/>
  <c r="J62" i="20"/>
  <c r="F62" i="20"/>
  <c r="E62" i="20"/>
  <c r="G62" i="20" s="1"/>
  <c r="D62" i="20"/>
  <c r="C62" i="20"/>
  <c r="B62" i="20"/>
  <c r="J61" i="20"/>
  <c r="F61" i="20"/>
  <c r="E61" i="20"/>
  <c r="G61" i="20" s="1"/>
  <c r="D61" i="20"/>
  <c r="C61" i="20"/>
  <c r="B61" i="20"/>
  <c r="J60" i="20"/>
  <c r="F60" i="20"/>
  <c r="E60" i="20"/>
  <c r="G60" i="20" s="1"/>
  <c r="D60" i="20"/>
  <c r="C60" i="20"/>
  <c r="B60" i="20"/>
  <c r="J59" i="20"/>
  <c r="F59" i="20"/>
  <c r="E59" i="20"/>
  <c r="G59" i="20" s="1"/>
  <c r="D59" i="20"/>
  <c r="C59" i="20"/>
  <c r="B59" i="20"/>
  <c r="J58" i="20"/>
  <c r="G58" i="20"/>
  <c r="F58" i="20"/>
  <c r="E58" i="20"/>
  <c r="D58" i="20"/>
  <c r="C58" i="20"/>
  <c r="B58" i="20"/>
  <c r="J57" i="20"/>
  <c r="G57" i="20"/>
  <c r="F57" i="20"/>
  <c r="E57" i="20"/>
  <c r="D57" i="20"/>
  <c r="C57" i="20"/>
  <c r="B57" i="20"/>
  <c r="F56" i="20"/>
  <c r="D56" i="20"/>
  <c r="C56" i="20"/>
  <c r="B56" i="20"/>
  <c r="J55" i="20"/>
  <c r="F55" i="20"/>
  <c r="E55" i="20"/>
  <c r="G55" i="20" s="1"/>
  <c r="D55" i="20"/>
  <c r="C55" i="20"/>
  <c r="B55" i="20"/>
  <c r="J54" i="20"/>
  <c r="F54" i="20"/>
  <c r="E54" i="20"/>
  <c r="G54" i="20" s="1"/>
  <c r="D54" i="20"/>
  <c r="C54" i="20"/>
  <c r="B54" i="20"/>
  <c r="F53" i="20"/>
  <c r="D53" i="20"/>
  <c r="C53" i="20"/>
  <c r="B53" i="20"/>
  <c r="J52" i="20"/>
  <c r="G52" i="20"/>
  <c r="F52" i="20"/>
  <c r="E52" i="20"/>
  <c r="D52" i="20"/>
  <c r="C52" i="20"/>
  <c r="B52" i="20"/>
  <c r="J51" i="20"/>
  <c r="G51" i="20"/>
  <c r="F51" i="20"/>
  <c r="E51" i="20"/>
  <c r="D51" i="20"/>
  <c r="C51" i="20"/>
  <c r="B51" i="20"/>
  <c r="J50" i="20"/>
  <c r="G50" i="20"/>
  <c r="F50" i="20"/>
  <c r="E50" i="20"/>
  <c r="D50" i="20"/>
  <c r="C50" i="20"/>
  <c r="B50" i="20"/>
  <c r="F49" i="20"/>
  <c r="D49" i="20"/>
  <c r="C49" i="20"/>
  <c r="B49" i="20"/>
  <c r="J48" i="20"/>
  <c r="F48" i="20"/>
  <c r="E48" i="20"/>
  <c r="G48" i="20" s="1"/>
  <c r="D48" i="20"/>
  <c r="C48" i="20"/>
  <c r="B48" i="20"/>
  <c r="F47" i="20"/>
  <c r="D47" i="20"/>
  <c r="C47" i="20"/>
  <c r="B47" i="20"/>
  <c r="F46" i="20"/>
  <c r="D46" i="20"/>
  <c r="C46" i="20"/>
  <c r="B46" i="20"/>
  <c r="J45" i="20"/>
  <c r="G45" i="20"/>
  <c r="F45" i="20"/>
  <c r="E45" i="20"/>
  <c r="D45" i="20"/>
  <c r="C45" i="20"/>
  <c r="B45" i="20"/>
  <c r="J44" i="20"/>
  <c r="F44" i="20"/>
  <c r="E44" i="20"/>
  <c r="G44" i="20" s="1"/>
  <c r="D44" i="20"/>
  <c r="C44" i="20"/>
  <c r="B44" i="20"/>
  <c r="J43" i="20"/>
  <c r="F43" i="20"/>
  <c r="E43" i="20"/>
  <c r="G43" i="20" s="1"/>
  <c r="D43" i="20"/>
  <c r="C43" i="20"/>
  <c r="B43" i="20"/>
  <c r="J42" i="20"/>
  <c r="F42" i="20"/>
  <c r="E42" i="20"/>
  <c r="G42" i="20" s="1"/>
  <c r="D42" i="20"/>
  <c r="C42" i="20"/>
  <c r="B42" i="20"/>
  <c r="J41" i="20"/>
  <c r="G41" i="20"/>
  <c r="F41" i="20"/>
  <c r="E41" i="20"/>
  <c r="D41" i="20"/>
  <c r="C41" i="20"/>
  <c r="B41" i="20"/>
  <c r="F40" i="20"/>
  <c r="D40" i="20"/>
  <c r="C40" i="20"/>
  <c r="B40" i="20"/>
  <c r="J39" i="20"/>
  <c r="G39" i="20"/>
  <c r="F39" i="20"/>
  <c r="E39" i="20"/>
  <c r="D39" i="20"/>
  <c r="C39" i="20"/>
  <c r="B39" i="20"/>
  <c r="J38" i="20"/>
  <c r="G38" i="20"/>
  <c r="F38" i="20"/>
  <c r="E38" i="20"/>
  <c r="D38" i="20"/>
  <c r="C38" i="20"/>
  <c r="B38" i="20"/>
  <c r="D37" i="20"/>
  <c r="C37" i="20"/>
  <c r="B37" i="20"/>
  <c r="J36" i="20"/>
  <c r="F36" i="20"/>
  <c r="E36" i="20"/>
  <c r="G36" i="20" s="1"/>
  <c r="D36" i="20"/>
  <c r="C36" i="20"/>
  <c r="B36" i="20"/>
  <c r="J35" i="20"/>
  <c r="F35" i="20"/>
  <c r="E35" i="20"/>
  <c r="G35" i="20" s="1"/>
  <c r="D35" i="20"/>
  <c r="C35" i="20"/>
  <c r="B35" i="20"/>
  <c r="J34" i="20"/>
  <c r="G34" i="20"/>
  <c r="F34" i="20"/>
  <c r="E34" i="20"/>
  <c r="D34" i="20"/>
  <c r="C34" i="20"/>
  <c r="B34" i="20"/>
  <c r="J33" i="20"/>
  <c r="F33" i="20"/>
  <c r="E33" i="20"/>
  <c r="G33" i="20" s="1"/>
  <c r="D33" i="20"/>
  <c r="C33" i="20"/>
  <c r="B33" i="20"/>
  <c r="J32" i="20"/>
  <c r="G32" i="20"/>
  <c r="F32" i="20"/>
  <c r="E32" i="20"/>
  <c r="D32" i="20"/>
  <c r="C32" i="20"/>
  <c r="B32" i="20"/>
  <c r="D31" i="20"/>
  <c r="C31" i="20"/>
  <c r="B31" i="20"/>
  <c r="J30" i="20"/>
  <c r="G30" i="20"/>
  <c r="F30" i="20"/>
  <c r="E30" i="20"/>
  <c r="D30" i="20"/>
  <c r="C30" i="20"/>
  <c r="B30" i="20"/>
  <c r="J29" i="20"/>
  <c r="F29" i="20"/>
  <c r="E29" i="20"/>
  <c r="G29" i="20" s="1"/>
  <c r="D29" i="20"/>
  <c r="C29" i="20"/>
  <c r="B29" i="20"/>
  <c r="J28" i="20"/>
  <c r="F28" i="20"/>
  <c r="E28" i="20"/>
  <c r="G28" i="20" s="1"/>
  <c r="D28" i="20"/>
  <c r="C28" i="20"/>
  <c r="B28" i="20"/>
  <c r="F27" i="20"/>
  <c r="D27" i="20"/>
  <c r="C27" i="20"/>
  <c r="B27" i="20"/>
  <c r="J26" i="20"/>
  <c r="F26" i="20"/>
  <c r="E26" i="20"/>
  <c r="G26" i="20" s="1"/>
  <c r="D26" i="20"/>
  <c r="C26" i="20"/>
  <c r="B26" i="20"/>
  <c r="J25" i="20"/>
  <c r="G25" i="20"/>
  <c r="F25" i="20"/>
  <c r="E25" i="20"/>
  <c r="D25" i="20"/>
  <c r="C25" i="20"/>
  <c r="B25" i="20"/>
  <c r="J24" i="20"/>
  <c r="G24" i="20"/>
  <c r="F24" i="20"/>
  <c r="E24" i="20"/>
  <c r="D24" i="20"/>
  <c r="C24" i="20"/>
  <c r="B24" i="20"/>
  <c r="J23" i="20"/>
  <c r="G23" i="20"/>
  <c r="F23" i="20"/>
  <c r="E23" i="20"/>
  <c r="D23" i="20"/>
  <c r="C23" i="20"/>
  <c r="B23" i="20"/>
  <c r="J22" i="20"/>
  <c r="F22" i="20"/>
  <c r="E22" i="20"/>
  <c r="G22" i="20" s="1"/>
  <c r="D22" i="20"/>
  <c r="C22" i="20"/>
  <c r="B22" i="20"/>
  <c r="F21" i="20"/>
  <c r="D21" i="20"/>
  <c r="C21" i="20"/>
  <c r="B21" i="20"/>
  <c r="J20" i="20"/>
  <c r="G20" i="20"/>
  <c r="F20" i="20"/>
  <c r="E20" i="20"/>
  <c r="D20" i="20"/>
  <c r="C20" i="20"/>
  <c r="B20" i="20"/>
  <c r="J19" i="20"/>
  <c r="F19" i="20"/>
  <c r="E19" i="20"/>
  <c r="G19" i="20" s="1"/>
  <c r="D19" i="20"/>
  <c r="C19" i="20"/>
  <c r="B19" i="20"/>
  <c r="F18" i="20"/>
  <c r="D18" i="20"/>
  <c r="C18" i="20"/>
  <c r="B18" i="20"/>
  <c r="F17" i="20"/>
  <c r="D17" i="20"/>
  <c r="C17" i="20"/>
  <c r="B17" i="20"/>
  <c r="J16" i="20"/>
  <c r="F16" i="20"/>
  <c r="E16" i="20"/>
  <c r="G16" i="20" s="1"/>
  <c r="D16" i="20"/>
  <c r="C16" i="20"/>
  <c r="B16" i="20"/>
  <c r="J15" i="20"/>
  <c r="F15" i="20"/>
  <c r="E15" i="20"/>
  <c r="G15" i="20" s="1"/>
  <c r="D15" i="20"/>
  <c r="C15" i="20"/>
  <c r="B15" i="20"/>
  <c r="J14" i="20"/>
  <c r="G14" i="20"/>
  <c r="F14" i="20"/>
  <c r="E14" i="20"/>
  <c r="D14" i="20"/>
  <c r="C14" i="20"/>
  <c r="B14" i="20"/>
  <c r="J13" i="20"/>
  <c r="F13" i="20"/>
  <c r="E13" i="20"/>
  <c r="G13" i="20" s="1"/>
  <c r="D13" i="20"/>
  <c r="C13" i="20"/>
  <c r="B13" i="20"/>
  <c r="J12" i="20"/>
  <c r="G12" i="20"/>
  <c r="F12" i="20"/>
  <c r="E12" i="20"/>
  <c r="D12" i="20"/>
  <c r="C12" i="20"/>
  <c r="B12" i="20"/>
  <c r="F11" i="20"/>
  <c r="D11" i="20"/>
  <c r="C11" i="20"/>
  <c r="B11" i="20"/>
  <c r="J10" i="20"/>
  <c r="F10" i="20"/>
  <c r="E10" i="20"/>
  <c r="G10" i="20" s="1"/>
  <c r="D10" i="20"/>
  <c r="C10" i="20"/>
  <c r="B10" i="20"/>
  <c r="F9" i="20"/>
  <c r="D9" i="20"/>
  <c r="C9" i="20"/>
  <c r="B9" i="20"/>
  <c r="J8" i="20"/>
  <c r="F8" i="20"/>
  <c r="E8" i="20"/>
  <c r="G8" i="20" s="1"/>
  <c r="D8" i="20"/>
  <c r="C8" i="20"/>
  <c r="B8" i="20"/>
  <c r="J7" i="20"/>
  <c r="F7" i="20"/>
  <c r="E7" i="20"/>
  <c r="G7" i="20" s="1"/>
  <c r="D7" i="20"/>
  <c r="C7" i="20"/>
  <c r="B7" i="20"/>
  <c r="J6" i="20"/>
  <c r="G6" i="20"/>
  <c r="F6" i="20"/>
  <c r="E6" i="20"/>
  <c r="D6" i="20"/>
  <c r="C6" i="20"/>
  <c r="B6" i="20"/>
  <c r="J5" i="20"/>
  <c r="G5" i="20"/>
  <c r="F5" i="20"/>
  <c r="E5" i="20"/>
  <c r="D5" i="20"/>
  <c r="C5" i="20"/>
  <c r="B5" i="20"/>
  <c r="F4" i="20"/>
  <c r="D4" i="20"/>
  <c r="C4" i="20"/>
  <c r="B4" i="20"/>
  <c r="F3" i="20"/>
  <c r="D3" i="20"/>
  <c r="C3" i="20"/>
  <c r="B3" i="20"/>
  <c r="J62" i="19"/>
  <c r="F62" i="19"/>
  <c r="E62" i="19"/>
  <c r="G62" i="19" s="1"/>
  <c r="D62" i="19"/>
  <c r="C62" i="19"/>
  <c r="B62" i="19"/>
  <c r="J61" i="19"/>
  <c r="F61" i="19"/>
  <c r="E61" i="19"/>
  <c r="G61" i="19" s="1"/>
  <c r="D61" i="19"/>
  <c r="C61" i="19"/>
  <c r="B61" i="19"/>
  <c r="J60" i="19"/>
  <c r="G60" i="19"/>
  <c r="F60" i="19"/>
  <c r="E60" i="19"/>
  <c r="D60" i="19"/>
  <c r="C60" i="19"/>
  <c r="B60" i="19"/>
  <c r="J59" i="19"/>
  <c r="F59" i="19"/>
  <c r="E59" i="19"/>
  <c r="G59" i="19" s="1"/>
  <c r="D59" i="19"/>
  <c r="C59" i="19"/>
  <c r="B59" i="19"/>
  <c r="J58" i="19"/>
  <c r="G58" i="19"/>
  <c r="F58" i="19"/>
  <c r="E58" i="19"/>
  <c r="D58" i="19"/>
  <c r="C58" i="19"/>
  <c r="B58" i="19"/>
  <c r="J57" i="19"/>
  <c r="G57" i="19"/>
  <c r="F57" i="19"/>
  <c r="E57" i="19"/>
  <c r="D57" i="19"/>
  <c r="C57" i="19"/>
  <c r="B57" i="19"/>
  <c r="F56" i="19"/>
  <c r="D56" i="19"/>
  <c r="C56" i="19"/>
  <c r="B56" i="19"/>
  <c r="J55" i="19"/>
  <c r="F55" i="19"/>
  <c r="E55" i="19"/>
  <c r="G55" i="19" s="1"/>
  <c r="D55" i="19"/>
  <c r="C55" i="19"/>
  <c r="B55" i="19"/>
  <c r="J54" i="19"/>
  <c r="F54" i="19"/>
  <c r="E54" i="19"/>
  <c r="G54" i="19" s="1"/>
  <c r="D54" i="19"/>
  <c r="C54" i="19"/>
  <c r="B54" i="19"/>
  <c r="F53" i="19"/>
  <c r="D53" i="19"/>
  <c r="C53" i="19"/>
  <c r="B53" i="19"/>
  <c r="J52" i="19"/>
  <c r="G52" i="19"/>
  <c r="F52" i="19"/>
  <c r="E52" i="19"/>
  <c r="D52" i="19"/>
  <c r="C52" i="19"/>
  <c r="B52" i="19"/>
  <c r="J51" i="19"/>
  <c r="G51" i="19"/>
  <c r="F51" i="19"/>
  <c r="E51" i="19"/>
  <c r="D51" i="19"/>
  <c r="C51" i="19"/>
  <c r="B51" i="19"/>
  <c r="J50" i="19"/>
  <c r="G50" i="19"/>
  <c r="F50" i="19"/>
  <c r="E50" i="19"/>
  <c r="D50" i="19"/>
  <c r="C50" i="19"/>
  <c r="B50" i="19"/>
  <c r="F49" i="19"/>
  <c r="D49" i="19"/>
  <c r="C49" i="19"/>
  <c r="B49" i="19"/>
  <c r="J48" i="19"/>
  <c r="F48" i="19"/>
  <c r="E48" i="19"/>
  <c r="G48" i="19" s="1"/>
  <c r="D48" i="19"/>
  <c r="C48" i="19"/>
  <c r="B48" i="19"/>
  <c r="F47" i="19"/>
  <c r="D47" i="19"/>
  <c r="C47" i="19"/>
  <c r="B47" i="19"/>
  <c r="F46" i="19"/>
  <c r="D46" i="19"/>
  <c r="C46" i="19"/>
  <c r="B46" i="19"/>
  <c r="J45" i="19"/>
  <c r="G45" i="19"/>
  <c r="F45" i="19"/>
  <c r="E45" i="19"/>
  <c r="D45" i="19"/>
  <c r="C45" i="19"/>
  <c r="B45" i="19"/>
  <c r="J44" i="19"/>
  <c r="F44" i="19"/>
  <c r="E44" i="19"/>
  <c r="G44" i="19" s="1"/>
  <c r="D44" i="19"/>
  <c r="C44" i="19"/>
  <c r="B44" i="19"/>
  <c r="J43" i="19"/>
  <c r="F43" i="19"/>
  <c r="E43" i="19"/>
  <c r="G43" i="19" s="1"/>
  <c r="D43" i="19"/>
  <c r="C43" i="19"/>
  <c r="B43" i="19"/>
  <c r="J42" i="19"/>
  <c r="F42" i="19"/>
  <c r="E42" i="19"/>
  <c r="G42" i="19" s="1"/>
  <c r="D42" i="19"/>
  <c r="C42" i="19"/>
  <c r="B42" i="19"/>
  <c r="D41" i="19"/>
  <c r="C41" i="19"/>
  <c r="B41" i="19"/>
  <c r="F40" i="19"/>
  <c r="D40" i="19"/>
  <c r="C40" i="19"/>
  <c r="B40" i="19"/>
  <c r="J39" i="19"/>
  <c r="G39" i="19"/>
  <c r="F39" i="19"/>
  <c r="E39" i="19"/>
  <c r="D39" i="19"/>
  <c r="C39" i="19"/>
  <c r="B39" i="19"/>
  <c r="J38" i="19"/>
  <c r="G38" i="19"/>
  <c r="F38" i="19"/>
  <c r="E38" i="19"/>
  <c r="D38" i="19"/>
  <c r="C38" i="19"/>
  <c r="B38" i="19"/>
  <c r="J37" i="19"/>
  <c r="F37" i="19"/>
  <c r="E37" i="19"/>
  <c r="G37" i="19" s="1"/>
  <c r="D37" i="19"/>
  <c r="C37" i="19"/>
  <c r="B37" i="19"/>
  <c r="J36" i="19"/>
  <c r="F36" i="19"/>
  <c r="E36" i="19"/>
  <c r="G36" i="19" s="1"/>
  <c r="D36" i="19"/>
  <c r="C36" i="19"/>
  <c r="B36" i="19"/>
  <c r="J35" i="19"/>
  <c r="F35" i="19"/>
  <c r="E35" i="19"/>
  <c r="G35" i="19" s="1"/>
  <c r="D35" i="19"/>
  <c r="C35" i="19"/>
  <c r="B35" i="19"/>
  <c r="J34" i="19"/>
  <c r="G34" i="19"/>
  <c r="F34" i="19"/>
  <c r="E34" i="19"/>
  <c r="D34" i="19"/>
  <c r="C34" i="19"/>
  <c r="B34" i="19"/>
  <c r="J33" i="19"/>
  <c r="F33" i="19"/>
  <c r="E33" i="19"/>
  <c r="G33" i="19" s="1"/>
  <c r="D33" i="19"/>
  <c r="C33" i="19"/>
  <c r="B33" i="19"/>
  <c r="J32" i="19"/>
  <c r="G32" i="19"/>
  <c r="F32" i="19"/>
  <c r="E32" i="19"/>
  <c r="D32" i="19"/>
  <c r="C32" i="19"/>
  <c r="B32" i="19"/>
  <c r="J31" i="19"/>
  <c r="G31" i="19"/>
  <c r="F31" i="19"/>
  <c r="E31" i="19"/>
  <c r="D31" i="19"/>
  <c r="C31" i="19"/>
  <c r="B31" i="19"/>
  <c r="J30" i="19"/>
  <c r="G30" i="19"/>
  <c r="F30" i="19"/>
  <c r="E30" i="19"/>
  <c r="D30" i="19"/>
  <c r="C30" i="19"/>
  <c r="B30" i="19"/>
  <c r="J29" i="19"/>
  <c r="F29" i="19"/>
  <c r="E29" i="19"/>
  <c r="G29" i="19" s="1"/>
  <c r="D29" i="19"/>
  <c r="C29" i="19"/>
  <c r="B29" i="19"/>
  <c r="J28" i="19"/>
  <c r="F28" i="19"/>
  <c r="E28" i="19"/>
  <c r="G28" i="19" s="1"/>
  <c r="D28" i="19"/>
  <c r="C28" i="19"/>
  <c r="B28" i="19"/>
  <c r="F27" i="19"/>
  <c r="D27" i="19"/>
  <c r="C27" i="19"/>
  <c r="B27" i="19"/>
  <c r="J26" i="19"/>
  <c r="F26" i="19"/>
  <c r="E26" i="19"/>
  <c r="G26" i="19" s="1"/>
  <c r="D26" i="19"/>
  <c r="C26" i="19"/>
  <c r="B26" i="19"/>
  <c r="J25" i="19"/>
  <c r="G25" i="19"/>
  <c r="F25" i="19"/>
  <c r="E25" i="19"/>
  <c r="D25" i="19"/>
  <c r="C25" i="19"/>
  <c r="B25" i="19"/>
  <c r="J24" i="19"/>
  <c r="G24" i="19"/>
  <c r="F24" i="19"/>
  <c r="E24" i="19"/>
  <c r="D24" i="19"/>
  <c r="C24" i="19"/>
  <c r="B24" i="19"/>
  <c r="J23" i="19"/>
  <c r="G23" i="19"/>
  <c r="F23" i="19"/>
  <c r="E23" i="19"/>
  <c r="D23" i="19"/>
  <c r="C23" i="19"/>
  <c r="B23" i="19"/>
  <c r="J22" i="19"/>
  <c r="F22" i="19"/>
  <c r="E22" i="19"/>
  <c r="G22" i="19" s="1"/>
  <c r="D22" i="19"/>
  <c r="C22" i="19"/>
  <c r="B22" i="19"/>
  <c r="F21" i="19"/>
  <c r="D21" i="19"/>
  <c r="C21" i="19"/>
  <c r="B21" i="19"/>
  <c r="J20" i="19"/>
  <c r="G20" i="19"/>
  <c r="F20" i="19"/>
  <c r="E20" i="19"/>
  <c r="D20" i="19"/>
  <c r="C20" i="19"/>
  <c r="B20" i="19"/>
  <c r="J19" i="19"/>
  <c r="F19" i="19"/>
  <c r="E19" i="19"/>
  <c r="G19" i="19" s="1"/>
  <c r="D19" i="19"/>
  <c r="C19" i="19"/>
  <c r="B19" i="19"/>
  <c r="F18" i="19"/>
  <c r="D18" i="19"/>
  <c r="C18" i="19"/>
  <c r="B18" i="19"/>
  <c r="F17" i="19"/>
  <c r="D17" i="19"/>
  <c r="C17" i="19"/>
  <c r="B17" i="19"/>
  <c r="J16" i="19"/>
  <c r="F16" i="19"/>
  <c r="E16" i="19"/>
  <c r="G16" i="19" s="1"/>
  <c r="D16" i="19"/>
  <c r="C16" i="19"/>
  <c r="B16" i="19"/>
  <c r="J15" i="19"/>
  <c r="F15" i="19"/>
  <c r="E15" i="19"/>
  <c r="G15" i="19" s="1"/>
  <c r="D15" i="19"/>
  <c r="C15" i="19"/>
  <c r="B15" i="19"/>
  <c r="J14" i="19"/>
  <c r="G14" i="19"/>
  <c r="F14" i="19"/>
  <c r="E14" i="19"/>
  <c r="D14" i="19"/>
  <c r="C14" i="19"/>
  <c r="B14" i="19"/>
  <c r="J13" i="19"/>
  <c r="F13" i="19"/>
  <c r="E13" i="19"/>
  <c r="G13" i="19" s="1"/>
  <c r="D13" i="19"/>
  <c r="C13" i="19"/>
  <c r="B13" i="19"/>
  <c r="J12" i="19"/>
  <c r="G12" i="19"/>
  <c r="F12" i="19"/>
  <c r="E12" i="19"/>
  <c r="D12" i="19"/>
  <c r="C12" i="19"/>
  <c r="B12" i="19"/>
  <c r="F11" i="19"/>
  <c r="D11" i="19"/>
  <c r="C11" i="19"/>
  <c r="B11" i="19"/>
  <c r="J10" i="19"/>
  <c r="F10" i="19"/>
  <c r="E10" i="19"/>
  <c r="G10" i="19" s="1"/>
  <c r="D10" i="19"/>
  <c r="C10" i="19"/>
  <c r="B10" i="19"/>
  <c r="F9" i="19"/>
  <c r="D9" i="19"/>
  <c r="C9" i="19"/>
  <c r="B9" i="19"/>
  <c r="J8" i="19"/>
  <c r="G8" i="19"/>
  <c r="F8" i="19"/>
  <c r="E8" i="19"/>
  <c r="D8" i="19"/>
  <c r="C8" i="19"/>
  <c r="B8" i="19"/>
  <c r="D7" i="19"/>
  <c r="C7" i="19"/>
  <c r="B7" i="19"/>
  <c r="J6" i="19"/>
  <c r="G6" i="19"/>
  <c r="F6" i="19"/>
  <c r="E6" i="19"/>
  <c r="D6" i="19"/>
  <c r="C6" i="19"/>
  <c r="B6" i="19"/>
  <c r="J5" i="19"/>
  <c r="F5" i="19"/>
  <c r="E5" i="19"/>
  <c r="G5" i="19" s="1"/>
  <c r="D5" i="19"/>
  <c r="C5" i="19"/>
  <c r="B5" i="19"/>
  <c r="F4" i="19"/>
  <c r="D4" i="19"/>
  <c r="C4" i="19"/>
  <c r="B4" i="19"/>
  <c r="F3" i="19"/>
  <c r="D3" i="19"/>
  <c r="C3" i="19"/>
  <c r="B3" i="19"/>
  <c r="J62" i="18"/>
  <c r="F62" i="18"/>
  <c r="E62" i="18"/>
  <c r="G62" i="18" s="1"/>
  <c r="D62" i="18"/>
  <c r="C62" i="18"/>
  <c r="B62" i="18"/>
  <c r="J61" i="18"/>
  <c r="F61" i="18"/>
  <c r="E61" i="18"/>
  <c r="G61" i="18" s="1"/>
  <c r="D61" i="18"/>
  <c r="C61" i="18"/>
  <c r="B61" i="18"/>
  <c r="J60" i="18"/>
  <c r="F60" i="18"/>
  <c r="E60" i="18"/>
  <c r="G60" i="18" s="1"/>
  <c r="D60" i="18"/>
  <c r="C60" i="18"/>
  <c r="B60" i="18"/>
  <c r="J59" i="18"/>
  <c r="G59" i="18"/>
  <c r="F59" i="18"/>
  <c r="E59" i="18"/>
  <c r="D59" i="18"/>
  <c r="C59" i="18"/>
  <c r="B59" i="18"/>
  <c r="J58" i="18"/>
  <c r="G58" i="18"/>
  <c r="F58" i="18"/>
  <c r="E58" i="18"/>
  <c r="D58" i="18"/>
  <c r="C58" i="18"/>
  <c r="B58" i="18"/>
  <c r="J57" i="18"/>
  <c r="F57" i="18"/>
  <c r="E57" i="18"/>
  <c r="G57" i="18" s="1"/>
  <c r="D57" i="18"/>
  <c r="C57" i="18"/>
  <c r="B57" i="18"/>
  <c r="F56" i="18"/>
  <c r="D56" i="18"/>
  <c r="C56" i="18"/>
  <c r="B56" i="18"/>
  <c r="J55" i="18"/>
  <c r="F55" i="18"/>
  <c r="E55" i="18"/>
  <c r="G55" i="18" s="1"/>
  <c r="D55" i="18"/>
  <c r="C55" i="18"/>
  <c r="B55" i="18"/>
  <c r="J54" i="18"/>
  <c r="F54" i="18"/>
  <c r="E54" i="18"/>
  <c r="G54" i="18" s="1"/>
  <c r="D54" i="18"/>
  <c r="C54" i="18"/>
  <c r="B54" i="18"/>
  <c r="F53" i="18"/>
  <c r="D53" i="18"/>
  <c r="C53" i="18"/>
  <c r="B53" i="18"/>
  <c r="J52" i="18"/>
  <c r="G52" i="18"/>
  <c r="F52" i="18"/>
  <c r="E52" i="18"/>
  <c r="D52" i="18"/>
  <c r="C52" i="18"/>
  <c r="B52" i="18"/>
  <c r="J51" i="18"/>
  <c r="F51" i="18"/>
  <c r="E51" i="18"/>
  <c r="G51" i="18" s="1"/>
  <c r="D51" i="18"/>
  <c r="C51" i="18"/>
  <c r="B51" i="18"/>
  <c r="J50" i="18"/>
  <c r="G50" i="18"/>
  <c r="F50" i="18"/>
  <c r="E50" i="18"/>
  <c r="D50" i="18"/>
  <c r="C50" i="18"/>
  <c r="B50" i="18"/>
  <c r="F49" i="18"/>
  <c r="D49" i="18"/>
  <c r="C49" i="18"/>
  <c r="B49" i="18"/>
  <c r="J48" i="18"/>
  <c r="F48" i="18"/>
  <c r="E48" i="18"/>
  <c r="G48" i="18" s="1"/>
  <c r="D48" i="18"/>
  <c r="C48" i="18"/>
  <c r="B48" i="18"/>
  <c r="F47" i="18"/>
  <c r="D47" i="18"/>
  <c r="C47" i="18"/>
  <c r="B47" i="18"/>
  <c r="F46" i="18"/>
  <c r="D46" i="18"/>
  <c r="C46" i="18"/>
  <c r="B46" i="18"/>
  <c r="J45" i="18"/>
  <c r="G45" i="18"/>
  <c r="F45" i="18"/>
  <c r="E45" i="18"/>
  <c r="D45" i="18"/>
  <c r="C45" i="18"/>
  <c r="B45" i="18"/>
  <c r="J44" i="18"/>
  <c r="F44" i="18"/>
  <c r="E44" i="18"/>
  <c r="G44" i="18" s="1"/>
  <c r="D44" i="18"/>
  <c r="C44" i="18"/>
  <c r="B44" i="18"/>
  <c r="J43" i="18"/>
  <c r="F43" i="18"/>
  <c r="E43" i="18"/>
  <c r="G43" i="18" s="1"/>
  <c r="D43" i="18"/>
  <c r="C43" i="18"/>
  <c r="B43" i="18"/>
  <c r="J42" i="18"/>
  <c r="F42" i="18"/>
  <c r="E42" i="18"/>
  <c r="G42" i="18" s="1"/>
  <c r="D42" i="18"/>
  <c r="C42" i="18"/>
  <c r="B42" i="18"/>
  <c r="D41" i="18"/>
  <c r="C41" i="18"/>
  <c r="B41" i="18"/>
  <c r="F40" i="18"/>
  <c r="D40" i="18"/>
  <c r="C40" i="18"/>
  <c r="B40" i="18"/>
  <c r="J39" i="18"/>
  <c r="F39" i="18"/>
  <c r="E39" i="18"/>
  <c r="G39" i="18" s="1"/>
  <c r="D39" i="18"/>
  <c r="C39" i="18"/>
  <c r="B39" i="18"/>
  <c r="J38" i="18"/>
  <c r="G38" i="18"/>
  <c r="F38" i="18"/>
  <c r="E38" i="18"/>
  <c r="D38" i="18"/>
  <c r="C38" i="18"/>
  <c r="B38" i="18"/>
  <c r="J37" i="18"/>
  <c r="F37" i="18"/>
  <c r="E37" i="18"/>
  <c r="G37" i="18" s="1"/>
  <c r="D37" i="18"/>
  <c r="C37" i="18"/>
  <c r="B37" i="18"/>
  <c r="J36" i="18"/>
  <c r="G36" i="18"/>
  <c r="F36" i="18"/>
  <c r="E36" i="18"/>
  <c r="D36" i="18"/>
  <c r="C36" i="18"/>
  <c r="B36" i="18"/>
  <c r="J35" i="18"/>
  <c r="F35" i="18"/>
  <c r="E35" i="18"/>
  <c r="G35" i="18" s="1"/>
  <c r="D35" i="18"/>
  <c r="C35" i="18"/>
  <c r="B35" i="18"/>
  <c r="J34" i="18"/>
  <c r="F34" i="18"/>
  <c r="E34" i="18"/>
  <c r="G34" i="18" s="1"/>
  <c r="D34" i="18"/>
  <c r="C34" i="18"/>
  <c r="B34" i="18"/>
  <c r="J33" i="18"/>
  <c r="G33" i="18"/>
  <c r="F33" i="18"/>
  <c r="E33" i="18"/>
  <c r="D33" i="18"/>
  <c r="C33" i="18"/>
  <c r="B33" i="18"/>
  <c r="J32" i="18"/>
  <c r="G32" i="18"/>
  <c r="F32" i="18"/>
  <c r="E32" i="18"/>
  <c r="D32" i="18"/>
  <c r="C32" i="18"/>
  <c r="B32" i="18"/>
  <c r="D31" i="18"/>
  <c r="C31" i="18"/>
  <c r="B31" i="18"/>
  <c r="J30" i="18"/>
  <c r="G30" i="18"/>
  <c r="F30" i="18"/>
  <c r="E30" i="18"/>
  <c r="D30" i="18"/>
  <c r="C30" i="18"/>
  <c r="B30" i="18"/>
  <c r="J29" i="18"/>
  <c r="F29" i="18"/>
  <c r="E29" i="18"/>
  <c r="G29" i="18" s="1"/>
  <c r="D29" i="18"/>
  <c r="C29" i="18"/>
  <c r="B29" i="18"/>
  <c r="J28" i="18"/>
  <c r="G28" i="18"/>
  <c r="F28" i="18"/>
  <c r="E28" i="18"/>
  <c r="D28" i="18"/>
  <c r="C28" i="18"/>
  <c r="B28" i="18"/>
  <c r="F27" i="18"/>
  <c r="D27" i="18"/>
  <c r="C27" i="18"/>
  <c r="B27" i="18"/>
  <c r="J26" i="18"/>
  <c r="F26" i="18"/>
  <c r="E26" i="18"/>
  <c r="G26" i="18" s="1"/>
  <c r="D26" i="18"/>
  <c r="C26" i="18"/>
  <c r="B26" i="18"/>
  <c r="J25" i="18"/>
  <c r="G25" i="18"/>
  <c r="F25" i="18"/>
  <c r="E25" i="18"/>
  <c r="D25" i="18"/>
  <c r="C25" i="18"/>
  <c r="B25" i="18"/>
  <c r="J24" i="18"/>
  <c r="F24" i="18"/>
  <c r="E24" i="18"/>
  <c r="G24" i="18" s="1"/>
  <c r="D24" i="18"/>
  <c r="C24" i="18"/>
  <c r="B24" i="18"/>
  <c r="J23" i="18"/>
  <c r="G23" i="18"/>
  <c r="F23" i="18"/>
  <c r="E23" i="18"/>
  <c r="D23" i="18"/>
  <c r="C23" i="18"/>
  <c r="B23" i="18"/>
  <c r="J22" i="18"/>
  <c r="F22" i="18"/>
  <c r="E22" i="18"/>
  <c r="G22" i="18" s="1"/>
  <c r="D22" i="18"/>
  <c r="C22" i="18"/>
  <c r="B22" i="18"/>
  <c r="F21" i="18"/>
  <c r="D21" i="18"/>
  <c r="C21" i="18"/>
  <c r="B21" i="18"/>
  <c r="J20" i="18"/>
  <c r="F20" i="18"/>
  <c r="E20" i="18"/>
  <c r="G20" i="18" s="1"/>
  <c r="D20" i="18"/>
  <c r="C20" i="18"/>
  <c r="B20" i="18"/>
  <c r="J19" i="18"/>
  <c r="F19" i="18"/>
  <c r="E19" i="18"/>
  <c r="G19" i="18" s="1"/>
  <c r="D19" i="18"/>
  <c r="C19" i="18"/>
  <c r="B19" i="18"/>
  <c r="F18" i="18"/>
  <c r="D18" i="18"/>
  <c r="C18" i="18"/>
  <c r="B18" i="18"/>
  <c r="F17" i="18"/>
  <c r="D17" i="18"/>
  <c r="C17" i="18"/>
  <c r="B17" i="18"/>
  <c r="J16" i="18"/>
  <c r="G16" i="18"/>
  <c r="F16" i="18"/>
  <c r="E16" i="18"/>
  <c r="D16" i="18"/>
  <c r="C16" i="18"/>
  <c r="B16" i="18"/>
  <c r="J15" i="18"/>
  <c r="F15" i="18"/>
  <c r="E15" i="18"/>
  <c r="G15" i="18" s="1"/>
  <c r="D15" i="18"/>
  <c r="C15" i="18"/>
  <c r="B15" i="18"/>
  <c r="J14" i="18"/>
  <c r="F14" i="18"/>
  <c r="E14" i="18"/>
  <c r="G14" i="18" s="1"/>
  <c r="D14" i="18"/>
  <c r="C14" i="18"/>
  <c r="B14" i="18"/>
  <c r="J13" i="18"/>
  <c r="F13" i="18"/>
  <c r="E13" i="18"/>
  <c r="G13" i="18" s="1"/>
  <c r="D13" i="18"/>
  <c r="C13" i="18"/>
  <c r="B13" i="18"/>
  <c r="J12" i="18"/>
  <c r="G12" i="18"/>
  <c r="F12" i="18"/>
  <c r="E12" i="18"/>
  <c r="D12" i="18"/>
  <c r="C12" i="18"/>
  <c r="B12" i="18"/>
  <c r="F11" i="18"/>
  <c r="D11" i="18"/>
  <c r="C11" i="18"/>
  <c r="B11" i="18"/>
  <c r="J10" i="18"/>
  <c r="F10" i="18"/>
  <c r="E10" i="18"/>
  <c r="G10" i="18" s="1"/>
  <c r="D10" i="18"/>
  <c r="C10" i="18"/>
  <c r="B10" i="18"/>
  <c r="F9" i="18"/>
  <c r="D9" i="18"/>
  <c r="C9" i="18"/>
  <c r="B9" i="18"/>
  <c r="J8" i="18"/>
  <c r="F8" i="18"/>
  <c r="E8" i="18"/>
  <c r="G8" i="18" s="1"/>
  <c r="D8" i="18"/>
  <c r="C8" i="18"/>
  <c r="B8" i="18"/>
  <c r="J7" i="18"/>
  <c r="G7" i="18"/>
  <c r="F7" i="18"/>
  <c r="E7" i="18"/>
  <c r="D7" i="18"/>
  <c r="C7" i="18"/>
  <c r="B7" i="18"/>
  <c r="J6" i="18"/>
  <c r="G6" i="18"/>
  <c r="F6" i="18"/>
  <c r="E6" i="18"/>
  <c r="D6" i="18"/>
  <c r="C6" i="18"/>
  <c r="B6" i="18"/>
  <c r="J5" i="18"/>
  <c r="F5" i="18"/>
  <c r="E5" i="18"/>
  <c r="G5" i="18" s="1"/>
  <c r="D5" i="18"/>
  <c r="C5" i="18"/>
  <c r="B5" i="18"/>
  <c r="F4" i="18"/>
  <c r="D4" i="18"/>
  <c r="C4" i="18"/>
  <c r="B4" i="18"/>
  <c r="F3" i="18"/>
  <c r="D3" i="18"/>
  <c r="C3" i="18"/>
  <c r="B3" i="18"/>
  <c r="J62" i="17"/>
  <c r="F62" i="17"/>
  <c r="E62" i="17"/>
  <c r="G62" i="17" s="1"/>
  <c r="D62" i="17"/>
  <c r="C62" i="17"/>
  <c r="B62" i="17"/>
  <c r="J61" i="17"/>
  <c r="F61" i="17"/>
  <c r="E61" i="17"/>
  <c r="G61" i="17" s="1"/>
  <c r="D61" i="17"/>
  <c r="C61" i="17"/>
  <c r="B61" i="17"/>
  <c r="J60" i="17"/>
  <c r="F60" i="17"/>
  <c r="E60" i="17"/>
  <c r="G60" i="17" s="1"/>
  <c r="D60" i="17"/>
  <c r="C60" i="17"/>
  <c r="B60" i="17"/>
  <c r="J59" i="17"/>
  <c r="F59" i="17"/>
  <c r="E59" i="17"/>
  <c r="G59" i="17" s="1"/>
  <c r="D59" i="17"/>
  <c r="C59" i="17"/>
  <c r="B59" i="17"/>
  <c r="J58" i="17"/>
  <c r="G58" i="17"/>
  <c r="F58" i="17"/>
  <c r="E58" i="17"/>
  <c r="D58" i="17"/>
  <c r="C58" i="17"/>
  <c r="B58" i="17"/>
  <c r="J57" i="17"/>
  <c r="F57" i="17"/>
  <c r="E57" i="17"/>
  <c r="G57" i="17" s="1"/>
  <c r="D57" i="17"/>
  <c r="C57" i="17"/>
  <c r="B57" i="17"/>
  <c r="F56" i="17"/>
  <c r="D56" i="17"/>
  <c r="C56" i="17"/>
  <c r="B56" i="17"/>
  <c r="J55" i="17"/>
  <c r="F55" i="17"/>
  <c r="E55" i="17"/>
  <c r="G55" i="17" s="1"/>
  <c r="D55" i="17"/>
  <c r="C55" i="17"/>
  <c r="B55" i="17"/>
  <c r="J54" i="17"/>
  <c r="F54" i="17"/>
  <c r="E54" i="17"/>
  <c r="G54" i="17" s="1"/>
  <c r="D54" i="17"/>
  <c r="C54" i="17"/>
  <c r="B54" i="17"/>
  <c r="F53" i="17"/>
  <c r="D53" i="17"/>
  <c r="C53" i="17"/>
  <c r="B53" i="17"/>
  <c r="J52" i="17"/>
  <c r="G52" i="17"/>
  <c r="F52" i="17"/>
  <c r="E52" i="17"/>
  <c r="D52" i="17"/>
  <c r="C52" i="17"/>
  <c r="B52" i="17"/>
  <c r="J51" i="17"/>
  <c r="F51" i="17"/>
  <c r="E51" i="17"/>
  <c r="G51" i="17" s="1"/>
  <c r="D51" i="17"/>
  <c r="C51" i="17"/>
  <c r="B51" i="17"/>
  <c r="J50" i="17"/>
  <c r="G50" i="17"/>
  <c r="F50" i="17"/>
  <c r="E50" i="17"/>
  <c r="D50" i="17"/>
  <c r="C50" i="17"/>
  <c r="B50" i="17"/>
  <c r="F49" i="17"/>
  <c r="D49" i="17"/>
  <c r="C49" i="17"/>
  <c r="B49" i="17"/>
  <c r="J48" i="17"/>
  <c r="F48" i="17"/>
  <c r="E48" i="17"/>
  <c r="G48" i="17" s="1"/>
  <c r="D48" i="17"/>
  <c r="C48" i="17"/>
  <c r="B48" i="17"/>
  <c r="F47" i="17"/>
  <c r="D47" i="17"/>
  <c r="C47" i="17"/>
  <c r="B47" i="17"/>
  <c r="F46" i="17"/>
  <c r="D46" i="17"/>
  <c r="C46" i="17"/>
  <c r="B46" i="17"/>
  <c r="J45" i="17"/>
  <c r="G45" i="17"/>
  <c r="F45" i="17"/>
  <c r="E45" i="17"/>
  <c r="D45" i="17"/>
  <c r="C45" i="17"/>
  <c r="B45" i="17"/>
  <c r="J44" i="17"/>
  <c r="F44" i="17"/>
  <c r="E44" i="17"/>
  <c r="G44" i="17" s="1"/>
  <c r="D44" i="17"/>
  <c r="C44" i="17"/>
  <c r="B44" i="17"/>
  <c r="J43" i="17"/>
  <c r="G43" i="17"/>
  <c r="F43" i="17"/>
  <c r="E43" i="17"/>
  <c r="D43" i="17"/>
  <c r="C43" i="17"/>
  <c r="B43" i="17"/>
  <c r="J42" i="17"/>
  <c r="F42" i="17"/>
  <c r="E42" i="17"/>
  <c r="G42" i="17" s="1"/>
  <c r="D42" i="17"/>
  <c r="C42" i="17"/>
  <c r="B42" i="17"/>
  <c r="J41" i="17"/>
  <c r="F41" i="17"/>
  <c r="E41" i="17"/>
  <c r="G41" i="17" s="1"/>
  <c r="D41" i="17"/>
  <c r="C41" i="17"/>
  <c r="B41" i="17"/>
  <c r="F40" i="17"/>
  <c r="D40" i="17"/>
  <c r="C40" i="17"/>
  <c r="B40" i="17"/>
  <c r="J39" i="17"/>
  <c r="F39" i="17"/>
  <c r="E39" i="17"/>
  <c r="G39" i="17" s="1"/>
  <c r="D39" i="17"/>
  <c r="C39" i="17"/>
  <c r="B39" i="17"/>
  <c r="J38" i="17"/>
  <c r="G38" i="17"/>
  <c r="F38" i="17"/>
  <c r="E38" i="17"/>
  <c r="D38" i="17"/>
  <c r="C38" i="17"/>
  <c r="B38" i="17"/>
  <c r="D37" i="17"/>
  <c r="C37" i="17"/>
  <c r="B37" i="17"/>
  <c r="J36" i="17"/>
  <c r="G36" i="17"/>
  <c r="F36" i="17"/>
  <c r="E36" i="17"/>
  <c r="D36" i="17"/>
  <c r="C36" i="17"/>
  <c r="B36" i="17"/>
  <c r="J35" i="17"/>
  <c r="G35" i="17"/>
  <c r="F35" i="17"/>
  <c r="E35" i="17"/>
  <c r="D35" i="17"/>
  <c r="C35" i="17"/>
  <c r="B35" i="17"/>
  <c r="J34" i="17"/>
  <c r="F34" i="17"/>
  <c r="E34" i="17"/>
  <c r="G34" i="17" s="1"/>
  <c r="D34" i="17"/>
  <c r="C34" i="17"/>
  <c r="B34" i="17"/>
  <c r="J33" i="17"/>
  <c r="F33" i="17"/>
  <c r="E33" i="17"/>
  <c r="G33" i="17" s="1"/>
  <c r="D33" i="17"/>
  <c r="C33" i="17"/>
  <c r="B33" i="17"/>
  <c r="J32" i="17"/>
  <c r="F32" i="17"/>
  <c r="E32" i="17"/>
  <c r="G32" i="17" s="1"/>
  <c r="D32" i="17"/>
  <c r="C32" i="17"/>
  <c r="B32" i="17"/>
  <c r="D31" i="17"/>
  <c r="C31" i="17"/>
  <c r="B31" i="17"/>
  <c r="J30" i="17"/>
  <c r="G30" i="17"/>
  <c r="F30" i="17"/>
  <c r="E30" i="17"/>
  <c r="D30" i="17"/>
  <c r="C30" i="17"/>
  <c r="B30" i="17"/>
  <c r="J29" i="17"/>
  <c r="F29" i="17"/>
  <c r="E29" i="17"/>
  <c r="G29" i="17" s="1"/>
  <c r="D29" i="17"/>
  <c r="C29" i="17"/>
  <c r="B29" i="17"/>
  <c r="J28" i="17"/>
  <c r="G28" i="17"/>
  <c r="F28" i="17"/>
  <c r="E28" i="17"/>
  <c r="D28" i="17"/>
  <c r="C28" i="17"/>
  <c r="B28" i="17"/>
  <c r="F27" i="17"/>
  <c r="D27" i="17"/>
  <c r="C27" i="17"/>
  <c r="B27" i="17"/>
  <c r="J26" i="17"/>
  <c r="F26" i="17"/>
  <c r="E26" i="17"/>
  <c r="G26" i="17" s="1"/>
  <c r="D26" i="17"/>
  <c r="C26" i="17"/>
  <c r="B26" i="17"/>
  <c r="J25" i="17"/>
  <c r="F25" i="17"/>
  <c r="E25" i="17"/>
  <c r="G25" i="17" s="1"/>
  <c r="D25" i="17"/>
  <c r="C25" i="17"/>
  <c r="B25" i="17"/>
  <c r="J24" i="17"/>
  <c r="F24" i="17"/>
  <c r="E24" i="17"/>
  <c r="G24" i="17" s="1"/>
  <c r="D24" i="17"/>
  <c r="C24" i="17"/>
  <c r="B24" i="17"/>
  <c r="J23" i="17"/>
  <c r="G23" i="17"/>
  <c r="F23" i="17"/>
  <c r="E23" i="17"/>
  <c r="D23" i="17"/>
  <c r="C23" i="17"/>
  <c r="B23" i="17"/>
  <c r="J22" i="17"/>
  <c r="F22" i="17"/>
  <c r="E22" i="17"/>
  <c r="G22" i="17" s="1"/>
  <c r="D22" i="17"/>
  <c r="C22" i="17"/>
  <c r="B22" i="17"/>
  <c r="F21" i="17"/>
  <c r="D21" i="17"/>
  <c r="C21" i="17"/>
  <c r="B21" i="17"/>
  <c r="J20" i="17"/>
  <c r="F20" i="17"/>
  <c r="E20" i="17"/>
  <c r="G20" i="17" s="1"/>
  <c r="D20" i="17"/>
  <c r="C20" i="17"/>
  <c r="B20" i="17"/>
  <c r="J19" i="17"/>
  <c r="F19" i="17"/>
  <c r="E19" i="17"/>
  <c r="G19" i="17" s="1"/>
  <c r="D19" i="17"/>
  <c r="C19" i="17"/>
  <c r="B19" i="17"/>
  <c r="F18" i="17"/>
  <c r="D18" i="17"/>
  <c r="C18" i="17"/>
  <c r="B18" i="17"/>
  <c r="F17" i="17"/>
  <c r="D17" i="17"/>
  <c r="C17" i="17"/>
  <c r="B17" i="17"/>
  <c r="J16" i="17"/>
  <c r="G16" i="17"/>
  <c r="F16" i="17"/>
  <c r="E16" i="17"/>
  <c r="D16" i="17"/>
  <c r="C16" i="17"/>
  <c r="B16" i="17"/>
  <c r="J15" i="17"/>
  <c r="G15" i="17"/>
  <c r="F15" i="17"/>
  <c r="E15" i="17"/>
  <c r="D15" i="17"/>
  <c r="C15" i="17"/>
  <c r="B15" i="17"/>
  <c r="J14" i="17"/>
  <c r="F14" i="17"/>
  <c r="E14" i="17"/>
  <c r="G14" i="17" s="1"/>
  <c r="D14" i="17"/>
  <c r="C14" i="17"/>
  <c r="B14" i="17"/>
  <c r="J13" i="17"/>
  <c r="F13" i="17"/>
  <c r="E13" i="17"/>
  <c r="G13" i="17" s="1"/>
  <c r="D13" i="17"/>
  <c r="C13" i="17"/>
  <c r="B13" i="17"/>
  <c r="J12" i="17"/>
  <c r="F12" i="17"/>
  <c r="E12" i="17"/>
  <c r="G12" i="17" s="1"/>
  <c r="D12" i="17"/>
  <c r="C12" i="17"/>
  <c r="B12" i="17"/>
  <c r="F11" i="17"/>
  <c r="D11" i="17"/>
  <c r="C11" i="17"/>
  <c r="B11" i="17"/>
  <c r="J10" i="17"/>
  <c r="F10" i="17"/>
  <c r="E10" i="17"/>
  <c r="G10" i="17" s="1"/>
  <c r="D10" i="17"/>
  <c r="C10" i="17"/>
  <c r="B10" i="17"/>
  <c r="F9" i="17"/>
  <c r="D9" i="17"/>
  <c r="C9" i="17"/>
  <c r="B9" i="17"/>
  <c r="J8" i="17"/>
  <c r="F8" i="17"/>
  <c r="E8" i="17"/>
  <c r="G8" i="17" s="1"/>
  <c r="D8" i="17"/>
  <c r="C8" i="17"/>
  <c r="B8" i="17"/>
  <c r="D7" i="17"/>
  <c r="C7" i="17"/>
  <c r="B7" i="17"/>
  <c r="J6" i="17"/>
  <c r="F6" i="17"/>
  <c r="E6" i="17"/>
  <c r="G6" i="17" s="1"/>
  <c r="D6" i="17"/>
  <c r="C6" i="17"/>
  <c r="B6" i="17"/>
  <c r="J5" i="17"/>
  <c r="F5" i="17"/>
  <c r="E5" i="17"/>
  <c r="G5" i="17" s="1"/>
  <c r="D5" i="17"/>
  <c r="C5" i="17"/>
  <c r="B5" i="17"/>
  <c r="F4" i="17"/>
  <c r="D4" i="17"/>
  <c r="C4" i="17"/>
  <c r="B4" i="17"/>
  <c r="F3" i="17"/>
  <c r="D3" i="17"/>
  <c r="C3" i="17"/>
  <c r="B3" i="17"/>
  <c r="J62" i="16"/>
  <c r="F62" i="16"/>
  <c r="E62" i="16"/>
  <c r="G62" i="16" s="1"/>
  <c r="D62" i="16"/>
  <c r="C62" i="16"/>
  <c r="B62" i="16"/>
  <c r="J61" i="16"/>
  <c r="F61" i="16"/>
  <c r="E61" i="16"/>
  <c r="G61" i="16" s="1"/>
  <c r="D61" i="16"/>
  <c r="C61" i="16"/>
  <c r="B61" i="16"/>
  <c r="J60" i="16"/>
  <c r="F60" i="16"/>
  <c r="E60" i="16"/>
  <c r="G60" i="16" s="1"/>
  <c r="D60" i="16"/>
  <c r="C60" i="16"/>
  <c r="B60" i="16"/>
  <c r="J59" i="16"/>
  <c r="G59" i="16"/>
  <c r="F59" i="16"/>
  <c r="E59" i="16"/>
  <c r="D59" i="16"/>
  <c r="C59" i="16"/>
  <c r="B59" i="16"/>
  <c r="J58" i="16"/>
  <c r="G58" i="16"/>
  <c r="F58" i="16"/>
  <c r="E58" i="16"/>
  <c r="D58" i="16"/>
  <c r="C58" i="16"/>
  <c r="B58" i="16"/>
  <c r="J57" i="16"/>
  <c r="F57" i="16"/>
  <c r="E57" i="16"/>
  <c r="G57" i="16" s="1"/>
  <c r="D57" i="16"/>
  <c r="C57" i="16"/>
  <c r="B57" i="16"/>
  <c r="F56" i="16"/>
  <c r="D56" i="16"/>
  <c r="C56" i="16"/>
  <c r="B56" i="16"/>
  <c r="J55" i="16"/>
  <c r="F55" i="16"/>
  <c r="E55" i="16"/>
  <c r="G55" i="16" s="1"/>
  <c r="D55" i="16"/>
  <c r="C55" i="16"/>
  <c r="B55" i="16"/>
  <c r="J54" i="16"/>
  <c r="F54" i="16"/>
  <c r="E54" i="16"/>
  <c r="G54" i="16" s="1"/>
  <c r="D54" i="16"/>
  <c r="C54" i="16"/>
  <c r="B54" i="16"/>
  <c r="F53" i="16"/>
  <c r="D53" i="16"/>
  <c r="C53" i="16"/>
  <c r="B53" i="16"/>
  <c r="J52" i="16"/>
  <c r="G52" i="16"/>
  <c r="F52" i="16"/>
  <c r="E52" i="16"/>
  <c r="D52" i="16"/>
  <c r="C52" i="16"/>
  <c r="B52" i="16"/>
  <c r="J51" i="16"/>
  <c r="F51" i="16"/>
  <c r="E51" i="16"/>
  <c r="G51" i="16" s="1"/>
  <c r="D51" i="16"/>
  <c r="C51" i="16"/>
  <c r="B51" i="16"/>
  <c r="J50" i="16"/>
  <c r="F50" i="16"/>
  <c r="E50" i="16"/>
  <c r="G50" i="16" s="1"/>
  <c r="D50" i="16"/>
  <c r="C50" i="16"/>
  <c r="B50" i="16"/>
  <c r="F49" i="16"/>
  <c r="D49" i="16"/>
  <c r="C49" i="16"/>
  <c r="B49" i="16"/>
  <c r="J48" i="16"/>
  <c r="F48" i="16"/>
  <c r="E48" i="16"/>
  <c r="G48" i="16" s="1"/>
  <c r="D48" i="16"/>
  <c r="C48" i="16"/>
  <c r="B48" i="16"/>
  <c r="F47" i="16"/>
  <c r="D47" i="16"/>
  <c r="C47" i="16"/>
  <c r="B47" i="16"/>
  <c r="F46" i="16"/>
  <c r="D46" i="16"/>
  <c r="C46" i="16"/>
  <c r="B46" i="16"/>
  <c r="J45" i="16"/>
  <c r="F45" i="16"/>
  <c r="E45" i="16"/>
  <c r="G45" i="16" s="1"/>
  <c r="D45" i="16"/>
  <c r="C45" i="16"/>
  <c r="B45" i="16"/>
  <c r="J44" i="16"/>
  <c r="F44" i="16"/>
  <c r="E44" i="16"/>
  <c r="G44" i="16" s="1"/>
  <c r="D44" i="16"/>
  <c r="C44" i="16"/>
  <c r="B44" i="16"/>
  <c r="J43" i="16"/>
  <c r="F43" i="16"/>
  <c r="E43" i="16"/>
  <c r="G43" i="16" s="1"/>
  <c r="D43" i="16"/>
  <c r="C43" i="16"/>
  <c r="B43" i="16"/>
  <c r="J42" i="16"/>
  <c r="F42" i="16"/>
  <c r="E42" i="16"/>
  <c r="G42" i="16" s="1"/>
  <c r="D42" i="16"/>
  <c r="C42" i="16"/>
  <c r="B42" i="16"/>
  <c r="D41" i="16"/>
  <c r="C41" i="16"/>
  <c r="B41" i="16"/>
  <c r="F40" i="16"/>
  <c r="D40" i="16"/>
  <c r="C40" i="16"/>
  <c r="B40" i="16"/>
  <c r="J39" i="16"/>
  <c r="F39" i="16"/>
  <c r="E39" i="16"/>
  <c r="G39" i="16" s="1"/>
  <c r="D39" i="16"/>
  <c r="C39" i="16"/>
  <c r="B39" i="16"/>
  <c r="J38" i="16"/>
  <c r="F38" i="16"/>
  <c r="E38" i="16"/>
  <c r="G38" i="16" s="1"/>
  <c r="D38" i="16"/>
  <c r="C38" i="16"/>
  <c r="B38" i="16"/>
  <c r="D37" i="16"/>
  <c r="C37" i="16"/>
  <c r="B37" i="16"/>
  <c r="J36" i="16"/>
  <c r="F36" i="16"/>
  <c r="E36" i="16"/>
  <c r="G36" i="16" s="1"/>
  <c r="D36" i="16"/>
  <c r="C36" i="16"/>
  <c r="B36" i="16"/>
  <c r="J35" i="16"/>
  <c r="F35" i="16"/>
  <c r="E35" i="16"/>
  <c r="G35" i="16" s="1"/>
  <c r="D35" i="16"/>
  <c r="C35" i="16"/>
  <c r="B35" i="16"/>
  <c r="J34" i="16"/>
  <c r="F34" i="16"/>
  <c r="E34" i="16"/>
  <c r="G34" i="16" s="1"/>
  <c r="D34" i="16"/>
  <c r="C34" i="16"/>
  <c r="B34" i="16"/>
  <c r="J33" i="16"/>
  <c r="G33" i="16"/>
  <c r="F33" i="16"/>
  <c r="E33" i="16"/>
  <c r="D33" i="16"/>
  <c r="C33" i="16"/>
  <c r="B33" i="16"/>
  <c r="J32" i="16"/>
  <c r="G32" i="16"/>
  <c r="F32" i="16"/>
  <c r="E32" i="16"/>
  <c r="D32" i="16"/>
  <c r="C32" i="16"/>
  <c r="B32" i="16"/>
  <c r="J31" i="16"/>
  <c r="F31" i="16"/>
  <c r="E31" i="16"/>
  <c r="G31" i="16" s="1"/>
  <c r="D31" i="16"/>
  <c r="C31" i="16"/>
  <c r="B31" i="16"/>
  <c r="J30" i="16"/>
  <c r="F30" i="16"/>
  <c r="E30" i="16"/>
  <c r="G30" i="16" s="1"/>
  <c r="D30" i="16"/>
  <c r="C30" i="16"/>
  <c r="B30" i="16"/>
  <c r="J29" i="16"/>
  <c r="F29" i="16"/>
  <c r="E29" i="16"/>
  <c r="G29" i="16" s="1"/>
  <c r="D29" i="16"/>
  <c r="C29" i="16"/>
  <c r="B29" i="16"/>
  <c r="J28" i="16"/>
  <c r="F28" i="16"/>
  <c r="E28" i="16"/>
  <c r="G28" i="16" s="1"/>
  <c r="D28" i="16"/>
  <c r="C28" i="16"/>
  <c r="B28" i="16"/>
  <c r="F27" i="16"/>
  <c r="D27" i="16"/>
  <c r="C27" i="16"/>
  <c r="B27" i="16"/>
  <c r="J26" i="16"/>
  <c r="G26" i="16"/>
  <c r="F26" i="16"/>
  <c r="E26" i="16"/>
  <c r="D26" i="16"/>
  <c r="C26" i="16"/>
  <c r="B26" i="16"/>
  <c r="J25" i="16"/>
  <c r="G25" i="16"/>
  <c r="F25" i="16"/>
  <c r="E25" i="16"/>
  <c r="D25" i="16"/>
  <c r="C25" i="16"/>
  <c r="B25" i="16"/>
  <c r="J24" i="16"/>
  <c r="F24" i="16"/>
  <c r="E24" i="16"/>
  <c r="G24" i="16" s="1"/>
  <c r="D24" i="16"/>
  <c r="C24" i="16"/>
  <c r="B24" i="16"/>
  <c r="J23" i="16"/>
  <c r="F23" i="16"/>
  <c r="E23" i="16"/>
  <c r="G23" i="16" s="1"/>
  <c r="D23" i="16"/>
  <c r="C23" i="16"/>
  <c r="B23" i="16"/>
  <c r="J22" i="16"/>
  <c r="F22" i="16"/>
  <c r="E22" i="16"/>
  <c r="G22" i="16" s="1"/>
  <c r="D22" i="16"/>
  <c r="C22" i="16"/>
  <c r="B22" i="16"/>
  <c r="F21" i="16"/>
  <c r="D21" i="16"/>
  <c r="C21" i="16"/>
  <c r="B21" i="16"/>
  <c r="J20" i="16"/>
  <c r="F20" i="16"/>
  <c r="E20" i="16"/>
  <c r="G20" i="16" s="1"/>
  <c r="D20" i="16"/>
  <c r="C20" i="16"/>
  <c r="B20" i="16"/>
  <c r="J19" i="16"/>
  <c r="G19" i="16"/>
  <c r="F19" i="16"/>
  <c r="E19" i="16"/>
  <c r="D19" i="16"/>
  <c r="C19" i="16"/>
  <c r="B19" i="16"/>
  <c r="F18" i="16"/>
  <c r="D18" i="16"/>
  <c r="C18" i="16"/>
  <c r="B18" i="16"/>
  <c r="F17" i="16"/>
  <c r="D17" i="16"/>
  <c r="C17" i="16"/>
  <c r="B17" i="16"/>
  <c r="J16" i="16"/>
  <c r="G16" i="16"/>
  <c r="F16" i="16"/>
  <c r="E16" i="16"/>
  <c r="D16" i="16"/>
  <c r="C16" i="16"/>
  <c r="B16" i="16"/>
  <c r="J15" i="16"/>
  <c r="F15" i="16"/>
  <c r="E15" i="16"/>
  <c r="G15" i="16" s="1"/>
  <c r="D15" i="16"/>
  <c r="C15" i="16"/>
  <c r="B15" i="16"/>
  <c r="J14" i="16"/>
  <c r="F14" i="16"/>
  <c r="E14" i="16"/>
  <c r="G14" i="16" s="1"/>
  <c r="D14" i="16"/>
  <c r="C14" i="16"/>
  <c r="B14" i="16"/>
  <c r="J13" i="16"/>
  <c r="G13" i="16"/>
  <c r="F13" i="16"/>
  <c r="E13" i="16"/>
  <c r="D13" i="16"/>
  <c r="C13" i="16"/>
  <c r="B13" i="16"/>
  <c r="J12" i="16"/>
  <c r="G12" i="16"/>
  <c r="F12" i="16"/>
  <c r="E12" i="16"/>
  <c r="D12" i="16"/>
  <c r="C12" i="16"/>
  <c r="B12" i="16"/>
  <c r="F11" i="16"/>
  <c r="D11" i="16"/>
  <c r="C11" i="16"/>
  <c r="B11" i="16"/>
  <c r="J10" i="16"/>
  <c r="F10" i="16"/>
  <c r="E10" i="16"/>
  <c r="G10" i="16" s="1"/>
  <c r="D10" i="16"/>
  <c r="C10" i="16"/>
  <c r="B10" i="16"/>
  <c r="F9" i="16"/>
  <c r="D9" i="16"/>
  <c r="C9" i="16"/>
  <c r="B9" i="16"/>
  <c r="J8" i="16"/>
  <c r="F8" i="16"/>
  <c r="E8" i="16"/>
  <c r="G8" i="16" s="1"/>
  <c r="D8" i="16"/>
  <c r="C8" i="16"/>
  <c r="B8" i="16"/>
  <c r="D7" i="16"/>
  <c r="C7" i="16"/>
  <c r="B7" i="16"/>
  <c r="J6" i="16"/>
  <c r="G6" i="16"/>
  <c r="F6" i="16"/>
  <c r="E6" i="16"/>
  <c r="D6" i="16"/>
  <c r="C6" i="16"/>
  <c r="B6" i="16"/>
  <c r="J5" i="16"/>
  <c r="F5" i="16"/>
  <c r="E5" i="16"/>
  <c r="G5" i="16" s="1"/>
  <c r="D5" i="16"/>
  <c r="C5" i="16"/>
  <c r="B5" i="16"/>
  <c r="F4" i="16"/>
  <c r="D4" i="16"/>
  <c r="C4" i="16"/>
  <c r="B4" i="16"/>
  <c r="F3" i="16"/>
  <c r="D3" i="16"/>
  <c r="C3" i="16"/>
  <c r="B3" i="16"/>
  <c r="J62" i="15"/>
  <c r="F62" i="15"/>
  <c r="E62" i="15"/>
  <c r="G62" i="15" s="1"/>
  <c r="D62" i="15"/>
  <c r="C62" i="15"/>
  <c r="B62" i="15"/>
  <c r="J61" i="15"/>
  <c r="F61" i="15"/>
  <c r="E61" i="15"/>
  <c r="G61" i="15" s="1"/>
  <c r="D61" i="15"/>
  <c r="C61" i="15"/>
  <c r="B61" i="15"/>
  <c r="J60" i="15"/>
  <c r="F60" i="15"/>
  <c r="E60" i="15"/>
  <c r="G60" i="15" s="1"/>
  <c r="D60" i="15"/>
  <c r="C60" i="15"/>
  <c r="B60" i="15"/>
  <c r="J59" i="15"/>
  <c r="G59" i="15"/>
  <c r="F59" i="15"/>
  <c r="E59" i="15"/>
  <c r="D59" i="15"/>
  <c r="C59" i="15"/>
  <c r="B59" i="15"/>
  <c r="J58" i="15"/>
  <c r="G58" i="15"/>
  <c r="F58" i="15"/>
  <c r="E58" i="15"/>
  <c r="D58" i="15"/>
  <c r="C58" i="15"/>
  <c r="B58" i="15"/>
  <c r="J57" i="15"/>
  <c r="F57" i="15"/>
  <c r="E57" i="15"/>
  <c r="G57" i="15" s="1"/>
  <c r="D57" i="15"/>
  <c r="C57" i="15"/>
  <c r="B57" i="15"/>
  <c r="F56" i="15"/>
  <c r="D56" i="15"/>
  <c r="C56" i="15"/>
  <c r="B56" i="15"/>
  <c r="J55" i="15"/>
  <c r="F55" i="15"/>
  <c r="E55" i="15"/>
  <c r="G55" i="15" s="1"/>
  <c r="D55" i="15"/>
  <c r="C55" i="15"/>
  <c r="B55" i="15"/>
  <c r="J54" i="15"/>
  <c r="F54" i="15"/>
  <c r="E54" i="15"/>
  <c r="G54" i="15" s="1"/>
  <c r="D54" i="15"/>
  <c r="C54" i="15"/>
  <c r="B54" i="15"/>
  <c r="F53" i="15"/>
  <c r="D53" i="15"/>
  <c r="C53" i="15"/>
  <c r="B53" i="15"/>
  <c r="J52" i="15"/>
  <c r="G52" i="15"/>
  <c r="F52" i="15"/>
  <c r="E52" i="15"/>
  <c r="D52" i="15"/>
  <c r="C52" i="15"/>
  <c r="B52" i="15"/>
  <c r="J51" i="15"/>
  <c r="F51" i="15"/>
  <c r="E51" i="15"/>
  <c r="G51" i="15" s="1"/>
  <c r="D51" i="15"/>
  <c r="C51" i="15"/>
  <c r="B51" i="15"/>
  <c r="J50" i="15"/>
  <c r="F50" i="15"/>
  <c r="E50" i="15"/>
  <c r="G50" i="15" s="1"/>
  <c r="D50" i="15"/>
  <c r="C50" i="15"/>
  <c r="B50" i="15"/>
  <c r="F49" i="15"/>
  <c r="D49" i="15"/>
  <c r="C49" i="15"/>
  <c r="B49" i="15"/>
  <c r="J48" i="15"/>
  <c r="F48" i="15"/>
  <c r="E48" i="15"/>
  <c r="G48" i="15" s="1"/>
  <c r="D48" i="15"/>
  <c r="C48" i="15"/>
  <c r="B48" i="15"/>
  <c r="F47" i="15"/>
  <c r="D47" i="15"/>
  <c r="C47" i="15"/>
  <c r="B47" i="15"/>
  <c r="F46" i="15"/>
  <c r="D46" i="15"/>
  <c r="C46" i="15"/>
  <c r="B46" i="15"/>
  <c r="J45" i="15"/>
  <c r="F45" i="15"/>
  <c r="E45" i="15"/>
  <c r="G45" i="15" s="1"/>
  <c r="D45" i="15"/>
  <c r="C45" i="15"/>
  <c r="B45" i="15"/>
  <c r="J44" i="15"/>
  <c r="F44" i="15"/>
  <c r="E44" i="15"/>
  <c r="G44" i="15" s="1"/>
  <c r="D44" i="15"/>
  <c r="C44" i="15"/>
  <c r="B44" i="15"/>
  <c r="J43" i="15"/>
  <c r="F43" i="15"/>
  <c r="E43" i="15"/>
  <c r="G43" i="15" s="1"/>
  <c r="D43" i="15"/>
  <c r="C43" i="15"/>
  <c r="B43" i="15"/>
  <c r="J42" i="15"/>
  <c r="F42" i="15"/>
  <c r="E42" i="15"/>
  <c r="G42" i="15" s="1"/>
  <c r="D42" i="15"/>
  <c r="C42" i="15"/>
  <c r="B42" i="15"/>
  <c r="D41" i="15"/>
  <c r="C41" i="15"/>
  <c r="B41" i="15"/>
  <c r="F40" i="15"/>
  <c r="D40" i="15"/>
  <c r="C40" i="15"/>
  <c r="B40" i="15"/>
  <c r="J39" i="15"/>
  <c r="F39" i="15"/>
  <c r="E39" i="15"/>
  <c r="G39" i="15" s="1"/>
  <c r="D39" i="15"/>
  <c r="C39" i="15"/>
  <c r="B39" i="15"/>
  <c r="J38" i="15"/>
  <c r="F38" i="15"/>
  <c r="E38" i="15"/>
  <c r="G38" i="15" s="1"/>
  <c r="D38" i="15"/>
  <c r="C38" i="15"/>
  <c r="B38" i="15"/>
  <c r="D37" i="15"/>
  <c r="C37" i="15"/>
  <c r="B37" i="15"/>
  <c r="J36" i="15"/>
  <c r="F36" i="15"/>
  <c r="E36" i="15"/>
  <c r="G36" i="15" s="1"/>
  <c r="D36" i="15"/>
  <c r="C36" i="15"/>
  <c r="B36" i="15"/>
  <c r="J35" i="15"/>
  <c r="F35" i="15"/>
  <c r="E35" i="15"/>
  <c r="G35" i="15" s="1"/>
  <c r="D35" i="15"/>
  <c r="C35" i="15"/>
  <c r="B35" i="15"/>
  <c r="J34" i="15"/>
  <c r="F34" i="15"/>
  <c r="E34" i="15"/>
  <c r="G34" i="15" s="1"/>
  <c r="D34" i="15"/>
  <c r="C34" i="15"/>
  <c r="B34" i="15"/>
  <c r="J33" i="15"/>
  <c r="G33" i="15"/>
  <c r="F33" i="15"/>
  <c r="E33" i="15"/>
  <c r="D33" i="15"/>
  <c r="C33" i="15"/>
  <c r="B33" i="15"/>
  <c r="J32" i="15"/>
  <c r="G32" i="15"/>
  <c r="F32" i="15"/>
  <c r="E32" i="15"/>
  <c r="D32" i="15"/>
  <c r="C32" i="15"/>
  <c r="B32" i="15"/>
  <c r="D31" i="15"/>
  <c r="C31" i="15"/>
  <c r="B31" i="15"/>
  <c r="J30" i="15"/>
  <c r="F30" i="15"/>
  <c r="E30" i="15"/>
  <c r="G30" i="15" s="1"/>
  <c r="D30" i="15"/>
  <c r="C30" i="15"/>
  <c r="B30" i="15"/>
  <c r="J29" i="15"/>
  <c r="F29" i="15"/>
  <c r="E29" i="15"/>
  <c r="G29" i="15" s="1"/>
  <c r="D29" i="15"/>
  <c r="C29" i="15"/>
  <c r="B29" i="15"/>
  <c r="J28" i="15"/>
  <c r="F28" i="15"/>
  <c r="E28" i="15"/>
  <c r="G28" i="15" s="1"/>
  <c r="D28" i="15"/>
  <c r="C28" i="15"/>
  <c r="B28" i="15"/>
  <c r="F27" i="15"/>
  <c r="D27" i="15"/>
  <c r="C27" i="15"/>
  <c r="B27" i="15"/>
  <c r="J26" i="15"/>
  <c r="G26" i="15"/>
  <c r="F26" i="15"/>
  <c r="E26" i="15"/>
  <c r="D26" i="15"/>
  <c r="C26" i="15"/>
  <c r="B26" i="15"/>
  <c r="J25" i="15"/>
  <c r="G25" i="15"/>
  <c r="F25" i="15"/>
  <c r="E25" i="15"/>
  <c r="D25" i="15"/>
  <c r="C25" i="15"/>
  <c r="B25" i="15"/>
  <c r="J24" i="15"/>
  <c r="F24" i="15"/>
  <c r="E24" i="15"/>
  <c r="G24" i="15" s="1"/>
  <c r="D24" i="15"/>
  <c r="C24" i="15"/>
  <c r="B24" i="15"/>
  <c r="J23" i="15"/>
  <c r="F23" i="15"/>
  <c r="E23" i="15"/>
  <c r="G23" i="15" s="1"/>
  <c r="D23" i="15"/>
  <c r="C23" i="15"/>
  <c r="B23" i="15"/>
  <c r="J22" i="15"/>
  <c r="F22" i="15"/>
  <c r="E22" i="15"/>
  <c r="G22" i="15" s="1"/>
  <c r="D22" i="15"/>
  <c r="C22" i="15"/>
  <c r="B22" i="15"/>
  <c r="F21" i="15"/>
  <c r="D21" i="15"/>
  <c r="C21" i="15"/>
  <c r="B21" i="15"/>
  <c r="J20" i="15"/>
  <c r="F20" i="15"/>
  <c r="E20" i="15"/>
  <c r="G20" i="15" s="1"/>
  <c r="D20" i="15"/>
  <c r="C20" i="15"/>
  <c r="B20" i="15"/>
  <c r="J19" i="15"/>
  <c r="G19" i="15"/>
  <c r="F19" i="15"/>
  <c r="E19" i="15"/>
  <c r="D19" i="15"/>
  <c r="C19" i="15"/>
  <c r="B19" i="15"/>
  <c r="F18" i="15"/>
  <c r="D18" i="15"/>
  <c r="C18" i="15"/>
  <c r="B18" i="15"/>
  <c r="F17" i="15"/>
  <c r="D17" i="15"/>
  <c r="C17" i="15"/>
  <c r="B17" i="15"/>
  <c r="J16" i="15"/>
  <c r="F16" i="15"/>
  <c r="E16" i="15"/>
  <c r="G16" i="15" s="1"/>
  <c r="D16" i="15"/>
  <c r="C16" i="15"/>
  <c r="B16" i="15"/>
  <c r="J15" i="15"/>
  <c r="F15" i="15"/>
  <c r="E15" i="15"/>
  <c r="G15" i="15" s="1"/>
  <c r="D15" i="15"/>
  <c r="C15" i="15"/>
  <c r="B15" i="15"/>
  <c r="J14" i="15"/>
  <c r="F14" i="15"/>
  <c r="E14" i="15"/>
  <c r="G14" i="15" s="1"/>
  <c r="D14" i="15"/>
  <c r="C14" i="15"/>
  <c r="B14" i="15"/>
  <c r="J13" i="15"/>
  <c r="G13" i="15"/>
  <c r="F13" i="15"/>
  <c r="E13" i="15"/>
  <c r="D13" i="15"/>
  <c r="C13" i="15"/>
  <c r="B13" i="15"/>
  <c r="J12" i="15"/>
  <c r="G12" i="15"/>
  <c r="F12" i="15"/>
  <c r="E12" i="15"/>
  <c r="D12" i="15"/>
  <c r="C12" i="15"/>
  <c r="B12" i="15"/>
  <c r="F11" i="15"/>
  <c r="D11" i="15"/>
  <c r="C11" i="15"/>
  <c r="B11" i="15"/>
  <c r="J10" i="15"/>
  <c r="F10" i="15"/>
  <c r="E10" i="15"/>
  <c r="G10" i="15" s="1"/>
  <c r="D10" i="15"/>
  <c r="C10" i="15"/>
  <c r="B10" i="15"/>
  <c r="F9" i="15"/>
  <c r="D9" i="15"/>
  <c r="C9" i="15"/>
  <c r="B9" i="15"/>
  <c r="J8" i="15"/>
  <c r="F8" i="15"/>
  <c r="E8" i="15"/>
  <c r="G8" i="15" s="1"/>
  <c r="D8" i="15"/>
  <c r="C8" i="15"/>
  <c r="B8" i="15"/>
  <c r="J7" i="15"/>
  <c r="G7" i="15"/>
  <c r="F7" i="15"/>
  <c r="E7" i="15"/>
  <c r="D7" i="15"/>
  <c r="C7" i="15"/>
  <c r="B7" i="15"/>
  <c r="J6" i="15"/>
  <c r="G6" i="15"/>
  <c r="F6" i="15"/>
  <c r="E6" i="15"/>
  <c r="D6" i="15"/>
  <c r="C6" i="15"/>
  <c r="B6" i="15"/>
  <c r="J5" i="15"/>
  <c r="F5" i="15"/>
  <c r="E5" i="15"/>
  <c r="G5" i="15" s="1"/>
  <c r="D5" i="15"/>
  <c r="C5" i="15"/>
  <c r="B5" i="15"/>
  <c r="F4" i="15"/>
  <c r="D4" i="15"/>
  <c r="C4" i="15"/>
  <c r="B4" i="15"/>
  <c r="F3" i="15"/>
  <c r="D3" i="15"/>
  <c r="C3" i="15"/>
  <c r="B3" i="15"/>
  <c r="J62" i="14"/>
  <c r="F62" i="14"/>
  <c r="E62" i="14"/>
  <c r="G62" i="14" s="1"/>
  <c r="D62" i="14"/>
  <c r="C62" i="14"/>
  <c r="B62" i="14"/>
  <c r="J61" i="14"/>
  <c r="F61" i="14"/>
  <c r="E61" i="14"/>
  <c r="G61" i="14" s="1"/>
  <c r="D61" i="14"/>
  <c r="C61" i="14"/>
  <c r="B61" i="14"/>
  <c r="J60" i="14"/>
  <c r="F60" i="14"/>
  <c r="E60" i="14"/>
  <c r="G60" i="14" s="1"/>
  <c r="D60" i="14"/>
  <c r="C60" i="14"/>
  <c r="B60" i="14"/>
  <c r="J59" i="14"/>
  <c r="G59" i="14"/>
  <c r="F59" i="14"/>
  <c r="E59" i="14"/>
  <c r="D59" i="14"/>
  <c r="C59" i="14"/>
  <c r="B59" i="14"/>
  <c r="J58" i="14"/>
  <c r="G58" i="14"/>
  <c r="F58" i="14"/>
  <c r="E58" i="14"/>
  <c r="D58" i="14"/>
  <c r="C58" i="14"/>
  <c r="B58" i="14"/>
  <c r="J57" i="14"/>
  <c r="G57" i="14"/>
  <c r="F57" i="14"/>
  <c r="E57" i="14"/>
  <c r="D57" i="14"/>
  <c r="C57" i="14"/>
  <c r="B57" i="14"/>
  <c r="F56" i="14"/>
  <c r="D56" i="14"/>
  <c r="C56" i="14"/>
  <c r="B56" i="14"/>
  <c r="J55" i="14"/>
  <c r="F55" i="14"/>
  <c r="E55" i="14"/>
  <c r="G55" i="14" s="1"/>
  <c r="D55" i="14"/>
  <c r="C55" i="14"/>
  <c r="B55" i="14"/>
  <c r="J54" i="14"/>
  <c r="F54" i="14"/>
  <c r="E54" i="14"/>
  <c r="G54" i="14" s="1"/>
  <c r="D54" i="14"/>
  <c r="C54" i="14"/>
  <c r="B54" i="14"/>
  <c r="F53" i="14"/>
  <c r="D53" i="14"/>
  <c r="C53" i="14"/>
  <c r="B53" i="14"/>
  <c r="J52" i="14"/>
  <c r="G52" i="14"/>
  <c r="F52" i="14"/>
  <c r="E52" i="14"/>
  <c r="D52" i="14"/>
  <c r="C52" i="14"/>
  <c r="B52" i="14"/>
  <c r="J51" i="14"/>
  <c r="G51" i="14"/>
  <c r="F51" i="14"/>
  <c r="E51" i="14"/>
  <c r="D51" i="14"/>
  <c r="C51" i="14"/>
  <c r="B51" i="14"/>
  <c r="J50" i="14"/>
  <c r="G50" i="14"/>
  <c r="F50" i="14"/>
  <c r="E50" i="14"/>
  <c r="D50" i="14"/>
  <c r="C50" i="14"/>
  <c r="B50" i="14"/>
  <c r="F49" i="14"/>
  <c r="D49" i="14"/>
  <c r="C49" i="14"/>
  <c r="B49" i="14"/>
  <c r="J48" i="14"/>
  <c r="F48" i="14"/>
  <c r="E48" i="14"/>
  <c r="G48" i="14" s="1"/>
  <c r="D48" i="14"/>
  <c r="C48" i="14"/>
  <c r="B48" i="14"/>
  <c r="F47" i="14"/>
  <c r="D47" i="14"/>
  <c r="C47" i="14"/>
  <c r="B47" i="14"/>
  <c r="F46" i="14"/>
  <c r="D46" i="14"/>
  <c r="C46" i="14"/>
  <c r="B46" i="14"/>
  <c r="J45" i="14"/>
  <c r="G45" i="14"/>
  <c r="F45" i="14"/>
  <c r="E45" i="14"/>
  <c r="D45" i="14"/>
  <c r="C45" i="14"/>
  <c r="B45" i="14"/>
  <c r="J44" i="14"/>
  <c r="F44" i="14"/>
  <c r="E44" i="14"/>
  <c r="G44" i="14" s="1"/>
  <c r="D44" i="14"/>
  <c r="C44" i="14"/>
  <c r="B44" i="14"/>
  <c r="J43" i="14"/>
  <c r="F43" i="14"/>
  <c r="E43" i="14"/>
  <c r="G43" i="14" s="1"/>
  <c r="D43" i="14"/>
  <c r="C43" i="14"/>
  <c r="B43" i="14"/>
  <c r="J42" i="14"/>
  <c r="F42" i="14"/>
  <c r="E42" i="14"/>
  <c r="G42" i="14" s="1"/>
  <c r="D42" i="14"/>
  <c r="C42" i="14"/>
  <c r="B42" i="14"/>
  <c r="D41" i="14"/>
  <c r="C41" i="14"/>
  <c r="B41" i="14"/>
  <c r="F40" i="14"/>
  <c r="D40" i="14"/>
  <c r="C40" i="14"/>
  <c r="B40" i="14"/>
  <c r="J39" i="14"/>
  <c r="G39" i="14"/>
  <c r="F39" i="14"/>
  <c r="E39" i="14"/>
  <c r="D39" i="14"/>
  <c r="C39" i="14"/>
  <c r="B39" i="14"/>
  <c r="J38" i="14"/>
  <c r="G38" i="14"/>
  <c r="F38" i="14"/>
  <c r="E38" i="14"/>
  <c r="D38" i="14"/>
  <c r="C38" i="14"/>
  <c r="B38" i="14"/>
  <c r="J37" i="14"/>
  <c r="F37" i="14"/>
  <c r="E37" i="14"/>
  <c r="G37" i="14" s="1"/>
  <c r="D37" i="14"/>
  <c r="C37" i="14"/>
  <c r="B37" i="14"/>
  <c r="J36" i="14"/>
  <c r="F36" i="14"/>
  <c r="E36" i="14"/>
  <c r="G36" i="14" s="1"/>
  <c r="D36" i="14"/>
  <c r="C36" i="14"/>
  <c r="B36" i="14"/>
  <c r="J35" i="14"/>
  <c r="F35" i="14"/>
  <c r="E35" i="14"/>
  <c r="G35" i="14" s="1"/>
  <c r="D35" i="14"/>
  <c r="C35" i="14"/>
  <c r="B35" i="14"/>
  <c r="J34" i="14"/>
  <c r="G34" i="14"/>
  <c r="F34" i="14"/>
  <c r="E34" i="14"/>
  <c r="D34" i="14"/>
  <c r="C34" i="14"/>
  <c r="B34" i="14"/>
  <c r="J33" i="14"/>
  <c r="F33" i="14"/>
  <c r="E33" i="14"/>
  <c r="G33" i="14" s="1"/>
  <c r="D33" i="14"/>
  <c r="C33" i="14"/>
  <c r="B33" i="14"/>
  <c r="J32" i="14"/>
  <c r="G32" i="14"/>
  <c r="F32" i="14"/>
  <c r="E32" i="14"/>
  <c r="D32" i="14"/>
  <c r="C32" i="14"/>
  <c r="B32" i="14"/>
  <c r="J31" i="14"/>
  <c r="G31" i="14"/>
  <c r="F31" i="14"/>
  <c r="E31" i="14"/>
  <c r="D31" i="14"/>
  <c r="C31" i="14"/>
  <c r="B31" i="14"/>
  <c r="J30" i="14"/>
  <c r="G30" i="14"/>
  <c r="F30" i="14"/>
  <c r="E30" i="14"/>
  <c r="D30" i="14"/>
  <c r="C30" i="14"/>
  <c r="B30" i="14"/>
  <c r="J29" i="14"/>
  <c r="F29" i="14"/>
  <c r="E29" i="14"/>
  <c r="G29" i="14" s="1"/>
  <c r="D29" i="14"/>
  <c r="C29" i="14"/>
  <c r="B29" i="14"/>
  <c r="J28" i="14"/>
  <c r="F28" i="14"/>
  <c r="E28" i="14"/>
  <c r="G28" i="14" s="1"/>
  <c r="D28" i="14"/>
  <c r="C28" i="14"/>
  <c r="B28" i="14"/>
  <c r="F27" i="14"/>
  <c r="D27" i="14"/>
  <c r="C27" i="14"/>
  <c r="B27" i="14"/>
  <c r="J26" i="14"/>
  <c r="F26" i="14"/>
  <c r="E26" i="14"/>
  <c r="G26" i="14" s="1"/>
  <c r="D26" i="14"/>
  <c r="C26" i="14"/>
  <c r="B26" i="14"/>
  <c r="J25" i="14"/>
  <c r="G25" i="14"/>
  <c r="F25" i="14"/>
  <c r="E25" i="14"/>
  <c r="D25" i="14"/>
  <c r="C25" i="14"/>
  <c r="B25" i="14"/>
  <c r="J24" i="14"/>
  <c r="G24" i="14"/>
  <c r="F24" i="14"/>
  <c r="E24" i="14"/>
  <c r="D24" i="14"/>
  <c r="C24" i="14"/>
  <c r="B24" i="14"/>
  <c r="J23" i="14"/>
  <c r="G23" i="14"/>
  <c r="F23" i="14"/>
  <c r="E23" i="14"/>
  <c r="D23" i="14"/>
  <c r="C23" i="14"/>
  <c r="B23" i="14"/>
  <c r="J22" i="14"/>
  <c r="F22" i="14"/>
  <c r="E22" i="14"/>
  <c r="G22" i="14" s="1"/>
  <c r="D22" i="14"/>
  <c r="C22" i="14"/>
  <c r="B22" i="14"/>
  <c r="F21" i="14"/>
  <c r="D21" i="14"/>
  <c r="C21" i="14"/>
  <c r="B21" i="14"/>
  <c r="J20" i="14"/>
  <c r="F20" i="14"/>
  <c r="E20" i="14"/>
  <c r="G20" i="14" s="1"/>
  <c r="D20" i="14"/>
  <c r="C20" i="14"/>
  <c r="B20" i="14"/>
  <c r="J19" i="14"/>
  <c r="F19" i="14"/>
  <c r="E19" i="14"/>
  <c r="G19" i="14" s="1"/>
  <c r="D19" i="14"/>
  <c r="C19" i="14"/>
  <c r="B19" i="14"/>
  <c r="F18" i="14"/>
  <c r="D18" i="14"/>
  <c r="C18" i="14"/>
  <c r="B18" i="14"/>
  <c r="F17" i="14"/>
  <c r="D17" i="14"/>
  <c r="C17" i="14"/>
  <c r="B17" i="14"/>
  <c r="J16" i="14"/>
  <c r="F16" i="14"/>
  <c r="E16" i="14"/>
  <c r="G16" i="14" s="1"/>
  <c r="D16" i="14"/>
  <c r="C16" i="14"/>
  <c r="B16" i="14"/>
  <c r="J15" i="14"/>
  <c r="F15" i="14"/>
  <c r="E15" i="14"/>
  <c r="G15" i="14" s="1"/>
  <c r="D15" i="14"/>
  <c r="C15" i="14"/>
  <c r="B15" i="14"/>
  <c r="J14" i="14"/>
  <c r="G14" i="14"/>
  <c r="F14" i="14"/>
  <c r="E14" i="14"/>
  <c r="D14" i="14"/>
  <c r="C14" i="14"/>
  <c r="B14" i="14"/>
  <c r="J13" i="14"/>
  <c r="F13" i="14"/>
  <c r="E13" i="14"/>
  <c r="G13" i="14" s="1"/>
  <c r="D13" i="14"/>
  <c r="C13" i="14"/>
  <c r="B13" i="14"/>
  <c r="J12" i="14"/>
  <c r="G12" i="14"/>
  <c r="F12" i="14"/>
  <c r="E12" i="14"/>
  <c r="D12" i="14"/>
  <c r="C12" i="14"/>
  <c r="B12" i="14"/>
  <c r="F11" i="14"/>
  <c r="D11" i="14"/>
  <c r="C11" i="14"/>
  <c r="B11" i="14"/>
  <c r="J10" i="14"/>
  <c r="F10" i="14"/>
  <c r="E10" i="14"/>
  <c r="G10" i="14" s="1"/>
  <c r="D10" i="14"/>
  <c r="C10" i="14"/>
  <c r="B10" i="14"/>
  <c r="F9" i="14"/>
  <c r="D9" i="14"/>
  <c r="C9" i="14"/>
  <c r="B9" i="14"/>
  <c r="J8" i="14"/>
  <c r="F8" i="14"/>
  <c r="E8" i="14"/>
  <c r="G8" i="14" s="1"/>
  <c r="D8" i="14"/>
  <c r="C8" i="14"/>
  <c r="B8" i="14"/>
  <c r="J7" i="14"/>
  <c r="F7" i="14"/>
  <c r="E7" i="14"/>
  <c r="G7" i="14" s="1"/>
  <c r="D7" i="14"/>
  <c r="C7" i="14"/>
  <c r="B7" i="14"/>
  <c r="J6" i="14"/>
  <c r="G6" i="14"/>
  <c r="F6" i="14"/>
  <c r="E6" i="14"/>
  <c r="D6" i="14"/>
  <c r="C6" i="14"/>
  <c r="B6" i="14"/>
  <c r="J5" i="14"/>
  <c r="G5" i="14"/>
  <c r="F5" i="14"/>
  <c r="E5" i="14"/>
  <c r="D5" i="14"/>
  <c r="C5" i="14"/>
  <c r="B5" i="14"/>
  <c r="F4" i="14"/>
  <c r="D4" i="14"/>
  <c r="C4" i="14"/>
  <c r="B4" i="14"/>
  <c r="F3" i="14"/>
  <c r="D3" i="14"/>
  <c r="C3" i="14"/>
  <c r="B3" i="14"/>
  <c r="J62" i="13"/>
  <c r="F62" i="13"/>
  <c r="E62" i="13"/>
  <c r="G62" i="13" s="1"/>
  <c r="D62" i="13"/>
  <c r="C62" i="13"/>
  <c r="B62" i="13"/>
  <c r="J61" i="13"/>
  <c r="F61" i="13"/>
  <c r="E61" i="13"/>
  <c r="G61" i="13" s="1"/>
  <c r="D61" i="13"/>
  <c r="C61" i="13"/>
  <c r="B61" i="13"/>
  <c r="J60" i="13"/>
  <c r="F60" i="13"/>
  <c r="E60" i="13"/>
  <c r="G60" i="13" s="1"/>
  <c r="D60" i="13"/>
  <c r="C60" i="13"/>
  <c r="B60" i="13"/>
  <c r="J59" i="13"/>
  <c r="G59" i="13"/>
  <c r="F59" i="13"/>
  <c r="E59" i="13"/>
  <c r="D59" i="13"/>
  <c r="C59" i="13"/>
  <c r="B59" i="13"/>
  <c r="J58" i="13"/>
  <c r="F58" i="13"/>
  <c r="E58" i="13"/>
  <c r="G58" i="13" s="1"/>
  <c r="D58" i="13"/>
  <c r="C58" i="13"/>
  <c r="B58" i="13"/>
  <c r="J57" i="13"/>
  <c r="G57" i="13"/>
  <c r="F57" i="13"/>
  <c r="E57" i="13"/>
  <c r="D57" i="13"/>
  <c r="C57" i="13"/>
  <c r="B57" i="13"/>
  <c r="F56" i="13"/>
  <c r="D56" i="13"/>
  <c r="C56" i="13"/>
  <c r="B56" i="13"/>
  <c r="J55" i="13"/>
  <c r="F55" i="13"/>
  <c r="E55" i="13"/>
  <c r="G55" i="13" s="1"/>
  <c r="D55" i="13"/>
  <c r="C55" i="13"/>
  <c r="B55" i="13"/>
  <c r="J54" i="13"/>
  <c r="F54" i="13"/>
  <c r="E54" i="13"/>
  <c r="G54" i="13" s="1"/>
  <c r="D54" i="13"/>
  <c r="C54" i="13"/>
  <c r="B54" i="13"/>
  <c r="F53" i="13"/>
  <c r="D53" i="13"/>
  <c r="C53" i="13"/>
  <c r="B53" i="13"/>
  <c r="J52" i="13"/>
  <c r="F52" i="13"/>
  <c r="E52" i="13"/>
  <c r="G52" i="13" s="1"/>
  <c r="D52" i="13"/>
  <c r="C52" i="13"/>
  <c r="B52" i="13"/>
  <c r="J51" i="13"/>
  <c r="G51" i="13"/>
  <c r="F51" i="13"/>
  <c r="E51" i="13"/>
  <c r="D51" i="13"/>
  <c r="C51" i="13"/>
  <c r="B51" i="13"/>
  <c r="J50" i="13"/>
  <c r="G50" i="13"/>
  <c r="F50" i="13"/>
  <c r="E50" i="13"/>
  <c r="D50" i="13"/>
  <c r="C50" i="13"/>
  <c r="B50" i="13"/>
  <c r="F49" i="13"/>
  <c r="D49" i="13"/>
  <c r="C49" i="13"/>
  <c r="B49" i="13"/>
  <c r="J48" i="13"/>
  <c r="F48" i="13"/>
  <c r="E48" i="13"/>
  <c r="G48" i="13" s="1"/>
  <c r="D48" i="13"/>
  <c r="C48" i="13"/>
  <c r="B48" i="13"/>
  <c r="F47" i="13"/>
  <c r="D47" i="13"/>
  <c r="C47" i="13"/>
  <c r="B47" i="13"/>
  <c r="F46" i="13"/>
  <c r="D46" i="13"/>
  <c r="C46" i="13"/>
  <c r="B46" i="13"/>
  <c r="J45" i="13"/>
  <c r="G45" i="13"/>
  <c r="F45" i="13"/>
  <c r="E45" i="13"/>
  <c r="D45" i="13"/>
  <c r="C45" i="13"/>
  <c r="B45" i="13"/>
  <c r="J44" i="13"/>
  <c r="G44" i="13"/>
  <c r="F44" i="13"/>
  <c r="E44" i="13"/>
  <c r="D44" i="13"/>
  <c r="C44" i="13"/>
  <c r="B44" i="13"/>
  <c r="J43" i="13"/>
  <c r="F43" i="13"/>
  <c r="E43" i="13"/>
  <c r="G43" i="13" s="1"/>
  <c r="D43" i="13"/>
  <c r="C43" i="13"/>
  <c r="B43" i="13"/>
  <c r="J42" i="13"/>
  <c r="F42" i="13"/>
  <c r="E42" i="13"/>
  <c r="G42" i="13" s="1"/>
  <c r="D42" i="13"/>
  <c r="C42" i="13"/>
  <c r="B42" i="13"/>
  <c r="D41" i="13"/>
  <c r="C41" i="13"/>
  <c r="B41" i="13"/>
  <c r="F40" i="13"/>
  <c r="D40" i="13"/>
  <c r="C40" i="13"/>
  <c r="B40" i="13"/>
  <c r="J39" i="13"/>
  <c r="G39" i="13"/>
  <c r="F39" i="13"/>
  <c r="E39" i="13"/>
  <c r="D39" i="13"/>
  <c r="C39" i="13"/>
  <c r="B39" i="13"/>
  <c r="J38" i="13"/>
  <c r="G38" i="13"/>
  <c r="F38" i="13"/>
  <c r="E38" i="13"/>
  <c r="D38" i="13"/>
  <c r="C38" i="13"/>
  <c r="B38" i="13"/>
  <c r="D37" i="13"/>
  <c r="C37" i="13"/>
  <c r="B37" i="13"/>
  <c r="J36" i="13"/>
  <c r="F36" i="13"/>
  <c r="E36" i="13"/>
  <c r="G36" i="13" s="1"/>
  <c r="D36" i="13"/>
  <c r="C36" i="13"/>
  <c r="B36" i="13"/>
  <c r="J35" i="13"/>
  <c r="F35" i="13"/>
  <c r="E35" i="13"/>
  <c r="G35" i="13" s="1"/>
  <c r="D35" i="13"/>
  <c r="C35" i="13"/>
  <c r="B35" i="13"/>
  <c r="J34" i="13"/>
  <c r="F34" i="13"/>
  <c r="E34" i="13"/>
  <c r="G34" i="13" s="1"/>
  <c r="D34" i="13"/>
  <c r="C34" i="13"/>
  <c r="B34" i="13"/>
  <c r="J33" i="13"/>
  <c r="G33" i="13"/>
  <c r="F33" i="13"/>
  <c r="E33" i="13"/>
  <c r="D33" i="13"/>
  <c r="C33" i="13"/>
  <c r="B33" i="13"/>
  <c r="J32" i="13"/>
  <c r="F32" i="13"/>
  <c r="E32" i="13"/>
  <c r="G32" i="13" s="1"/>
  <c r="D32" i="13"/>
  <c r="C32" i="13"/>
  <c r="B32" i="13"/>
  <c r="J31" i="13"/>
  <c r="G31" i="13"/>
  <c r="F31" i="13"/>
  <c r="E31" i="13"/>
  <c r="D31" i="13"/>
  <c r="C31" i="13"/>
  <c r="B31" i="13"/>
  <c r="J30" i="13"/>
  <c r="G30" i="13"/>
  <c r="F30" i="13"/>
  <c r="E30" i="13"/>
  <c r="D30" i="13"/>
  <c r="C30" i="13"/>
  <c r="B30" i="13"/>
  <c r="J29" i="13"/>
  <c r="G29" i="13"/>
  <c r="F29" i="13"/>
  <c r="E29" i="13"/>
  <c r="D29" i="13"/>
  <c r="C29" i="13"/>
  <c r="B29" i="13"/>
  <c r="J28" i="13"/>
  <c r="F28" i="13"/>
  <c r="E28" i="13"/>
  <c r="G28" i="13" s="1"/>
  <c r="D28" i="13"/>
  <c r="C28" i="13"/>
  <c r="B28" i="13"/>
  <c r="F27" i="13"/>
  <c r="D27" i="13"/>
  <c r="C27" i="13"/>
  <c r="B27" i="13"/>
  <c r="J26" i="13"/>
  <c r="G26" i="13"/>
  <c r="F26" i="13"/>
  <c r="E26" i="13"/>
  <c r="D26" i="13"/>
  <c r="C26" i="13"/>
  <c r="B26" i="13"/>
  <c r="J25" i="13"/>
  <c r="F25" i="13"/>
  <c r="E25" i="13"/>
  <c r="G25" i="13" s="1"/>
  <c r="D25" i="13"/>
  <c r="C25" i="13"/>
  <c r="B25" i="13"/>
  <c r="J24" i="13"/>
  <c r="G24" i="13"/>
  <c r="F24" i="13"/>
  <c r="E24" i="13"/>
  <c r="D24" i="13"/>
  <c r="C24" i="13"/>
  <c r="B24" i="13"/>
  <c r="J23" i="13"/>
  <c r="G23" i="13"/>
  <c r="F23" i="13"/>
  <c r="E23" i="13"/>
  <c r="D23" i="13"/>
  <c r="C23" i="13"/>
  <c r="B23" i="13"/>
  <c r="J22" i="13"/>
  <c r="G22" i="13"/>
  <c r="F22" i="13"/>
  <c r="E22" i="13"/>
  <c r="D22" i="13"/>
  <c r="C22" i="13"/>
  <c r="B22" i="13"/>
  <c r="F21" i="13"/>
  <c r="D21" i="13"/>
  <c r="C21" i="13"/>
  <c r="B21" i="13"/>
  <c r="J20" i="13"/>
  <c r="F20" i="13"/>
  <c r="E20" i="13"/>
  <c r="G20" i="13" s="1"/>
  <c r="D20" i="13"/>
  <c r="C20" i="13"/>
  <c r="B20" i="13"/>
  <c r="J19" i="13"/>
  <c r="G19" i="13"/>
  <c r="F19" i="13"/>
  <c r="E19" i="13"/>
  <c r="D19" i="13"/>
  <c r="C19" i="13"/>
  <c r="B19" i="13"/>
  <c r="F18" i="13"/>
  <c r="D18" i="13"/>
  <c r="C18" i="13"/>
  <c r="B18" i="13"/>
  <c r="F17" i="13"/>
  <c r="D17" i="13"/>
  <c r="C17" i="13"/>
  <c r="B17" i="13"/>
  <c r="J16" i="13"/>
  <c r="F16" i="13"/>
  <c r="E16" i="13"/>
  <c r="G16" i="13" s="1"/>
  <c r="D16" i="13"/>
  <c r="C16" i="13"/>
  <c r="B16" i="13"/>
  <c r="J15" i="13"/>
  <c r="F15" i="13"/>
  <c r="E15" i="13"/>
  <c r="G15" i="13" s="1"/>
  <c r="D15" i="13"/>
  <c r="C15" i="13"/>
  <c r="B15" i="13"/>
  <c r="J14" i="13"/>
  <c r="F14" i="13"/>
  <c r="E14" i="13"/>
  <c r="G14" i="13" s="1"/>
  <c r="D14" i="13"/>
  <c r="C14" i="13"/>
  <c r="B14" i="13"/>
  <c r="J13" i="13"/>
  <c r="G13" i="13"/>
  <c r="F13" i="13"/>
  <c r="E13" i="13"/>
  <c r="D13" i="13"/>
  <c r="C13" i="13"/>
  <c r="B13" i="13"/>
  <c r="J12" i="13"/>
  <c r="F12" i="13"/>
  <c r="E12" i="13"/>
  <c r="G12" i="13" s="1"/>
  <c r="D12" i="13"/>
  <c r="C12" i="13"/>
  <c r="B12" i="13"/>
  <c r="F11" i="13"/>
  <c r="D11" i="13"/>
  <c r="C11" i="13"/>
  <c r="B11" i="13"/>
  <c r="J10" i="13"/>
  <c r="G10" i="13"/>
  <c r="F10" i="13"/>
  <c r="E10" i="13"/>
  <c r="D10" i="13"/>
  <c r="C10" i="13"/>
  <c r="B10" i="13"/>
  <c r="F9" i="13"/>
  <c r="D9" i="13"/>
  <c r="C9" i="13"/>
  <c r="B9" i="13"/>
  <c r="J8" i="13"/>
  <c r="F8" i="13"/>
  <c r="E8" i="13"/>
  <c r="G8" i="13" s="1"/>
  <c r="D8" i="13"/>
  <c r="C8" i="13"/>
  <c r="B8" i="13"/>
  <c r="J7" i="13"/>
  <c r="G7" i="13"/>
  <c r="F7" i="13"/>
  <c r="E7" i="13"/>
  <c r="D7" i="13"/>
  <c r="C7" i="13"/>
  <c r="B7" i="13"/>
  <c r="J6" i="13"/>
  <c r="F6" i="13"/>
  <c r="E6" i="13"/>
  <c r="G6" i="13" s="1"/>
  <c r="D6" i="13"/>
  <c r="C6" i="13"/>
  <c r="B6" i="13"/>
  <c r="J5" i="13"/>
  <c r="G5" i="13"/>
  <c r="F5" i="13"/>
  <c r="E5" i="13"/>
  <c r="D5" i="13"/>
  <c r="C5" i="13"/>
  <c r="B5" i="13"/>
  <c r="F4" i="13"/>
  <c r="D4" i="13"/>
  <c r="C4" i="13"/>
  <c r="B4" i="13"/>
  <c r="F3" i="13"/>
  <c r="D3" i="13"/>
  <c r="C3" i="13"/>
  <c r="B3" i="13"/>
  <c r="G41" i="5"/>
  <c r="G7" i="5"/>
  <c r="J5" i="8"/>
  <c r="J6" i="8"/>
  <c r="J7" i="8"/>
  <c r="J8" i="8"/>
  <c r="J10" i="8"/>
  <c r="J12" i="8"/>
  <c r="J13" i="8"/>
  <c r="J14" i="8"/>
  <c r="J15" i="8"/>
  <c r="J16" i="8"/>
  <c r="J19" i="8"/>
  <c r="J20" i="8"/>
  <c r="J22" i="8"/>
  <c r="J23" i="8"/>
  <c r="J24" i="8"/>
  <c r="J25" i="8"/>
  <c r="J26" i="8"/>
  <c r="J28" i="8"/>
  <c r="J29" i="8"/>
  <c r="J30" i="8"/>
  <c r="J31" i="8"/>
  <c r="J32" i="8"/>
  <c r="J33" i="8"/>
  <c r="J34" i="8"/>
  <c r="J35" i="8"/>
  <c r="J36" i="8"/>
  <c r="J37" i="8"/>
  <c r="J38" i="8"/>
  <c r="J39" i="8"/>
  <c r="J41" i="8"/>
  <c r="J42" i="8"/>
  <c r="J43" i="8"/>
  <c r="J44" i="8"/>
  <c r="J45" i="8"/>
  <c r="J48" i="8"/>
  <c r="J50" i="8"/>
  <c r="J51" i="8"/>
  <c r="J52" i="8"/>
  <c r="J54" i="8"/>
  <c r="J55" i="8"/>
  <c r="J57" i="8"/>
  <c r="J58" i="8"/>
  <c r="J59" i="8"/>
  <c r="J60" i="8"/>
  <c r="J61" i="8"/>
  <c r="J62" i="8"/>
  <c r="B4" i="8"/>
  <c r="C4" i="8"/>
  <c r="D4" i="8"/>
  <c r="F4" i="8"/>
  <c r="B5" i="8"/>
  <c r="C5" i="8"/>
  <c r="D5" i="8"/>
  <c r="F5" i="8"/>
  <c r="B6" i="8"/>
  <c r="C6" i="8"/>
  <c r="D6" i="8"/>
  <c r="F6" i="8"/>
  <c r="B7" i="8"/>
  <c r="C7" i="8"/>
  <c r="D7" i="8"/>
  <c r="F7" i="8"/>
  <c r="B8" i="8"/>
  <c r="C8" i="8"/>
  <c r="D8" i="8"/>
  <c r="F8" i="8"/>
  <c r="B9" i="8"/>
  <c r="C9" i="8"/>
  <c r="D9" i="8"/>
  <c r="F9" i="8"/>
  <c r="B10" i="8"/>
  <c r="C10" i="8"/>
  <c r="D10" i="8"/>
  <c r="F10" i="8"/>
  <c r="B11" i="8"/>
  <c r="C11" i="8"/>
  <c r="D11" i="8"/>
  <c r="F11" i="8"/>
  <c r="B12" i="8"/>
  <c r="C12" i="8"/>
  <c r="D12" i="8"/>
  <c r="F12" i="8"/>
  <c r="B13" i="8"/>
  <c r="C13" i="8"/>
  <c r="D13" i="8"/>
  <c r="F13" i="8"/>
  <c r="B14" i="8"/>
  <c r="C14" i="8"/>
  <c r="D14" i="8"/>
  <c r="F14" i="8"/>
  <c r="B15" i="8"/>
  <c r="C15" i="8"/>
  <c r="D15" i="8"/>
  <c r="F15" i="8"/>
  <c r="B16" i="8"/>
  <c r="C16" i="8"/>
  <c r="D16" i="8"/>
  <c r="F16" i="8"/>
  <c r="B17" i="8"/>
  <c r="C17" i="8"/>
  <c r="D17" i="8"/>
  <c r="F17" i="8"/>
  <c r="B18" i="8"/>
  <c r="C18" i="8"/>
  <c r="D18" i="8"/>
  <c r="F18" i="8"/>
  <c r="B19" i="8"/>
  <c r="C19" i="8"/>
  <c r="D19" i="8"/>
  <c r="F19" i="8"/>
  <c r="B20" i="8"/>
  <c r="C20" i="8"/>
  <c r="D20" i="8"/>
  <c r="F20" i="8"/>
  <c r="B21" i="8"/>
  <c r="C21" i="8"/>
  <c r="D21" i="8"/>
  <c r="F21" i="8"/>
  <c r="B22" i="8"/>
  <c r="C22" i="8"/>
  <c r="D22" i="8"/>
  <c r="F22" i="8"/>
  <c r="B23" i="8"/>
  <c r="C23" i="8"/>
  <c r="D23" i="8"/>
  <c r="F23" i="8"/>
  <c r="B24" i="8"/>
  <c r="C24" i="8"/>
  <c r="D24" i="8"/>
  <c r="F24" i="8"/>
  <c r="B25" i="8"/>
  <c r="C25" i="8"/>
  <c r="D25" i="8"/>
  <c r="F25" i="8"/>
  <c r="B26" i="8"/>
  <c r="C26" i="8"/>
  <c r="D26" i="8"/>
  <c r="F26" i="8"/>
  <c r="B27" i="8"/>
  <c r="C27" i="8"/>
  <c r="D27" i="8"/>
  <c r="F27" i="8"/>
  <c r="B28" i="8"/>
  <c r="C28" i="8"/>
  <c r="D28" i="8"/>
  <c r="F28" i="8"/>
  <c r="B29" i="8"/>
  <c r="C29" i="8"/>
  <c r="D29" i="8"/>
  <c r="F29" i="8"/>
  <c r="B30" i="8"/>
  <c r="C30" i="8"/>
  <c r="D30" i="8"/>
  <c r="F30" i="8"/>
  <c r="B31" i="8"/>
  <c r="C31" i="8"/>
  <c r="D31" i="8"/>
  <c r="F31" i="8"/>
  <c r="B32" i="8"/>
  <c r="C32" i="8"/>
  <c r="D32" i="8"/>
  <c r="F32" i="8"/>
  <c r="B33" i="8"/>
  <c r="C33" i="8"/>
  <c r="D33" i="8"/>
  <c r="F33" i="8"/>
  <c r="B34" i="8"/>
  <c r="C34" i="8"/>
  <c r="D34" i="8"/>
  <c r="F34" i="8"/>
  <c r="B35" i="8"/>
  <c r="C35" i="8"/>
  <c r="D35" i="8"/>
  <c r="F35" i="8"/>
  <c r="B36" i="8"/>
  <c r="C36" i="8"/>
  <c r="D36" i="8"/>
  <c r="F36" i="8"/>
  <c r="B37" i="8"/>
  <c r="C37" i="8"/>
  <c r="D37" i="8"/>
  <c r="F37" i="8"/>
  <c r="B38" i="8"/>
  <c r="C38" i="8"/>
  <c r="D38" i="8"/>
  <c r="E38" i="8"/>
  <c r="G38" i="8" s="1"/>
  <c r="F38" i="8"/>
  <c r="B39" i="8"/>
  <c r="C39" i="8"/>
  <c r="D39" i="8"/>
  <c r="F39" i="8"/>
  <c r="B40" i="8"/>
  <c r="C40" i="8"/>
  <c r="D40" i="8"/>
  <c r="F40" i="8"/>
  <c r="B41" i="8"/>
  <c r="C41" i="8"/>
  <c r="D41" i="8"/>
  <c r="F41" i="8"/>
  <c r="B42" i="8"/>
  <c r="C42" i="8"/>
  <c r="D42" i="8"/>
  <c r="F42" i="8"/>
  <c r="B43" i="8"/>
  <c r="C43" i="8"/>
  <c r="D43" i="8"/>
  <c r="F43" i="8"/>
  <c r="B44" i="8"/>
  <c r="C44" i="8"/>
  <c r="D44" i="8"/>
  <c r="F44" i="8"/>
  <c r="B45" i="8"/>
  <c r="C45" i="8"/>
  <c r="D45" i="8"/>
  <c r="F45" i="8"/>
  <c r="B46" i="8"/>
  <c r="C46" i="8"/>
  <c r="D46" i="8"/>
  <c r="F46" i="8"/>
  <c r="B47" i="8"/>
  <c r="C47" i="8"/>
  <c r="D47" i="8"/>
  <c r="F47" i="8"/>
  <c r="B48" i="8"/>
  <c r="C48" i="8"/>
  <c r="D48" i="8"/>
  <c r="F48" i="8"/>
  <c r="B49" i="8"/>
  <c r="C49" i="8"/>
  <c r="D49" i="8"/>
  <c r="F49" i="8"/>
  <c r="B50" i="8"/>
  <c r="C50" i="8"/>
  <c r="D50" i="8"/>
  <c r="F50" i="8"/>
  <c r="B51" i="8"/>
  <c r="C51" i="8"/>
  <c r="D51" i="8"/>
  <c r="F51" i="8"/>
  <c r="B52" i="8"/>
  <c r="C52" i="8"/>
  <c r="D52" i="8"/>
  <c r="F52" i="8"/>
  <c r="B53" i="8"/>
  <c r="C53" i="8"/>
  <c r="D53" i="8"/>
  <c r="F53" i="8"/>
  <c r="B54" i="8"/>
  <c r="C54" i="8"/>
  <c r="D54" i="8"/>
  <c r="F54" i="8"/>
  <c r="B55" i="8"/>
  <c r="C55" i="8"/>
  <c r="D55" i="8"/>
  <c r="F55" i="8"/>
  <c r="B56" i="8"/>
  <c r="C56" i="8"/>
  <c r="D56" i="8"/>
  <c r="F56" i="8"/>
  <c r="B57" i="8"/>
  <c r="C57" i="8"/>
  <c r="D57" i="8"/>
  <c r="F57" i="8"/>
  <c r="B58" i="8"/>
  <c r="C58" i="8"/>
  <c r="D58" i="8"/>
  <c r="F58" i="8"/>
  <c r="B59" i="8"/>
  <c r="C59" i="8"/>
  <c r="D59" i="8"/>
  <c r="F59" i="8"/>
  <c r="B60" i="8"/>
  <c r="C60" i="8"/>
  <c r="D60" i="8"/>
  <c r="F60" i="8"/>
  <c r="B61" i="8"/>
  <c r="C61" i="8"/>
  <c r="D61" i="8"/>
  <c r="F61" i="8"/>
  <c r="B62" i="8"/>
  <c r="C62" i="8"/>
  <c r="D62" i="8"/>
  <c r="F62" i="8"/>
  <c r="E62" i="5"/>
  <c r="G62" i="5" s="1"/>
  <c r="E5" i="5"/>
  <c r="G5" i="5" s="1"/>
  <c r="E6" i="5"/>
  <c r="G6" i="5" s="1"/>
  <c r="E7" i="5"/>
  <c r="E8" i="5"/>
  <c r="G8" i="5" s="1"/>
  <c r="E10" i="5"/>
  <c r="G10" i="5" s="1"/>
  <c r="E12" i="5"/>
  <c r="G12" i="5" s="1"/>
  <c r="E13" i="5"/>
  <c r="G13" i="5" s="1"/>
  <c r="E14" i="5"/>
  <c r="G14" i="5" s="1"/>
  <c r="E15" i="5"/>
  <c r="G15" i="5" s="1"/>
  <c r="E16" i="5"/>
  <c r="G16" i="5" s="1"/>
  <c r="E19" i="5"/>
  <c r="G19" i="5" s="1"/>
  <c r="E20" i="5"/>
  <c r="G20" i="5" s="1"/>
  <c r="E22" i="5"/>
  <c r="G22" i="5" s="1"/>
  <c r="E23" i="5"/>
  <c r="G23" i="5" s="1"/>
  <c r="E24" i="5"/>
  <c r="G24" i="5" s="1"/>
  <c r="E25" i="5"/>
  <c r="G25" i="5" s="1"/>
  <c r="E26" i="5"/>
  <c r="G26" i="5" s="1"/>
  <c r="E28" i="5"/>
  <c r="G28" i="5" s="1"/>
  <c r="E29" i="5"/>
  <c r="G29" i="5" s="1"/>
  <c r="E30" i="5"/>
  <c r="G30" i="5" s="1"/>
  <c r="E31" i="5"/>
  <c r="G31" i="5" s="1"/>
  <c r="E32" i="5"/>
  <c r="G32" i="5" s="1"/>
  <c r="E33" i="5"/>
  <c r="G33" i="5" s="1"/>
  <c r="E34" i="5"/>
  <c r="G34" i="5" s="1"/>
  <c r="E35" i="5"/>
  <c r="G35" i="5" s="1"/>
  <c r="E36" i="5"/>
  <c r="G36" i="5" s="1"/>
  <c r="E37" i="5"/>
  <c r="G37" i="5" s="1"/>
  <c r="E38" i="5"/>
  <c r="G38" i="5" s="1"/>
  <c r="E39" i="5"/>
  <c r="G39" i="5" s="1"/>
  <c r="E41" i="5"/>
  <c r="E42" i="5"/>
  <c r="G42" i="5" s="1"/>
  <c r="E43" i="5"/>
  <c r="G43" i="5" s="1"/>
  <c r="E44" i="5"/>
  <c r="G44" i="5" s="1"/>
  <c r="E45" i="5"/>
  <c r="G45" i="5" s="1"/>
  <c r="E48" i="5"/>
  <c r="G48" i="5" s="1"/>
  <c r="E50" i="5"/>
  <c r="G50" i="5" s="1"/>
  <c r="E51" i="5"/>
  <c r="G51" i="5" s="1"/>
  <c r="E52" i="5"/>
  <c r="G52" i="5" s="1"/>
  <c r="E54" i="5"/>
  <c r="G54" i="5" s="1"/>
  <c r="E55" i="5"/>
  <c r="G55" i="5" s="1"/>
  <c r="E56" i="5"/>
  <c r="E57" i="5"/>
  <c r="G57" i="5" s="1"/>
  <c r="E58" i="5"/>
  <c r="G58" i="5" s="1"/>
  <c r="E59" i="5"/>
  <c r="G59" i="5" s="1"/>
  <c r="E60" i="5"/>
  <c r="G60" i="5" s="1"/>
  <c r="E61" i="5"/>
  <c r="G61" i="5" s="1"/>
  <c r="H3" i="6" l="1"/>
  <c r="I3" i="6" s="1"/>
  <c r="K3" i="6" s="1"/>
  <c r="I5" i="6"/>
  <c r="K5" i="6" s="1"/>
  <c r="H10" i="6"/>
  <c r="I10" i="6" s="1"/>
  <c r="K10" i="6" s="1"/>
  <c r="H12" i="6"/>
  <c r="I12" i="6" s="1"/>
  <c r="K12" i="6" s="1"/>
  <c r="H11" i="6"/>
  <c r="H18" i="6"/>
  <c r="I18" i="6" s="1"/>
  <c r="K18" i="6" s="1"/>
  <c r="H14" i="6"/>
  <c r="I14" i="6" s="1"/>
  <c r="K14" i="6" s="1"/>
  <c r="H17" i="6"/>
  <c r="I17" i="6" s="1"/>
  <c r="K17" i="6" s="1"/>
  <c r="H6" i="6"/>
  <c r="I6" i="6" s="1"/>
  <c r="K6" i="6" s="1"/>
  <c r="H15" i="6"/>
  <c r="I15" i="6" s="1"/>
  <c r="K15" i="6" s="1"/>
  <c r="H19" i="6"/>
  <c r="I19" i="6" s="1"/>
  <c r="K19" i="6" s="1"/>
  <c r="I16" i="6"/>
  <c r="K16" i="6" s="1"/>
  <c r="H4" i="6"/>
  <c r="I4" i="6" s="1"/>
  <c r="K4" i="6" s="1"/>
  <c r="H13" i="6"/>
  <c r="I13" i="6" s="1"/>
  <c r="K13" i="6" s="1"/>
  <c r="H7" i="6"/>
  <c r="I7" i="6" s="1"/>
  <c r="K7" i="6" s="1"/>
  <c r="F46" i="12"/>
  <c r="H28" i="34"/>
  <c r="H37" i="34"/>
  <c r="H21" i="34"/>
  <c r="H23" i="34"/>
  <c r="H26" i="34"/>
  <c r="H13" i="32"/>
  <c r="H22" i="34"/>
  <c r="H20" i="35"/>
  <c r="H13" i="34"/>
  <c r="H7" i="35"/>
  <c r="H27" i="33"/>
  <c r="H33" i="34"/>
  <c r="H26" i="35"/>
  <c r="H16" i="34"/>
  <c r="H40" i="35"/>
  <c r="H9" i="34"/>
  <c r="H29" i="34"/>
  <c r="H32" i="35"/>
  <c r="H6" i="35"/>
  <c r="H17" i="35"/>
  <c r="H24" i="35"/>
  <c r="H11" i="35"/>
  <c r="H34" i="35"/>
  <c r="H4" i="35"/>
  <c r="H13" i="35"/>
  <c r="H36" i="35"/>
  <c r="H19" i="35"/>
  <c r="H39" i="35"/>
  <c r="H15" i="35"/>
  <c r="H31" i="35"/>
  <c r="H41" i="35"/>
  <c r="I18" i="35"/>
  <c r="K18" i="35" s="1"/>
  <c r="I41" i="35"/>
  <c r="K41" i="35" s="1"/>
  <c r="I27" i="35"/>
  <c r="K27" i="35" s="1"/>
  <c r="I11" i="35"/>
  <c r="K11" i="35" s="1"/>
  <c r="I44" i="35"/>
  <c r="K44" i="35" s="1"/>
  <c r="I20" i="35"/>
  <c r="K20" i="35" s="1"/>
  <c r="I4" i="35"/>
  <c r="K4" i="35" s="1"/>
  <c r="I9" i="35"/>
  <c r="K9" i="35" s="1"/>
  <c r="I29" i="35"/>
  <c r="K29" i="35" s="1"/>
  <c r="I13" i="35"/>
  <c r="K13" i="35" s="1"/>
  <c r="I32" i="35"/>
  <c r="K32" i="35" s="1"/>
  <c r="I22" i="35"/>
  <c r="K22" i="35" s="1"/>
  <c r="I6" i="35"/>
  <c r="K6" i="35" s="1"/>
  <c r="I25" i="35"/>
  <c r="K25" i="35" s="1"/>
  <c r="H16" i="35"/>
  <c r="I15" i="35"/>
  <c r="K15" i="35" s="1"/>
  <c r="I36" i="35"/>
  <c r="K36" i="35" s="1"/>
  <c r="I34" i="35"/>
  <c r="K34" i="35" s="1"/>
  <c r="I24" i="35"/>
  <c r="K24" i="35" s="1"/>
  <c r="I8" i="35"/>
  <c r="K8" i="35" s="1"/>
  <c r="I37" i="35"/>
  <c r="K37" i="35" s="1"/>
  <c r="I17" i="35"/>
  <c r="K17" i="35" s="1"/>
  <c r="I40" i="35"/>
  <c r="K40" i="35" s="1"/>
  <c r="I26" i="35"/>
  <c r="K26" i="35" s="1"/>
  <c r="I10" i="35"/>
  <c r="K10" i="35" s="1"/>
  <c r="I16" i="35"/>
  <c r="K16" i="35" s="1"/>
  <c r="I39" i="35"/>
  <c r="K39" i="35" s="1"/>
  <c r="I43" i="35"/>
  <c r="K43" i="35" s="1"/>
  <c r="I19" i="35"/>
  <c r="K19" i="35" s="1"/>
  <c r="I3" i="35"/>
  <c r="K3" i="35" s="1"/>
  <c r="I28" i="35"/>
  <c r="K28" i="35" s="1"/>
  <c r="I12" i="35"/>
  <c r="K12" i="35" s="1"/>
  <c r="I31" i="35"/>
  <c r="K31" i="35" s="1"/>
  <c r="I21" i="35"/>
  <c r="K21" i="35" s="1"/>
  <c r="I5" i="35"/>
  <c r="K5" i="35" s="1"/>
  <c r="I14" i="35"/>
  <c r="K14" i="35" s="1"/>
  <c r="I33" i="35"/>
  <c r="K33" i="35" s="1"/>
  <c r="I23" i="35"/>
  <c r="K23" i="35" s="1"/>
  <c r="I7" i="35"/>
  <c r="K7" i="35" s="1"/>
  <c r="H44" i="35"/>
  <c r="H33" i="35"/>
  <c r="H10" i="35"/>
  <c r="H28" i="35"/>
  <c r="H18" i="35"/>
  <c r="H23" i="35"/>
  <c r="H21" i="35"/>
  <c r="H12" i="35"/>
  <c r="H8" i="35"/>
  <c r="H14" i="35"/>
  <c r="H5" i="35"/>
  <c r="H37" i="35"/>
  <c r="H43" i="35"/>
  <c r="H22" i="35"/>
  <c r="H29" i="35"/>
  <c r="H27" i="35"/>
  <c r="H25" i="35"/>
  <c r="H9" i="35"/>
  <c r="H15" i="34"/>
  <c r="H20" i="34"/>
  <c r="H25" i="34"/>
  <c r="H39" i="34"/>
  <c r="H24" i="34"/>
  <c r="H8" i="34"/>
  <c r="H31" i="34"/>
  <c r="H4" i="34"/>
  <c r="H3" i="34"/>
  <c r="H14" i="34"/>
  <c r="H12" i="34"/>
  <c r="H7" i="34"/>
  <c r="H5" i="34"/>
  <c r="H6" i="34"/>
  <c r="H32" i="34"/>
  <c r="H18" i="34"/>
  <c r="H41" i="34"/>
  <c r="H11" i="34"/>
  <c r="H44" i="34"/>
  <c r="H40" i="34"/>
  <c r="H17" i="34"/>
  <c r="H43" i="34"/>
  <c r="H19" i="34"/>
  <c r="I18" i="34"/>
  <c r="K18" i="34" s="1"/>
  <c r="I41" i="34"/>
  <c r="K41" i="34" s="1"/>
  <c r="I44" i="34"/>
  <c r="K44" i="34" s="1"/>
  <c r="I20" i="34"/>
  <c r="K20" i="34" s="1"/>
  <c r="I4" i="34"/>
  <c r="K4" i="34" s="1"/>
  <c r="I29" i="34"/>
  <c r="K29" i="34" s="1"/>
  <c r="I13" i="34"/>
  <c r="K13" i="34" s="1"/>
  <c r="I22" i="34"/>
  <c r="K22" i="34" s="1"/>
  <c r="I6" i="34"/>
  <c r="K6" i="34" s="1"/>
  <c r="I32" i="34"/>
  <c r="K32" i="34" s="1"/>
  <c r="I15" i="34"/>
  <c r="K15" i="34" s="1"/>
  <c r="I34" i="34"/>
  <c r="K34" i="34" s="1"/>
  <c r="I24" i="34"/>
  <c r="K24" i="34" s="1"/>
  <c r="I8" i="34"/>
  <c r="K8" i="34" s="1"/>
  <c r="I17" i="34"/>
  <c r="K17" i="34" s="1"/>
  <c r="I37" i="34"/>
  <c r="K37" i="34" s="1"/>
  <c r="H34" i="34"/>
  <c r="I40" i="34"/>
  <c r="K40" i="34" s="1"/>
  <c r="I26" i="34"/>
  <c r="K26" i="34" s="1"/>
  <c r="I10" i="34"/>
  <c r="K10" i="34" s="1"/>
  <c r="I43" i="34"/>
  <c r="K43" i="34" s="1"/>
  <c r="I19" i="34"/>
  <c r="K19" i="34" s="1"/>
  <c r="I3" i="34"/>
  <c r="K3" i="34" s="1"/>
  <c r="I28" i="34"/>
  <c r="K28" i="34" s="1"/>
  <c r="I12" i="34"/>
  <c r="K12" i="34" s="1"/>
  <c r="I21" i="34"/>
  <c r="K21" i="34" s="1"/>
  <c r="I5" i="34"/>
  <c r="K5" i="34" s="1"/>
  <c r="I31" i="34"/>
  <c r="K31" i="34" s="1"/>
  <c r="I14" i="34"/>
  <c r="K14" i="34" s="1"/>
  <c r="I33" i="34"/>
  <c r="K33" i="34" s="1"/>
  <c r="I23" i="34"/>
  <c r="K23" i="34" s="1"/>
  <c r="I7" i="34"/>
  <c r="K7" i="34" s="1"/>
  <c r="I9" i="34"/>
  <c r="K9" i="34" s="1"/>
  <c r="I11" i="34"/>
  <c r="K11" i="34" s="1"/>
  <c r="I16" i="34"/>
  <c r="K16" i="34" s="1"/>
  <c r="I39" i="34"/>
  <c r="K39" i="34" s="1"/>
  <c r="I25" i="34"/>
  <c r="K25" i="34" s="1"/>
  <c r="H40" i="33"/>
  <c r="H28" i="33"/>
  <c r="H39" i="33"/>
  <c r="H20" i="33"/>
  <c r="H13" i="33"/>
  <c r="H11" i="33"/>
  <c r="H7" i="33"/>
  <c r="H4" i="33"/>
  <c r="H33" i="33"/>
  <c r="H44" i="33"/>
  <c r="H17" i="33"/>
  <c r="H9" i="33"/>
  <c r="H31" i="33"/>
  <c r="H22" i="33"/>
  <c r="H24" i="33"/>
  <c r="H19" i="33"/>
  <c r="H16" i="33"/>
  <c r="H43" i="33"/>
  <c r="H6" i="33"/>
  <c r="I18" i="33"/>
  <c r="K18" i="33" s="1"/>
  <c r="I13" i="33"/>
  <c r="K13" i="33" s="1"/>
  <c r="I6" i="33"/>
  <c r="K6" i="33" s="1"/>
  <c r="I41" i="33"/>
  <c r="K41" i="33" s="1"/>
  <c r="I27" i="33"/>
  <c r="K27" i="33" s="1"/>
  <c r="I11" i="33"/>
  <c r="K11" i="33" s="1"/>
  <c r="I29" i="33"/>
  <c r="K29" i="33" s="1"/>
  <c r="I32" i="33"/>
  <c r="K32" i="33" s="1"/>
  <c r="I44" i="33"/>
  <c r="K44" i="33" s="1"/>
  <c r="I20" i="33"/>
  <c r="K20" i="33" s="1"/>
  <c r="I4" i="33"/>
  <c r="K4" i="33" s="1"/>
  <c r="I22" i="33"/>
  <c r="K22" i="33" s="1"/>
  <c r="I15" i="33"/>
  <c r="K15" i="33" s="1"/>
  <c r="I34" i="33"/>
  <c r="K34" i="33" s="1"/>
  <c r="I24" i="33"/>
  <c r="K24" i="33" s="1"/>
  <c r="I8" i="33"/>
  <c r="K8" i="33" s="1"/>
  <c r="I37" i="33"/>
  <c r="K37" i="33" s="1"/>
  <c r="I17" i="33"/>
  <c r="K17" i="33" s="1"/>
  <c r="I5" i="33"/>
  <c r="K5" i="33" s="1"/>
  <c r="I40" i="33"/>
  <c r="K40" i="33" s="1"/>
  <c r="I26" i="33"/>
  <c r="K26" i="33" s="1"/>
  <c r="I10" i="33"/>
  <c r="K10" i="33" s="1"/>
  <c r="I43" i="33"/>
  <c r="K43" i="33" s="1"/>
  <c r="I19" i="33"/>
  <c r="K19" i="33" s="1"/>
  <c r="I3" i="33"/>
  <c r="K3" i="33" s="1"/>
  <c r="I31" i="33"/>
  <c r="K31" i="33" s="1"/>
  <c r="I21" i="33"/>
  <c r="K21" i="33" s="1"/>
  <c r="I28" i="33"/>
  <c r="K28" i="33" s="1"/>
  <c r="I12" i="33"/>
  <c r="K12" i="33" s="1"/>
  <c r="I39" i="33"/>
  <c r="K39" i="33" s="1"/>
  <c r="I14" i="33"/>
  <c r="K14" i="33" s="1"/>
  <c r="I7" i="33"/>
  <c r="K7" i="33" s="1"/>
  <c r="I9" i="33"/>
  <c r="K9" i="33" s="1"/>
  <c r="I33" i="33"/>
  <c r="K33" i="33" s="1"/>
  <c r="I23" i="33"/>
  <c r="K23" i="33" s="1"/>
  <c r="I16" i="33"/>
  <c r="K16" i="33" s="1"/>
  <c r="H14" i="33"/>
  <c r="H32" i="33"/>
  <c r="H23" i="33"/>
  <c r="H21" i="33"/>
  <c r="H26" i="33"/>
  <c r="H37" i="33"/>
  <c r="H8" i="33"/>
  <c r="H12" i="33"/>
  <c r="H10" i="33"/>
  <c r="H34" i="33"/>
  <c r="H18" i="33"/>
  <c r="H29" i="33"/>
  <c r="H41" i="33"/>
  <c r="H5" i="33"/>
  <c r="H15" i="33"/>
  <c r="H6" i="32"/>
  <c r="H12" i="32"/>
  <c r="H27" i="32"/>
  <c r="H18" i="32"/>
  <c r="H10" i="32"/>
  <c r="H22" i="32"/>
  <c r="H25" i="32"/>
  <c r="H15" i="32"/>
  <c r="H17" i="32"/>
  <c r="H39" i="32"/>
  <c r="H19" i="32"/>
  <c r="H31" i="32"/>
  <c r="H23" i="32"/>
  <c r="H34" i="32"/>
  <c r="H29" i="32"/>
  <c r="H28" i="32"/>
  <c r="H44" i="32"/>
  <c r="H21" i="32"/>
  <c r="H9" i="32"/>
  <c r="H7" i="32"/>
  <c r="H8" i="32"/>
  <c r="H33" i="32"/>
  <c r="H4" i="32"/>
  <c r="H3" i="32"/>
  <c r="I41" i="32"/>
  <c r="K41" i="32" s="1"/>
  <c r="I27" i="32"/>
  <c r="K27" i="32" s="1"/>
  <c r="I11" i="32"/>
  <c r="K11" i="32" s="1"/>
  <c r="I44" i="32"/>
  <c r="K44" i="32" s="1"/>
  <c r="I20" i="32"/>
  <c r="K20" i="32" s="1"/>
  <c r="I4" i="32"/>
  <c r="K4" i="32" s="1"/>
  <c r="I13" i="32"/>
  <c r="K13" i="32" s="1"/>
  <c r="I29" i="32"/>
  <c r="K29" i="32" s="1"/>
  <c r="I3" i="32"/>
  <c r="K3" i="32" s="1"/>
  <c r="I32" i="32"/>
  <c r="K32" i="32" s="1"/>
  <c r="I22" i="32"/>
  <c r="K22" i="32" s="1"/>
  <c r="I6" i="32"/>
  <c r="K6" i="32" s="1"/>
  <c r="I10" i="32"/>
  <c r="K10" i="32" s="1"/>
  <c r="I39" i="32"/>
  <c r="K39" i="32" s="1"/>
  <c r="I15" i="32"/>
  <c r="K15" i="32" s="1"/>
  <c r="I26" i="32"/>
  <c r="K26" i="32" s="1"/>
  <c r="I16" i="32"/>
  <c r="K16" i="32" s="1"/>
  <c r="I34" i="32"/>
  <c r="K34" i="32" s="1"/>
  <c r="I24" i="32"/>
  <c r="K24" i="32" s="1"/>
  <c r="I8" i="32"/>
  <c r="K8" i="32" s="1"/>
  <c r="I19" i="32"/>
  <c r="K19" i="32" s="1"/>
  <c r="I25" i="32"/>
  <c r="K25" i="32" s="1"/>
  <c r="I37" i="32"/>
  <c r="K37" i="32" s="1"/>
  <c r="I17" i="32"/>
  <c r="K17" i="32" s="1"/>
  <c r="I40" i="32"/>
  <c r="K40" i="32" s="1"/>
  <c r="I18" i="32"/>
  <c r="K18" i="32" s="1"/>
  <c r="I43" i="32"/>
  <c r="K43" i="32" s="1"/>
  <c r="I28" i="32"/>
  <c r="K28" i="32" s="1"/>
  <c r="I12" i="32"/>
  <c r="K12" i="32" s="1"/>
  <c r="I14" i="32"/>
  <c r="K14" i="32" s="1"/>
  <c r="I23" i="32"/>
  <c r="K23" i="32" s="1"/>
  <c r="I31" i="32"/>
  <c r="K31" i="32" s="1"/>
  <c r="I21" i="32"/>
  <c r="K21" i="32" s="1"/>
  <c r="I7" i="32"/>
  <c r="K7" i="32" s="1"/>
  <c r="I33" i="32"/>
  <c r="K33" i="32" s="1"/>
  <c r="I9" i="32"/>
  <c r="K9" i="32" s="1"/>
  <c r="H11" i="32"/>
  <c r="H43" i="32"/>
  <c r="H41" i="32"/>
  <c r="H16" i="32"/>
  <c r="H14" i="32"/>
  <c r="H20" i="32"/>
  <c r="H24" i="32"/>
  <c r="H26" i="32"/>
  <c r="H40" i="32"/>
  <c r="H37" i="32"/>
  <c r="H31" i="31"/>
  <c r="H34" i="31"/>
  <c r="H19" i="31"/>
  <c r="H15" i="31"/>
  <c r="H12" i="31"/>
  <c r="H36" i="31"/>
  <c r="H5" i="31"/>
  <c r="H7" i="31"/>
  <c r="H41" i="31"/>
  <c r="H11" i="31"/>
  <c r="H33" i="31"/>
  <c r="H17" i="31"/>
  <c r="H18" i="31"/>
  <c r="H10" i="31"/>
  <c r="H4" i="31"/>
  <c r="H23" i="31"/>
  <c r="H40" i="31"/>
  <c r="H22" i="31"/>
  <c r="H24" i="31"/>
  <c r="H28" i="31"/>
  <c r="H16" i="31"/>
  <c r="H39" i="31"/>
  <c r="H29" i="31"/>
  <c r="H21" i="31"/>
  <c r="H44" i="31"/>
  <c r="H9" i="31"/>
  <c r="H43" i="31"/>
  <c r="H32" i="31"/>
  <c r="H14" i="31"/>
  <c r="H6" i="31"/>
  <c r="H3" i="31"/>
  <c r="H13" i="31"/>
  <c r="H20" i="31"/>
  <c r="H26" i="31"/>
  <c r="I18" i="31"/>
  <c r="K18" i="31" s="1"/>
  <c r="I44" i="31"/>
  <c r="K44" i="31" s="1"/>
  <c r="I20" i="31"/>
  <c r="K20" i="31" s="1"/>
  <c r="I4" i="31"/>
  <c r="K4" i="31" s="1"/>
  <c r="I32" i="31"/>
  <c r="K32" i="31" s="1"/>
  <c r="I6" i="31"/>
  <c r="K6" i="31" s="1"/>
  <c r="I15" i="31"/>
  <c r="K15" i="31" s="1"/>
  <c r="I34" i="31"/>
  <c r="K34" i="31" s="1"/>
  <c r="I8" i="31"/>
  <c r="K8" i="31" s="1"/>
  <c r="I29" i="31"/>
  <c r="K29" i="31" s="1"/>
  <c r="I13" i="31"/>
  <c r="K13" i="31" s="1"/>
  <c r="I22" i="31"/>
  <c r="K22" i="31" s="1"/>
  <c r="I24" i="31"/>
  <c r="K24" i="31" s="1"/>
  <c r="I3" i="31"/>
  <c r="K3" i="31" s="1"/>
  <c r="I41" i="31"/>
  <c r="K41" i="31" s="1"/>
  <c r="I37" i="31"/>
  <c r="K37" i="31" s="1"/>
  <c r="I17" i="31"/>
  <c r="K17" i="31" s="1"/>
  <c r="I40" i="31"/>
  <c r="K40" i="31" s="1"/>
  <c r="I26" i="31"/>
  <c r="K26" i="31" s="1"/>
  <c r="I10" i="31"/>
  <c r="K10" i="31" s="1"/>
  <c r="I43" i="31"/>
  <c r="K43" i="31" s="1"/>
  <c r="I19" i="31"/>
  <c r="K19" i="31" s="1"/>
  <c r="I11" i="31"/>
  <c r="K11" i="31" s="1"/>
  <c r="I28" i="31"/>
  <c r="K28" i="31" s="1"/>
  <c r="I12" i="31"/>
  <c r="K12" i="31" s="1"/>
  <c r="I21" i="31"/>
  <c r="K21" i="31" s="1"/>
  <c r="I14" i="31"/>
  <c r="K14" i="31" s="1"/>
  <c r="I39" i="31"/>
  <c r="K39" i="31" s="1"/>
  <c r="I31" i="31"/>
  <c r="K31" i="31" s="1"/>
  <c r="I5" i="31"/>
  <c r="K5" i="31" s="1"/>
  <c r="I7" i="31"/>
  <c r="K7" i="31" s="1"/>
  <c r="I33" i="31"/>
  <c r="K33" i="31" s="1"/>
  <c r="I23" i="31"/>
  <c r="K23" i="31" s="1"/>
  <c r="I9" i="31"/>
  <c r="K9" i="31" s="1"/>
  <c r="I36" i="31"/>
  <c r="K36" i="31" s="1"/>
  <c r="I16" i="31"/>
  <c r="K16" i="31" s="1"/>
  <c r="H37" i="31"/>
  <c r="G46" i="30"/>
  <c r="H18" i="30" s="1"/>
  <c r="G46" i="29"/>
  <c r="H29" i="29" s="1"/>
  <c r="G46" i="28"/>
  <c r="H10" i="28" s="1"/>
  <c r="G46" i="27"/>
  <c r="H32" i="27" s="1"/>
  <c r="G46" i="26"/>
  <c r="H33" i="26" s="1"/>
  <c r="G46" i="25"/>
  <c r="H31" i="25" s="1"/>
  <c r="F65" i="22"/>
  <c r="F64" i="22"/>
  <c r="F65" i="21"/>
  <c r="F64" i="21"/>
  <c r="F67" i="21" s="1"/>
  <c r="H14" i="21" s="1"/>
  <c r="I14" i="21" s="1"/>
  <c r="K14" i="21" s="1"/>
  <c r="F65" i="20"/>
  <c r="F64" i="20"/>
  <c r="F67" i="20" s="1"/>
  <c r="H14" i="20" s="1"/>
  <c r="I14" i="20" s="1"/>
  <c r="K14" i="20" s="1"/>
  <c r="F65" i="19"/>
  <c r="F64" i="19"/>
  <c r="F67" i="19" s="1"/>
  <c r="H14" i="19" s="1"/>
  <c r="I14" i="19" s="1"/>
  <c r="K14" i="19" s="1"/>
  <c r="F65" i="18"/>
  <c r="F64" i="18"/>
  <c r="F65" i="17"/>
  <c r="F64" i="17"/>
  <c r="F67" i="17" s="1"/>
  <c r="H19" i="17" s="1"/>
  <c r="I19" i="17" s="1"/>
  <c r="K19" i="17" s="1"/>
  <c r="F65" i="16"/>
  <c r="F64" i="16"/>
  <c r="F65" i="15"/>
  <c r="F64" i="15"/>
  <c r="F65" i="14"/>
  <c r="F64" i="14"/>
  <c r="F65" i="13"/>
  <c r="F64" i="13"/>
  <c r="F67" i="13" s="1"/>
  <c r="H6" i="13" s="1"/>
  <c r="I6" i="13" s="1"/>
  <c r="K6" i="13" s="1"/>
  <c r="F47" i="12"/>
  <c r="E41" i="8"/>
  <c r="G41" i="8" s="1"/>
  <c r="E6" i="8"/>
  <c r="G6" i="8" s="1"/>
  <c r="E44" i="8"/>
  <c r="G44" i="8" s="1"/>
  <c r="E13" i="8"/>
  <c r="G13" i="8" s="1"/>
  <c r="E51" i="8"/>
  <c r="G51" i="8" s="1"/>
  <c r="E32" i="8"/>
  <c r="G32" i="8" s="1"/>
  <c r="E16" i="8"/>
  <c r="G16" i="8" s="1"/>
  <c r="E54" i="8"/>
  <c r="G54" i="8" s="1"/>
  <c r="E57" i="8"/>
  <c r="G57" i="8" s="1"/>
  <c r="E60" i="8"/>
  <c r="G60" i="8" s="1"/>
  <c r="E19" i="8"/>
  <c r="G19" i="8" s="1"/>
  <c r="E25" i="8"/>
  <c r="G25" i="8" s="1"/>
  <c r="E22" i="8"/>
  <c r="G22" i="8" s="1"/>
  <c r="E50" i="8"/>
  <c r="G50" i="8" s="1"/>
  <c r="E37" i="8"/>
  <c r="G37" i="8" s="1"/>
  <c r="E31" i="8"/>
  <c r="G31" i="8" s="1"/>
  <c r="E28" i="8"/>
  <c r="G28" i="8" s="1"/>
  <c r="E15" i="8"/>
  <c r="G15" i="8" s="1"/>
  <c r="E12" i="8"/>
  <c r="G12" i="8" s="1"/>
  <c r="E43" i="8"/>
  <c r="G43" i="8" s="1"/>
  <c r="E34" i="8"/>
  <c r="G34" i="8" s="1"/>
  <c r="E8" i="8"/>
  <c r="G8" i="8" s="1"/>
  <c r="E5" i="8"/>
  <c r="G5" i="8" s="1"/>
  <c r="E59" i="8"/>
  <c r="G59" i="8" s="1"/>
  <c r="E62" i="8"/>
  <c r="G62" i="8" s="1"/>
  <c r="E24" i="8"/>
  <c r="G24" i="8" s="1"/>
  <c r="E52" i="8"/>
  <c r="G52" i="8" s="1"/>
  <c r="E39" i="8"/>
  <c r="G39" i="8" s="1"/>
  <c r="E36" i="8"/>
  <c r="G36" i="8" s="1"/>
  <c r="E30" i="8"/>
  <c r="G30" i="8" s="1"/>
  <c r="E45" i="8"/>
  <c r="G45" i="8" s="1"/>
  <c r="E42" i="8"/>
  <c r="G42" i="8" s="1"/>
  <c r="E33" i="8"/>
  <c r="G33" i="8" s="1"/>
  <c r="E14" i="8"/>
  <c r="G14" i="8" s="1"/>
  <c r="E55" i="8"/>
  <c r="G55" i="8" s="1"/>
  <c r="E7" i="8"/>
  <c r="G7" i="8" s="1"/>
  <c r="E58" i="8"/>
  <c r="G58" i="8" s="1"/>
  <c r="E61" i="8"/>
  <c r="G61" i="8" s="1"/>
  <c r="E48" i="8"/>
  <c r="G48" i="8" s="1"/>
  <c r="E26" i="8"/>
  <c r="G26" i="8" s="1"/>
  <c r="E23" i="8"/>
  <c r="G23" i="8" s="1"/>
  <c r="E20" i="8"/>
  <c r="G20" i="8" s="1"/>
  <c r="E10" i="8"/>
  <c r="G10" i="8" s="1"/>
  <c r="E35" i="8"/>
  <c r="G35" i="8" s="1"/>
  <c r="E29" i="8"/>
  <c r="G29" i="8" s="1"/>
  <c r="G65" i="5"/>
  <c r="G66" i="5"/>
  <c r="I11" i="6" l="1"/>
  <c r="K11" i="6" s="1"/>
  <c r="H11" i="29"/>
  <c r="H15" i="27"/>
  <c r="H8" i="27"/>
  <c r="H26" i="27"/>
  <c r="H13" i="27"/>
  <c r="H17" i="27"/>
  <c r="H6" i="27"/>
  <c r="H4" i="27"/>
  <c r="H43" i="27"/>
  <c r="H28" i="27"/>
  <c r="H29" i="27"/>
  <c r="H10" i="30"/>
  <c r="H41" i="30"/>
  <c r="H19" i="30"/>
  <c r="H14" i="30"/>
  <c r="H9" i="30"/>
  <c r="H28" i="30"/>
  <c r="H23" i="30"/>
  <c r="H40" i="30"/>
  <c r="H33" i="30"/>
  <c r="I41" i="30"/>
  <c r="K41" i="30" s="1"/>
  <c r="I11" i="30"/>
  <c r="K11" i="30" s="1"/>
  <c r="I44" i="30"/>
  <c r="K44" i="30" s="1"/>
  <c r="I4" i="30"/>
  <c r="K4" i="30" s="1"/>
  <c r="I32" i="30"/>
  <c r="K32" i="30" s="1"/>
  <c r="H29" i="30"/>
  <c r="I22" i="30"/>
  <c r="K22" i="30" s="1"/>
  <c r="H13" i="30"/>
  <c r="I6" i="30"/>
  <c r="K6" i="30" s="1"/>
  <c r="H32" i="30"/>
  <c r="H22" i="30"/>
  <c r="I15" i="30"/>
  <c r="K15" i="30" s="1"/>
  <c r="H6" i="30"/>
  <c r="H4" i="30"/>
  <c r="I34" i="30"/>
  <c r="K34" i="30" s="1"/>
  <c r="I24" i="30"/>
  <c r="K24" i="30" s="1"/>
  <c r="H15" i="30"/>
  <c r="I8" i="30"/>
  <c r="K8" i="30" s="1"/>
  <c r="I37" i="30"/>
  <c r="K37" i="30" s="1"/>
  <c r="H34" i="30"/>
  <c r="H24" i="30"/>
  <c r="I17" i="30"/>
  <c r="K17" i="30" s="1"/>
  <c r="H8" i="30"/>
  <c r="I40" i="30"/>
  <c r="K40" i="30" s="1"/>
  <c r="H37" i="30"/>
  <c r="I26" i="30"/>
  <c r="K26" i="30" s="1"/>
  <c r="H17" i="30"/>
  <c r="I10" i="30"/>
  <c r="K10" i="30" s="1"/>
  <c r="I13" i="30"/>
  <c r="K13" i="30" s="1"/>
  <c r="I43" i="30"/>
  <c r="K43" i="30" s="1"/>
  <c r="I19" i="30"/>
  <c r="K19" i="30" s="1"/>
  <c r="I3" i="30"/>
  <c r="K3" i="30" s="1"/>
  <c r="H20" i="30"/>
  <c r="I28" i="30"/>
  <c r="K28" i="30" s="1"/>
  <c r="I12" i="30"/>
  <c r="K12" i="30" s="1"/>
  <c r="I31" i="30"/>
  <c r="K31" i="30" s="1"/>
  <c r="I21" i="30"/>
  <c r="K21" i="30" s="1"/>
  <c r="H31" i="30"/>
  <c r="H21" i="30"/>
  <c r="I14" i="30"/>
  <c r="K14" i="30" s="1"/>
  <c r="H44" i="30"/>
  <c r="I33" i="30"/>
  <c r="K33" i="30" s="1"/>
  <c r="I23" i="30"/>
  <c r="K23" i="30" s="1"/>
  <c r="I7" i="30"/>
  <c r="K7" i="30" s="1"/>
  <c r="I20" i="30"/>
  <c r="K20" i="30" s="1"/>
  <c r="I29" i="30"/>
  <c r="K29" i="30" s="1"/>
  <c r="I36" i="30"/>
  <c r="K36" i="30" s="1"/>
  <c r="I16" i="30"/>
  <c r="K16" i="30" s="1"/>
  <c r="I18" i="30"/>
  <c r="K18" i="30" s="1"/>
  <c r="I39" i="30"/>
  <c r="K39" i="30" s="1"/>
  <c r="I25" i="30"/>
  <c r="K25" i="30" s="1"/>
  <c r="I9" i="30"/>
  <c r="K9" i="30" s="1"/>
  <c r="H3" i="30"/>
  <c r="H11" i="30"/>
  <c r="H39" i="30"/>
  <c r="H43" i="30"/>
  <c r="H26" i="30"/>
  <c r="H16" i="30"/>
  <c r="H36" i="30"/>
  <c r="H12" i="30"/>
  <c r="H25" i="30"/>
  <c r="H7" i="30"/>
  <c r="H33" i="29"/>
  <c r="I18" i="29"/>
  <c r="K18" i="29" s="1"/>
  <c r="I41" i="29"/>
  <c r="K41" i="29" s="1"/>
  <c r="I27" i="29"/>
  <c r="K27" i="29" s="1"/>
  <c r="I11" i="29"/>
  <c r="K11" i="29" s="1"/>
  <c r="I44" i="29"/>
  <c r="K44" i="29" s="1"/>
  <c r="I20" i="29"/>
  <c r="K20" i="29" s="1"/>
  <c r="I4" i="29"/>
  <c r="K4" i="29" s="1"/>
  <c r="I9" i="29"/>
  <c r="K9" i="29" s="1"/>
  <c r="I29" i="29"/>
  <c r="K29" i="29" s="1"/>
  <c r="I13" i="29"/>
  <c r="K13" i="29" s="1"/>
  <c r="I32" i="29"/>
  <c r="K32" i="29" s="1"/>
  <c r="I22" i="29"/>
  <c r="K22" i="29" s="1"/>
  <c r="I6" i="29"/>
  <c r="K6" i="29" s="1"/>
  <c r="H16" i="29"/>
  <c r="I15" i="29"/>
  <c r="K15" i="29" s="1"/>
  <c r="I34" i="29"/>
  <c r="K34" i="29" s="1"/>
  <c r="I24" i="29"/>
  <c r="K24" i="29" s="1"/>
  <c r="I8" i="29"/>
  <c r="K8" i="29" s="1"/>
  <c r="I37" i="29"/>
  <c r="K37" i="29" s="1"/>
  <c r="I17" i="29"/>
  <c r="K17" i="29" s="1"/>
  <c r="I40" i="29"/>
  <c r="K40" i="29" s="1"/>
  <c r="I26" i="29"/>
  <c r="K26" i="29" s="1"/>
  <c r="I10" i="29"/>
  <c r="K10" i="29" s="1"/>
  <c r="I43" i="29"/>
  <c r="K43" i="29" s="1"/>
  <c r="I19" i="29"/>
  <c r="K19" i="29" s="1"/>
  <c r="I3" i="29"/>
  <c r="K3" i="29" s="1"/>
  <c r="I28" i="29"/>
  <c r="K28" i="29" s="1"/>
  <c r="I12" i="29"/>
  <c r="K12" i="29" s="1"/>
  <c r="I31" i="29"/>
  <c r="K31" i="29" s="1"/>
  <c r="I21" i="29"/>
  <c r="K21" i="29" s="1"/>
  <c r="I14" i="29"/>
  <c r="K14" i="29" s="1"/>
  <c r="H36" i="29"/>
  <c r="I33" i="29"/>
  <c r="K33" i="29" s="1"/>
  <c r="I23" i="29"/>
  <c r="K23" i="29" s="1"/>
  <c r="I7" i="29"/>
  <c r="K7" i="29" s="1"/>
  <c r="I39" i="29"/>
  <c r="K39" i="29" s="1"/>
  <c r="I36" i="29"/>
  <c r="K36" i="29" s="1"/>
  <c r="I16" i="29"/>
  <c r="K16" i="29" s="1"/>
  <c r="H7" i="29"/>
  <c r="H3" i="29"/>
  <c r="H13" i="29"/>
  <c r="H4" i="29"/>
  <c r="H19" i="29"/>
  <c r="H43" i="29"/>
  <c r="H28" i="29"/>
  <c r="H6" i="29"/>
  <c r="H26" i="29"/>
  <c r="H22" i="29"/>
  <c r="H9" i="29"/>
  <c r="H39" i="29"/>
  <c r="H21" i="29"/>
  <c r="H34" i="29"/>
  <c r="H32" i="29"/>
  <c r="H41" i="29"/>
  <c r="H27" i="29"/>
  <c r="H24" i="29"/>
  <c r="H44" i="29"/>
  <c r="H20" i="29"/>
  <c r="H37" i="29"/>
  <c r="H15" i="29"/>
  <c r="H8" i="29"/>
  <c r="H23" i="29"/>
  <c r="H14" i="29"/>
  <c r="H31" i="29"/>
  <c r="H18" i="29"/>
  <c r="H12" i="29"/>
  <c r="H10" i="29"/>
  <c r="H40" i="29"/>
  <c r="H17" i="29"/>
  <c r="H8" i="28"/>
  <c r="H23" i="28"/>
  <c r="H18" i="28"/>
  <c r="H12" i="28"/>
  <c r="H21" i="28"/>
  <c r="H41" i="28"/>
  <c r="I18" i="28"/>
  <c r="K18" i="28" s="1"/>
  <c r="I41" i="28"/>
  <c r="K41" i="28" s="1"/>
  <c r="I11" i="28"/>
  <c r="K11" i="28" s="1"/>
  <c r="I14" i="28"/>
  <c r="K14" i="28" s="1"/>
  <c r="I39" i="28"/>
  <c r="K39" i="28" s="1"/>
  <c r="I44" i="28"/>
  <c r="K44" i="28" s="1"/>
  <c r="I20" i="28"/>
  <c r="K20" i="28" s="1"/>
  <c r="I4" i="28"/>
  <c r="K4" i="28" s="1"/>
  <c r="I33" i="28"/>
  <c r="K33" i="28" s="1"/>
  <c r="I29" i="28"/>
  <c r="K29" i="28" s="1"/>
  <c r="I13" i="28"/>
  <c r="K13" i="28" s="1"/>
  <c r="I7" i="28"/>
  <c r="K7" i="28" s="1"/>
  <c r="I16" i="28"/>
  <c r="K16" i="28" s="1"/>
  <c r="I32" i="28"/>
  <c r="K32" i="28" s="1"/>
  <c r="I22" i="28"/>
  <c r="K22" i="28" s="1"/>
  <c r="I6" i="28"/>
  <c r="K6" i="28" s="1"/>
  <c r="I23" i="28"/>
  <c r="K23" i="28" s="1"/>
  <c r="I15" i="28"/>
  <c r="K15" i="28" s="1"/>
  <c r="I34" i="28"/>
  <c r="K34" i="28" s="1"/>
  <c r="I24" i="28"/>
  <c r="K24" i="28" s="1"/>
  <c r="I8" i="28"/>
  <c r="K8" i="28" s="1"/>
  <c r="I9" i="28"/>
  <c r="K9" i="28" s="1"/>
  <c r="I37" i="28"/>
  <c r="K37" i="28" s="1"/>
  <c r="I17" i="28"/>
  <c r="K17" i="28" s="1"/>
  <c r="I40" i="28"/>
  <c r="K40" i="28" s="1"/>
  <c r="I26" i="28"/>
  <c r="K26" i="28" s="1"/>
  <c r="I10" i="28"/>
  <c r="K10" i="28" s="1"/>
  <c r="I43" i="28"/>
  <c r="K43" i="28" s="1"/>
  <c r="I19" i="28"/>
  <c r="K19" i="28" s="1"/>
  <c r="I3" i="28"/>
  <c r="K3" i="28" s="1"/>
  <c r="I28" i="28"/>
  <c r="K28" i="28" s="1"/>
  <c r="I12" i="28"/>
  <c r="K12" i="28" s="1"/>
  <c r="I31" i="28"/>
  <c r="K31" i="28" s="1"/>
  <c r="I21" i="28"/>
  <c r="K21" i="28" s="1"/>
  <c r="I5" i="28"/>
  <c r="K5" i="28" s="1"/>
  <c r="H34" i="28"/>
  <c r="H39" i="28"/>
  <c r="H14" i="28"/>
  <c r="H20" i="28"/>
  <c r="H32" i="28"/>
  <c r="H3" i="28"/>
  <c r="H13" i="28"/>
  <c r="H5" i="28"/>
  <c r="H44" i="28"/>
  <c r="H7" i="28"/>
  <c r="H17" i="28"/>
  <c r="H9" i="28"/>
  <c r="H16" i="28"/>
  <c r="H11" i="28"/>
  <c r="H22" i="28"/>
  <c r="H43" i="28"/>
  <c r="H40" i="28"/>
  <c r="H4" i="28"/>
  <c r="H31" i="28"/>
  <c r="H15" i="28"/>
  <c r="H19" i="28"/>
  <c r="H33" i="28"/>
  <c r="H29" i="28"/>
  <c r="H26" i="28"/>
  <c r="H24" i="28"/>
  <c r="H28" i="28"/>
  <c r="H6" i="28"/>
  <c r="H37" i="28"/>
  <c r="H10" i="27"/>
  <c r="H34" i="27"/>
  <c r="H22" i="27"/>
  <c r="H41" i="27"/>
  <c r="H14" i="27"/>
  <c r="H20" i="27"/>
  <c r="H19" i="27"/>
  <c r="H7" i="27"/>
  <c r="H39" i="27"/>
  <c r="H3" i="27"/>
  <c r="I18" i="27"/>
  <c r="K18" i="27" s="1"/>
  <c r="I41" i="27"/>
  <c r="K41" i="27" s="1"/>
  <c r="I11" i="27"/>
  <c r="K11" i="27" s="1"/>
  <c r="I44" i="27"/>
  <c r="K44" i="27" s="1"/>
  <c r="I20" i="27"/>
  <c r="K20" i="27" s="1"/>
  <c r="I4" i="27"/>
  <c r="K4" i="27" s="1"/>
  <c r="I29" i="27"/>
  <c r="K29" i="27" s="1"/>
  <c r="I13" i="27"/>
  <c r="K13" i="27" s="1"/>
  <c r="I25" i="27"/>
  <c r="K25" i="27" s="1"/>
  <c r="I32" i="27"/>
  <c r="K32" i="27" s="1"/>
  <c r="I22" i="27"/>
  <c r="K22" i="27" s="1"/>
  <c r="I6" i="27"/>
  <c r="K6" i="27" s="1"/>
  <c r="I15" i="27"/>
  <c r="K15" i="27" s="1"/>
  <c r="H16" i="27"/>
  <c r="I34" i="27"/>
  <c r="K34" i="27" s="1"/>
  <c r="I24" i="27"/>
  <c r="K24" i="27" s="1"/>
  <c r="I8" i="27"/>
  <c r="K8" i="27" s="1"/>
  <c r="I9" i="27"/>
  <c r="K9" i="27" s="1"/>
  <c r="I37" i="27"/>
  <c r="K37" i="27" s="1"/>
  <c r="I17" i="27"/>
  <c r="K17" i="27" s="1"/>
  <c r="I40" i="27"/>
  <c r="K40" i="27" s="1"/>
  <c r="I26" i="27"/>
  <c r="K26" i="27" s="1"/>
  <c r="I10" i="27"/>
  <c r="K10" i="27" s="1"/>
  <c r="I43" i="27"/>
  <c r="K43" i="27" s="1"/>
  <c r="I19" i="27"/>
  <c r="K19" i="27" s="1"/>
  <c r="I3" i="27"/>
  <c r="K3" i="27" s="1"/>
  <c r="I28" i="27"/>
  <c r="K28" i="27" s="1"/>
  <c r="I12" i="27"/>
  <c r="K12" i="27" s="1"/>
  <c r="I31" i="27"/>
  <c r="K31" i="27" s="1"/>
  <c r="I21" i="27"/>
  <c r="K21" i="27" s="1"/>
  <c r="I14" i="27"/>
  <c r="K14" i="27" s="1"/>
  <c r="I33" i="27"/>
  <c r="K33" i="27" s="1"/>
  <c r="I23" i="27"/>
  <c r="K23" i="27" s="1"/>
  <c r="I7" i="27"/>
  <c r="K7" i="27" s="1"/>
  <c r="I39" i="27"/>
  <c r="K39" i="27" s="1"/>
  <c r="I16" i="27"/>
  <c r="K16" i="27" s="1"/>
  <c r="H25" i="27"/>
  <c r="H31" i="27"/>
  <c r="H24" i="27"/>
  <c r="H44" i="27"/>
  <c r="H18" i="27"/>
  <c r="H23" i="27"/>
  <c r="H21" i="27"/>
  <c r="H37" i="27"/>
  <c r="H9" i="27"/>
  <c r="H33" i="27"/>
  <c r="H11" i="27"/>
  <c r="H40" i="27"/>
  <c r="H12" i="27"/>
  <c r="H43" i="26"/>
  <c r="H15" i="26"/>
  <c r="H24" i="26"/>
  <c r="H9" i="26"/>
  <c r="H7" i="26"/>
  <c r="H17" i="26"/>
  <c r="H3" i="26"/>
  <c r="H29" i="26"/>
  <c r="H39" i="26"/>
  <c r="I18" i="26"/>
  <c r="K18" i="26" s="1"/>
  <c r="I41" i="26"/>
  <c r="K41" i="26" s="1"/>
  <c r="I27" i="26"/>
  <c r="K27" i="26" s="1"/>
  <c r="I11" i="26"/>
  <c r="K11" i="26" s="1"/>
  <c r="I44" i="26"/>
  <c r="K44" i="26" s="1"/>
  <c r="I20" i="26"/>
  <c r="K20" i="26" s="1"/>
  <c r="I4" i="26"/>
  <c r="K4" i="26" s="1"/>
  <c r="I29" i="26"/>
  <c r="K29" i="26" s="1"/>
  <c r="I13" i="26"/>
  <c r="K13" i="26" s="1"/>
  <c r="I16" i="26"/>
  <c r="K16" i="26" s="1"/>
  <c r="I32" i="26"/>
  <c r="K32" i="26" s="1"/>
  <c r="I22" i="26"/>
  <c r="K22" i="26" s="1"/>
  <c r="I6" i="26"/>
  <c r="K6" i="26" s="1"/>
  <c r="I9" i="26"/>
  <c r="K9" i="26" s="1"/>
  <c r="I15" i="26"/>
  <c r="K15" i="26" s="1"/>
  <c r="I34" i="26"/>
  <c r="K34" i="26" s="1"/>
  <c r="I24" i="26"/>
  <c r="K24" i="26" s="1"/>
  <c r="I8" i="26"/>
  <c r="K8" i="26" s="1"/>
  <c r="I37" i="26"/>
  <c r="K37" i="26" s="1"/>
  <c r="I17" i="26"/>
  <c r="K17" i="26" s="1"/>
  <c r="I40" i="26"/>
  <c r="K40" i="26" s="1"/>
  <c r="I26" i="26"/>
  <c r="K26" i="26" s="1"/>
  <c r="I10" i="26"/>
  <c r="K10" i="26" s="1"/>
  <c r="I39" i="26"/>
  <c r="K39" i="26" s="1"/>
  <c r="I43" i="26"/>
  <c r="K43" i="26" s="1"/>
  <c r="H40" i="26"/>
  <c r="H26" i="26"/>
  <c r="I19" i="26"/>
  <c r="K19" i="26" s="1"/>
  <c r="H10" i="26"/>
  <c r="I3" i="26"/>
  <c r="K3" i="26" s="1"/>
  <c r="I28" i="26"/>
  <c r="K28" i="26" s="1"/>
  <c r="I12" i="26"/>
  <c r="K12" i="26" s="1"/>
  <c r="I31" i="26"/>
  <c r="K31" i="26" s="1"/>
  <c r="I21" i="26"/>
  <c r="K21" i="26" s="1"/>
  <c r="I14" i="26"/>
  <c r="K14" i="26" s="1"/>
  <c r="I33" i="26"/>
  <c r="K33" i="26" s="1"/>
  <c r="I23" i="26"/>
  <c r="K23" i="26" s="1"/>
  <c r="I7" i="26"/>
  <c r="K7" i="26" s="1"/>
  <c r="H41" i="26"/>
  <c r="H14" i="26"/>
  <c r="H21" i="26"/>
  <c r="H28" i="26"/>
  <c r="H32" i="26"/>
  <c r="H6" i="26"/>
  <c r="H23" i="26"/>
  <c r="H20" i="26"/>
  <c r="H4" i="26"/>
  <c r="H44" i="26"/>
  <c r="H8" i="26"/>
  <c r="H34" i="26"/>
  <c r="H11" i="26"/>
  <c r="H37" i="26"/>
  <c r="H16" i="26"/>
  <c r="H12" i="26"/>
  <c r="H31" i="26"/>
  <c r="H27" i="26"/>
  <c r="H19" i="26"/>
  <c r="H18" i="26"/>
  <c r="H22" i="26"/>
  <c r="H13" i="26"/>
  <c r="H20" i="25"/>
  <c r="H4" i="25"/>
  <c r="H32" i="25"/>
  <c r="H7" i="25"/>
  <c r="H11" i="25"/>
  <c r="H13" i="25"/>
  <c r="H6" i="25"/>
  <c r="H39" i="25"/>
  <c r="H41" i="25"/>
  <c r="H17" i="25"/>
  <c r="H44" i="25"/>
  <c r="H34" i="25"/>
  <c r="H10" i="25"/>
  <c r="H18" i="25"/>
  <c r="H36" i="25"/>
  <c r="H26" i="25"/>
  <c r="H23" i="25"/>
  <c r="H22" i="25"/>
  <c r="H12" i="25"/>
  <c r="I15" i="25"/>
  <c r="K15" i="25" s="1"/>
  <c r="I44" i="25"/>
  <c r="K44" i="25" s="1"/>
  <c r="I34" i="25"/>
  <c r="K34" i="25" s="1"/>
  <c r="I24" i="25"/>
  <c r="K24" i="25" s="1"/>
  <c r="I8" i="25"/>
  <c r="K8" i="25" s="1"/>
  <c r="I17" i="25"/>
  <c r="K17" i="25" s="1"/>
  <c r="I36" i="25"/>
  <c r="K36" i="25" s="1"/>
  <c r="I26" i="25"/>
  <c r="K26" i="25" s="1"/>
  <c r="I10" i="25"/>
  <c r="K10" i="25" s="1"/>
  <c r="I39" i="25"/>
  <c r="K39" i="25" s="1"/>
  <c r="I19" i="25"/>
  <c r="K19" i="25" s="1"/>
  <c r="I3" i="25"/>
  <c r="K3" i="25" s="1"/>
  <c r="I28" i="25"/>
  <c r="K28" i="25" s="1"/>
  <c r="I12" i="25"/>
  <c r="K12" i="25" s="1"/>
  <c r="I41" i="25"/>
  <c r="K41" i="25" s="1"/>
  <c r="I31" i="25"/>
  <c r="K31" i="25" s="1"/>
  <c r="I21" i="25"/>
  <c r="K21" i="25" s="1"/>
  <c r="K5" i="25"/>
  <c r="I14" i="25"/>
  <c r="K14" i="25" s="1"/>
  <c r="I43" i="25"/>
  <c r="K43" i="25" s="1"/>
  <c r="I33" i="25"/>
  <c r="K33" i="25" s="1"/>
  <c r="I23" i="25"/>
  <c r="K23" i="25" s="1"/>
  <c r="I7" i="25"/>
  <c r="K7" i="25" s="1"/>
  <c r="I16" i="25"/>
  <c r="K16" i="25" s="1"/>
  <c r="I9" i="25"/>
  <c r="K9" i="25" s="1"/>
  <c r="I37" i="25"/>
  <c r="K37" i="25" s="1"/>
  <c r="I11" i="25"/>
  <c r="K11" i="25" s="1"/>
  <c r="I18" i="25"/>
  <c r="K18" i="25" s="1"/>
  <c r="K27" i="25"/>
  <c r="I40" i="25"/>
  <c r="K40" i="25" s="1"/>
  <c r="I20" i="25"/>
  <c r="K20" i="25" s="1"/>
  <c r="I4" i="25"/>
  <c r="K4" i="25" s="1"/>
  <c r="I29" i="25"/>
  <c r="K29" i="25" s="1"/>
  <c r="I13" i="25"/>
  <c r="K13" i="25" s="1"/>
  <c r="I32" i="25"/>
  <c r="K32" i="25" s="1"/>
  <c r="I22" i="25"/>
  <c r="K22" i="25" s="1"/>
  <c r="I6" i="25"/>
  <c r="K6" i="25" s="1"/>
  <c r="H24" i="25"/>
  <c r="H8" i="25"/>
  <c r="H3" i="25"/>
  <c r="H15" i="25"/>
  <c r="H21" i="25"/>
  <c r="H29" i="25"/>
  <c r="H14" i="25"/>
  <c r="H33" i="25"/>
  <c r="H16" i="25"/>
  <c r="H28" i="25"/>
  <c r="H19" i="25"/>
  <c r="H43" i="25"/>
  <c r="H40" i="25"/>
  <c r="H9" i="25"/>
  <c r="H37" i="25"/>
  <c r="F40" i="12"/>
  <c r="F8" i="12"/>
  <c r="F43" i="12"/>
  <c r="F6" i="12"/>
  <c r="F28" i="12"/>
  <c r="F5" i="12"/>
  <c r="F33" i="12"/>
  <c r="F16" i="12"/>
  <c r="F41" i="12"/>
  <c r="F24" i="12"/>
  <c r="F18" i="12"/>
  <c r="F22" i="12"/>
  <c r="F36" i="12"/>
  <c r="F31" i="12"/>
  <c r="F14" i="12"/>
  <c r="F44" i="12"/>
  <c r="F34" i="12"/>
  <c r="F13" i="12"/>
  <c r="F11" i="12"/>
  <c r="F20" i="12"/>
  <c r="F23" i="12"/>
  <c r="F17" i="12"/>
  <c r="F29" i="12"/>
  <c r="F7" i="12"/>
  <c r="F42" i="12"/>
  <c r="F37" i="12"/>
  <c r="F15" i="12"/>
  <c r="F19" i="12"/>
  <c r="F27" i="12"/>
  <c r="F21" i="12"/>
  <c r="F10" i="12"/>
  <c r="F4" i="12"/>
  <c r="F25" i="12"/>
  <c r="F32" i="12"/>
  <c r="F26" i="12"/>
  <c r="F3" i="12"/>
  <c r="F12" i="12"/>
  <c r="F9" i="12"/>
  <c r="F39" i="12"/>
  <c r="F35" i="12"/>
  <c r="H19" i="11"/>
  <c r="H4" i="11"/>
  <c r="H20" i="11"/>
  <c r="H21" i="11"/>
  <c r="H7" i="11"/>
  <c r="H8" i="11"/>
  <c r="H12" i="11"/>
  <c r="F67" i="14"/>
  <c r="H59" i="14" s="1"/>
  <c r="I59" i="14" s="1"/>
  <c r="K59" i="14" s="1"/>
  <c r="F67" i="22"/>
  <c r="H16" i="22" s="1"/>
  <c r="I16" i="22" s="1"/>
  <c r="K16" i="22" s="1"/>
  <c r="H13" i="22"/>
  <c r="I13" i="22" s="1"/>
  <c r="K13" i="22" s="1"/>
  <c r="H61" i="21"/>
  <c r="I61" i="21" s="1"/>
  <c r="K61" i="21" s="1"/>
  <c r="H6" i="21"/>
  <c r="I6" i="21" s="1"/>
  <c r="K6" i="21" s="1"/>
  <c r="H57" i="21"/>
  <c r="I57" i="21" s="1"/>
  <c r="K57" i="21" s="1"/>
  <c r="H33" i="21"/>
  <c r="I33" i="21" s="1"/>
  <c r="K33" i="21" s="1"/>
  <c r="H38" i="21"/>
  <c r="I38" i="21" s="1"/>
  <c r="K38" i="21" s="1"/>
  <c r="H43" i="21"/>
  <c r="I43" i="21" s="1"/>
  <c r="K43" i="21" s="1"/>
  <c r="H59" i="21"/>
  <c r="I59" i="21" s="1"/>
  <c r="K59" i="21" s="1"/>
  <c r="H58" i="21"/>
  <c r="I58" i="21" s="1"/>
  <c r="K58" i="21" s="1"/>
  <c r="H19" i="21"/>
  <c r="I19" i="21" s="1"/>
  <c r="K19" i="21" s="1"/>
  <c r="H26" i="21"/>
  <c r="I26" i="21" s="1"/>
  <c r="K26" i="21" s="1"/>
  <c r="H13" i="21"/>
  <c r="I13" i="21" s="1"/>
  <c r="K13" i="21" s="1"/>
  <c r="H10" i="21"/>
  <c r="I10" i="21" s="1"/>
  <c r="K10" i="21" s="1"/>
  <c r="H35" i="21"/>
  <c r="I35" i="21" s="1"/>
  <c r="K35" i="21" s="1"/>
  <c r="H50" i="21"/>
  <c r="I50" i="21" s="1"/>
  <c r="K50" i="21" s="1"/>
  <c r="H60" i="21"/>
  <c r="I60" i="21" s="1"/>
  <c r="K60" i="21" s="1"/>
  <c r="H12" i="21"/>
  <c r="I12" i="21" s="1"/>
  <c r="K12" i="21" s="1"/>
  <c r="H16" i="21"/>
  <c r="I16" i="21" s="1"/>
  <c r="K16" i="21" s="1"/>
  <c r="H41" i="21"/>
  <c r="I41" i="21" s="1"/>
  <c r="K41" i="21" s="1"/>
  <c r="H55" i="21"/>
  <c r="I55" i="21" s="1"/>
  <c r="K55" i="21" s="1"/>
  <c r="H8" i="21"/>
  <c r="I8" i="21" s="1"/>
  <c r="K8" i="21" s="1"/>
  <c r="H39" i="21"/>
  <c r="I39" i="21" s="1"/>
  <c r="K39" i="21" s="1"/>
  <c r="H36" i="21"/>
  <c r="I36" i="21" s="1"/>
  <c r="K36" i="21" s="1"/>
  <c r="H24" i="21"/>
  <c r="I24" i="21" s="1"/>
  <c r="K24" i="21" s="1"/>
  <c r="H5" i="21"/>
  <c r="I5" i="21" s="1"/>
  <c r="K5" i="21" s="1"/>
  <c r="H44" i="21"/>
  <c r="I44" i="21" s="1"/>
  <c r="K44" i="21" s="1"/>
  <c r="H62" i="21"/>
  <c r="I62" i="21" s="1"/>
  <c r="K62" i="21" s="1"/>
  <c r="H28" i="21"/>
  <c r="I28" i="21" s="1"/>
  <c r="K28" i="21" s="1"/>
  <c r="H23" i="21"/>
  <c r="I23" i="21" s="1"/>
  <c r="K23" i="21" s="1"/>
  <c r="H32" i="21"/>
  <c r="I32" i="21" s="1"/>
  <c r="K32" i="21" s="1"/>
  <c r="H42" i="21"/>
  <c r="I42" i="21" s="1"/>
  <c r="K42" i="21" s="1"/>
  <c r="H25" i="21"/>
  <c r="I25" i="21" s="1"/>
  <c r="K25" i="21" s="1"/>
  <c r="H45" i="21"/>
  <c r="I45" i="21" s="1"/>
  <c r="K45" i="21" s="1"/>
  <c r="H15" i="21"/>
  <c r="I15" i="21" s="1"/>
  <c r="K15" i="21" s="1"/>
  <c r="H20" i="21"/>
  <c r="I20" i="21" s="1"/>
  <c r="K20" i="21" s="1"/>
  <c r="H30" i="21"/>
  <c r="I30" i="21" s="1"/>
  <c r="K30" i="21" s="1"/>
  <c r="H31" i="21"/>
  <c r="I31" i="21" s="1"/>
  <c r="K31" i="21" s="1"/>
  <c r="H48" i="21"/>
  <c r="I48" i="21" s="1"/>
  <c r="K48" i="21" s="1"/>
  <c r="H54" i="21"/>
  <c r="I54" i="21" s="1"/>
  <c r="K54" i="21" s="1"/>
  <c r="H52" i="21"/>
  <c r="I52" i="21" s="1"/>
  <c r="K52" i="21" s="1"/>
  <c r="H51" i="21"/>
  <c r="I51" i="21" s="1"/>
  <c r="K51" i="21" s="1"/>
  <c r="H34" i="21"/>
  <c r="I34" i="21" s="1"/>
  <c r="K34" i="21" s="1"/>
  <c r="H22" i="21"/>
  <c r="I22" i="21" s="1"/>
  <c r="K22" i="21" s="1"/>
  <c r="H29" i="21"/>
  <c r="I29" i="21" s="1"/>
  <c r="K29" i="21" s="1"/>
  <c r="H5" i="20"/>
  <c r="I5" i="20" s="1"/>
  <c r="K5" i="20" s="1"/>
  <c r="H44" i="20"/>
  <c r="I44" i="20" s="1"/>
  <c r="K44" i="20" s="1"/>
  <c r="H41" i="20"/>
  <c r="I41" i="20" s="1"/>
  <c r="K41" i="20" s="1"/>
  <c r="H15" i="20"/>
  <c r="I15" i="20" s="1"/>
  <c r="K15" i="20" s="1"/>
  <c r="H36" i="20"/>
  <c r="I36" i="20" s="1"/>
  <c r="K36" i="20" s="1"/>
  <c r="H35" i="20"/>
  <c r="I35" i="20" s="1"/>
  <c r="K35" i="20" s="1"/>
  <c r="H8" i="20"/>
  <c r="I8" i="20" s="1"/>
  <c r="K8" i="20" s="1"/>
  <c r="H39" i="20"/>
  <c r="I39" i="20" s="1"/>
  <c r="K39" i="20" s="1"/>
  <c r="H12" i="20"/>
  <c r="I12" i="20" s="1"/>
  <c r="K12" i="20" s="1"/>
  <c r="H43" i="20"/>
  <c r="I43" i="20" s="1"/>
  <c r="K43" i="20" s="1"/>
  <c r="H62" i="20"/>
  <c r="I62" i="20" s="1"/>
  <c r="K62" i="20" s="1"/>
  <c r="H34" i="20"/>
  <c r="I34" i="20" s="1"/>
  <c r="K34" i="20" s="1"/>
  <c r="H55" i="20"/>
  <c r="I55" i="20" s="1"/>
  <c r="K55" i="20" s="1"/>
  <c r="H57" i="20"/>
  <c r="I57" i="20" s="1"/>
  <c r="K57" i="20" s="1"/>
  <c r="H54" i="20"/>
  <c r="I54" i="20" s="1"/>
  <c r="K54" i="20" s="1"/>
  <c r="H13" i="20"/>
  <c r="I13" i="20" s="1"/>
  <c r="K13" i="20" s="1"/>
  <c r="H23" i="20"/>
  <c r="I23" i="20" s="1"/>
  <c r="K23" i="20" s="1"/>
  <c r="H42" i="20"/>
  <c r="I42" i="20" s="1"/>
  <c r="K42" i="20" s="1"/>
  <c r="H51" i="20"/>
  <c r="I51" i="20" s="1"/>
  <c r="K51" i="20" s="1"/>
  <c r="H10" i="20"/>
  <c r="I10" i="20" s="1"/>
  <c r="K10" i="20" s="1"/>
  <c r="H6" i="20"/>
  <c r="I6" i="20" s="1"/>
  <c r="K6" i="20" s="1"/>
  <c r="H52" i="20"/>
  <c r="I52" i="20" s="1"/>
  <c r="K52" i="20" s="1"/>
  <c r="H32" i="20"/>
  <c r="I32" i="20" s="1"/>
  <c r="K32" i="20" s="1"/>
  <c r="H16" i="20"/>
  <c r="I16" i="20" s="1"/>
  <c r="K16" i="20" s="1"/>
  <c r="H58" i="20"/>
  <c r="I58" i="20" s="1"/>
  <c r="K58" i="20" s="1"/>
  <c r="H60" i="20"/>
  <c r="I60" i="20" s="1"/>
  <c r="K60" i="20" s="1"/>
  <c r="H19" i="20"/>
  <c r="I19" i="20" s="1"/>
  <c r="K19" i="20" s="1"/>
  <c r="H30" i="20"/>
  <c r="I30" i="20" s="1"/>
  <c r="K30" i="20" s="1"/>
  <c r="H38" i="20"/>
  <c r="I38" i="20" s="1"/>
  <c r="K38" i="20" s="1"/>
  <c r="H50" i="20"/>
  <c r="I50" i="20" s="1"/>
  <c r="K50" i="20" s="1"/>
  <c r="H33" i="20"/>
  <c r="I33" i="20" s="1"/>
  <c r="K33" i="20" s="1"/>
  <c r="H48" i="20"/>
  <c r="I48" i="20" s="1"/>
  <c r="K48" i="20" s="1"/>
  <c r="H24" i="20"/>
  <c r="I24" i="20" s="1"/>
  <c r="K24" i="20" s="1"/>
  <c r="H28" i="20"/>
  <c r="I28" i="20" s="1"/>
  <c r="K28" i="20" s="1"/>
  <c r="H7" i="20"/>
  <c r="I7" i="20" s="1"/>
  <c r="K7" i="20" s="1"/>
  <c r="H61" i="20"/>
  <c r="I61" i="20" s="1"/>
  <c r="K61" i="20" s="1"/>
  <c r="H59" i="20"/>
  <c r="I59" i="20" s="1"/>
  <c r="K59" i="20" s="1"/>
  <c r="H29" i="20"/>
  <c r="I29" i="20" s="1"/>
  <c r="K29" i="20" s="1"/>
  <c r="H25" i="20"/>
  <c r="I25" i="20" s="1"/>
  <c r="K25" i="20" s="1"/>
  <c r="H45" i="20"/>
  <c r="I45" i="20" s="1"/>
  <c r="K45" i="20" s="1"/>
  <c r="H20" i="20"/>
  <c r="I20" i="20" s="1"/>
  <c r="K20" i="20" s="1"/>
  <c r="H22" i="20"/>
  <c r="I22" i="20" s="1"/>
  <c r="K22" i="20" s="1"/>
  <c r="H26" i="20"/>
  <c r="I26" i="20" s="1"/>
  <c r="K26" i="20" s="1"/>
  <c r="H57" i="19"/>
  <c r="I57" i="19" s="1"/>
  <c r="K57" i="19" s="1"/>
  <c r="H19" i="19"/>
  <c r="I19" i="19" s="1"/>
  <c r="K19" i="19" s="1"/>
  <c r="H26" i="19"/>
  <c r="I26" i="19" s="1"/>
  <c r="K26" i="19" s="1"/>
  <c r="H31" i="19"/>
  <c r="I31" i="19" s="1"/>
  <c r="K31" i="19" s="1"/>
  <c r="H35" i="19"/>
  <c r="I35" i="19" s="1"/>
  <c r="K35" i="19" s="1"/>
  <c r="H33" i="19"/>
  <c r="I33" i="19" s="1"/>
  <c r="K33" i="19" s="1"/>
  <c r="H52" i="19"/>
  <c r="I52" i="19" s="1"/>
  <c r="K52" i="19" s="1"/>
  <c r="H15" i="19"/>
  <c r="I15" i="19" s="1"/>
  <c r="K15" i="19" s="1"/>
  <c r="H62" i="19"/>
  <c r="I62" i="19" s="1"/>
  <c r="K62" i="19" s="1"/>
  <c r="H30" i="19"/>
  <c r="I30" i="19" s="1"/>
  <c r="K30" i="19" s="1"/>
  <c r="H42" i="19"/>
  <c r="I42" i="19" s="1"/>
  <c r="K42" i="19" s="1"/>
  <c r="H28" i="19"/>
  <c r="I28" i="19" s="1"/>
  <c r="K28" i="19" s="1"/>
  <c r="H39" i="19"/>
  <c r="I39" i="19" s="1"/>
  <c r="K39" i="19" s="1"/>
  <c r="H36" i="19"/>
  <c r="I36" i="19" s="1"/>
  <c r="K36" i="19" s="1"/>
  <c r="H29" i="19"/>
  <c r="I29" i="19" s="1"/>
  <c r="K29" i="19" s="1"/>
  <c r="H43" i="19"/>
  <c r="I43" i="19" s="1"/>
  <c r="K43" i="19" s="1"/>
  <c r="H8" i="19"/>
  <c r="I8" i="19" s="1"/>
  <c r="K8" i="19" s="1"/>
  <c r="H54" i="19"/>
  <c r="I54" i="19" s="1"/>
  <c r="K54" i="19" s="1"/>
  <c r="H51" i="19"/>
  <c r="I51" i="19" s="1"/>
  <c r="K51" i="19" s="1"/>
  <c r="H34" i="19"/>
  <c r="I34" i="19" s="1"/>
  <c r="K34" i="19" s="1"/>
  <c r="H12" i="19"/>
  <c r="I12" i="19" s="1"/>
  <c r="K12" i="19" s="1"/>
  <c r="H45" i="19"/>
  <c r="I45" i="19" s="1"/>
  <c r="K45" i="19" s="1"/>
  <c r="H13" i="19"/>
  <c r="I13" i="19" s="1"/>
  <c r="K13" i="19" s="1"/>
  <c r="H60" i="19"/>
  <c r="I60" i="19" s="1"/>
  <c r="K60" i="19" s="1"/>
  <c r="H32" i="19"/>
  <c r="I32" i="19" s="1"/>
  <c r="K32" i="19" s="1"/>
  <c r="H61" i="19"/>
  <c r="I61" i="19" s="1"/>
  <c r="K61" i="19" s="1"/>
  <c r="H59" i="19"/>
  <c r="I59" i="19" s="1"/>
  <c r="K59" i="19" s="1"/>
  <c r="H10" i="19"/>
  <c r="I10" i="19" s="1"/>
  <c r="K10" i="19" s="1"/>
  <c r="H38" i="19"/>
  <c r="I38" i="19" s="1"/>
  <c r="K38" i="19" s="1"/>
  <c r="H24" i="19"/>
  <c r="I24" i="19" s="1"/>
  <c r="K24" i="19" s="1"/>
  <c r="H44" i="19"/>
  <c r="I44" i="19" s="1"/>
  <c r="K44" i="19" s="1"/>
  <c r="H25" i="19"/>
  <c r="I25" i="19" s="1"/>
  <c r="K25" i="19" s="1"/>
  <c r="H55" i="19"/>
  <c r="I55" i="19" s="1"/>
  <c r="K55" i="19" s="1"/>
  <c r="H16" i="19"/>
  <c r="I16" i="19" s="1"/>
  <c r="K16" i="19" s="1"/>
  <c r="H23" i="19"/>
  <c r="I23" i="19" s="1"/>
  <c r="K23" i="19" s="1"/>
  <c r="H22" i="19"/>
  <c r="I22" i="19" s="1"/>
  <c r="K22" i="19" s="1"/>
  <c r="H20" i="19"/>
  <c r="I20" i="19" s="1"/>
  <c r="K20" i="19" s="1"/>
  <c r="H5" i="19"/>
  <c r="I5" i="19" s="1"/>
  <c r="K5" i="19" s="1"/>
  <c r="H48" i="19"/>
  <c r="I48" i="19" s="1"/>
  <c r="K48" i="19" s="1"/>
  <c r="H58" i="19"/>
  <c r="I58" i="19" s="1"/>
  <c r="K58" i="19" s="1"/>
  <c r="H6" i="19"/>
  <c r="I6" i="19" s="1"/>
  <c r="K6" i="19" s="1"/>
  <c r="H37" i="19"/>
  <c r="I37" i="19" s="1"/>
  <c r="K37" i="19" s="1"/>
  <c r="H50" i="19"/>
  <c r="I50" i="19" s="1"/>
  <c r="K50" i="19" s="1"/>
  <c r="F67" i="18"/>
  <c r="H42" i="18" s="1"/>
  <c r="I42" i="18" s="1"/>
  <c r="K42" i="18" s="1"/>
  <c r="H45" i="17"/>
  <c r="I45" i="17" s="1"/>
  <c r="K45" i="17" s="1"/>
  <c r="H57" i="17"/>
  <c r="I57" i="17" s="1"/>
  <c r="K57" i="17" s="1"/>
  <c r="H34" i="17"/>
  <c r="I34" i="17" s="1"/>
  <c r="K34" i="17" s="1"/>
  <c r="H54" i="17"/>
  <c r="I54" i="17" s="1"/>
  <c r="K54" i="17" s="1"/>
  <c r="H29" i="17"/>
  <c r="I29" i="17" s="1"/>
  <c r="K29" i="17" s="1"/>
  <c r="H26" i="17"/>
  <c r="I26" i="17" s="1"/>
  <c r="K26" i="17" s="1"/>
  <c r="H55" i="17"/>
  <c r="I55" i="17" s="1"/>
  <c r="K55" i="17" s="1"/>
  <c r="H14" i="17"/>
  <c r="I14" i="17" s="1"/>
  <c r="K14" i="17" s="1"/>
  <c r="H41" i="17"/>
  <c r="I41" i="17" s="1"/>
  <c r="K41" i="17" s="1"/>
  <c r="H22" i="17"/>
  <c r="I22" i="17" s="1"/>
  <c r="K22" i="17" s="1"/>
  <c r="H23" i="17"/>
  <c r="I23" i="17" s="1"/>
  <c r="K23" i="17" s="1"/>
  <c r="H33" i="17"/>
  <c r="I33" i="17" s="1"/>
  <c r="K33" i="17" s="1"/>
  <c r="H12" i="17"/>
  <c r="I12" i="17" s="1"/>
  <c r="K12" i="17" s="1"/>
  <c r="H10" i="17"/>
  <c r="I10" i="17" s="1"/>
  <c r="K10" i="17" s="1"/>
  <c r="H51" i="17"/>
  <c r="I51" i="17" s="1"/>
  <c r="K51" i="17" s="1"/>
  <c r="H6" i="17"/>
  <c r="I6" i="17" s="1"/>
  <c r="K6" i="17" s="1"/>
  <c r="H16" i="17"/>
  <c r="I16" i="17" s="1"/>
  <c r="K16" i="17" s="1"/>
  <c r="H50" i="17"/>
  <c r="I50" i="17" s="1"/>
  <c r="K50" i="17" s="1"/>
  <c r="H62" i="17"/>
  <c r="I62" i="17" s="1"/>
  <c r="K62" i="17" s="1"/>
  <c r="H25" i="17"/>
  <c r="I25" i="17" s="1"/>
  <c r="K25" i="17" s="1"/>
  <c r="H61" i="17"/>
  <c r="I61" i="17" s="1"/>
  <c r="K61" i="17" s="1"/>
  <c r="H43" i="17"/>
  <c r="I43" i="17" s="1"/>
  <c r="K43" i="17" s="1"/>
  <c r="H32" i="17"/>
  <c r="I32" i="17" s="1"/>
  <c r="K32" i="17" s="1"/>
  <c r="H44" i="17"/>
  <c r="I44" i="17" s="1"/>
  <c r="K44" i="17" s="1"/>
  <c r="H30" i="17"/>
  <c r="I30" i="17" s="1"/>
  <c r="K30" i="17" s="1"/>
  <c r="H13" i="17"/>
  <c r="I13" i="17" s="1"/>
  <c r="K13" i="17" s="1"/>
  <c r="H36" i="17"/>
  <c r="I36" i="17" s="1"/>
  <c r="K36" i="17" s="1"/>
  <c r="H24" i="17"/>
  <c r="I24" i="17" s="1"/>
  <c r="K24" i="17" s="1"/>
  <c r="H59" i="17"/>
  <c r="I59" i="17" s="1"/>
  <c r="K59" i="17" s="1"/>
  <c r="H52" i="17"/>
  <c r="I52" i="17" s="1"/>
  <c r="K52" i="17" s="1"/>
  <c r="H60" i="17"/>
  <c r="I60" i="17" s="1"/>
  <c r="K60" i="17" s="1"/>
  <c r="H8" i="17"/>
  <c r="I8" i="17" s="1"/>
  <c r="K8" i="17" s="1"/>
  <c r="H5" i="17"/>
  <c r="I5" i="17" s="1"/>
  <c r="K5" i="17" s="1"/>
  <c r="H48" i="17"/>
  <c r="I48" i="17" s="1"/>
  <c r="K48" i="17" s="1"/>
  <c r="H58" i="17"/>
  <c r="I58" i="17" s="1"/>
  <c r="K58" i="17" s="1"/>
  <c r="H15" i="17"/>
  <c r="I15" i="17" s="1"/>
  <c r="K15" i="17" s="1"/>
  <c r="H42" i="17"/>
  <c r="I42" i="17" s="1"/>
  <c r="K42" i="17" s="1"/>
  <c r="H38" i="17"/>
  <c r="I38" i="17" s="1"/>
  <c r="K38" i="17" s="1"/>
  <c r="H35" i="17"/>
  <c r="I35" i="17" s="1"/>
  <c r="K35" i="17" s="1"/>
  <c r="H20" i="17"/>
  <c r="I20" i="17" s="1"/>
  <c r="K20" i="17" s="1"/>
  <c r="H39" i="17"/>
  <c r="I39" i="17" s="1"/>
  <c r="K39" i="17" s="1"/>
  <c r="H28" i="17"/>
  <c r="I28" i="17" s="1"/>
  <c r="K28" i="17" s="1"/>
  <c r="F67" i="16"/>
  <c r="H16" i="16" s="1"/>
  <c r="I16" i="16" s="1"/>
  <c r="K16" i="16" s="1"/>
  <c r="F67" i="15"/>
  <c r="H5" i="13"/>
  <c r="I5" i="13" s="1"/>
  <c r="K5" i="13" s="1"/>
  <c r="H58" i="13"/>
  <c r="I58" i="13" s="1"/>
  <c r="K58" i="13" s="1"/>
  <c r="H43" i="13"/>
  <c r="I43" i="13" s="1"/>
  <c r="K43" i="13" s="1"/>
  <c r="H30" i="13"/>
  <c r="I30" i="13" s="1"/>
  <c r="K30" i="13" s="1"/>
  <c r="H25" i="13"/>
  <c r="I25" i="13" s="1"/>
  <c r="K25" i="13" s="1"/>
  <c r="H39" i="13"/>
  <c r="I39" i="13" s="1"/>
  <c r="K39" i="13" s="1"/>
  <c r="H55" i="13"/>
  <c r="I55" i="13" s="1"/>
  <c r="K55" i="13" s="1"/>
  <c r="H19" i="13"/>
  <c r="I19" i="13" s="1"/>
  <c r="K19" i="13" s="1"/>
  <c r="H36" i="13"/>
  <c r="I36" i="13" s="1"/>
  <c r="K36" i="13" s="1"/>
  <c r="H14" i="13"/>
  <c r="I14" i="13" s="1"/>
  <c r="K14" i="13" s="1"/>
  <c r="H24" i="13"/>
  <c r="I24" i="13" s="1"/>
  <c r="K24" i="13" s="1"/>
  <c r="H52" i="13"/>
  <c r="I52" i="13" s="1"/>
  <c r="K52" i="13" s="1"/>
  <c r="H48" i="13"/>
  <c r="I48" i="13" s="1"/>
  <c r="K48" i="13" s="1"/>
  <c r="H59" i="13"/>
  <c r="I59" i="13" s="1"/>
  <c r="K59" i="13" s="1"/>
  <c r="H13" i="13"/>
  <c r="I13" i="13" s="1"/>
  <c r="K13" i="13" s="1"/>
  <c r="H26" i="13"/>
  <c r="I26" i="13" s="1"/>
  <c r="K26" i="13" s="1"/>
  <c r="H31" i="13"/>
  <c r="I31" i="13" s="1"/>
  <c r="K31" i="13" s="1"/>
  <c r="H51" i="13"/>
  <c r="I51" i="13" s="1"/>
  <c r="K51" i="13" s="1"/>
  <c r="H42" i="13"/>
  <c r="I42" i="13" s="1"/>
  <c r="K42" i="13" s="1"/>
  <c r="H38" i="13"/>
  <c r="I38" i="13" s="1"/>
  <c r="K38" i="13" s="1"/>
  <c r="H57" i="13"/>
  <c r="I57" i="13" s="1"/>
  <c r="K57" i="13" s="1"/>
  <c r="H10" i="13"/>
  <c r="I10" i="13" s="1"/>
  <c r="K10" i="13" s="1"/>
  <c r="H34" i="13"/>
  <c r="I34" i="13" s="1"/>
  <c r="K34" i="13" s="1"/>
  <c r="H12" i="13"/>
  <c r="I12" i="13" s="1"/>
  <c r="K12" i="13" s="1"/>
  <c r="H54" i="13"/>
  <c r="I54" i="13" s="1"/>
  <c r="K54" i="13" s="1"/>
  <c r="H8" i="13"/>
  <c r="I8" i="13" s="1"/>
  <c r="K8" i="13" s="1"/>
  <c r="H61" i="13"/>
  <c r="I61" i="13" s="1"/>
  <c r="K61" i="13" s="1"/>
  <c r="H28" i="13"/>
  <c r="I28" i="13" s="1"/>
  <c r="K28" i="13" s="1"/>
  <c r="H16" i="13"/>
  <c r="I16" i="13" s="1"/>
  <c r="K16" i="13" s="1"/>
  <c r="H45" i="13"/>
  <c r="I45" i="13" s="1"/>
  <c r="K45" i="13" s="1"/>
  <c r="H35" i="13"/>
  <c r="I35" i="13" s="1"/>
  <c r="K35" i="13" s="1"/>
  <c r="H29" i="13"/>
  <c r="I29" i="13" s="1"/>
  <c r="K29" i="13" s="1"/>
  <c r="H7" i="13"/>
  <c r="I7" i="13" s="1"/>
  <c r="K7" i="13" s="1"/>
  <c r="H50" i="13"/>
  <c r="I50" i="13" s="1"/>
  <c r="K50" i="13" s="1"/>
  <c r="H20" i="13"/>
  <c r="I20" i="13" s="1"/>
  <c r="K20" i="13" s="1"/>
  <c r="H32" i="13"/>
  <c r="I32" i="13" s="1"/>
  <c r="K32" i="13" s="1"/>
  <c r="H15" i="13"/>
  <c r="I15" i="13" s="1"/>
  <c r="K15" i="13" s="1"/>
  <c r="H33" i="13"/>
  <c r="I33" i="13" s="1"/>
  <c r="K33" i="13" s="1"/>
  <c r="H23" i="13"/>
  <c r="I23" i="13" s="1"/>
  <c r="K23" i="13" s="1"/>
  <c r="H62" i="13"/>
  <c r="I62" i="13" s="1"/>
  <c r="K62" i="13" s="1"/>
  <c r="H60" i="13"/>
  <c r="I60" i="13" s="1"/>
  <c r="K60" i="13" s="1"/>
  <c r="H22" i="13"/>
  <c r="I22" i="13" s="1"/>
  <c r="K22" i="13" s="1"/>
  <c r="H44" i="13"/>
  <c r="I44" i="13" s="1"/>
  <c r="K44" i="13" s="1"/>
  <c r="F49" i="12"/>
  <c r="G64" i="8"/>
  <c r="G67" i="5"/>
  <c r="H3" i="5" s="1"/>
  <c r="H3" i="12" l="1"/>
  <c r="I3" i="12" s="1"/>
  <c r="K3" i="12" s="1"/>
  <c r="H4" i="12"/>
  <c r="I4" i="12" s="1"/>
  <c r="K4" i="12" s="1"/>
  <c r="H20" i="12"/>
  <c r="I20" i="12" s="1"/>
  <c r="K20" i="12" s="1"/>
  <c r="H36" i="12"/>
  <c r="I36" i="12" s="1"/>
  <c r="K36" i="12" s="1"/>
  <c r="H17" i="12"/>
  <c r="I17" i="12" s="1"/>
  <c r="K17" i="12" s="1"/>
  <c r="H33" i="12"/>
  <c r="I33" i="12" s="1"/>
  <c r="K33" i="12" s="1"/>
  <c r="H14" i="12"/>
  <c r="I14" i="12" s="1"/>
  <c r="K14" i="12" s="1"/>
  <c r="H30" i="12"/>
  <c r="I30" i="12" s="1"/>
  <c r="K30" i="12" s="1"/>
  <c r="H26" i="12"/>
  <c r="I26" i="12" s="1"/>
  <c r="K26" i="12" s="1"/>
  <c r="H8" i="12"/>
  <c r="I8" i="12" s="1"/>
  <c r="K8" i="12" s="1"/>
  <c r="H24" i="12"/>
  <c r="I24" i="12" s="1"/>
  <c r="K24" i="12" s="1"/>
  <c r="H40" i="12"/>
  <c r="I40" i="12" s="1"/>
  <c r="K40" i="12" s="1"/>
  <c r="H42" i="12"/>
  <c r="I42" i="12" s="1"/>
  <c r="K42" i="12" s="1"/>
  <c r="H21" i="12"/>
  <c r="I21" i="12" s="1"/>
  <c r="K21" i="12" s="1"/>
  <c r="H37" i="12"/>
  <c r="I37" i="12" s="1"/>
  <c r="K37" i="12" s="1"/>
  <c r="H12" i="12"/>
  <c r="I12" i="12" s="1"/>
  <c r="K12" i="12" s="1"/>
  <c r="H28" i="12"/>
  <c r="I28" i="12" s="1"/>
  <c r="K28" i="12" s="1"/>
  <c r="H44" i="12"/>
  <c r="I44" i="12" s="1"/>
  <c r="K44" i="12" s="1"/>
  <c r="H9" i="12"/>
  <c r="I9" i="12" s="1"/>
  <c r="K9" i="12" s="1"/>
  <c r="H25" i="12"/>
  <c r="I25" i="12" s="1"/>
  <c r="K25" i="12" s="1"/>
  <c r="H41" i="12"/>
  <c r="I41" i="12" s="1"/>
  <c r="K41" i="12" s="1"/>
  <c r="H19" i="12"/>
  <c r="I19" i="12" s="1"/>
  <c r="K19" i="12" s="1"/>
  <c r="H35" i="12"/>
  <c r="I35" i="12" s="1"/>
  <c r="K35" i="12" s="1"/>
  <c r="H10" i="12"/>
  <c r="I10" i="12" s="1"/>
  <c r="K10" i="12" s="1"/>
  <c r="H43" i="12"/>
  <c r="I43" i="12" s="1"/>
  <c r="K43" i="12" s="1"/>
  <c r="H13" i="12"/>
  <c r="I13" i="12" s="1"/>
  <c r="K13" i="12" s="1"/>
  <c r="H27" i="12"/>
  <c r="I27" i="12" s="1"/>
  <c r="K27" i="12" s="1"/>
  <c r="H5" i="12"/>
  <c r="I5" i="12" s="1"/>
  <c r="K5" i="12" s="1"/>
  <c r="H11" i="12"/>
  <c r="I11" i="12" s="1"/>
  <c r="K11" i="12" s="1"/>
  <c r="H34" i="12"/>
  <c r="I34" i="12" s="1"/>
  <c r="K34" i="12" s="1"/>
  <c r="H18" i="12"/>
  <c r="I18" i="12" s="1"/>
  <c r="K18" i="12" s="1"/>
  <c r="H32" i="12"/>
  <c r="I32" i="12" s="1"/>
  <c r="K32" i="12" s="1"/>
  <c r="H16" i="12"/>
  <c r="I16" i="12" s="1"/>
  <c r="K16" i="12" s="1"/>
  <c r="H22" i="12"/>
  <c r="I22" i="12" s="1"/>
  <c r="K22" i="12" s="1"/>
  <c r="H39" i="12"/>
  <c r="I39" i="12" s="1"/>
  <c r="K39" i="12" s="1"/>
  <c r="H38" i="12"/>
  <c r="I38" i="12" s="1"/>
  <c r="K38" i="12" s="1"/>
  <c r="H31" i="12"/>
  <c r="I31" i="12" s="1"/>
  <c r="K31" i="12" s="1"/>
  <c r="H23" i="12"/>
  <c r="I23" i="12" s="1"/>
  <c r="K23" i="12" s="1"/>
  <c r="H15" i="12"/>
  <c r="I15" i="12" s="1"/>
  <c r="K15" i="12" s="1"/>
  <c r="H7" i="12"/>
  <c r="I7" i="12" s="1"/>
  <c r="K7" i="12" s="1"/>
  <c r="H6" i="12"/>
  <c r="I6" i="12" s="1"/>
  <c r="K6" i="12" s="1"/>
  <c r="H29" i="12"/>
  <c r="I29" i="12" s="1"/>
  <c r="K29" i="12" s="1"/>
  <c r="H13" i="14"/>
  <c r="I13" i="14" s="1"/>
  <c r="K13" i="14" s="1"/>
  <c r="H25" i="14"/>
  <c r="I25" i="14" s="1"/>
  <c r="K25" i="14" s="1"/>
  <c r="H51" i="14"/>
  <c r="I51" i="14" s="1"/>
  <c r="K51" i="14" s="1"/>
  <c r="H31" i="14"/>
  <c r="I31" i="14" s="1"/>
  <c r="K31" i="14" s="1"/>
  <c r="H20" i="14"/>
  <c r="I20" i="14" s="1"/>
  <c r="K20" i="14" s="1"/>
  <c r="H23" i="14"/>
  <c r="I23" i="14" s="1"/>
  <c r="K23" i="14" s="1"/>
  <c r="H5" i="14"/>
  <c r="I5" i="14" s="1"/>
  <c r="K5" i="14" s="1"/>
  <c r="H24" i="14"/>
  <c r="I24" i="14" s="1"/>
  <c r="K24" i="14" s="1"/>
  <c r="H28" i="14"/>
  <c r="I28" i="14" s="1"/>
  <c r="K28" i="14" s="1"/>
  <c r="H6" i="14"/>
  <c r="I6" i="14" s="1"/>
  <c r="K6" i="14" s="1"/>
  <c r="H8" i="14"/>
  <c r="I8" i="14" s="1"/>
  <c r="K8" i="14" s="1"/>
  <c r="H61" i="14"/>
  <c r="I61" i="14" s="1"/>
  <c r="K61" i="14" s="1"/>
  <c r="H7" i="14"/>
  <c r="I7" i="14" s="1"/>
  <c r="K7" i="14" s="1"/>
  <c r="H54" i="14"/>
  <c r="I54" i="14" s="1"/>
  <c r="K54" i="14" s="1"/>
  <c r="H14" i="14"/>
  <c r="I14" i="14" s="1"/>
  <c r="K14" i="14" s="1"/>
  <c r="H39" i="14"/>
  <c r="I39" i="14" s="1"/>
  <c r="K39" i="14" s="1"/>
  <c r="H12" i="14"/>
  <c r="I12" i="14" s="1"/>
  <c r="K12" i="14" s="1"/>
  <c r="H16" i="14"/>
  <c r="I16" i="14" s="1"/>
  <c r="K16" i="14" s="1"/>
  <c r="H44" i="14"/>
  <c r="I44" i="14" s="1"/>
  <c r="K44" i="14" s="1"/>
  <c r="H43" i="14"/>
  <c r="I43" i="14" s="1"/>
  <c r="K43" i="14" s="1"/>
  <c r="H60" i="14"/>
  <c r="I60" i="14" s="1"/>
  <c r="K60" i="14" s="1"/>
  <c r="H50" i="14"/>
  <c r="I50" i="14" s="1"/>
  <c r="K50" i="14" s="1"/>
  <c r="H57" i="14"/>
  <c r="I57" i="14" s="1"/>
  <c r="K57" i="14" s="1"/>
  <c r="H30" i="14"/>
  <c r="I30" i="14" s="1"/>
  <c r="K30" i="14" s="1"/>
  <c r="H15" i="14"/>
  <c r="I15" i="14" s="1"/>
  <c r="K15" i="14" s="1"/>
  <c r="H10" i="14"/>
  <c r="I10" i="14" s="1"/>
  <c r="K10" i="14" s="1"/>
  <c r="H22" i="14"/>
  <c r="I22" i="14" s="1"/>
  <c r="K22" i="14" s="1"/>
  <c r="H55" i="14"/>
  <c r="I55" i="14" s="1"/>
  <c r="K55" i="14" s="1"/>
  <c r="H42" i="14"/>
  <c r="I42" i="14" s="1"/>
  <c r="K42" i="14" s="1"/>
  <c r="H33" i="14"/>
  <c r="I33" i="14" s="1"/>
  <c r="K33" i="14" s="1"/>
  <c r="H26" i="14"/>
  <c r="I26" i="14" s="1"/>
  <c r="K26" i="14" s="1"/>
  <c r="H45" i="14"/>
  <c r="I45" i="14" s="1"/>
  <c r="K45" i="14" s="1"/>
  <c r="H58" i="14"/>
  <c r="I58" i="14" s="1"/>
  <c r="K58" i="14" s="1"/>
  <c r="H37" i="14"/>
  <c r="I37" i="14" s="1"/>
  <c r="K37" i="14" s="1"/>
  <c r="H19" i="14"/>
  <c r="I19" i="14" s="1"/>
  <c r="K19" i="14" s="1"/>
  <c r="H62" i="14"/>
  <c r="I62" i="14" s="1"/>
  <c r="K62" i="14" s="1"/>
  <c r="H29" i="14"/>
  <c r="I29" i="14" s="1"/>
  <c r="K29" i="14" s="1"/>
  <c r="H52" i="14"/>
  <c r="I52" i="14" s="1"/>
  <c r="K52" i="14" s="1"/>
  <c r="H34" i="14"/>
  <c r="I34" i="14" s="1"/>
  <c r="K34" i="14" s="1"/>
  <c r="H35" i="14"/>
  <c r="I35" i="14" s="1"/>
  <c r="K35" i="14" s="1"/>
  <c r="H36" i="14"/>
  <c r="I36" i="14" s="1"/>
  <c r="K36" i="14" s="1"/>
  <c r="H38" i="14"/>
  <c r="I38" i="14" s="1"/>
  <c r="K38" i="14" s="1"/>
  <c r="H48" i="14"/>
  <c r="I48" i="14" s="1"/>
  <c r="K48" i="14" s="1"/>
  <c r="H32" i="14"/>
  <c r="I32" i="14" s="1"/>
  <c r="K32" i="14" s="1"/>
  <c r="H57" i="22"/>
  <c r="I57" i="22" s="1"/>
  <c r="K57" i="22" s="1"/>
  <c r="H14" i="22"/>
  <c r="I14" i="22" s="1"/>
  <c r="K14" i="22" s="1"/>
  <c r="H25" i="22"/>
  <c r="I25" i="22" s="1"/>
  <c r="K25" i="22" s="1"/>
  <c r="H8" i="22"/>
  <c r="I8" i="22" s="1"/>
  <c r="K8" i="22" s="1"/>
  <c r="H35" i="22"/>
  <c r="I35" i="22" s="1"/>
  <c r="K35" i="22" s="1"/>
  <c r="H42" i="22"/>
  <c r="I42" i="22" s="1"/>
  <c r="K42" i="22" s="1"/>
  <c r="H58" i="22"/>
  <c r="I58" i="22" s="1"/>
  <c r="K58" i="22" s="1"/>
  <c r="H50" i="22"/>
  <c r="I50" i="22" s="1"/>
  <c r="K50" i="22" s="1"/>
  <c r="H62" i="22"/>
  <c r="I62" i="22" s="1"/>
  <c r="K62" i="22" s="1"/>
  <c r="H6" i="22"/>
  <c r="I6" i="22" s="1"/>
  <c r="K6" i="22" s="1"/>
  <c r="H43" i="22"/>
  <c r="I43" i="22" s="1"/>
  <c r="K43" i="22" s="1"/>
  <c r="H52" i="22"/>
  <c r="I52" i="22" s="1"/>
  <c r="K52" i="22" s="1"/>
  <c r="H45" i="22"/>
  <c r="I45" i="22" s="1"/>
  <c r="K45" i="22" s="1"/>
  <c r="H15" i="22"/>
  <c r="I15" i="22" s="1"/>
  <c r="K15" i="22" s="1"/>
  <c r="H24" i="22"/>
  <c r="I24" i="22" s="1"/>
  <c r="K24" i="22" s="1"/>
  <c r="H36" i="22"/>
  <c r="I36" i="22" s="1"/>
  <c r="K36" i="22" s="1"/>
  <c r="H39" i="22"/>
  <c r="I39" i="22" s="1"/>
  <c r="K39" i="22" s="1"/>
  <c r="H51" i="22"/>
  <c r="I51" i="22" s="1"/>
  <c r="K51" i="22" s="1"/>
  <c r="H12" i="22"/>
  <c r="I12" i="22" s="1"/>
  <c r="K12" i="22" s="1"/>
  <c r="H29" i="22"/>
  <c r="I29" i="22" s="1"/>
  <c r="K29" i="22" s="1"/>
  <c r="H23" i="22"/>
  <c r="I23" i="22" s="1"/>
  <c r="K23" i="22" s="1"/>
  <c r="H26" i="22"/>
  <c r="I26" i="22" s="1"/>
  <c r="K26" i="22" s="1"/>
  <c r="H32" i="22"/>
  <c r="I32" i="22" s="1"/>
  <c r="K32" i="22" s="1"/>
  <c r="H54" i="22"/>
  <c r="I54" i="22" s="1"/>
  <c r="K54" i="22" s="1"/>
  <c r="H59" i="22"/>
  <c r="I59" i="22" s="1"/>
  <c r="K59" i="22" s="1"/>
  <c r="H34" i="22"/>
  <c r="I34" i="22" s="1"/>
  <c r="K34" i="22" s="1"/>
  <c r="H30" i="22"/>
  <c r="I30" i="22" s="1"/>
  <c r="K30" i="22" s="1"/>
  <c r="H33" i="22"/>
  <c r="I33" i="22" s="1"/>
  <c r="K33" i="22" s="1"/>
  <c r="H19" i="22"/>
  <c r="I19" i="22" s="1"/>
  <c r="K19" i="22" s="1"/>
  <c r="H10" i="22"/>
  <c r="I10" i="22" s="1"/>
  <c r="K10" i="22" s="1"/>
  <c r="H20" i="22"/>
  <c r="I20" i="22" s="1"/>
  <c r="K20" i="22" s="1"/>
  <c r="H38" i="22"/>
  <c r="I38" i="22" s="1"/>
  <c r="K38" i="22" s="1"/>
  <c r="H28" i="22"/>
  <c r="I28" i="22" s="1"/>
  <c r="K28" i="22" s="1"/>
  <c r="H44" i="22"/>
  <c r="I44" i="22" s="1"/>
  <c r="K44" i="22" s="1"/>
  <c r="H48" i="22"/>
  <c r="I48" i="22" s="1"/>
  <c r="K48" i="22" s="1"/>
  <c r="H60" i="22"/>
  <c r="I60" i="22" s="1"/>
  <c r="K60" i="22" s="1"/>
  <c r="H5" i="22"/>
  <c r="I5" i="22" s="1"/>
  <c r="K5" i="22" s="1"/>
  <c r="H61" i="22"/>
  <c r="I61" i="22" s="1"/>
  <c r="K61" i="22" s="1"/>
  <c r="H22" i="22"/>
  <c r="I22" i="22" s="1"/>
  <c r="K22" i="22" s="1"/>
  <c r="H55" i="22"/>
  <c r="I55" i="22" s="1"/>
  <c r="K55" i="22" s="1"/>
  <c r="H12" i="18"/>
  <c r="I12" i="18" s="1"/>
  <c r="K12" i="18" s="1"/>
  <c r="H6" i="18"/>
  <c r="I6" i="18" s="1"/>
  <c r="K6" i="18" s="1"/>
  <c r="H8" i="18"/>
  <c r="I8" i="18" s="1"/>
  <c r="K8" i="18" s="1"/>
  <c r="H43" i="18"/>
  <c r="I43" i="18" s="1"/>
  <c r="K43" i="18" s="1"/>
  <c r="H23" i="18"/>
  <c r="I23" i="18" s="1"/>
  <c r="K23" i="18" s="1"/>
  <c r="H16" i="18"/>
  <c r="I16" i="18" s="1"/>
  <c r="K16" i="18" s="1"/>
  <c r="H30" i="18"/>
  <c r="I30" i="18" s="1"/>
  <c r="K30" i="18" s="1"/>
  <c r="H60" i="18"/>
  <c r="I60" i="18" s="1"/>
  <c r="K60" i="18" s="1"/>
  <c r="H44" i="18"/>
  <c r="I44" i="18" s="1"/>
  <c r="K44" i="18" s="1"/>
  <c r="H50" i="18"/>
  <c r="I50" i="18" s="1"/>
  <c r="K50" i="18" s="1"/>
  <c r="H51" i="18"/>
  <c r="I51" i="18" s="1"/>
  <c r="K51" i="18" s="1"/>
  <c r="H13" i="18"/>
  <c r="I13" i="18" s="1"/>
  <c r="K13" i="18" s="1"/>
  <c r="H59" i="18"/>
  <c r="I59" i="18" s="1"/>
  <c r="K59" i="18" s="1"/>
  <c r="H7" i="18"/>
  <c r="I7" i="18" s="1"/>
  <c r="K7" i="18" s="1"/>
  <c r="H28" i="18"/>
  <c r="I28" i="18" s="1"/>
  <c r="K28" i="18" s="1"/>
  <c r="H25" i="18"/>
  <c r="I25" i="18" s="1"/>
  <c r="K25" i="18" s="1"/>
  <c r="H22" i="18"/>
  <c r="I22" i="18" s="1"/>
  <c r="K22" i="18" s="1"/>
  <c r="H35" i="18"/>
  <c r="I35" i="18" s="1"/>
  <c r="K35" i="18" s="1"/>
  <c r="H15" i="18"/>
  <c r="I15" i="18" s="1"/>
  <c r="K15" i="18" s="1"/>
  <c r="H39" i="18"/>
  <c r="I39" i="18" s="1"/>
  <c r="K39" i="18" s="1"/>
  <c r="H24" i="18"/>
  <c r="I24" i="18" s="1"/>
  <c r="K24" i="18" s="1"/>
  <c r="H61" i="18"/>
  <c r="I61" i="18" s="1"/>
  <c r="K61" i="18" s="1"/>
  <c r="H34" i="18"/>
  <c r="I34" i="18" s="1"/>
  <c r="K34" i="18" s="1"/>
  <c r="H33" i="18"/>
  <c r="I33" i="18" s="1"/>
  <c r="K33" i="18" s="1"/>
  <c r="H57" i="18"/>
  <c r="I57" i="18" s="1"/>
  <c r="K57" i="18" s="1"/>
  <c r="H55" i="18"/>
  <c r="I55" i="18" s="1"/>
  <c r="K55" i="18" s="1"/>
  <c r="H32" i="18"/>
  <c r="I32" i="18" s="1"/>
  <c r="K32" i="18" s="1"/>
  <c r="H37" i="18"/>
  <c r="I37" i="18" s="1"/>
  <c r="K37" i="18" s="1"/>
  <c r="H36" i="18"/>
  <c r="I36" i="18" s="1"/>
  <c r="K36" i="18" s="1"/>
  <c r="H62" i="18"/>
  <c r="I62" i="18" s="1"/>
  <c r="K62" i="18" s="1"/>
  <c r="H58" i="18"/>
  <c r="I58" i="18" s="1"/>
  <c r="K58" i="18" s="1"/>
  <c r="H20" i="18"/>
  <c r="I20" i="18" s="1"/>
  <c r="K20" i="18" s="1"/>
  <c r="H52" i="18"/>
  <c r="I52" i="18" s="1"/>
  <c r="K52" i="18" s="1"/>
  <c r="H19" i="18"/>
  <c r="I19" i="18" s="1"/>
  <c r="K19" i="18" s="1"/>
  <c r="H54" i="18"/>
  <c r="I54" i="18" s="1"/>
  <c r="K54" i="18" s="1"/>
  <c r="H26" i="18"/>
  <c r="I26" i="18" s="1"/>
  <c r="K26" i="18" s="1"/>
  <c r="H29" i="18"/>
  <c r="I29" i="18" s="1"/>
  <c r="K29" i="18" s="1"/>
  <c r="H48" i="18"/>
  <c r="I48" i="18" s="1"/>
  <c r="K48" i="18" s="1"/>
  <c r="H10" i="18"/>
  <c r="I10" i="18" s="1"/>
  <c r="K10" i="18" s="1"/>
  <c r="H14" i="18"/>
  <c r="I14" i="18" s="1"/>
  <c r="K14" i="18" s="1"/>
  <c r="H38" i="18"/>
  <c r="I38" i="18" s="1"/>
  <c r="K38" i="18" s="1"/>
  <c r="H5" i="18"/>
  <c r="I5" i="18" s="1"/>
  <c r="K5" i="18" s="1"/>
  <c r="H45" i="18"/>
  <c r="I45" i="18" s="1"/>
  <c r="K45" i="18" s="1"/>
  <c r="H52" i="16"/>
  <c r="I52" i="16" s="1"/>
  <c r="K52" i="16" s="1"/>
  <c r="H62" i="16"/>
  <c r="I62" i="16" s="1"/>
  <c r="K62" i="16" s="1"/>
  <c r="H55" i="16"/>
  <c r="I55" i="16" s="1"/>
  <c r="K55" i="16" s="1"/>
  <c r="H39" i="16"/>
  <c r="I39" i="16" s="1"/>
  <c r="K39" i="16" s="1"/>
  <c r="H33" i="16"/>
  <c r="I33" i="16" s="1"/>
  <c r="K33" i="16" s="1"/>
  <c r="H60" i="16"/>
  <c r="I60" i="16" s="1"/>
  <c r="K60" i="16" s="1"/>
  <c r="H29" i="16"/>
  <c r="I29" i="16" s="1"/>
  <c r="K29" i="16" s="1"/>
  <c r="H43" i="16"/>
  <c r="I43" i="16" s="1"/>
  <c r="K43" i="16" s="1"/>
  <c r="H59" i="16"/>
  <c r="I59" i="16" s="1"/>
  <c r="K59" i="16" s="1"/>
  <c r="H8" i="16"/>
  <c r="I8" i="16" s="1"/>
  <c r="K8" i="16" s="1"/>
  <c r="H38" i="16"/>
  <c r="I38" i="16" s="1"/>
  <c r="K38" i="16" s="1"/>
  <c r="H22" i="16"/>
  <c r="I22" i="16" s="1"/>
  <c r="K22" i="16" s="1"/>
  <c r="H44" i="16"/>
  <c r="I44" i="16" s="1"/>
  <c r="K44" i="16" s="1"/>
  <c r="H42" i="16"/>
  <c r="I42" i="16" s="1"/>
  <c r="K42" i="16" s="1"/>
  <c r="H19" i="16"/>
  <c r="I19" i="16" s="1"/>
  <c r="K19" i="16" s="1"/>
  <c r="H35" i="16"/>
  <c r="I35" i="16" s="1"/>
  <c r="K35" i="16" s="1"/>
  <c r="H36" i="16"/>
  <c r="I36" i="16" s="1"/>
  <c r="K36" i="16" s="1"/>
  <c r="H5" i="16"/>
  <c r="I5" i="16" s="1"/>
  <c r="K5" i="16" s="1"/>
  <c r="H20" i="16"/>
  <c r="I20" i="16" s="1"/>
  <c r="K20" i="16" s="1"/>
  <c r="H51" i="16"/>
  <c r="I51" i="16" s="1"/>
  <c r="K51" i="16" s="1"/>
  <c r="H14" i="16"/>
  <c r="I14" i="16" s="1"/>
  <c r="K14" i="16" s="1"/>
  <c r="H23" i="16"/>
  <c r="I23" i="16" s="1"/>
  <c r="K23" i="16" s="1"/>
  <c r="H50" i="16"/>
  <c r="I50" i="16" s="1"/>
  <c r="K50" i="16" s="1"/>
  <c r="H28" i="16"/>
  <c r="I28" i="16" s="1"/>
  <c r="K28" i="16" s="1"/>
  <c r="H10" i="16"/>
  <c r="I10" i="16" s="1"/>
  <c r="K10" i="16" s="1"/>
  <c r="H30" i="16"/>
  <c r="I30" i="16" s="1"/>
  <c r="K30" i="16" s="1"/>
  <c r="H48" i="16"/>
  <c r="I48" i="16" s="1"/>
  <c r="K48" i="16" s="1"/>
  <c r="H61" i="16"/>
  <c r="I61" i="16" s="1"/>
  <c r="K61" i="16" s="1"/>
  <c r="H54" i="16"/>
  <c r="I54" i="16" s="1"/>
  <c r="K54" i="16" s="1"/>
  <c r="H31" i="16"/>
  <c r="I31" i="16" s="1"/>
  <c r="K31" i="16" s="1"/>
  <c r="H13" i="16"/>
  <c r="I13" i="16" s="1"/>
  <c r="K13" i="16" s="1"/>
  <c r="H25" i="16"/>
  <c r="I25" i="16" s="1"/>
  <c r="K25" i="16" s="1"/>
  <c r="H34" i="16"/>
  <c r="I34" i="16" s="1"/>
  <c r="K34" i="16" s="1"/>
  <c r="H24" i="16"/>
  <c r="I24" i="16" s="1"/>
  <c r="K24" i="16" s="1"/>
  <c r="H15" i="16"/>
  <c r="I15" i="16" s="1"/>
  <c r="K15" i="16" s="1"/>
  <c r="H45" i="16"/>
  <c r="I45" i="16" s="1"/>
  <c r="K45" i="16" s="1"/>
  <c r="H58" i="16"/>
  <c r="I58" i="16" s="1"/>
  <c r="K58" i="16" s="1"/>
  <c r="H32" i="16"/>
  <c r="I32" i="16" s="1"/>
  <c r="K32" i="16" s="1"/>
  <c r="H26" i="16"/>
  <c r="I26" i="16" s="1"/>
  <c r="K26" i="16" s="1"/>
  <c r="H12" i="16"/>
  <c r="I12" i="16" s="1"/>
  <c r="K12" i="16" s="1"/>
  <c r="H57" i="16"/>
  <c r="I57" i="16" s="1"/>
  <c r="K57" i="16" s="1"/>
  <c r="H6" i="16"/>
  <c r="I6" i="16" s="1"/>
  <c r="K6" i="16" s="1"/>
  <c r="H10" i="15"/>
  <c r="I10" i="15" s="1"/>
  <c r="K10" i="15" s="1"/>
  <c r="H16" i="15"/>
  <c r="I16" i="15" s="1"/>
  <c r="K16" i="15" s="1"/>
  <c r="H36" i="15"/>
  <c r="I36" i="15" s="1"/>
  <c r="K36" i="15" s="1"/>
  <c r="H19" i="15"/>
  <c r="I19" i="15" s="1"/>
  <c r="K19" i="15" s="1"/>
  <c r="H6" i="15"/>
  <c r="I6" i="15" s="1"/>
  <c r="K6" i="15" s="1"/>
  <c r="H48" i="15"/>
  <c r="I48" i="15" s="1"/>
  <c r="K48" i="15" s="1"/>
  <c r="H52" i="15"/>
  <c r="I52" i="15" s="1"/>
  <c r="K52" i="15" s="1"/>
  <c r="H60" i="15"/>
  <c r="I60" i="15" s="1"/>
  <c r="K60" i="15" s="1"/>
  <c r="H58" i="15"/>
  <c r="I58" i="15" s="1"/>
  <c r="K58" i="15" s="1"/>
  <c r="H39" i="15"/>
  <c r="I39" i="15" s="1"/>
  <c r="K39" i="15" s="1"/>
  <c r="H7" i="15"/>
  <c r="I7" i="15" s="1"/>
  <c r="K7" i="15" s="1"/>
  <c r="H38" i="15"/>
  <c r="I38" i="15" s="1"/>
  <c r="K38" i="15" s="1"/>
  <c r="H42" i="15"/>
  <c r="I42" i="15" s="1"/>
  <c r="K42" i="15" s="1"/>
  <c r="H32" i="15"/>
  <c r="I32" i="15" s="1"/>
  <c r="K32" i="15" s="1"/>
  <c r="H8" i="15"/>
  <c r="I8" i="15" s="1"/>
  <c r="K8" i="15" s="1"/>
  <c r="H59" i="15"/>
  <c r="I59" i="15" s="1"/>
  <c r="K59" i="15" s="1"/>
  <c r="H15" i="15"/>
  <c r="I15" i="15" s="1"/>
  <c r="K15" i="15" s="1"/>
  <c r="H43" i="15"/>
  <c r="I43" i="15" s="1"/>
  <c r="K43" i="15" s="1"/>
  <c r="H50" i="15"/>
  <c r="I50" i="15" s="1"/>
  <c r="K50" i="15" s="1"/>
  <c r="H51" i="15"/>
  <c r="I51" i="15" s="1"/>
  <c r="K51" i="15" s="1"/>
  <c r="H61" i="15"/>
  <c r="I61" i="15" s="1"/>
  <c r="K61" i="15" s="1"/>
  <c r="H12" i="15"/>
  <c r="I12" i="15" s="1"/>
  <c r="K12" i="15" s="1"/>
  <c r="H5" i="15"/>
  <c r="I5" i="15" s="1"/>
  <c r="K5" i="15" s="1"/>
  <c r="H25" i="15"/>
  <c r="I25" i="15" s="1"/>
  <c r="K25" i="15" s="1"/>
  <c r="H54" i="15"/>
  <c r="I54" i="15" s="1"/>
  <c r="K54" i="15" s="1"/>
  <c r="H55" i="15"/>
  <c r="I55" i="15" s="1"/>
  <c r="K55" i="15" s="1"/>
  <c r="H28" i="15"/>
  <c r="I28" i="15" s="1"/>
  <c r="K28" i="15" s="1"/>
  <c r="H57" i="15"/>
  <c r="I57" i="15" s="1"/>
  <c r="K57" i="15" s="1"/>
  <c r="H33" i="15"/>
  <c r="I33" i="15" s="1"/>
  <c r="K33" i="15" s="1"/>
  <c r="H23" i="15"/>
  <c r="I23" i="15" s="1"/>
  <c r="K23" i="15" s="1"/>
  <c r="H26" i="15"/>
  <c r="I26" i="15" s="1"/>
  <c r="K26" i="15" s="1"/>
  <c r="H24" i="15"/>
  <c r="I24" i="15" s="1"/>
  <c r="K24" i="15" s="1"/>
  <c r="H44" i="15"/>
  <c r="I44" i="15" s="1"/>
  <c r="K44" i="15" s="1"/>
  <c r="H62" i="15"/>
  <c r="I62" i="15" s="1"/>
  <c r="K62" i="15" s="1"/>
  <c r="H14" i="15"/>
  <c r="I14" i="15" s="1"/>
  <c r="K14" i="15" s="1"/>
  <c r="H29" i="15"/>
  <c r="I29" i="15" s="1"/>
  <c r="K29" i="15" s="1"/>
  <c r="H22" i="15"/>
  <c r="I22" i="15" s="1"/>
  <c r="K22" i="15" s="1"/>
  <c r="H34" i="15"/>
  <c r="I34" i="15" s="1"/>
  <c r="K34" i="15" s="1"/>
  <c r="H35" i="15"/>
  <c r="I35" i="15" s="1"/>
  <c r="K35" i="15" s="1"/>
  <c r="H13" i="15"/>
  <c r="I13" i="15" s="1"/>
  <c r="K13" i="15" s="1"/>
  <c r="H30" i="15"/>
  <c r="I30" i="15" s="1"/>
  <c r="K30" i="15" s="1"/>
  <c r="H20" i="15"/>
  <c r="I20" i="15" s="1"/>
  <c r="K20" i="15" s="1"/>
  <c r="H45" i="15"/>
  <c r="I45" i="15" s="1"/>
  <c r="K45" i="15" s="1"/>
  <c r="H12" i="5"/>
  <c r="H26" i="5"/>
  <c r="H13" i="5"/>
  <c r="H39" i="5"/>
  <c r="H51" i="5"/>
  <c r="H14" i="5"/>
  <c r="H27" i="5"/>
  <c r="H40" i="5"/>
  <c r="H52" i="5"/>
  <c r="H4" i="5"/>
  <c r="H17" i="5"/>
  <c r="H30" i="5"/>
  <c r="H54" i="5"/>
  <c r="H46" i="5"/>
  <c r="H59" i="5"/>
  <c r="H38" i="5"/>
  <c r="H5" i="5"/>
  <c r="H18" i="5"/>
  <c r="H31" i="5"/>
  <c r="H42" i="5"/>
  <c r="H55" i="5"/>
  <c r="H34" i="5"/>
  <c r="H50" i="5"/>
  <c r="H15" i="5"/>
  <c r="H6" i="5"/>
  <c r="H19" i="5"/>
  <c r="H32" i="5"/>
  <c r="H43" i="5"/>
  <c r="H56" i="5"/>
  <c r="H33" i="5"/>
  <c r="H58" i="5"/>
  <c r="H20" i="5"/>
  <c r="H28" i="5"/>
  <c r="H7" i="5"/>
  <c r="H44" i="5"/>
  <c r="H57" i="5"/>
  <c r="H8" i="5"/>
  <c r="H45" i="5"/>
  <c r="H62" i="5"/>
  <c r="H41" i="5"/>
  <c r="H16" i="5"/>
  <c r="H9" i="5"/>
  <c r="H21" i="5"/>
  <c r="H35" i="5"/>
  <c r="H47" i="5"/>
  <c r="H60" i="5"/>
  <c r="H22" i="5"/>
  <c r="H36" i="5"/>
  <c r="H48" i="5"/>
  <c r="H11" i="5"/>
  <c r="H29" i="5"/>
  <c r="H23" i="5"/>
  <c r="H37" i="5"/>
  <c r="H49" i="5"/>
  <c r="H61" i="5"/>
  <c r="H10" i="5"/>
  <c r="H24" i="5"/>
  <c r="H25" i="5"/>
  <c r="H53" i="5"/>
  <c r="C3" i="8" l="1"/>
  <c r="D3" i="8"/>
  <c r="F3" i="8"/>
  <c r="B3" i="8"/>
  <c r="I5" i="8" l="1"/>
  <c r="K5" i="8" s="1"/>
  <c r="I37" i="8"/>
  <c r="K37" i="8" s="1"/>
  <c r="I19" i="8"/>
  <c r="K19" i="8" s="1"/>
  <c r="I14" i="8"/>
  <c r="K14" i="8" s="1"/>
  <c r="I30" i="8"/>
  <c r="K30" i="8" s="1"/>
  <c r="I62" i="8"/>
  <c r="K62" i="8" s="1"/>
  <c r="H28" i="8"/>
  <c r="I51" i="8"/>
  <c r="K51" i="8" s="1"/>
  <c r="I7" i="8"/>
  <c r="K7" i="8" s="1"/>
  <c r="I23" i="8"/>
  <c r="K23" i="8" s="1"/>
  <c r="I39" i="8"/>
  <c r="K39" i="8" s="1"/>
  <c r="I55" i="8"/>
  <c r="K55" i="8" s="1"/>
  <c r="H60" i="8"/>
  <c r="I16" i="8"/>
  <c r="K16" i="8" s="1"/>
  <c r="I32" i="8"/>
  <c r="K32" i="8" s="1"/>
  <c r="I48" i="8"/>
  <c r="K48" i="8" s="1"/>
  <c r="I35" i="8"/>
  <c r="K35" i="8" s="1"/>
  <c r="I28" i="8"/>
  <c r="K28" i="8" s="1"/>
  <c r="I25" i="8"/>
  <c r="K25" i="8" s="1"/>
  <c r="H34" i="8"/>
  <c r="I41" i="8"/>
  <c r="K41" i="8" s="1"/>
  <c r="H50" i="8"/>
  <c r="I57" i="8"/>
  <c r="K57" i="8" s="1"/>
  <c r="I34" i="8"/>
  <c r="K34" i="8" s="1"/>
  <c r="I50" i="8"/>
  <c r="K50" i="8" s="1"/>
  <c r="I43" i="8"/>
  <c r="K43" i="8" s="1"/>
  <c r="I59" i="8"/>
  <c r="K59" i="8" s="1"/>
  <c r="I12" i="8"/>
  <c r="K12" i="8" s="1"/>
  <c r="I20" i="8"/>
  <c r="K20" i="8" s="1"/>
  <c r="I36" i="8"/>
  <c r="K36" i="8" s="1"/>
  <c r="I52" i="8"/>
  <c r="K52" i="8" s="1"/>
  <c r="H5" i="8"/>
  <c r="I60" i="8"/>
  <c r="K60" i="8" s="1"/>
  <c r="I13" i="8"/>
  <c r="K13" i="8" s="1"/>
  <c r="I29" i="8"/>
  <c r="K29" i="8" s="1"/>
  <c r="I45" i="8"/>
  <c r="K45" i="8" s="1"/>
  <c r="I61" i="8"/>
  <c r="K61" i="8" s="1"/>
  <c r="H12" i="8"/>
  <c r="H44" i="8"/>
  <c r="I6" i="8"/>
  <c r="K6" i="8" s="1"/>
  <c r="H15" i="8"/>
  <c r="I22" i="8"/>
  <c r="K22" i="8" s="1"/>
  <c r="I38" i="8"/>
  <c r="K38" i="8" s="1"/>
  <c r="I54" i="8"/>
  <c r="K54" i="8" s="1"/>
  <c r="H37" i="8"/>
  <c r="I15" i="8"/>
  <c r="K15" i="8" s="1"/>
  <c r="I31" i="8"/>
  <c r="K31" i="8" s="1"/>
  <c r="I8" i="8"/>
  <c r="K8" i="8" s="1"/>
  <c r="I24" i="8"/>
  <c r="K24" i="8" s="1"/>
  <c r="I44" i="8"/>
  <c r="K44" i="8" s="1"/>
  <c r="I33" i="8"/>
  <c r="K33" i="8" s="1"/>
  <c r="I10" i="8"/>
  <c r="K10" i="8" s="1"/>
  <c r="H19" i="8"/>
  <c r="I26" i="8"/>
  <c r="K26" i="8" s="1"/>
  <c r="H35" i="8"/>
  <c r="I42" i="8"/>
  <c r="K42" i="8" s="1"/>
  <c r="H51" i="8"/>
  <c r="I58" i="8"/>
  <c r="K58" i="8" s="1"/>
  <c r="H20" i="8"/>
  <c r="H36" i="8"/>
  <c r="H38" i="8"/>
  <c r="H43" i="8"/>
  <c r="H52" i="8"/>
  <c r="H48" i="8"/>
  <c r="H31" i="8"/>
  <c r="H55" i="8"/>
  <c r="H59" i="8"/>
  <c r="H24" i="8"/>
  <c r="H61" i="8"/>
  <c r="H54" i="8"/>
  <c r="H39" i="8"/>
  <c r="H6" i="8"/>
  <c r="H42" i="8"/>
  <c r="H14" i="8"/>
  <c r="H26" i="8"/>
  <c r="H57" i="8"/>
  <c r="H32" i="8"/>
  <c r="H62" i="8"/>
  <c r="H45" i="8"/>
  <c r="H41" i="8"/>
  <c r="H29" i="8"/>
  <c r="H33" i="8"/>
  <c r="H8" i="8"/>
  <c r="H23" i="8"/>
  <c r="H25" i="8"/>
  <c r="H30" i="8"/>
  <c r="H58" i="8"/>
  <c r="H22" i="8"/>
  <c r="H16" i="8"/>
  <c r="H13" i="8"/>
  <c r="H10" i="8"/>
  <c r="H7" i="8"/>
</calcChain>
</file>

<file path=xl/sharedStrings.xml><?xml version="1.0" encoding="utf-8"?>
<sst xmlns="http://schemas.openxmlformats.org/spreadsheetml/2006/main" count="1285" uniqueCount="280">
  <si>
    <t>PROPUESTA ECONÓMICA</t>
  </si>
  <si>
    <t>CORRECCIÓN ARITMÉTICA</t>
  </si>
  <si>
    <t>VALOR PROPUESTA ECONÓMICA</t>
  </si>
  <si>
    <t xml:space="preserve">SECOP </t>
  </si>
  <si>
    <t>PUNTUACION INICIAL</t>
  </si>
  <si>
    <t>TOTAL PUNTUACIÓN</t>
  </si>
  <si>
    <t>PROPUESTAS</t>
  </si>
  <si>
    <t>PROPONENTES</t>
  </si>
  <si>
    <t>REQUERIMEINTO PRECIO ARTIFICIALMENTE BAJO</t>
  </si>
  <si>
    <t>MEDIANA</t>
  </si>
  <si>
    <t xml:space="preserve"> </t>
  </si>
  <si>
    <t>PROPUESTA</t>
  </si>
  <si>
    <t>PROPONENTE</t>
  </si>
  <si>
    <t>MAYOR O MENOR</t>
  </si>
  <si>
    <t>PUNTOS</t>
  </si>
  <si>
    <t>MENOR VALOR</t>
  </si>
  <si>
    <t>PROMEDIO SIMPLE</t>
  </si>
  <si>
    <t>PROMEDIO ARITMETICO</t>
  </si>
  <si>
    <t>DIFERENCIA CON MG</t>
  </si>
  <si>
    <t>PUNTUACIÓN</t>
  </si>
  <si>
    <t>MEDIA GEOMÉTRICA</t>
  </si>
  <si>
    <t>OBSERVACION</t>
  </si>
  <si>
    <t>OFERTA SECOP</t>
  </si>
  <si>
    <t>CONSORCIO EDIFICIO CENTRAL</t>
  </si>
  <si>
    <t>CONINCAG SAS</t>
  </si>
  <si>
    <t>CONSORCIO MANASSA 28</t>
  </si>
  <si>
    <t>CONSORCIO SANTANA 2025</t>
  </si>
  <si>
    <t>Fundacion Espeletia</t>
  </si>
  <si>
    <t>Consorcio CONSTRUCTOR CENTRAL</t>
  </si>
  <si>
    <t>CONSORCIO INGEGOBER</t>
  </si>
  <si>
    <t>CONSORCIO ARCUM</t>
  </si>
  <si>
    <t>CONSORCIO SANTA RITA</t>
  </si>
  <si>
    <t>CONSORCIO OBRAS GMJ 2025</t>
  </si>
  <si>
    <t>CONSORCIO INACAL NEIVA</t>
  </si>
  <si>
    <t>BRACO COMPANY S.A.S ZOMAC</t>
  </si>
  <si>
    <t>TELEACCESS LTDA</t>
  </si>
  <si>
    <t>3G INGENERIA AVANZADA SAS</t>
  </si>
  <si>
    <t>CONSORCIO HUILA DUOVAL 324</t>
  </si>
  <si>
    <t>CONSORCIO GPIng</t>
  </si>
  <si>
    <t>CONSORCIO SANLORENZO</t>
  </si>
  <si>
    <t>CONSORCIO OCIDAN HUILA-13</t>
  </si>
  <si>
    <t>CONSORCIO PROHAL 2025</t>
  </si>
  <si>
    <t>ZION CONSTRUCCIONES SAS</t>
  </si>
  <si>
    <t>CONSORCIO E&amp;C HUILA</t>
  </si>
  <si>
    <t>MONVAL GROUP</t>
  </si>
  <si>
    <t>CONSORCIO CASTILLO</t>
  </si>
  <si>
    <t>CONSORCIO CENTRAL MIV</t>
  </si>
  <si>
    <t>UNION TEMPORAL INNOVA</t>
  </si>
  <si>
    <t>Adecuaciones jeroca</t>
  </si>
  <si>
    <t>CONSORCIO HUILA 2025</t>
  </si>
  <si>
    <t>INGENIERIA RH</t>
  </si>
  <si>
    <t>CONSORCIO CE OBRAS HUILA</t>
  </si>
  <si>
    <t>CONSORCIO HUILA 2D</t>
  </si>
  <si>
    <t>CONSORCIO MEGAHUILA</t>
  </si>
  <si>
    <t>CONSORCIO OBRAS BIENES</t>
  </si>
  <si>
    <t>CONSORCIO CENTRAL V&amp;V</t>
  </si>
  <si>
    <t>CONSORCIO ADECUACIONES 2CP</t>
  </si>
  <si>
    <t>CONSORCIO MEJORAMIENTO ARSAF</t>
  </si>
  <si>
    <t>CONSORCIO TURPIAL 2025</t>
  </si>
  <si>
    <t>CONSORCIO ADECUACIONES HUILA 04</t>
  </si>
  <si>
    <t>CONSORCIO OPITA 25</t>
  </si>
  <si>
    <t>DRV INGENIERIA SAS</t>
  </si>
  <si>
    <t>CONSORCIO DANES-ML INGENIERIA</t>
  </si>
  <si>
    <t>INVERSIONES G Y S S.A.S.</t>
  </si>
  <si>
    <t>RAELJA INGENIERIA S.A.S</t>
  </si>
  <si>
    <t>GMA Construcciones SAS</t>
  </si>
  <si>
    <t>CONSORCIO HUILA WR</t>
  </si>
  <si>
    <t>UNION TEMPORAL OBRAS GTM</t>
  </si>
  <si>
    <t>INGEVILL S.A.S</t>
  </si>
  <si>
    <t>PROCIVING SAS</t>
  </si>
  <si>
    <t>CONSORCIO NOVA CENTRAL</t>
  </si>
  <si>
    <t>BRACOL GROUP SAS</t>
  </si>
  <si>
    <t>RAR CONSTRUCTORES SAS</t>
  </si>
  <si>
    <t>HyD S.A.S.</t>
  </si>
  <si>
    <t>CONSORCIO ADECUACIONES HUILA 2025</t>
  </si>
  <si>
    <t>CONSORCIO CONSTRUCCIONES INGLAR</t>
  </si>
  <si>
    <t>CONSORCIO ADECUACIONES GOBERNACIÓN DEL HUILA 2025</t>
  </si>
  <si>
    <t>CONSORCIO INGE-NEIVA 2025</t>
  </si>
  <si>
    <t>CONSORCIO MEJORAMIENTO DT</t>
  </si>
  <si>
    <t>CONSORCIO VENTURA</t>
  </si>
  <si>
    <t>CONSTRUCTORA DARJA SAS</t>
  </si>
  <si>
    <t>CONSORCIO LIESTRU</t>
  </si>
  <si>
    <t>RECHAZADO</t>
  </si>
  <si>
    <t>RECHAZOS OFERTA ECONOMICA</t>
  </si>
  <si>
    <t>Lista de ofertas</t>
  </si>
  <si>
    <t>Referencia de oferta</t>
  </si>
  <si>
    <t>Entidad</t>
  </si>
  <si>
    <t>Evaluación</t>
  </si>
  <si>
    <t>Oferta</t>
  </si>
  <si>
    <t>CONSORCIO SERES SAN AGUSTIN</t>
  </si>
  <si>
    <t>Oferta rechazada</t>
  </si>
  <si>
    <t>SVLPOB0001-25 - San Agustin</t>
  </si>
  <si>
    <t>ARGECO</t>
  </si>
  <si>
    <t>CONSORCIO C&amp;D 2025</t>
  </si>
  <si>
    <t>CONSORCIO VIAL SA -H</t>
  </si>
  <si>
    <t>CONSORCIO VIAL SA-H</t>
  </si>
  <si>
    <t>Oferta aceptada</t>
  </si>
  <si>
    <t>SVLPOB0001-25</t>
  </si>
  <si>
    <t>CONSORCIO HUELLAS SAN AGUSTIN</t>
  </si>
  <si>
    <t>SAN AGUSTIN HUILA - TIKAL</t>
  </si>
  <si>
    <t>CONSORCIO TIKAL</t>
  </si>
  <si>
    <t>SILCONS SAS - SVLPOB0001-25</t>
  </si>
  <si>
    <t>SILCONS SAS</t>
  </si>
  <si>
    <t>SVLPOB0001-25 GOBERNACIÓN DEL HUILA (CONSORCIO ARQUEOLÓGICO SAN AGUSTIN)</t>
  </si>
  <si>
    <t>CONSORCIO ARQUEOLÓGICO SAN AGUSTIN</t>
  </si>
  <si>
    <t>CONSORCIO REDBYG</t>
  </si>
  <si>
    <t>CONSORCIO VIAS 2CP</t>
  </si>
  <si>
    <t>CONSORCIO SAN AGUSTIN I</t>
  </si>
  <si>
    <t>CONSORCIO VIAS SAN AGUSTIN 2025</t>
  </si>
  <si>
    <t>CONSORCIO AGUSTINIANO</t>
  </si>
  <si>
    <t>SVLPOB0001-25 BIOMAQ</t>
  </si>
  <si>
    <t>BIO MAQUINARIA Y EQUIPOS SAS</t>
  </si>
  <si>
    <t>UT SAN AGUSTIN</t>
  </si>
  <si>
    <t>CONSORCIO TPS</t>
  </si>
  <si>
    <t>OBRAS CYC_SVLPOB0001-25</t>
  </si>
  <si>
    <t>OBRAS CYC SAS</t>
  </si>
  <si>
    <t>CONSORCIO SAN JUAN</t>
  </si>
  <si>
    <t>SVLPOB0001-25 t&amp;m</t>
  </si>
  <si>
    <t>T&amp;M S.A.S</t>
  </si>
  <si>
    <t>OFERTA CONSORCIO SAN AGUSTIN GBG</t>
  </si>
  <si>
    <t>CONSORCIO SAN AGUSTIN GBG</t>
  </si>
  <si>
    <t>CONSORCIO VIAL HUILA 25</t>
  </si>
  <si>
    <t>YVY</t>
  </si>
  <si>
    <t>CONSORCIO VIAS DEL HUILA</t>
  </si>
  <si>
    <t>CONSORCIO LUBLIN</t>
  </si>
  <si>
    <t>RUTAS SAN AGUSTÍN 2025</t>
  </si>
  <si>
    <t>CONSORCIO RUTAS SAN AGUSTÍN 2025</t>
  </si>
  <si>
    <t>CONSORCIO BRUMG SAN AGUSTIN</t>
  </si>
  <si>
    <t>V&amp;M GOB 001</t>
  </si>
  <si>
    <t>V &amp; M INGENIERIA S.A.S</t>
  </si>
  <si>
    <t>GOBERNACIÓN DEL HUILA-SVLPOB0001-25_CONSORCIO GGD SAN AGUSTIN</t>
  </si>
  <si>
    <t>CONSORCIO GGD SAN AGUSTIN</t>
  </si>
  <si>
    <t>CONSORCIO SAN CARLOS 25</t>
  </si>
  <si>
    <t>CONSORCIO CE PH HUILA 2025</t>
  </si>
  <si>
    <t>SVLPOB0001-25 CONSORCIO EL CARMEN 1</t>
  </si>
  <si>
    <t>CONSORCIO EL CARMEN 1</t>
  </si>
  <si>
    <t>CONSORCIO DOBLE YO</t>
  </si>
  <si>
    <t>CONSORCIO OPITA VIAL 25</t>
  </si>
  <si>
    <t>CONSORCIO IC SAN AGUSTIN HUILA</t>
  </si>
  <si>
    <t>CONSORCIO IC SAN AGUSTÍN HUILA</t>
  </si>
  <si>
    <t>CONSORCIO VITAYA</t>
  </si>
  <si>
    <t>CONSORCIO PLACA HUELLA DOBLE A</t>
  </si>
  <si>
    <t>PPO SVLPOB0001-25</t>
  </si>
  <si>
    <t>PPO</t>
  </si>
  <si>
    <t>CONSORCIO TURÍSTICO</t>
  </si>
  <si>
    <t>UNION TEMPORAL INNOVA 7</t>
  </si>
  <si>
    <t>CONSORCIO VIAS PARA EL TURISMO</t>
  </si>
  <si>
    <t>CONSORCIO AGUSTINIANO - PLACA HUELLA SAN AGUSTIN No. SVLPOB0001-25</t>
  </si>
  <si>
    <t>PROAINCOL SAS- HUILA</t>
  </si>
  <si>
    <t>PROAINCOL</t>
  </si>
  <si>
    <t>GOBERNACION DEL HUILA</t>
  </si>
  <si>
    <t>CONSORCIO SAN AGUSTIN 2025</t>
  </si>
  <si>
    <t>CONSORCIO ARQUIOS</t>
  </si>
  <si>
    <t>SVLPOB0001-25 - CONSORCIO SAN AGUSTIN BC 2025</t>
  </si>
  <si>
    <t>CONSORCIO SAN AGUSTIN BC 2025</t>
  </si>
  <si>
    <t>CONSORCIO AQUACIVIL PLACA HUELLA SAN AGUSTIN</t>
  </si>
  <si>
    <t>CONSORCIO AQUACIVIL</t>
  </si>
  <si>
    <t>CONSORCIO VIAL DVC</t>
  </si>
  <si>
    <t>CONSORCIO D&amp;S INGENIERIA</t>
  </si>
  <si>
    <t>CONSORCIO PC SAN AGUSTIN - SVLPOB0001-25</t>
  </si>
  <si>
    <t>CONSORCIO PC SAN AGUSTIN</t>
  </si>
  <si>
    <t>CONSORCIO SURCOLOMBIANO PROPUESTA</t>
  </si>
  <si>
    <t>CONSORCIO SURCOLOMBIANO</t>
  </si>
  <si>
    <t>CONSORCIO PLACA HUELLA 25</t>
  </si>
  <si>
    <t>CONSORCIO INCOFEM - SVLPOB0001-25</t>
  </si>
  <si>
    <t>CONSORCIO INCOFEM SAN AGUSTÍN</t>
  </si>
  <si>
    <t>CONSORCIO AGUSTIN IB</t>
  </si>
  <si>
    <t>CONSORCIO VIAL H8</t>
  </si>
  <si>
    <t>CONSORCIO SAN AGUSTIN</t>
  </si>
  <si>
    <t>CONSORCIO HC&amp;ML</t>
  </si>
  <si>
    <t>OFERTA SVLPOB0001-25 CONSORCIO HUILA ARSAF</t>
  </si>
  <si>
    <t>CONSORCIO HUILA ARSAF</t>
  </si>
  <si>
    <t>OFERTA UT PCA 2025</t>
  </si>
  <si>
    <t>UNION TEMPORAL PCA 2025</t>
  </si>
  <si>
    <t>CONSORCIO VIAS HUILA</t>
  </si>
  <si>
    <t>UT BEGA HUILA-SVLPOB0001-25</t>
  </si>
  <si>
    <t>UNION TEMPORAL BEGA</t>
  </si>
  <si>
    <t>CONSORCIO INGE AGUSTIN 25</t>
  </si>
  <si>
    <t>CONSORCIO PUERTO QUINCHANA</t>
  </si>
  <si>
    <t>CONSORCIO RUTA SAN AGUSTIN</t>
  </si>
  <si>
    <t>GOB HUILA SVLPOB0001-25</t>
  </si>
  <si>
    <t>URBARING SAS</t>
  </si>
  <si>
    <t>placa huella san agustin</t>
  </si>
  <si>
    <t>INGECON SAS</t>
  </si>
  <si>
    <t>CONSORCIO OCCIDENTE IE</t>
  </si>
  <si>
    <t>SAN AGUSTIN ABR</t>
  </si>
  <si>
    <t>ABR INGENIEROS CIVILES S.A.S</t>
  </si>
  <si>
    <t>OFERTA C MEGALITO HUILA</t>
  </si>
  <si>
    <t>CONSORCIO MEGALITO</t>
  </si>
  <si>
    <t>ARCA SVLPOB0001-25 HUILA</t>
  </si>
  <si>
    <t>Arca Megaproyectos SAS</t>
  </si>
  <si>
    <t>SVLPOB0001-25ia</t>
  </si>
  <si>
    <t>PLACA HUELLA SAN AGUSTINia</t>
  </si>
  <si>
    <t>CONSORCIO OPITA VIAL 25ia</t>
  </si>
  <si>
    <t>CONSORCIO PUERTO QUINCHANAia</t>
  </si>
  <si>
    <t>OK</t>
  </si>
  <si>
    <t>CONSORCIO VIAL NEIVA</t>
  </si>
  <si>
    <t>CONSORCIO NUEVA GRANADA</t>
  </si>
  <si>
    <t>CONSORCIO YACHAL</t>
  </si>
  <si>
    <t>CONSORCIO PROMETEO</t>
  </si>
  <si>
    <t>CONSORCIO VÍA NEIVA 4029</t>
  </si>
  <si>
    <t>CONSORCIO NEIVA WR</t>
  </si>
  <si>
    <t>PAVINCI 11-2025</t>
  </si>
  <si>
    <t>CS INFRA - CR</t>
  </si>
  <si>
    <t>U.T. VIA ZONA URBANA</t>
  </si>
  <si>
    <t>CONSORCIO JC 08 NEIVA</t>
  </si>
  <si>
    <t>UT RED-VIAL 25</t>
  </si>
  <si>
    <t>CONSORCIO OMEGA NEIVA</t>
  </si>
  <si>
    <t>CONSORCIO ENLACE VIAL</t>
  </si>
  <si>
    <t>CONSORCIO 47</t>
  </si>
  <si>
    <t>PETRA INGENIERIA Y CONSTRUCCIONES SAS</t>
  </si>
  <si>
    <t>CONSORCIO AQUITANIA</t>
  </si>
  <si>
    <t>COELCI SAS</t>
  </si>
  <si>
    <t>CONSORCIO SOLINGCO</t>
  </si>
  <si>
    <t xml:space="preserve">PUNTUACIÓN ECONOMICO </t>
  </si>
  <si>
    <t>PUNTUACION TECNICA</t>
  </si>
  <si>
    <t>MEDIA ARITMETICA BAJA</t>
  </si>
  <si>
    <t>Presentada</t>
  </si>
  <si>
    <t>OFERTA SHALOM SAN ANTONIO</t>
  </si>
  <si>
    <t>CONSORCIO SHALOM SAN ANTONIO</t>
  </si>
  <si>
    <t>CONSORCIO SAN ANTONIO 07 - PARQUE DIDACTICO ATLANTICO No. LP 03-2025</t>
  </si>
  <si>
    <t>CONSORCIO SAN ANTONIO 07</t>
  </si>
  <si>
    <t>MNSILPOP007-2025 - UNION TEMPORAL INGENIERIA CYG</t>
  </si>
  <si>
    <t>UNION TEMPORAL INGENIERIA CYG</t>
  </si>
  <si>
    <t>GR NEIVA 007</t>
  </si>
  <si>
    <t>CONSORCIO POBLADO HUILA 26</t>
  </si>
  <si>
    <t>MNSILPOP007-2025 IYM</t>
  </si>
  <si>
    <t>IMAGEN Y MARCA S.A.S.</t>
  </si>
  <si>
    <t>AGA SAN ANTONIO copia</t>
  </si>
  <si>
    <t>CONSORCIO AGA SAN ANTONIO</t>
  </si>
  <si>
    <t>ADECUACIONES TRUMEJ SAN ANTONIO</t>
  </si>
  <si>
    <t>TRUMEJ SAN ANTONIO</t>
  </si>
  <si>
    <t>Oferta Neiva</t>
  </si>
  <si>
    <t>CONSORCIO JACON</t>
  </si>
  <si>
    <t>CONSORCIO PARQUES URBANOS</t>
  </si>
  <si>
    <t>CONSORCIO ALIANZA ESTRATEGICA MYM</t>
  </si>
  <si>
    <t>MNSILPOP007-2025 UT CENTRO POBLADO</t>
  </si>
  <si>
    <t>UNION TEMPORAL CENTRO POBLADO</t>
  </si>
  <si>
    <t>UNION TEMPORAL OBRAS CENTRO 2025</t>
  </si>
  <si>
    <t>UT OBRAS CENTRO 2025</t>
  </si>
  <si>
    <t>San Antonio Anaconia, DOTALVAREZ 28</t>
  </si>
  <si>
    <t>DOTALVAREZ 28</t>
  </si>
  <si>
    <t>ICSSI S.A.S. - ADECUACIÓN ESPACIO PÚBLICO</t>
  </si>
  <si>
    <t>ICSSI S.A.S.</t>
  </si>
  <si>
    <t>MNSILPOP007-2025 - ESP PUB NEIVA</t>
  </si>
  <si>
    <t>C. INFRAESTRUCTURA SOCIAL</t>
  </si>
  <si>
    <t>CIVIND INGENIERIA SAS_MNSILPOP007-2025</t>
  </si>
  <si>
    <t>CIVIND INGENIERIA</t>
  </si>
  <si>
    <t>MNSILPOP007-2025</t>
  </si>
  <si>
    <t>CONSORCIO PARQUES SAN ANTONIO</t>
  </si>
  <si>
    <t>CONSORCIO PROYECTOS 02 copia</t>
  </si>
  <si>
    <t>CONSORCIO PROYECTOS 02</t>
  </si>
  <si>
    <t>C. PRO-GC SAN ANTONIO</t>
  </si>
  <si>
    <t>Consorcio PRO-GC SAN ANTONIO</t>
  </si>
  <si>
    <t>INFRA - CR / MNSILPOP007-2025</t>
  </si>
  <si>
    <t>CONSORCIO OBRAS 2025</t>
  </si>
  <si>
    <t>NEIVA POR UNA OPORTUNIDAD</t>
  </si>
  <si>
    <t>CONSORCIO OBRAS AL PARQUE 2025</t>
  </si>
  <si>
    <t>CONSORCIO SAN ANTONIO DC</t>
  </si>
  <si>
    <t>PRIMAVERA INGENIERIA SAS SAN ANTONIO</t>
  </si>
  <si>
    <t>PRIMAVERA INGENIERIA S.A.S</t>
  </si>
  <si>
    <t>CGNG</t>
  </si>
  <si>
    <t>CONSORCIO NEIVA 26</t>
  </si>
  <si>
    <t>CONSORCIO ADECUACIONES DEPORTIVAS NEIVA</t>
  </si>
  <si>
    <t>CONSORCIO ADECUACIONES DEPORTIVAS</t>
  </si>
  <si>
    <t>consorcio rm urbanistico 3000</t>
  </si>
  <si>
    <t>CONSORCIO RM URBANISTICO 3000</t>
  </si>
  <si>
    <t>CONSORCIO BIZANCIO 59</t>
  </si>
  <si>
    <t>CONSORCIO ARENZANO</t>
  </si>
  <si>
    <t>CONSORCIO SAMY 2025</t>
  </si>
  <si>
    <t>CONSORCIO NEIVA 725</t>
  </si>
  <si>
    <t>Consorcio neiva parque 2025</t>
  </si>
  <si>
    <t>Consorcio Neiva parque 2025</t>
  </si>
  <si>
    <t>CONSORCIO O. E. ANACONIA</t>
  </si>
  <si>
    <t>NEIVA07-PIC</t>
  </si>
  <si>
    <t>UNIÓN TEMPORAL MEJORAMIENTO URBANO ANACONIA</t>
  </si>
  <si>
    <t xml:space="preserve">LA OFERTA TIENE UN ERROR ARITMÉTICO DE 1 PESO POR ENCIMA </t>
  </si>
  <si>
    <t xml:space="preserve">LA OFERTA TIENE UN ERROR ARITMÉTICO DE 4 PESO POR ENCIMA </t>
  </si>
  <si>
    <t>LA OFERTA TIENE UN ERROR ARITMÉTICO DE 1 PESO POR DEBAJO</t>
  </si>
  <si>
    <t xml:space="preserve">LA OFERTA TIENE UN ERROR ARITMÉTICO DE 2 PESO POR ENCIMA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</si>
</sst>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;[Red]&quot;$&quot;\ \-#,##0.00"/>
    <numFmt numFmtId="165" formatCode="&quot;$&quot;\ #,##0.00"/>
    <numFmt numFmtId="166" formatCode="0.0000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b/>
      <sz val="9"/>
      <color theme="1"/>
      <name val="Arial Narrow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1"/>
      <color rgb="FF000000"/>
      <name val="Arial"/>
      <family val="2"/>
    </font>
    <font>
      <b/>
      <sz val="15.55"/>
      <color rgb="FF333333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7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E3F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rgb="FFEAEAEA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44" fontId="8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36">
    <xf numFmtId="0" fontId="0" fillId="0" borderId="0" xfId="0"/>
    <xf numFmtId="165" fontId="4" fillId="3" borderId="0" xfId="0" applyNumberFormat="1" applyFont="1" applyFill="1"/>
    <xf numFmtId="0" fontId="4" fillId="0" borderId="0" xfId="0" applyFont="1"/>
    <xf numFmtId="166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 indent="1"/>
    </xf>
    <xf numFmtId="4" fontId="7" fillId="0" borderId="1" xfId="0" applyNumberFormat="1" applyFont="1" applyBorder="1" applyAlignment="1">
      <alignment horizontal="right" vertical="top" wrapText="1" inden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4" fillId="0" borderId="0" xfId="0" applyNumberFormat="1" applyFont="1"/>
    <xf numFmtId="0" fontId="0" fillId="2" borderId="0" xfId="0" applyFill="1"/>
    <xf numFmtId="0" fontId="4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165" fontId="0" fillId="0" borderId="0" xfId="0" applyNumberFormat="1"/>
    <xf numFmtId="0" fontId="0" fillId="3" borderId="0" xfId="0" applyFill="1"/>
    <xf numFmtId="44" fontId="0" fillId="3" borderId="0" xfId="3" applyFont="1" applyFill="1"/>
    <xf numFmtId="0" fontId="9" fillId="0" borderId="0" xfId="0" applyFont="1"/>
    <xf numFmtId="0" fontId="10" fillId="0" borderId="3" xfId="0" applyFont="1" applyBorder="1" applyAlignment="1">
      <alignment wrapText="1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165" fontId="11" fillId="0" borderId="7" xfId="0" applyNumberFormat="1" applyFont="1" applyBorder="1"/>
    <xf numFmtId="166" fontId="11" fillId="0" borderId="8" xfId="0" applyNumberFormat="1" applyFont="1" applyBorder="1"/>
    <xf numFmtId="0" fontId="0" fillId="3" borderId="9" xfId="0" applyFill="1" applyBorder="1" applyAlignment="1">
      <alignment horizontal="center" vertical="center"/>
    </xf>
    <xf numFmtId="166" fontId="0" fillId="3" borderId="10" xfId="0" applyNumberFormat="1" applyFill="1" applyBorder="1"/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right" vertical="top" wrapText="1" indent="1"/>
    </xf>
    <xf numFmtId="166" fontId="2" fillId="0" borderId="7" xfId="0" applyNumberFormat="1" applyFont="1" applyBorder="1"/>
    <xf numFmtId="0" fontId="4" fillId="3" borderId="5" xfId="0" applyFont="1" applyFill="1" applyBorder="1"/>
    <xf numFmtId="165" fontId="4" fillId="3" borderId="11" xfId="0" applyNumberFormat="1" applyFont="1" applyFill="1" applyBorder="1"/>
    <xf numFmtId="165" fontId="2" fillId="0" borderId="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0" fillId="0" borderId="10" xfId="0" applyNumberFormat="1" applyBorder="1"/>
    <xf numFmtId="0" fontId="5" fillId="4" borderId="1" xfId="0" applyFont="1" applyFill="1" applyBorder="1" applyAlignment="1">
      <alignment horizontal="center"/>
    </xf>
    <xf numFmtId="0" fontId="0" fillId="4" borderId="0" xfId="0" applyFill="1"/>
    <xf numFmtId="165" fontId="4" fillId="4" borderId="0" xfId="0" applyNumberFormat="1" applyFont="1" applyFill="1"/>
    <xf numFmtId="166" fontId="0" fillId="0" borderId="0" xfId="0" applyNumberFormat="1"/>
    <xf numFmtId="0" fontId="3" fillId="0" borderId="12" xfId="0" applyFont="1" applyBorder="1" applyAlignment="1">
      <alignment horizontal="center" vertical="center" wrapText="1"/>
    </xf>
    <xf numFmtId="0" fontId="0" fillId="0" borderId="1" xfId="0" applyBorder="1"/>
    <xf numFmtId="0" fontId="7" fillId="2" borderId="1" xfId="0" applyFont="1" applyFill="1" applyBorder="1" applyAlignment="1">
      <alignment vertical="top" wrapText="1" indent="1"/>
    </xf>
    <xf numFmtId="4" fontId="0" fillId="0" borderId="1" xfId="0" applyNumberFormat="1" applyBorder="1"/>
    <xf numFmtId="44" fontId="0" fillId="0" borderId="1" xfId="3" applyFont="1" applyBorder="1" applyAlignment="1">
      <alignment horizontal="left"/>
    </xf>
    <xf numFmtId="44" fontId="4" fillId="0" borderId="1" xfId="3" applyFont="1" applyBorder="1" applyAlignment="1">
      <alignment horizontal="left"/>
    </xf>
    <xf numFmtId="44" fontId="0" fillId="0" borderId="0" xfId="3" applyFont="1" applyAlignment="1">
      <alignment horizontal="left"/>
    </xf>
    <xf numFmtId="0" fontId="7" fillId="5" borderId="1" xfId="0" applyFont="1" applyFill="1" applyBorder="1" applyAlignment="1">
      <alignment vertical="top" wrapText="1" indent="1"/>
    </xf>
    <xf numFmtId="0" fontId="0" fillId="5" borderId="0" xfId="0" applyFill="1"/>
    <xf numFmtId="0" fontId="0" fillId="3" borderId="1" xfId="0" applyFill="1" applyBorder="1"/>
    <xf numFmtId="0" fontId="7" fillId="3" borderId="1" xfId="0" applyFont="1" applyFill="1" applyBorder="1" applyAlignment="1">
      <alignment vertical="top" wrapText="1" indent="1"/>
    </xf>
    <xf numFmtId="0" fontId="0" fillId="6" borderId="0" xfId="0" applyFill="1"/>
    <xf numFmtId="0" fontId="4" fillId="0" borderId="0" xfId="0" applyFont="1" applyAlignment="1">
      <alignment horizontal="center"/>
    </xf>
    <xf numFmtId="0" fontId="7" fillId="7" borderId="1" xfId="0" applyFont="1" applyFill="1" applyBorder="1" applyAlignment="1">
      <alignment vertical="top" wrapText="1" indent="1"/>
    </xf>
    <xf numFmtId="44" fontId="0" fillId="0" borderId="0" xfId="3" applyFont="1" applyFill="1" applyAlignment="1">
      <alignment horizontal="left"/>
    </xf>
    <xf numFmtId="0" fontId="0" fillId="8" borderId="0" xfId="0" applyFill="1"/>
    <xf numFmtId="0" fontId="7" fillId="8" borderId="1" xfId="0" applyFont="1" applyFill="1" applyBorder="1" applyAlignment="1">
      <alignment vertical="top" wrapText="1" indent="1"/>
    </xf>
    <xf numFmtId="0" fontId="0" fillId="9" borderId="0" xfId="0" applyFill="1"/>
    <xf numFmtId="0" fontId="7" fillId="10" borderId="1" xfId="0" applyFont="1" applyFill="1" applyBorder="1" applyAlignment="1">
      <alignment vertical="top" wrapText="1" indent="1"/>
    </xf>
    <xf numFmtId="0" fontId="7" fillId="10" borderId="1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4" fontId="12" fillId="0" borderId="1" xfId="0" applyNumberFormat="1" applyFont="1" applyBorder="1" applyAlignment="1">
      <alignment horizontal="center" vertical="top" wrapText="1"/>
    </xf>
    <xf numFmtId="0" fontId="0" fillId="11" borderId="0" xfId="0" applyFill="1"/>
    <xf numFmtId="0" fontId="5" fillId="11" borderId="1" xfId="0" applyFont="1" applyFill="1" applyBorder="1" applyAlignment="1">
      <alignment horizontal="center"/>
    </xf>
    <xf numFmtId="0" fontId="0" fillId="12" borderId="0" xfId="0" applyFill="1"/>
    <xf numFmtId="0" fontId="13" fillId="13" borderId="0" xfId="0" applyFont="1" applyFill="1" applyAlignment="1">
      <alignment vertical="center" wrapText="1"/>
    </xf>
    <xf numFmtId="0" fontId="13" fillId="13" borderId="0" xfId="0" applyFont="1" applyFill="1" applyAlignment="1">
      <alignment vertical="center"/>
    </xf>
    <xf numFmtId="0" fontId="14" fillId="14" borderId="13" xfId="0" applyFont="1" applyFill="1" applyBorder="1" applyAlignment="1">
      <alignment horizontal="left" vertical="center" wrapText="1" indent="1"/>
    </xf>
    <xf numFmtId="0" fontId="14" fillId="14" borderId="13" xfId="0" applyFont="1" applyFill="1" applyBorder="1" applyAlignment="1">
      <alignment horizontal="right" vertical="center" wrapText="1" indent="1"/>
    </xf>
    <xf numFmtId="0" fontId="15" fillId="12" borderId="13" xfId="4" applyFill="1" applyBorder="1" applyAlignment="1">
      <alignment vertical="top" wrapText="1" indent="1"/>
    </xf>
    <xf numFmtId="0" fontId="7" fillId="12" borderId="13" xfId="0" applyFont="1" applyFill="1" applyBorder="1" applyAlignment="1">
      <alignment vertical="top" wrapText="1" indent="1"/>
    </xf>
    <xf numFmtId="0" fontId="7" fillId="12" borderId="13" xfId="0" applyFont="1" applyFill="1" applyBorder="1" applyAlignment="1">
      <alignment horizontal="right" vertical="top" wrapText="1" indent="1"/>
    </xf>
    <xf numFmtId="3" fontId="7" fillId="12" borderId="13" xfId="0" applyNumberFormat="1" applyFont="1" applyFill="1" applyBorder="1" applyAlignment="1">
      <alignment horizontal="right" vertical="top" wrapText="1" indent="1"/>
    </xf>
    <xf numFmtId="4" fontId="7" fillId="12" borderId="13" xfId="0" applyNumberFormat="1" applyFont="1" applyFill="1" applyBorder="1" applyAlignment="1">
      <alignment horizontal="right" vertical="top" wrapText="1" inden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44" fontId="0" fillId="0" borderId="1" xfId="3" applyFont="1" applyFill="1" applyBorder="1" applyAlignment="1">
      <alignment horizontal="left"/>
    </xf>
    <xf numFmtId="0" fontId="7" fillId="4" borderId="1" xfId="0" applyFont="1" applyFill="1" applyBorder="1" applyAlignment="1">
      <alignment vertical="top" wrapText="1" indent="1"/>
    </xf>
    <xf numFmtId="4" fontId="7" fillId="4" borderId="1" xfId="0" applyNumberFormat="1" applyFont="1" applyFill="1" applyBorder="1" applyAlignment="1">
      <alignment horizontal="right" vertical="top" wrapText="1" indent="1"/>
    </xf>
    <xf numFmtId="4" fontId="12" fillId="4" borderId="1" xfId="0" applyNumberFormat="1" applyFont="1" applyFill="1" applyBorder="1" applyAlignment="1">
      <alignment horizontal="center" vertical="top" wrapText="1"/>
    </xf>
    <xf numFmtId="165" fontId="11" fillId="4" borderId="7" xfId="0" applyNumberFormat="1" applyFont="1" applyFill="1" applyBorder="1"/>
    <xf numFmtId="166" fontId="11" fillId="4" borderId="8" xfId="0" applyNumberFormat="1" applyFont="1" applyFill="1" applyBorder="1"/>
    <xf numFmtId="0" fontId="0" fillId="4" borderId="9" xfId="0" applyFill="1" applyBorder="1" applyAlignment="1">
      <alignment horizontal="center" vertical="center"/>
    </xf>
    <xf numFmtId="166" fontId="0" fillId="4" borderId="10" xfId="0" applyNumberFormat="1" applyFill="1" applyBorder="1"/>
    <xf numFmtId="0" fontId="7" fillId="11" borderId="1" xfId="0" applyFont="1" applyFill="1" applyBorder="1" applyAlignment="1">
      <alignment vertical="top" wrapText="1" indent="1"/>
    </xf>
    <xf numFmtId="4" fontId="7" fillId="11" borderId="1" xfId="0" applyNumberFormat="1" applyFont="1" applyFill="1" applyBorder="1" applyAlignment="1">
      <alignment horizontal="right" vertical="top" wrapText="1" indent="1"/>
    </xf>
    <xf numFmtId="4" fontId="12" fillId="11" borderId="1" xfId="0" applyNumberFormat="1" applyFont="1" applyFill="1" applyBorder="1" applyAlignment="1">
      <alignment horizontal="center" vertical="top" wrapText="1"/>
    </xf>
    <xf numFmtId="165" fontId="11" fillId="11" borderId="7" xfId="0" applyNumberFormat="1" applyFont="1" applyFill="1" applyBorder="1"/>
    <xf numFmtId="166" fontId="11" fillId="11" borderId="8" xfId="0" applyNumberFormat="1" applyFont="1" applyFill="1" applyBorder="1"/>
    <xf numFmtId="0" fontId="0" fillId="11" borderId="9" xfId="0" applyFill="1" applyBorder="1" applyAlignment="1">
      <alignment horizontal="center" vertical="center"/>
    </xf>
    <xf numFmtId="166" fontId="0" fillId="11" borderId="10" xfId="0" applyNumberFormat="1" applyFill="1" applyBorder="1"/>
    <xf numFmtId="0" fontId="5" fillId="3" borderId="1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right" vertical="top" wrapText="1" indent="1"/>
    </xf>
    <xf numFmtId="4" fontId="12" fillId="3" borderId="1" xfId="0" applyNumberFormat="1" applyFont="1" applyFill="1" applyBorder="1" applyAlignment="1">
      <alignment horizontal="center" vertical="top" wrapText="1"/>
    </xf>
    <xf numFmtId="165" fontId="11" fillId="3" borderId="7" xfId="0" applyNumberFormat="1" applyFont="1" applyFill="1" applyBorder="1"/>
    <xf numFmtId="166" fontId="11" fillId="3" borderId="8" xfId="0" applyNumberFormat="1" applyFont="1" applyFill="1" applyBorder="1"/>
    <xf numFmtId="44" fontId="5" fillId="0" borderId="1" xfId="3" applyFont="1" applyFill="1" applyBorder="1" applyAlignment="1">
      <alignment horizontal="center"/>
    </xf>
    <xf numFmtId="0" fontId="0" fillId="0" borderId="0" xfId="0" applyAlignment="1">
      <alignment horizontal="left"/>
    </xf>
    <xf numFmtId="0" fontId="7" fillId="12" borderId="1" xfId="0" applyFont="1" applyFill="1" applyBorder="1" applyAlignment="1">
      <alignment vertical="top" wrapText="1" indent="1"/>
    </xf>
    <xf numFmtId="0" fontId="7" fillId="0" borderId="0" xfId="0" applyFont="1" applyAlignment="1">
      <alignment vertical="top" wrapText="1" indent="1"/>
    </xf>
    <xf numFmtId="4" fontId="7" fillId="0" borderId="0" xfId="0" applyNumberFormat="1" applyFont="1" applyAlignment="1">
      <alignment horizontal="right" vertical="top" wrapText="1" inden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9" xfId="0" applyBorder="1"/>
    <xf numFmtId="3" fontId="7" fillId="12" borderId="1" xfId="0" applyNumberFormat="1" applyFont="1" applyFill="1" applyBorder="1" applyAlignment="1">
      <alignment horizontal="right" vertical="top" wrapText="1" indent="1"/>
    </xf>
    <xf numFmtId="44" fontId="0" fillId="0" borderId="1" xfId="3" applyFont="1" applyFill="1" applyBorder="1"/>
    <xf numFmtId="44" fontId="5" fillId="0" borderId="0" xfId="3" applyFont="1" applyFill="1" applyBorder="1" applyAlignment="1">
      <alignment horizontal="center"/>
    </xf>
    <xf numFmtId="4" fontId="3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0" fontId="0" fillId="6" borderId="9" xfId="0" applyFill="1" applyBorder="1" applyAlignment="1">
      <alignment horizontal="center"/>
    </xf>
    <xf numFmtId="0" fontId="16" fillId="0" borderId="1" xfId="0" applyFont="1" applyBorder="1"/>
    <xf numFmtId="44" fontId="16" fillId="0" borderId="1" xfId="3" applyFont="1" applyFill="1" applyBorder="1"/>
    <xf numFmtId="0" fontId="17" fillId="14" borderId="13" xfId="0" applyFont="1" applyFill="1" applyBorder="1" applyAlignment="1">
      <alignment horizontal="left" vertical="center" wrapText="1" indent="1"/>
    </xf>
    <xf numFmtId="0" fontId="17" fillId="14" borderId="13" xfId="0" applyFont="1" applyFill="1" applyBorder="1" applyAlignment="1">
      <alignment horizontal="right" vertical="center" wrapText="1" indent="1"/>
    </xf>
    <xf numFmtId="0" fontId="15" fillId="0" borderId="13" xfId="4" applyBorder="1" applyAlignment="1">
      <alignment vertical="top" wrapText="1" indent="1"/>
    </xf>
    <xf numFmtId="0" fontId="7" fillId="0" borderId="13" xfId="0" applyFont="1" applyBorder="1" applyAlignment="1">
      <alignment vertical="top" wrapText="1" indent="1"/>
    </xf>
    <xf numFmtId="22" fontId="7" fillId="0" borderId="13" xfId="0" applyNumberFormat="1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right" vertical="top" wrapText="1" indent="1"/>
    </xf>
    <xf numFmtId="44" fontId="0" fillId="0" borderId="14" xfId="3" applyFont="1" applyFill="1" applyBorder="1"/>
    <xf numFmtId="44" fontId="16" fillId="0" borderId="14" xfId="3" applyFont="1" applyFill="1" applyBorder="1"/>
    <xf numFmtId="3" fontId="7" fillId="0" borderId="13" xfId="0" applyNumberFormat="1" applyFont="1" applyBorder="1" applyAlignment="1">
      <alignment horizontal="right" vertical="top" wrapText="1" indent="1"/>
    </xf>
    <xf numFmtId="3" fontId="7" fillId="0" borderId="1" xfId="0" applyNumberFormat="1" applyFont="1" applyBorder="1" applyAlignment="1">
      <alignment horizontal="right" vertical="top" wrapText="1" indent="1"/>
    </xf>
    <xf numFmtId="0" fontId="5" fillId="0" borderId="15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66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166" fontId="0" fillId="2" borderId="0" xfId="0" applyNumberFormat="1" applyFill="1"/>
    <xf numFmtId="4" fontId="3" fillId="0" borderId="1" xfId="0" applyNumberFormat="1" applyFont="1" applyBorder="1" applyAlignment="1">
      <alignment horizontal="center" vertical="center" wrapText="1"/>
    </xf>
  </cellXfs>
  <cellStyles count="5">
    <cellStyle name="Hipervínculo" xfId="4" builtinId="8"/>
    <cellStyle name="Moneda" xfId="3" builtinId="4"/>
    <cellStyle name="Moneda 2" xfId="1" xr:uid="{00000000-0005-0000-0000-000002000000}"/>
    <cellStyle name="Normal" xfId="0" builtinId="0"/>
    <cellStyle name="Normal 2" xfId="2" xr:uid="{00000000-0005-0000-0000-000004000000}"/>
  </cellStyles>
  <dxfs count="62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8" tint="0.39994506668294322"/>
        </patternFill>
      </fill>
    </dxf>
    <dxf>
      <fill>
        <patternFill>
          <bgColor theme="7"/>
        </patternFill>
      </fill>
    </dxf>
    <dxf>
      <fill>
        <patternFill>
          <bgColor theme="8" tint="0.3999450666829432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8" tint="0.3999450666829432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32E990-7AD8-4FF2-AF20-D8D3AF62E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2186191</xdr:colOff>
      <xdr:row>4</xdr:row>
      <xdr:rowOff>69194</xdr:rowOff>
    </xdr:from>
    <xdr:to>
      <xdr:col>12</xdr:col>
      <xdr:colOff>159364</xdr:colOff>
      <xdr:row>11</xdr:row>
      <xdr:rowOff>2934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D8260A-C756-493D-8696-9922AD6A59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3067"/>
        <a:stretch/>
      </xdr:blipFill>
      <xdr:spPr>
        <a:xfrm>
          <a:off x="9644266" y="1297919"/>
          <a:ext cx="5326473" cy="1263099"/>
        </a:xfrm>
        <a:prstGeom prst="rect">
          <a:avLst/>
        </a:prstGeom>
        <a:ln w="1270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638175</xdr:colOff>
      <xdr:row>29</xdr:row>
      <xdr:rowOff>142875</xdr:rowOff>
    </xdr:from>
    <xdr:to>
      <xdr:col>21</xdr:col>
      <xdr:colOff>732651</xdr:colOff>
      <xdr:row>48</xdr:row>
      <xdr:rowOff>9054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D2E76A6-A060-4351-81CA-641270E5D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73500" y="6562725"/>
          <a:ext cx="6190476" cy="37714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8E2702-0294-4CBC-8D11-82937908B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54D0CB-F204-43F7-87A2-1B971AF4E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F2E09E-902D-4BEB-95E2-3E7897867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02906A-B03A-49C3-8868-32EC360DB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8B18A7-2EB5-4936-A8F5-99BD4438B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990183-760A-46EC-B877-B336E9643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C396E5-5F1E-494C-9DE9-C167E62F6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680C54-6CF2-4382-8BD8-C8E9A8E8D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508FF0-14A9-44AC-A1D4-96AD1E541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457037</xdr:colOff>
      <xdr:row>2</xdr:row>
      <xdr:rowOff>0</xdr:rowOff>
    </xdr:from>
    <xdr:to>
      <xdr:col>14</xdr:col>
      <xdr:colOff>576997</xdr:colOff>
      <xdr:row>8</xdr:row>
      <xdr:rowOff>123569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4A0659-20E5-439F-AB3C-00237D4CEA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3067"/>
        <a:stretch/>
      </xdr:blipFill>
      <xdr:spPr>
        <a:xfrm>
          <a:off x="9974710" y="849923"/>
          <a:ext cx="5329403" cy="1259846"/>
        </a:xfrm>
        <a:prstGeom prst="rect">
          <a:avLst/>
        </a:prstGeom>
        <a:ln w="1270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457037</xdr:colOff>
      <xdr:row>2</xdr:row>
      <xdr:rowOff>0</xdr:rowOff>
    </xdr:from>
    <xdr:to>
      <xdr:col>14</xdr:col>
      <xdr:colOff>576997</xdr:colOff>
      <xdr:row>8</xdr:row>
      <xdr:rowOff>123569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22D571-113C-4DC1-9F04-2310385B37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3067"/>
        <a:stretch/>
      </xdr:blipFill>
      <xdr:spPr>
        <a:xfrm>
          <a:off x="13151957" y="365760"/>
          <a:ext cx="5499680" cy="1220849"/>
        </a:xfrm>
        <a:prstGeom prst="rect">
          <a:avLst/>
        </a:prstGeom>
        <a:ln w="1270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19</xdr:row>
      <xdr:rowOff>152400</xdr:rowOff>
    </xdr:from>
    <xdr:to>
      <xdr:col>22</xdr:col>
      <xdr:colOff>446902</xdr:colOff>
      <xdr:row>37</xdr:row>
      <xdr:rowOff>151929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5E9F4F7-31D9-4B71-9D53-F4D5ED944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D6E75C-3D9A-4869-AEA1-B5906545C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46B2B3-E804-4C0F-8216-28B8B8FF3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B7C99B-57AC-4B92-9F0D-B15FB83B2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F280AF-6590-4239-ACA5-E92CAF706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45CFE4-5243-4CA1-B901-3E2409D27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CA1799-6075-4438-A420-0C1CB586C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E3DF65-2259-47B8-B2AB-921C63715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98F65C-863C-4E1D-A466-247E931D8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E48118-58AC-46BA-A42C-3F4EB9B9D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10083B-3C64-4BBA-98F1-E84B5F36F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2EB7E2-F034-462D-BB07-3F78919CB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191456</xdr:colOff>
      <xdr:row>4</xdr:row>
      <xdr:rowOff>3121</xdr:rowOff>
    </xdr:from>
    <xdr:to>
      <xdr:col>19</xdr:col>
      <xdr:colOff>580816</xdr:colOff>
      <xdr:row>27</xdr:row>
      <xdr:rowOff>147789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4B06050B-9F51-411C-BA89-257900626C0A}"/>
            </a:ext>
          </a:extLst>
        </xdr:cNvPr>
        <xdr:cNvGrpSpPr/>
      </xdr:nvGrpSpPr>
      <xdr:grpSpPr>
        <a:xfrm>
          <a:off x="15790685" y="928407"/>
          <a:ext cx="6746617" cy="4411868"/>
          <a:chOff x="15049500" y="114300"/>
          <a:chExt cx="7448550" cy="5972175"/>
        </a:xfrm>
      </xdr:grpSpPr>
      <xdr:pic>
        <xdr:nvPicPr>
          <xdr:cNvPr id="2" name="Imagen 1">
            <a:extLst>
              <a:ext uri="{FF2B5EF4-FFF2-40B4-BE49-F238E27FC236}">
                <a16:creationId xmlns:a16="http://schemas.microsoft.com/office/drawing/2014/main" id="{094BE167-7AB1-407E-865F-E3BDAD4C38D7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28004" t="21122" r="26171" b="20941"/>
          <a:stretch/>
        </xdr:blipFill>
        <xdr:spPr bwMode="auto">
          <a:xfrm>
            <a:off x="15049500" y="114300"/>
            <a:ext cx="7296150" cy="370522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3" name="Imagen 2">
            <a:extLst>
              <a:ext uri="{FF2B5EF4-FFF2-40B4-BE49-F238E27FC236}">
                <a16:creationId xmlns:a16="http://schemas.microsoft.com/office/drawing/2014/main" id="{DE1D29CE-A3ED-4089-9360-FEDD7BE5AACC}"/>
              </a:ext>
            </a:extLst>
          </xdr:cNvPr>
          <xdr:cNvPicPr/>
        </xdr:nvPicPr>
        <xdr:blipFill rotWithShape="1">
          <a:blip xmlns:r="http://schemas.openxmlformats.org/officeDocument/2006/relationships" r:embed="rId2"/>
          <a:srcRect l="30381" t="60652" r="27189" b="20941"/>
          <a:stretch/>
        </xdr:blipFill>
        <xdr:spPr bwMode="auto">
          <a:xfrm>
            <a:off x="15125700" y="3771900"/>
            <a:ext cx="7372350" cy="231457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cop.gov.co/CO1BusinessLine/Tendering/ReplyAnalysisEdit/Update?docUniqueIdentifier=CO1.RANL.7784720" TargetMode="External"/><Relationship Id="rId21" Type="http://schemas.openxmlformats.org/officeDocument/2006/relationships/hyperlink" Target="https://www.secop.gov.co/CO1BusinessLine/Tendering/ReplyAnalysisEdit/Update?docUniqueIdentifier=CO1.RANL.7784820" TargetMode="External"/><Relationship Id="rId42" Type="http://schemas.openxmlformats.org/officeDocument/2006/relationships/hyperlink" Target="https://www.secop.gov.co/CO1BusinessLine/Tendering/ReplyAnalysisEdit/Update?docUniqueIdentifier=CO1.RANL.7784714" TargetMode="External"/><Relationship Id="rId47" Type="http://schemas.openxmlformats.org/officeDocument/2006/relationships/hyperlink" Target="https://www.secop.gov.co/CO1BusinessLine/Tendering/ReplyAnalysisEdit/Update?docUniqueIdentifier=CO1.RANL.7784711" TargetMode="External"/><Relationship Id="rId63" Type="http://schemas.openxmlformats.org/officeDocument/2006/relationships/hyperlink" Target="https://www.secop.gov.co/CO1BusinessLine/Tendering/ReplyAnalysisEdit/Update?docUniqueIdentifier=CO1.RANL.7784805" TargetMode="External"/><Relationship Id="rId68" Type="http://schemas.openxmlformats.org/officeDocument/2006/relationships/hyperlink" Target="https://www.secop.gov.co/CO1BusinessLine/Tendering/ReplyAnalysisEdit/Update?docUniqueIdentifier=CO1.RANL.7784802" TargetMode="External"/><Relationship Id="rId7" Type="http://schemas.openxmlformats.org/officeDocument/2006/relationships/hyperlink" Target="https://www.secop.gov.co/CO1BusinessLine/Tendering/ReplyAnalysisEdit/Update?docUniqueIdentifier=CO1.RANL.7784825" TargetMode="External"/><Relationship Id="rId2" Type="http://schemas.openxmlformats.org/officeDocument/2006/relationships/hyperlink" Target="https://www.secop.gov.co/CO1BusinessLine/Tendering/ReplyAnalysisEdit/Update?docUniqueIdentifier=CO1.RANL.7784728" TargetMode="External"/><Relationship Id="rId16" Type="http://schemas.openxmlformats.org/officeDocument/2006/relationships/hyperlink" Target="https://www.secop.gov.co/CO1BusinessLine/Tendering/ReplyAnalysisEdit/Update?docUniqueIdentifier=CO1.RANL.7784725" TargetMode="External"/><Relationship Id="rId29" Type="http://schemas.openxmlformats.org/officeDocument/2006/relationships/hyperlink" Target="https://www.secop.gov.co/CO1BusinessLine/Tendering/ReplyAnalysisEdit/Update?docUniqueIdentifier=CO1.RANL.7784816" TargetMode="External"/><Relationship Id="rId11" Type="http://schemas.openxmlformats.org/officeDocument/2006/relationships/hyperlink" Target="https://www.secop.gov.co/CO1BusinessLine/Tendering/ReplyAnalysisEdit/Update?docUniqueIdentifier=CO1.RANL.7784823" TargetMode="External"/><Relationship Id="rId24" Type="http://schemas.openxmlformats.org/officeDocument/2006/relationships/hyperlink" Target="https://www.secop.gov.co/CO1BusinessLine/Tendering/ReplyAnalysisEdit/Update?docUniqueIdentifier=CO1.RANL.7784721" TargetMode="External"/><Relationship Id="rId32" Type="http://schemas.openxmlformats.org/officeDocument/2006/relationships/hyperlink" Target="https://www.secop.gov.co/CO1BusinessLine/Tendering/ReplyAnalysisEdit/Update?docUniqueIdentifier=CO1.RANL.7784902" TargetMode="External"/><Relationship Id="rId37" Type="http://schemas.openxmlformats.org/officeDocument/2006/relationships/hyperlink" Target="https://www.secop.gov.co/CO1BusinessLine/Tendering/ReplyAnalysisEdit/Update?docUniqueIdentifier=CO1.RANL.7784716" TargetMode="External"/><Relationship Id="rId40" Type="http://schemas.openxmlformats.org/officeDocument/2006/relationships/hyperlink" Target="https://www.secop.gov.co/CO1BusinessLine/Tendering/ReplyAnalysisEdit/Update?docUniqueIdentifier=CO1.RANL.7783240" TargetMode="External"/><Relationship Id="rId45" Type="http://schemas.openxmlformats.org/officeDocument/2006/relationships/hyperlink" Target="https://www.secop.gov.co/CO1BusinessLine/Tendering/ReplyAnalysisEdit/Update?docUniqueIdentifier=CO1.RANL.7784712" TargetMode="External"/><Relationship Id="rId53" Type="http://schemas.openxmlformats.org/officeDocument/2006/relationships/hyperlink" Target="https://www.secop.gov.co/CO1BusinessLine/Tendering/ReplyAnalysisEdit/Update?docUniqueIdentifier=CO1.RANL.7784709" TargetMode="External"/><Relationship Id="rId58" Type="http://schemas.openxmlformats.org/officeDocument/2006/relationships/hyperlink" Target="https://www.secop.gov.co/CO1BusinessLine/Tendering/ReplyAnalysisEdit/Update?docUniqueIdentifier=CO1.RANL.7784806" TargetMode="External"/><Relationship Id="rId66" Type="http://schemas.openxmlformats.org/officeDocument/2006/relationships/hyperlink" Target="https://www.secop.gov.co/CO1BusinessLine/Tendering/ReplyAnalysisEdit/Update?docUniqueIdentifier=CO1.RANL.7784803" TargetMode="External"/><Relationship Id="rId5" Type="http://schemas.openxmlformats.org/officeDocument/2006/relationships/hyperlink" Target="https://www.secop.gov.co/CO1BusinessLine/Tendering/ReplyAnalysisEdit/Update?docUniqueIdentifier=CO1.RANL.7784826" TargetMode="External"/><Relationship Id="rId61" Type="http://schemas.openxmlformats.org/officeDocument/2006/relationships/hyperlink" Target="https://www.secop.gov.co/CO1BusinessLine/Tendering/ReplyAnalysisEdit/Update?docUniqueIdentifier=CO1.RANL.7784705" TargetMode="External"/><Relationship Id="rId19" Type="http://schemas.openxmlformats.org/officeDocument/2006/relationships/hyperlink" Target="https://www.secop.gov.co/CO1BusinessLine/Tendering/ReplyAnalysisEdit/Update?docUniqueIdentifier=CO1.RANL.7784905" TargetMode="External"/><Relationship Id="rId14" Type="http://schemas.openxmlformats.org/officeDocument/2006/relationships/hyperlink" Target="https://www.secop.gov.co/CO1BusinessLine/Tendering/ReplyAnalysisEdit/Update?docUniqueIdentifier=CO1.RANL.7784822" TargetMode="External"/><Relationship Id="rId22" Type="http://schemas.openxmlformats.org/officeDocument/2006/relationships/hyperlink" Target="https://www.secop.gov.co/CO1BusinessLine/Tendering/ReplyAnalysisEdit/Update?docUniqueIdentifier=CO1.RANL.7784904" TargetMode="External"/><Relationship Id="rId27" Type="http://schemas.openxmlformats.org/officeDocument/2006/relationships/hyperlink" Target="https://www.secop.gov.co/CO1BusinessLine/Tendering/ReplyAnalysisEdit/Update?docUniqueIdentifier=CO1.RANL.7784818" TargetMode="External"/><Relationship Id="rId30" Type="http://schemas.openxmlformats.org/officeDocument/2006/relationships/hyperlink" Target="https://www.secop.gov.co/CO1BusinessLine/Tendering/ReplyAnalysisEdit/Update?docUniqueIdentifier=CO1.RANL.7784719" TargetMode="External"/><Relationship Id="rId35" Type="http://schemas.openxmlformats.org/officeDocument/2006/relationships/hyperlink" Target="https://www.secop.gov.co/CO1BusinessLine/Tendering/ReplyAnalysisEdit/Update?docUniqueIdentifier=CO1.RANL.7784814" TargetMode="External"/><Relationship Id="rId43" Type="http://schemas.openxmlformats.org/officeDocument/2006/relationships/hyperlink" Target="https://www.secop.gov.co/CO1BusinessLine/Tendering/ReplyAnalysisEdit/Update?docUniqueIdentifier=CO1.RANL.7784811" TargetMode="External"/><Relationship Id="rId48" Type="http://schemas.openxmlformats.org/officeDocument/2006/relationships/hyperlink" Target="https://www.secop.gov.co/CO1BusinessLine/Tendering/ReplyAnalysisEdit/Update?docUniqueIdentifier=CO1.RANL.7784710" TargetMode="External"/><Relationship Id="rId56" Type="http://schemas.openxmlformats.org/officeDocument/2006/relationships/hyperlink" Target="https://www.secop.gov.co/CO1BusinessLine/Tendering/ReplyAnalysisEdit/Update?docUniqueIdentifier=CO1.RANL.7784707" TargetMode="External"/><Relationship Id="rId64" Type="http://schemas.openxmlformats.org/officeDocument/2006/relationships/hyperlink" Target="https://www.secop.gov.co/CO1BusinessLine/Tendering/ReplyAnalysisEdit/Update?docUniqueIdentifier=CO1.RANL.7784804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www.secop.gov.co/CO1BusinessLine/Tendering/ReplyAnalysisEdit/Update?docUniqueIdentifier=CO1.RANL.7784824" TargetMode="External"/><Relationship Id="rId51" Type="http://schemas.openxmlformats.org/officeDocument/2006/relationships/hyperlink" Target="https://www.secop.gov.co/CO1BusinessLine/Tendering/ReplyAnalysisEdit/Update?docUniqueIdentifier=CO1.RANL.7784808" TargetMode="External"/><Relationship Id="rId3" Type="http://schemas.openxmlformats.org/officeDocument/2006/relationships/hyperlink" Target="https://www.secop.gov.co/CO1BusinessLine/Tendering/ReplyAnalysisEdit/Update?docUniqueIdentifier=CO1.RANL.7784909" TargetMode="External"/><Relationship Id="rId12" Type="http://schemas.openxmlformats.org/officeDocument/2006/relationships/hyperlink" Target="https://www.secop.gov.co/CO1BusinessLine/Tendering/ReplyAnalysisEdit/Update?docUniqueIdentifier=CO1.RANL.7784907" TargetMode="External"/><Relationship Id="rId17" Type="http://schemas.openxmlformats.org/officeDocument/2006/relationships/hyperlink" Target="https://www.secop.gov.co/CO1BusinessLine/Tendering/ReplyAnalysisEdit/Update?docUniqueIdentifier=CO1.RANL.7784724" TargetMode="External"/><Relationship Id="rId25" Type="http://schemas.openxmlformats.org/officeDocument/2006/relationships/hyperlink" Target="https://www.secop.gov.co/CO1BusinessLine/Tendering/ReplyAnalysisEdit/Update?docUniqueIdentifier=CO1.RANL.7784819" TargetMode="External"/><Relationship Id="rId33" Type="http://schemas.openxmlformats.org/officeDocument/2006/relationships/hyperlink" Target="https://www.secop.gov.co/CO1BusinessLine/Tendering/ReplyAnalysisEdit/Update?docUniqueIdentifier=CO1.RANL.7784901" TargetMode="External"/><Relationship Id="rId38" Type="http://schemas.openxmlformats.org/officeDocument/2006/relationships/hyperlink" Target="https://www.secop.gov.co/CO1BusinessLine/Tendering/ReplyAnalysisEdit/Update?docUniqueIdentifier=CO1.RANL.7784813" TargetMode="External"/><Relationship Id="rId46" Type="http://schemas.openxmlformats.org/officeDocument/2006/relationships/hyperlink" Target="https://www.secop.gov.co/CO1BusinessLine/Tendering/ReplyAnalysisEdit/Update?docUniqueIdentifier=CO1.RANL.7783238" TargetMode="External"/><Relationship Id="rId59" Type="http://schemas.openxmlformats.org/officeDocument/2006/relationships/hyperlink" Target="https://www.secop.gov.co/CO1BusinessLine/Tendering/ReplyAnalysisEdit/Update?docUniqueIdentifier=CO1.RANL.7783235" TargetMode="External"/><Relationship Id="rId67" Type="http://schemas.openxmlformats.org/officeDocument/2006/relationships/hyperlink" Target="https://www.secop.gov.co/CO1BusinessLine/Tendering/ReplyAnalysisEdit/Update?docUniqueIdentifier=CO1.RANL.7783234" TargetMode="External"/><Relationship Id="rId20" Type="http://schemas.openxmlformats.org/officeDocument/2006/relationships/hyperlink" Target="https://www.secop.gov.co/CO1BusinessLine/Tendering/ReplyAnalysisEdit/Update?docUniqueIdentifier=CO1.RANL.7784821" TargetMode="External"/><Relationship Id="rId41" Type="http://schemas.openxmlformats.org/officeDocument/2006/relationships/hyperlink" Target="https://www.secop.gov.co/CO1BusinessLine/Tendering/ReplyAnalysisEdit/Update?docUniqueIdentifier=CO1.RANL.7784812" TargetMode="External"/><Relationship Id="rId54" Type="http://schemas.openxmlformats.org/officeDocument/2006/relationships/hyperlink" Target="https://www.secop.gov.co/CO1BusinessLine/Tendering/ReplyAnalysisEdit/Update?docUniqueIdentifier=CO1.RANL.7784708" TargetMode="External"/><Relationship Id="rId62" Type="http://schemas.openxmlformats.org/officeDocument/2006/relationships/hyperlink" Target="https://www.secop.gov.co/CO1BusinessLine/Tendering/ReplyAnalysisEdit/Update?docUniqueIdentifier=CO1.RANL.7784704" TargetMode="External"/><Relationship Id="rId1" Type="http://schemas.openxmlformats.org/officeDocument/2006/relationships/hyperlink" Target="https://www.secop.gov.co/CO1BusinessLine/Tendering/ReplyAnalysisEdit/Update?docUniqueIdentifier=CO1.RANL.7784828" TargetMode="External"/><Relationship Id="rId6" Type="http://schemas.openxmlformats.org/officeDocument/2006/relationships/hyperlink" Target="https://www.secop.gov.co/CO1BusinessLine/Tendering/ReplyAnalysisEdit/Update?docUniqueIdentifier=CO1.RANL.7784908" TargetMode="External"/><Relationship Id="rId15" Type="http://schemas.openxmlformats.org/officeDocument/2006/relationships/hyperlink" Target="https://www.secop.gov.co/CO1BusinessLine/Tendering/ReplyAnalysisEdit/Update?docUniqueIdentifier=CO1.RANL.7784903" TargetMode="External"/><Relationship Id="rId23" Type="http://schemas.openxmlformats.org/officeDocument/2006/relationships/hyperlink" Target="https://www.secop.gov.co/CO1BusinessLine/Tendering/ReplyAnalysisEdit/Update?docUniqueIdentifier=CO1.RANL.7784722" TargetMode="External"/><Relationship Id="rId28" Type="http://schemas.openxmlformats.org/officeDocument/2006/relationships/hyperlink" Target="https://www.secop.gov.co/CO1BusinessLine/Tendering/ReplyAnalysisEdit/Update?docUniqueIdentifier=CO1.RANL.7784817" TargetMode="External"/><Relationship Id="rId36" Type="http://schemas.openxmlformats.org/officeDocument/2006/relationships/hyperlink" Target="https://www.secop.gov.co/CO1BusinessLine/Tendering/ReplyAnalysisEdit/Update?docUniqueIdentifier=CO1.RANL.7784717" TargetMode="External"/><Relationship Id="rId49" Type="http://schemas.openxmlformats.org/officeDocument/2006/relationships/hyperlink" Target="https://www.secop.gov.co/CO1BusinessLine/Tendering/ReplyAnalysisEdit/Update?docUniqueIdentifier=CO1.RANL.7784810" TargetMode="External"/><Relationship Id="rId57" Type="http://schemas.openxmlformats.org/officeDocument/2006/relationships/hyperlink" Target="https://www.secop.gov.co/CO1BusinessLine/Tendering/ReplyAnalysisEdit/Update?docUniqueIdentifier=CO1.RANL.7783236" TargetMode="External"/><Relationship Id="rId10" Type="http://schemas.openxmlformats.org/officeDocument/2006/relationships/hyperlink" Target="https://www.secop.gov.co/CO1BusinessLine/Tendering/ReplyAnalysisEdit/Update?docUniqueIdentifier=CO1.RANL.7784726" TargetMode="External"/><Relationship Id="rId31" Type="http://schemas.openxmlformats.org/officeDocument/2006/relationships/hyperlink" Target="https://www.secop.gov.co/CO1BusinessLine/Tendering/ReplyAnalysisEdit/Update?docUniqueIdentifier=CO1.RANL.7784815" TargetMode="External"/><Relationship Id="rId44" Type="http://schemas.openxmlformats.org/officeDocument/2006/relationships/hyperlink" Target="https://www.secop.gov.co/CO1BusinessLine/Tendering/ReplyAnalysisEdit/Update?docUniqueIdentifier=CO1.RANL.7784713" TargetMode="External"/><Relationship Id="rId52" Type="http://schemas.openxmlformats.org/officeDocument/2006/relationships/hyperlink" Target="https://www.secop.gov.co/CO1BusinessLine/Tendering/ReplyAnalysisEdit/Update?docUniqueIdentifier=CO1.RANL.7784807" TargetMode="External"/><Relationship Id="rId60" Type="http://schemas.openxmlformats.org/officeDocument/2006/relationships/hyperlink" Target="https://www.secop.gov.co/CO1BusinessLine/Tendering/ReplyAnalysisEdit/Update?docUniqueIdentifier=CO1.RANL.7784706" TargetMode="External"/><Relationship Id="rId65" Type="http://schemas.openxmlformats.org/officeDocument/2006/relationships/hyperlink" Target="https://www.secop.gov.co/CO1BusinessLine/Tendering/ReplyAnalysisEdit/Update?docUniqueIdentifier=CO1.RANL.7784703" TargetMode="External"/><Relationship Id="rId4" Type="http://schemas.openxmlformats.org/officeDocument/2006/relationships/hyperlink" Target="https://www.secop.gov.co/CO1BusinessLine/Tendering/ReplyAnalysisEdit/Update?docUniqueIdentifier=CO1.RANL.7784827" TargetMode="External"/><Relationship Id="rId9" Type="http://schemas.openxmlformats.org/officeDocument/2006/relationships/hyperlink" Target="https://www.secop.gov.co/CO1BusinessLine/Tendering/ReplyAnalysisEdit/Update?docUniqueIdentifier=CO1.RANL.7784727" TargetMode="External"/><Relationship Id="rId13" Type="http://schemas.openxmlformats.org/officeDocument/2006/relationships/hyperlink" Target="https://www.secop.gov.co/CO1BusinessLine/Tendering/ReplyAnalysisEdit/Update?docUniqueIdentifier=CO1.RANL.7784906" TargetMode="External"/><Relationship Id="rId18" Type="http://schemas.openxmlformats.org/officeDocument/2006/relationships/hyperlink" Target="https://www.secop.gov.co/CO1BusinessLine/Tendering/ReplyAnalysisEdit/Update?docUniqueIdentifier=CO1.RANL.7784723" TargetMode="External"/><Relationship Id="rId39" Type="http://schemas.openxmlformats.org/officeDocument/2006/relationships/hyperlink" Target="https://www.secop.gov.co/CO1BusinessLine/Tendering/ReplyAnalysisEdit/Update?docUniqueIdentifier=CO1.RANL.7784715" TargetMode="External"/><Relationship Id="rId34" Type="http://schemas.openxmlformats.org/officeDocument/2006/relationships/hyperlink" Target="https://www.secop.gov.co/CO1BusinessLine/Tendering/ReplyAnalysisEdit/Update?docUniqueIdentifier=CO1.RANL.7784718" TargetMode="External"/><Relationship Id="rId50" Type="http://schemas.openxmlformats.org/officeDocument/2006/relationships/hyperlink" Target="https://www.secop.gov.co/CO1BusinessLine/Tendering/ReplyAnalysisEdit/Update?docUniqueIdentifier=CO1.RANL.7784809" TargetMode="External"/><Relationship Id="rId55" Type="http://schemas.openxmlformats.org/officeDocument/2006/relationships/hyperlink" Target="https://www.secop.gov.co/CO1BusinessLine/Tendering/ReplyAnalysisEdit/Update?docUniqueIdentifier=CO1.RANL.778323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cop.gov.co/CO1BusinessLine/Tendering/ReplyAnalysisEdit/Update?docUniqueIdentifier=CO1.RANL.8599415" TargetMode="External"/><Relationship Id="rId18" Type="http://schemas.openxmlformats.org/officeDocument/2006/relationships/hyperlink" Target="https://www.secop.gov.co/CO1BusinessLine/Tendering/ReplyAnalysisEdit/Update?docUniqueIdentifier=CO1.RANL.8598619" TargetMode="External"/><Relationship Id="rId26" Type="http://schemas.openxmlformats.org/officeDocument/2006/relationships/hyperlink" Target="https://www.secop.gov.co/CO1BusinessLine/Tendering/ReplyAnalysisEdit/Update?docUniqueIdentifier=CO1.RANL.8599705" TargetMode="External"/><Relationship Id="rId3" Type="http://schemas.openxmlformats.org/officeDocument/2006/relationships/hyperlink" Target="https://www.secop.gov.co/CO1BusinessLine/Tendering/ReplyAnalysisEdit/Update?docUniqueIdentifier=CO1.RANL.8599708" TargetMode="External"/><Relationship Id="rId21" Type="http://schemas.openxmlformats.org/officeDocument/2006/relationships/hyperlink" Target="https://www.secop.gov.co/CO1BusinessLine/Tendering/ReplyAnalysisEdit/Update?docUniqueIdentifier=CO1.RANL.8599809" TargetMode="External"/><Relationship Id="rId34" Type="http://schemas.openxmlformats.org/officeDocument/2006/relationships/hyperlink" Target="https://www.secop.gov.co/CO1BusinessLine/Tendering/ReplyAnalysisEdit/Update?docUniqueIdentifier=CO1.RANL.8599410" TargetMode="External"/><Relationship Id="rId7" Type="http://schemas.openxmlformats.org/officeDocument/2006/relationships/hyperlink" Target="https://www.secop.gov.co/CO1BusinessLine/Tendering/ReplyAnalysisEdit/Update?docUniqueIdentifier=CO1.RANL.8599417" TargetMode="External"/><Relationship Id="rId12" Type="http://schemas.openxmlformats.org/officeDocument/2006/relationships/hyperlink" Target="https://www.secop.gov.co/CO1BusinessLine/Tendering/ReplyAnalysisEdit/Update?docUniqueIdentifier=CO1.RANL.8598622" TargetMode="External"/><Relationship Id="rId17" Type="http://schemas.openxmlformats.org/officeDocument/2006/relationships/hyperlink" Target="https://www.secop.gov.co/CO1BusinessLine/Tendering/ReplyAnalysisEdit/Update?docUniqueIdentifier=CO1.RANL.8599414" TargetMode="External"/><Relationship Id="rId25" Type="http://schemas.openxmlformats.org/officeDocument/2006/relationships/hyperlink" Target="https://www.secop.gov.co/CO1BusinessLine/Tendering/ReplyAnalysisEdit/Update?docUniqueIdentifier=CO1.RANL.8598514" TargetMode="External"/><Relationship Id="rId33" Type="http://schemas.openxmlformats.org/officeDocument/2006/relationships/hyperlink" Target="https://www.secop.gov.co/CO1BusinessLine/Tendering/ReplyAnalysisEdit/Update?docUniqueIdentifier=CO1.RANL.8599411" TargetMode="External"/><Relationship Id="rId2" Type="http://schemas.openxmlformats.org/officeDocument/2006/relationships/hyperlink" Target="https://www.secop.gov.co/CO1BusinessLine/Tendering/ReplyAnalysisEdit/Update?docUniqueIdentifier=CO1.RANL.8599812" TargetMode="External"/><Relationship Id="rId16" Type="http://schemas.openxmlformats.org/officeDocument/2006/relationships/hyperlink" Target="https://www.secop.gov.co/CO1BusinessLine/Tendering/ReplyAnalysisEdit/Update?docUniqueIdentifier=CO1.RANL.8599810" TargetMode="External"/><Relationship Id="rId20" Type="http://schemas.openxmlformats.org/officeDocument/2006/relationships/hyperlink" Target="https://www.secop.gov.co/CO1BusinessLine/Tendering/ReplyAnalysisEdit/Update?docUniqueIdentifier=CO1.RANL.8598418" TargetMode="External"/><Relationship Id="rId29" Type="http://schemas.openxmlformats.org/officeDocument/2006/relationships/hyperlink" Target="https://www.secop.gov.co/CO1BusinessLine/Tendering/ReplyAnalysisEdit/Update?docUniqueIdentifier=CO1.RANL.8599412" TargetMode="External"/><Relationship Id="rId1" Type="http://schemas.openxmlformats.org/officeDocument/2006/relationships/hyperlink" Target="https://www.secop.gov.co/CO1BusinessLine/Tendering/ReplyAnalysisEdit/Update?docUniqueIdentifier=CO1.RANL.8598626" TargetMode="External"/><Relationship Id="rId6" Type="http://schemas.openxmlformats.org/officeDocument/2006/relationships/hyperlink" Target="https://www.secop.gov.co/CO1BusinessLine/Tendering/ReplyAnalysisEdit/Update?docUniqueIdentifier=CO1.RANL.8598624" TargetMode="External"/><Relationship Id="rId11" Type="http://schemas.openxmlformats.org/officeDocument/2006/relationships/hyperlink" Target="https://www.secop.gov.co/CO1BusinessLine/Tendering/ReplyAnalysisEdit/Update?docUniqueIdentifier=CO1.RANL.8599416" TargetMode="External"/><Relationship Id="rId24" Type="http://schemas.openxmlformats.org/officeDocument/2006/relationships/hyperlink" Target="https://www.secop.gov.co/CO1BusinessLine/Tendering/ReplyAnalysisEdit/Update?docUniqueIdentifier=CO1.RANL.8599808" TargetMode="External"/><Relationship Id="rId32" Type="http://schemas.openxmlformats.org/officeDocument/2006/relationships/hyperlink" Target="https://www.secop.gov.co/CO1BusinessLine/Tendering/ReplyAnalysisEdit/Update?docUniqueIdentifier=CO1.RANL.8599704" TargetMode="External"/><Relationship Id="rId5" Type="http://schemas.openxmlformats.org/officeDocument/2006/relationships/hyperlink" Target="https://www.secop.gov.co/CO1BusinessLine/Tendering/ReplyAnalysisEdit/Update?docUniqueIdentifier=CO1.RANL.8599707" TargetMode="External"/><Relationship Id="rId15" Type="http://schemas.openxmlformats.org/officeDocument/2006/relationships/hyperlink" Target="https://www.secop.gov.co/CO1BusinessLine/Tendering/ReplyAnalysisEdit/Update?docUniqueIdentifier=CO1.RANL.8598620" TargetMode="External"/><Relationship Id="rId23" Type="http://schemas.openxmlformats.org/officeDocument/2006/relationships/hyperlink" Target="https://www.secop.gov.co/CO1BusinessLine/Tendering/ReplyAnalysisEdit/Update?docUniqueIdentifier=CO1.RANL.8598417" TargetMode="External"/><Relationship Id="rId28" Type="http://schemas.openxmlformats.org/officeDocument/2006/relationships/hyperlink" Target="https://www.secop.gov.co/CO1BusinessLine/Tendering/ReplyAnalysisEdit/Update?docUniqueIdentifier=CO1.RANL.8598618" TargetMode="External"/><Relationship Id="rId10" Type="http://schemas.openxmlformats.org/officeDocument/2006/relationships/hyperlink" Target="https://www.secop.gov.co/CO1BusinessLine/Tendering/ReplyAnalysisEdit/Update?docUniqueIdentifier=CO1.RANL.8599811" TargetMode="External"/><Relationship Id="rId19" Type="http://schemas.openxmlformats.org/officeDocument/2006/relationships/hyperlink" Target="https://www.secop.gov.co/CO1BusinessLine/Tendering/ReplyAnalysisEdit/Update?docUniqueIdentifier=CO1.RANL.8599706" TargetMode="External"/><Relationship Id="rId31" Type="http://schemas.openxmlformats.org/officeDocument/2006/relationships/hyperlink" Target="https://www.secop.gov.co/CO1BusinessLine/Tendering/ReplyAnalysisEdit/Update?docUniqueIdentifier=CO1.RANL.8599806" TargetMode="External"/><Relationship Id="rId4" Type="http://schemas.openxmlformats.org/officeDocument/2006/relationships/hyperlink" Target="https://www.secop.gov.co/CO1BusinessLine/Tendering/ReplyAnalysisEdit/Update?docUniqueIdentifier=CO1.RANL.8598625" TargetMode="External"/><Relationship Id="rId9" Type="http://schemas.openxmlformats.org/officeDocument/2006/relationships/hyperlink" Target="https://www.secop.gov.co/CO1BusinessLine/Tendering/ReplyAnalysisEdit/Update?docUniqueIdentifier=CO1.RANL.8598515" TargetMode="External"/><Relationship Id="rId14" Type="http://schemas.openxmlformats.org/officeDocument/2006/relationships/hyperlink" Target="https://www.secop.gov.co/CO1BusinessLine/Tendering/ReplyAnalysisEdit/Update?docUniqueIdentifier=CO1.RANL.8598621" TargetMode="External"/><Relationship Id="rId22" Type="http://schemas.openxmlformats.org/officeDocument/2006/relationships/hyperlink" Target="https://www.secop.gov.co/CO1BusinessLine/Tendering/ReplyAnalysisEdit/Update?docUniqueIdentifier=CO1.RANL.8599413" TargetMode="External"/><Relationship Id="rId27" Type="http://schemas.openxmlformats.org/officeDocument/2006/relationships/hyperlink" Target="https://www.secop.gov.co/CO1BusinessLine/Tendering/ReplyAnalysisEdit/Update?docUniqueIdentifier=CO1.RANL.8598416" TargetMode="External"/><Relationship Id="rId30" Type="http://schemas.openxmlformats.org/officeDocument/2006/relationships/hyperlink" Target="https://www.secop.gov.co/CO1BusinessLine/Tendering/ReplyAnalysisEdit/Update?docUniqueIdentifier=CO1.RANL.8599807" TargetMode="External"/><Relationship Id="rId35" Type="http://schemas.openxmlformats.org/officeDocument/2006/relationships/hyperlink" Target="https://www.secop.gov.co/CO1BusinessLine/Tendering/ReplyAnalysisEdit/Update?docUniqueIdentifier=CO1.RANL.8599805" TargetMode="External"/><Relationship Id="rId8" Type="http://schemas.openxmlformats.org/officeDocument/2006/relationships/hyperlink" Target="https://www.secop.gov.co/CO1BusinessLine/Tendering/ReplyAnalysisEdit/Update?docUniqueIdentifier=CO1.RANL.8598623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C3A21-8CA7-45B2-802E-FA6375E01F43}">
  <dimension ref="A1:D70"/>
  <sheetViews>
    <sheetView topLeftCell="A64" workbookViewId="0">
      <selection activeCell="C3" sqref="C3:D70"/>
    </sheetView>
  </sheetViews>
  <sheetFormatPr baseColWidth="10" defaultRowHeight="14.4" x14ac:dyDescent="0.3"/>
  <sheetData>
    <row r="1" spans="1:4" ht="59.4" x14ac:dyDescent="0.3">
      <c r="A1" s="72" t="s">
        <v>84</v>
      </c>
      <c r="B1" s="73"/>
      <c r="C1" s="71"/>
      <c r="D1" s="71"/>
    </row>
    <row r="2" spans="1:4" ht="24.6" thickBot="1" x14ac:dyDescent="0.35">
      <c r="A2" s="74" t="s">
        <v>85</v>
      </c>
      <c r="B2" s="74" t="s">
        <v>86</v>
      </c>
      <c r="C2" s="74" t="s">
        <v>87</v>
      </c>
      <c r="D2" s="75" t="s">
        <v>88</v>
      </c>
    </row>
    <row r="3" spans="1:4" ht="69.599999999999994" thickBot="1" x14ac:dyDescent="0.35">
      <c r="A3" s="76" t="s">
        <v>89</v>
      </c>
      <c r="B3" s="77" t="s">
        <v>89</v>
      </c>
      <c r="C3" s="77" t="s">
        <v>90</v>
      </c>
      <c r="D3" s="78">
        <v>0</v>
      </c>
    </row>
    <row r="4" spans="1:4" ht="43.8" thickBot="1" x14ac:dyDescent="0.35">
      <c r="A4" s="76" t="s">
        <v>91</v>
      </c>
      <c r="B4" s="77" t="s">
        <v>92</v>
      </c>
      <c r="C4" s="77" t="s">
        <v>90</v>
      </c>
      <c r="D4" s="78">
        <v>0</v>
      </c>
    </row>
    <row r="5" spans="1:4" ht="42" thickBot="1" x14ac:dyDescent="0.35">
      <c r="A5" s="76" t="s">
        <v>191</v>
      </c>
      <c r="B5" s="77" t="s">
        <v>93</v>
      </c>
      <c r="C5" s="77" t="s">
        <v>90</v>
      </c>
      <c r="D5" s="78">
        <v>0</v>
      </c>
    </row>
    <row r="6" spans="1:4" ht="43.8" thickBot="1" x14ac:dyDescent="0.35">
      <c r="A6" s="76" t="s">
        <v>94</v>
      </c>
      <c r="B6" s="77" t="s">
        <v>95</v>
      </c>
      <c r="C6" s="77" t="s">
        <v>96</v>
      </c>
      <c r="D6" s="79">
        <v>5112752361</v>
      </c>
    </row>
    <row r="7" spans="1:4" ht="69.599999999999994" thickBot="1" x14ac:dyDescent="0.35">
      <c r="A7" s="76" t="s">
        <v>97</v>
      </c>
      <c r="B7" s="77" t="s">
        <v>98</v>
      </c>
      <c r="C7" s="77" t="s">
        <v>90</v>
      </c>
      <c r="D7" s="78">
        <v>0</v>
      </c>
    </row>
    <row r="8" spans="1:4" ht="58.2" thickBot="1" x14ac:dyDescent="0.35">
      <c r="A8" s="76" t="s">
        <v>99</v>
      </c>
      <c r="B8" s="77" t="s">
        <v>100</v>
      </c>
      <c r="C8" s="77" t="s">
        <v>90</v>
      </c>
      <c r="D8" s="78">
        <v>0</v>
      </c>
    </row>
    <row r="9" spans="1:4" ht="58.2" thickBot="1" x14ac:dyDescent="0.35">
      <c r="A9" s="76" t="s">
        <v>101</v>
      </c>
      <c r="B9" s="77" t="s">
        <v>102</v>
      </c>
      <c r="C9" s="77" t="s">
        <v>96</v>
      </c>
      <c r="D9" s="79">
        <v>5160303503</v>
      </c>
    </row>
    <row r="10" spans="1:4" ht="159" thickBot="1" x14ac:dyDescent="0.35">
      <c r="A10" s="76" t="s">
        <v>103</v>
      </c>
      <c r="B10" s="77" t="s">
        <v>104</v>
      </c>
      <c r="C10" s="77" t="s">
        <v>96</v>
      </c>
      <c r="D10" s="80">
        <v>4986922885.1000004</v>
      </c>
    </row>
    <row r="11" spans="1:4" ht="42" thickBot="1" x14ac:dyDescent="0.35">
      <c r="A11" s="76" t="s">
        <v>105</v>
      </c>
      <c r="B11" s="77" t="s">
        <v>105</v>
      </c>
      <c r="C11" s="77" t="s">
        <v>96</v>
      </c>
      <c r="D11" s="79">
        <v>5129845159</v>
      </c>
    </row>
    <row r="12" spans="1:4" ht="42" thickBot="1" x14ac:dyDescent="0.35">
      <c r="A12" s="76" t="s">
        <v>106</v>
      </c>
      <c r="B12" s="77" t="s">
        <v>106</v>
      </c>
      <c r="C12" s="77" t="s">
        <v>96</v>
      </c>
      <c r="D12" s="79">
        <v>5164001589</v>
      </c>
    </row>
    <row r="13" spans="1:4" ht="55.8" thickBot="1" x14ac:dyDescent="0.35">
      <c r="A13" s="76" t="s">
        <v>107</v>
      </c>
      <c r="B13" s="77" t="s">
        <v>107</v>
      </c>
      <c r="C13" s="77" t="s">
        <v>96</v>
      </c>
      <c r="D13" s="79">
        <v>5094261710</v>
      </c>
    </row>
    <row r="14" spans="1:4" ht="72.599999999999994" thickBot="1" x14ac:dyDescent="0.35">
      <c r="A14" s="76" t="s">
        <v>108</v>
      </c>
      <c r="B14" s="77" t="s">
        <v>108</v>
      </c>
      <c r="C14" s="77" t="s">
        <v>90</v>
      </c>
      <c r="D14" s="78">
        <v>0</v>
      </c>
    </row>
    <row r="15" spans="1:4" ht="58.2" thickBot="1" x14ac:dyDescent="0.35">
      <c r="A15" s="76" t="s">
        <v>109</v>
      </c>
      <c r="B15" s="77" t="s">
        <v>109</v>
      </c>
      <c r="C15" s="77" t="s">
        <v>96</v>
      </c>
      <c r="D15" s="79">
        <v>5137794790</v>
      </c>
    </row>
    <row r="16" spans="1:4" ht="69.599999999999994" thickBot="1" x14ac:dyDescent="0.35">
      <c r="A16" s="76" t="s">
        <v>110</v>
      </c>
      <c r="B16" s="77" t="s">
        <v>111</v>
      </c>
      <c r="C16" s="77" t="s">
        <v>96</v>
      </c>
      <c r="D16" s="79">
        <v>5136273400</v>
      </c>
    </row>
    <row r="17" spans="1:4" ht="29.4" thickBot="1" x14ac:dyDescent="0.35">
      <c r="A17" s="76" t="s">
        <v>112</v>
      </c>
      <c r="B17" s="77" t="s">
        <v>112</v>
      </c>
      <c r="C17" s="77" t="s">
        <v>90</v>
      </c>
      <c r="D17" s="78">
        <v>0</v>
      </c>
    </row>
    <row r="18" spans="1:4" ht="29.4" thickBot="1" x14ac:dyDescent="0.35">
      <c r="A18" s="76" t="s">
        <v>113</v>
      </c>
      <c r="B18" s="77" t="s">
        <v>113</v>
      </c>
      <c r="C18" s="77" t="s">
        <v>96</v>
      </c>
      <c r="D18" s="79">
        <v>5146250943</v>
      </c>
    </row>
    <row r="19" spans="1:4" ht="43.8" thickBot="1" x14ac:dyDescent="0.35">
      <c r="A19" s="76" t="s">
        <v>114</v>
      </c>
      <c r="B19" s="77" t="s">
        <v>115</v>
      </c>
      <c r="C19" s="77" t="s">
        <v>96</v>
      </c>
      <c r="D19" s="79">
        <v>5159873797</v>
      </c>
    </row>
    <row r="20" spans="1:4" ht="58.2" thickBot="1" x14ac:dyDescent="0.35">
      <c r="A20" s="76" t="s">
        <v>192</v>
      </c>
      <c r="B20" s="77" t="s">
        <v>116</v>
      </c>
      <c r="C20" s="77" t="s">
        <v>96</v>
      </c>
      <c r="D20" s="79">
        <v>5158723517</v>
      </c>
    </row>
    <row r="21" spans="1:4" ht="29.4" thickBot="1" x14ac:dyDescent="0.35">
      <c r="A21" s="76" t="s">
        <v>117</v>
      </c>
      <c r="B21" s="77" t="s">
        <v>118</v>
      </c>
      <c r="C21" s="77" t="s">
        <v>96</v>
      </c>
      <c r="D21" s="79">
        <v>5149271599</v>
      </c>
    </row>
    <row r="22" spans="1:4" ht="72.599999999999994" thickBot="1" x14ac:dyDescent="0.35">
      <c r="A22" s="76" t="s">
        <v>119</v>
      </c>
      <c r="B22" s="77" t="s">
        <v>120</v>
      </c>
      <c r="C22" s="77" t="s">
        <v>96</v>
      </c>
      <c r="D22" s="79">
        <v>5086090165</v>
      </c>
    </row>
    <row r="23" spans="1:4" ht="43.8" thickBot="1" x14ac:dyDescent="0.35">
      <c r="A23" s="76" t="s">
        <v>121</v>
      </c>
      <c r="B23" s="77" t="s">
        <v>121</v>
      </c>
      <c r="C23" s="77" t="s">
        <v>96</v>
      </c>
      <c r="D23" s="79">
        <v>5164326210</v>
      </c>
    </row>
    <row r="24" spans="1:4" ht="55.8" thickBot="1" x14ac:dyDescent="0.35">
      <c r="A24" s="76" t="s">
        <v>122</v>
      </c>
      <c r="B24" s="77" t="s">
        <v>123</v>
      </c>
      <c r="C24" s="77" t="s">
        <v>90</v>
      </c>
      <c r="D24" s="78">
        <v>0</v>
      </c>
    </row>
    <row r="25" spans="1:4" ht="42" thickBot="1" x14ac:dyDescent="0.35">
      <c r="A25" s="76" t="s">
        <v>124</v>
      </c>
      <c r="B25" s="77" t="s">
        <v>124</v>
      </c>
      <c r="C25" s="77" t="s">
        <v>96</v>
      </c>
      <c r="D25" s="79">
        <v>5137282530</v>
      </c>
    </row>
    <row r="26" spans="1:4" ht="83.4" thickBot="1" x14ac:dyDescent="0.35">
      <c r="A26" s="76" t="s">
        <v>125</v>
      </c>
      <c r="B26" s="77" t="s">
        <v>126</v>
      </c>
      <c r="C26" s="77" t="s">
        <v>96</v>
      </c>
      <c r="D26" s="79">
        <v>5115925314</v>
      </c>
    </row>
    <row r="27" spans="1:4" ht="69.599999999999994" thickBot="1" x14ac:dyDescent="0.35">
      <c r="A27" s="76" t="s">
        <v>127</v>
      </c>
      <c r="B27" s="77" t="s">
        <v>127</v>
      </c>
      <c r="C27" s="77" t="s">
        <v>90</v>
      </c>
      <c r="D27" s="78">
        <v>0</v>
      </c>
    </row>
    <row r="28" spans="1:4" ht="42" thickBot="1" x14ac:dyDescent="0.35">
      <c r="A28" s="76" t="s">
        <v>128</v>
      </c>
      <c r="B28" s="77" t="s">
        <v>129</v>
      </c>
      <c r="C28" s="77" t="s">
        <v>96</v>
      </c>
      <c r="D28" s="79">
        <v>5110759468</v>
      </c>
    </row>
    <row r="29" spans="1:4" ht="130.19999999999999" thickBot="1" x14ac:dyDescent="0.35">
      <c r="A29" s="76" t="s">
        <v>130</v>
      </c>
      <c r="B29" s="77" t="s">
        <v>131</v>
      </c>
      <c r="C29" s="77" t="s">
        <v>90</v>
      </c>
      <c r="D29" s="78">
        <v>0</v>
      </c>
    </row>
    <row r="30" spans="1:4" ht="55.8" thickBot="1" x14ac:dyDescent="0.35">
      <c r="A30" s="76" t="s">
        <v>132</v>
      </c>
      <c r="B30" s="77" t="s">
        <v>132</v>
      </c>
      <c r="C30" s="77" t="s">
        <v>90</v>
      </c>
      <c r="D30" s="78">
        <v>0</v>
      </c>
    </row>
    <row r="31" spans="1:4" ht="69.599999999999994" thickBot="1" x14ac:dyDescent="0.35">
      <c r="A31" s="76" t="s">
        <v>133</v>
      </c>
      <c r="B31" s="77" t="s">
        <v>133</v>
      </c>
      <c r="C31" s="77" t="s">
        <v>90</v>
      </c>
      <c r="D31" s="78">
        <v>0</v>
      </c>
    </row>
    <row r="32" spans="1:4" ht="72.599999999999994" thickBot="1" x14ac:dyDescent="0.35">
      <c r="A32" s="76" t="s">
        <v>134</v>
      </c>
      <c r="B32" s="77" t="s">
        <v>135</v>
      </c>
      <c r="C32" s="77" t="s">
        <v>96</v>
      </c>
      <c r="D32" s="79">
        <v>5115026696</v>
      </c>
    </row>
    <row r="33" spans="1:4" ht="55.8" thickBot="1" x14ac:dyDescent="0.35">
      <c r="A33" s="76" t="s">
        <v>136</v>
      </c>
      <c r="B33" s="77" t="s">
        <v>136</v>
      </c>
      <c r="C33" s="77" t="s">
        <v>96</v>
      </c>
      <c r="D33" s="79">
        <v>5150107303</v>
      </c>
    </row>
    <row r="34" spans="1:4" ht="55.8" thickBot="1" x14ac:dyDescent="0.35">
      <c r="A34" s="76" t="s">
        <v>193</v>
      </c>
      <c r="B34" s="77" t="s">
        <v>137</v>
      </c>
      <c r="C34" s="77" t="s">
        <v>96</v>
      </c>
      <c r="D34" s="79">
        <v>5181371835</v>
      </c>
    </row>
    <row r="35" spans="1:4" ht="69.599999999999994" thickBot="1" x14ac:dyDescent="0.35">
      <c r="A35" s="76" t="s">
        <v>138</v>
      </c>
      <c r="B35" s="77" t="s">
        <v>139</v>
      </c>
      <c r="C35" s="77" t="s">
        <v>96</v>
      </c>
      <c r="D35" s="79">
        <v>5157895260</v>
      </c>
    </row>
    <row r="36" spans="1:4" ht="42" thickBot="1" x14ac:dyDescent="0.35">
      <c r="A36" s="76" t="s">
        <v>140</v>
      </c>
      <c r="B36" s="77" t="s">
        <v>140</v>
      </c>
      <c r="C36" s="77" t="s">
        <v>90</v>
      </c>
      <c r="D36" s="78">
        <v>0</v>
      </c>
    </row>
    <row r="37" spans="1:4" ht="69.599999999999994" thickBot="1" x14ac:dyDescent="0.35">
      <c r="A37" s="76" t="s">
        <v>141</v>
      </c>
      <c r="B37" s="77" t="s">
        <v>141</v>
      </c>
      <c r="C37" s="77" t="s">
        <v>90</v>
      </c>
      <c r="D37" s="78">
        <v>0</v>
      </c>
    </row>
    <row r="38" spans="1:4" ht="43.8" thickBot="1" x14ac:dyDescent="0.35">
      <c r="A38" s="76" t="s">
        <v>142</v>
      </c>
      <c r="B38" s="77" t="s">
        <v>143</v>
      </c>
      <c r="C38" s="77" t="s">
        <v>90</v>
      </c>
      <c r="D38" s="78">
        <v>0</v>
      </c>
    </row>
    <row r="39" spans="1:4" ht="55.8" thickBot="1" x14ac:dyDescent="0.35">
      <c r="A39" s="76" t="s">
        <v>97</v>
      </c>
      <c r="B39" s="77" t="s">
        <v>144</v>
      </c>
      <c r="C39" s="77" t="s">
        <v>90</v>
      </c>
      <c r="D39" s="78">
        <v>0</v>
      </c>
    </row>
    <row r="40" spans="1:4" ht="55.8" thickBot="1" x14ac:dyDescent="0.35">
      <c r="A40" s="76" t="s">
        <v>145</v>
      </c>
      <c r="B40" s="77" t="s">
        <v>47</v>
      </c>
      <c r="C40" s="77" t="s">
        <v>96</v>
      </c>
      <c r="D40" s="79">
        <v>5162046451</v>
      </c>
    </row>
    <row r="41" spans="1:4" ht="58.2" thickBot="1" x14ac:dyDescent="0.35">
      <c r="A41" s="76" t="s">
        <v>146</v>
      </c>
      <c r="B41" s="77" t="s">
        <v>146</v>
      </c>
      <c r="C41" s="77" t="s">
        <v>96</v>
      </c>
      <c r="D41" s="79">
        <v>5065809333</v>
      </c>
    </row>
    <row r="42" spans="1:4" ht="159" thickBot="1" x14ac:dyDescent="0.35">
      <c r="A42" s="76" t="s">
        <v>147</v>
      </c>
      <c r="B42" s="77" t="s">
        <v>109</v>
      </c>
      <c r="C42" s="77" t="s">
        <v>96</v>
      </c>
      <c r="D42" s="79">
        <v>5106093826</v>
      </c>
    </row>
    <row r="43" spans="1:4" ht="43.8" thickBot="1" x14ac:dyDescent="0.35">
      <c r="A43" s="76" t="s">
        <v>148</v>
      </c>
      <c r="B43" s="77" t="s">
        <v>149</v>
      </c>
      <c r="C43" s="77" t="s">
        <v>90</v>
      </c>
      <c r="D43" s="78">
        <v>0</v>
      </c>
    </row>
    <row r="44" spans="1:4" ht="55.8" thickBot="1" x14ac:dyDescent="0.35">
      <c r="A44" s="76" t="s">
        <v>150</v>
      </c>
      <c r="B44" s="77" t="s">
        <v>151</v>
      </c>
      <c r="C44" s="77" t="s">
        <v>90</v>
      </c>
      <c r="D44" s="78">
        <v>0</v>
      </c>
    </row>
    <row r="45" spans="1:4" ht="43.8" thickBot="1" x14ac:dyDescent="0.35">
      <c r="A45" s="76" t="s">
        <v>152</v>
      </c>
      <c r="B45" s="77" t="s">
        <v>152</v>
      </c>
      <c r="C45" s="77" t="s">
        <v>90</v>
      </c>
      <c r="D45" s="78">
        <v>0</v>
      </c>
    </row>
    <row r="46" spans="1:4" ht="87" thickBot="1" x14ac:dyDescent="0.35">
      <c r="A46" s="76" t="s">
        <v>153</v>
      </c>
      <c r="B46" s="77" t="s">
        <v>154</v>
      </c>
      <c r="C46" s="77" t="s">
        <v>90</v>
      </c>
      <c r="D46" s="78">
        <v>0</v>
      </c>
    </row>
    <row r="47" spans="1:4" ht="101.4" thickBot="1" x14ac:dyDescent="0.35">
      <c r="A47" s="76" t="s">
        <v>155</v>
      </c>
      <c r="B47" s="77" t="s">
        <v>156</v>
      </c>
      <c r="C47" s="77" t="s">
        <v>90</v>
      </c>
      <c r="D47" s="78">
        <v>0</v>
      </c>
    </row>
    <row r="48" spans="1:4" ht="43.8" thickBot="1" x14ac:dyDescent="0.35">
      <c r="A48" s="76" t="s">
        <v>157</v>
      </c>
      <c r="B48" s="77" t="s">
        <v>157</v>
      </c>
      <c r="C48" s="77" t="s">
        <v>96</v>
      </c>
      <c r="D48" s="79">
        <v>4972203422</v>
      </c>
    </row>
    <row r="49" spans="1:4" ht="58.2" thickBot="1" x14ac:dyDescent="0.35">
      <c r="A49" s="76" t="s">
        <v>158</v>
      </c>
      <c r="B49" s="77" t="s">
        <v>158</v>
      </c>
      <c r="C49" s="77" t="s">
        <v>96</v>
      </c>
      <c r="D49" s="79">
        <v>5096891557</v>
      </c>
    </row>
    <row r="50" spans="1:4" ht="72.599999999999994" thickBot="1" x14ac:dyDescent="0.35">
      <c r="A50" s="76" t="s">
        <v>159</v>
      </c>
      <c r="B50" s="77" t="s">
        <v>160</v>
      </c>
      <c r="C50" s="77" t="s">
        <v>96</v>
      </c>
      <c r="D50" s="79">
        <v>5161067892</v>
      </c>
    </row>
    <row r="51" spans="1:4" ht="87" thickBot="1" x14ac:dyDescent="0.35">
      <c r="A51" s="76" t="s">
        <v>161</v>
      </c>
      <c r="B51" s="77" t="s">
        <v>162</v>
      </c>
      <c r="C51" s="77" t="s">
        <v>96</v>
      </c>
      <c r="D51" s="79">
        <v>5106506047</v>
      </c>
    </row>
    <row r="52" spans="1:4" ht="69.599999999999994" thickBot="1" x14ac:dyDescent="0.35">
      <c r="A52" s="76" t="s">
        <v>163</v>
      </c>
      <c r="B52" s="77" t="s">
        <v>163</v>
      </c>
      <c r="C52" s="77" t="s">
        <v>90</v>
      </c>
      <c r="D52" s="78">
        <v>0</v>
      </c>
    </row>
    <row r="53" spans="1:4" ht="72.599999999999994" thickBot="1" x14ac:dyDescent="0.35">
      <c r="A53" s="76" t="s">
        <v>164</v>
      </c>
      <c r="B53" s="77" t="s">
        <v>165</v>
      </c>
      <c r="C53" s="77" t="s">
        <v>96</v>
      </c>
      <c r="D53" s="79">
        <v>5131414542</v>
      </c>
    </row>
    <row r="54" spans="1:4" ht="58.2" thickBot="1" x14ac:dyDescent="0.35">
      <c r="A54" s="76" t="s">
        <v>166</v>
      </c>
      <c r="B54" s="77" t="s">
        <v>166</v>
      </c>
      <c r="C54" s="77" t="s">
        <v>96</v>
      </c>
      <c r="D54" s="79">
        <v>5164662747</v>
      </c>
    </row>
    <row r="55" spans="1:4" ht="42" thickBot="1" x14ac:dyDescent="0.35">
      <c r="A55" s="76" t="s">
        <v>167</v>
      </c>
      <c r="B55" s="77" t="s">
        <v>167</v>
      </c>
      <c r="C55" s="77" t="s">
        <v>96</v>
      </c>
      <c r="D55" s="79">
        <v>5192125680</v>
      </c>
    </row>
    <row r="56" spans="1:4" ht="43.8" thickBot="1" x14ac:dyDescent="0.35">
      <c r="A56" s="76" t="s">
        <v>168</v>
      </c>
      <c r="B56" s="77" t="s">
        <v>168</v>
      </c>
      <c r="C56" s="77" t="s">
        <v>96</v>
      </c>
      <c r="D56" s="79">
        <v>5081314526</v>
      </c>
    </row>
    <row r="57" spans="1:4" ht="42" thickBot="1" x14ac:dyDescent="0.35">
      <c r="A57" s="76" t="s">
        <v>169</v>
      </c>
      <c r="B57" s="77" t="s">
        <v>169</v>
      </c>
      <c r="C57" s="77" t="s">
        <v>96</v>
      </c>
      <c r="D57" s="79">
        <v>5074379860</v>
      </c>
    </row>
    <row r="58" spans="1:4" ht="87" thickBot="1" x14ac:dyDescent="0.35">
      <c r="A58" s="76" t="s">
        <v>170</v>
      </c>
      <c r="B58" s="77" t="s">
        <v>171</v>
      </c>
      <c r="C58" s="77" t="s">
        <v>96</v>
      </c>
      <c r="D58" s="79">
        <v>5067472097</v>
      </c>
    </row>
    <row r="59" spans="1:4" ht="55.8" thickBot="1" x14ac:dyDescent="0.35">
      <c r="A59" s="76" t="s">
        <v>172</v>
      </c>
      <c r="B59" s="77" t="s">
        <v>173</v>
      </c>
      <c r="C59" s="77" t="s">
        <v>90</v>
      </c>
      <c r="D59" s="78">
        <v>0</v>
      </c>
    </row>
    <row r="60" spans="1:4" ht="42" thickBot="1" x14ac:dyDescent="0.35">
      <c r="A60" s="76" t="s">
        <v>97</v>
      </c>
      <c r="B60" s="77" t="s">
        <v>174</v>
      </c>
      <c r="C60" s="77" t="s">
        <v>96</v>
      </c>
      <c r="D60" s="79">
        <v>5157792297</v>
      </c>
    </row>
    <row r="61" spans="1:4" ht="58.2" thickBot="1" x14ac:dyDescent="0.35">
      <c r="A61" s="76" t="s">
        <v>175</v>
      </c>
      <c r="B61" s="77" t="s">
        <v>176</v>
      </c>
      <c r="C61" s="77" t="s">
        <v>90</v>
      </c>
      <c r="D61" s="78">
        <v>0</v>
      </c>
    </row>
    <row r="62" spans="1:4" ht="69.599999999999994" thickBot="1" x14ac:dyDescent="0.35">
      <c r="A62" s="76" t="s">
        <v>177</v>
      </c>
      <c r="B62" s="77" t="s">
        <v>177</v>
      </c>
      <c r="C62" s="77" t="s">
        <v>96</v>
      </c>
      <c r="D62" s="80">
        <v>5420339144.6000004</v>
      </c>
    </row>
    <row r="63" spans="1:4" ht="69.599999999999994" thickBot="1" x14ac:dyDescent="0.35">
      <c r="A63" s="76" t="s">
        <v>194</v>
      </c>
      <c r="B63" s="77" t="s">
        <v>178</v>
      </c>
      <c r="C63" s="77" t="s">
        <v>96</v>
      </c>
      <c r="D63" s="79">
        <v>5135297315</v>
      </c>
    </row>
    <row r="64" spans="1:4" ht="69.599999999999994" thickBot="1" x14ac:dyDescent="0.35">
      <c r="A64" s="76" t="s">
        <v>179</v>
      </c>
      <c r="B64" s="77" t="s">
        <v>179</v>
      </c>
      <c r="C64" s="77" t="s">
        <v>96</v>
      </c>
      <c r="D64" s="79">
        <v>5299367734</v>
      </c>
    </row>
    <row r="65" spans="1:4" ht="58.2" thickBot="1" x14ac:dyDescent="0.35">
      <c r="A65" s="76" t="s">
        <v>180</v>
      </c>
      <c r="B65" s="77" t="s">
        <v>181</v>
      </c>
      <c r="C65" s="77" t="s">
        <v>96</v>
      </c>
      <c r="D65" s="80">
        <v>5122214592.4099998</v>
      </c>
    </row>
    <row r="66" spans="1:4" ht="43.8" thickBot="1" x14ac:dyDescent="0.35">
      <c r="A66" s="76" t="s">
        <v>182</v>
      </c>
      <c r="B66" s="77" t="s">
        <v>183</v>
      </c>
      <c r="C66" s="77" t="s">
        <v>90</v>
      </c>
      <c r="D66" s="78">
        <v>0</v>
      </c>
    </row>
    <row r="67" spans="1:4" ht="58.2" thickBot="1" x14ac:dyDescent="0.35">
      <c r="A67" s="76" t="s">
        <v>184</v>
      </c>
      <c r="B67" s="77" t="s">
        <v>184</v>
      </c>
      <c r="C67" s="77" t="s">
        <v>96</v>
      </c>
      <c r="D67" s="80">
        <v>4992200924.8000002</v>
      </c>
    </row>
    <row r="68" spans="1:4" ht="69.599999999999994" thickBot="1" x14ac:dyDescent="0.35">
      <c r="A68" s="76" t="s">
        <v>185</v>
      </c>
      <c r="B68" s="77" t="s">
        <v>186</v>
      </c>
      <c r="C68" s="77" t="s">
        <v>96</v>
      </c>
      <c r="D68" s="79">
        <v>5081451319</v>
      </c>
    </row>
    <row r="69" spans="1:4" ht="55.8" thickBot="1" x14ac:dyDescent="0.35">
      <c r="A69" s="76" t="s">
        <v>187</v>
      </c>
      <c r="B69" s="77" t="s">
        <v>188</v>
      </c>
      <c r="C69" s="77" t="s">
        <v>90</v>
      </c>
      <c r="D69" s="78">
        <v>0</v>
      </c>
    </row>
    <row r="70" spans="1:4" ht="58.2" thickBot="1" x14ac:dyDescent="0.35">
      <c r="A70" s="76" t="s">
        <v>189</v>
      </c>
      <c r="B70" s="77" t="s">
        <v>190</v>
      </c>
      <c r="C70" s="77" t="s">
        <v>96</v>
      </c>
      <c r="D70" s="79">
        <v>5156303960</v>
      </c>
    </row>
  </sheetData>
  <hyperlinks>
    <hyperlink ref="A3" r:id="rId1" display="https://www.secop.gov.co/CO1BusinessLine/Tendering/ReplyAnalysisEdit/Update?docUniqueIdentifier=CO1.RANL.7784828" xr:uid="{A57ED77D-B8AA-4CAE-98B2-C0D816A6E075}"/>
    <hyperlink ref="A4" r:id="rId2" display="https://www.secop.gov.co/CO1BusinessLine/Tendering/ReplyAnalysisEdit/Update?docUniqueIdentifier=CO1.RANL.7784728" xr:uid="{5C03E519-C0BB-44B1-A350-B89AD198FA98}"/>
    <hyperlink ref="A5" r:id="rId3" display="https://www.secop.gov.co/CO1BusinessLine/Tendering/ReplyAnalysisEdit/Update?docUniqueIdentifier=CO1.RANL.7784909" xr:uid="{1C4F82A0-E6BE-436F-8E5A-8809ED58F85F}"/>
    <hyperlink ref="A6" r:id="rId4" display="https://www.secop.gov.co/CO1BusinessLine/Tendering/ReplyAnalysisEdit/Update?docUniqueIdentifier=CO1.RANL.7784827" xr:uid="{A1FF6179-91B3-412E-BF5C-69820F0B8F82}"/>
    <hyperlink ref="A7" r:id="rId5" display="https://www.secop.gov.co/CO1BusinessLine/Tendering/ReplyAnalysisEdit/Update?docUniqueIdentifier=CO1.RANL.7784826" xr:uid="{4AE3C55F-7FE4-4ABF-AC38-7E5F5AD4DB7E}"/>
    <hyperlink ref="A8" r:id="rId6" display="https://www.secop.gov.co/CO1BusinessLine/Tendering/ReplyAnalysisEdit/Update?docUniqueIdentifier=CO1.RANL.7784908" xr:uid="{5058C584-144C-4780-9711-D317129AC6FE}"/>
    <hyperlink ref="A9" r:id="rId7" display="https://www.secop.gov.co/CO1BusinessLine/Tendering/ReplyAnalysisEdit/Update?docUniqueIdentifier=CO1.RANL.7784825" xr:uid="{734F7268-2637-4B0E-B732-C4EE520D3DCA}"/>
    <hyperlink ref="A10" r:id="rId8" display="https://www.secop.gov.co/CO1BusinessLine/Tendering/ReplyAnalysisEdit/Update?docUniqueIdentifier=CO1.RANL.7784824" xr:uid="{3994BA8B-D934-44B4-8C0E-1633759301A2}"/>
    <hyperlink ref="A11" r:id="rId9" display="https://www.secop.gov.co/CO1BusinessLine/Tendering/ReplyAnalysisEdit/Update?docUniqueIdentifier=CO1.RANL.7784727" xr:uid="{C9283758-9665-412F-83E7-D4137E7FA910}"/>
    <hyperlink ref="A12" r:id="rId10" display="https://www.secop.gov.co/CO1BusinessLine/Tendering/ReplyAnalysisEdit/Update?docUniqueIdentifier=CO1.RANL.7784726" xr:uid="{489A7AFC-34C1-43DD-878A-7A591254CB60}"/>
    <hyperlink ref="A13" r:id="rId11" display="https://www.secop.gov.co/CO1BusinessLine/Tendering/ReplyAnalysisEdit/Update?docUniqueIdentifier=CO1.RANL.7784823" xr:uid="{3AE656A5-6EA7-485F-BC8E-C238DA92D73F}"/>
    <hyperlink ref="A14" r:id="rId12" display="https://www.secop.gov.co/CO1BusinessLine/Tendering/ReplyAnalysisEdit/Update?docUniqueIdentifier=CO1.RANL.7784907" xr:uid="{90BD48FE-6452-4952-B419-0CD5BAAD680D}"/>
    <hyperlink ref="A15" r:id="rId13" display="https://www.secop.gov.co/CO1BusinessLine/Tendering/ReplyAnalysisEdit/Update?docUniqueIdentifier=CO1.RANL.7784906" xr:uid="{6533620E-C507-428F-B72D-863422034A58}"/>
    <hyperlink ref="A16" r:id="rId14" display="https://www.secop.gov.co/CO1BusinessLine/Tendering/ReplyAnalysisEdit/Update?docUniqueIdentifier=CO1.RANL.7784822" xr:uid="{05A36435-9BCC-49EF-87FD-9D1735F6D9A0}"/>
    <hyperlink ref="A17" r:id="rId15" display="https://www.secop.gov.co/CO1BusinessLine/Tendering/ReplyAnalysisEdit/Update?docUniqueIdentifier=CO1.RANL.7784903" xr:uid="{E17B3848-A52D-4F31-9EEC-FCC74CF772C1}"/>
    <hyperlink ref="A18" r:id="rId16" display="https://www.secop.gov.co/CO1BusinessLine/Tendering/ReplyAnalysisEdit/Update?docUniqueIdentifier=CO1.RANL.7784725" xr:uid="{6E97321A-9769-43CA-8A98-ACCDA447DD84}"/>
    <hyperlink ref="A19" r:id="rId17" display="https://www.secop.gov.co/CO1BusinessLine/Tendering/ReplyAnalysisEdit/Update?docUniqueIdentifier=CO1.RANL.7784724" xr:uid="{3CA93210-FAE1-4D23-A1B3-E665BB831CC4}"/>
    <hyperlink ref="A20" r:id="rId18" display="https://www.secop.gov.co/CO1BusinessLine/Tendering/ReplyAnalysisEdit/Update?docUniqueIdentifier=CO1.RANL.7784723" xr:uid="{2B0E0ED6-41D0-4045-BB03-E9C54F9279D8}"/>
    <hyperlink ref="A21" r:id="rId19" display="https://www.secop.gov.co/CO1BusinessLine/Tendering/ReplyAnalysisEdit/Update?docUniqueIdentifier=CO1.RANL.7784905" xr:uid="{8206EF0E-0D5D-4147-97C3-7C56B210CCB6}"/>
    <hyperlink ref="A22" r:id="rId20" display="https://www.secop.gov.co/CO1BusinessLine/Tendering/ReplyAnalysisEdit/Update?docUniqueIdentifier=CO1.RANL.7784821" xr:uid="{83D4322C-E772-49D9-8F9F-097797FA46EA}"/>
    <hyperlink ref="A23" r:id="rId21" display="https://www.secop.gov.co/CO1BusinessLine/Tendering/ReplyAnalysisEdit/Update?docUniqueIdentifier=CO1.RANL.7784820" xr:uid="{DFFB87B7-6B91-453D-A688-65EECDD6E7C2}"/>
    <hyperlink ref="A24" r:id="rId22" display="https://www.secop.gov.co/CO1BusinessLine/Tendering/ReplyAnalysisEdit/Update?docUniqueIdentifier=CO1.RANL.7784904" xr:uid="{666C2113-423A-43C3-9C1A-84D3FBC9EFE9}"/>
    <hyperlink ref="A25" r:id="rId23" display="https://www.secop.gov.co/CO1BusinessLine/Tendering/ReplyAnalysisEdit/Update?docUniqueIdentifier=CO1.RANL.7784722" xr:uid="{62688442-F13A-4735-A01C-AFD038859298}"/>
    <hyperlink ref="A26" r:id="rId24" display="https://www.secop.gov.co/CO1BusinessLine/Tendering/ReplyAnalysisEdit/Update?docUniqueIdentifier=CO1.RANL.7784721" xr:uid="{4C75CE75-4079-4EB7-AC75-9F32FF7C4E6F}"/>
    <hyperlink ref="A27" r:id="rId25" display="https://www.secop.gov.co/CO1BusinessLine/Tendering/ReplyAnalysisEdit/Update?docUniqueIdentifier=CO1.RANL.7784819" xr:uid="{011F62DC-6676-401F-81C5-BB212D8ED71A}"/>
    <hyperlink ref="A28" r:id="rId26" display="https://www.secop.gov.co/CO1BusinessLine/Tendering/ReplyAnalysisEdit/Update?docUniqueIdentifier=CO1.RANL.7784720" xr:uid="{73C4ECF4-B518-4098-9691-7CEE971D6B97}"/>
    <hyperlink ref="A29" r:id="rId27" display="https://www.secop.gov.co/CO1BusinessLine/Tendering/ReplyAnalysisEdit/Update?docUniqueIdentifier=CO1.RANL.7784818" xr:uid="{66F68D2E-E214-447B-A4A2-9298CB4406C9}"/>
    <hyperlink ref="A30" r:id="rId28" display="https://www.secop.gov.co/CO1BusinessLine/Tendering/ReplyAnalysisEdit/Update?docUniqueIdentifier=CO1.RANL.7784817" xr:uid="{322E3747-BA1E-4C0E-A269-3BEE9F77E4AB}"/>
    <hyperlink ref="A31" r:id="rId29" display="https://www.secop.gov.co/CO1BusinessLine/Tendering/ReplyAnalysisEdit/Update?docUniqueIdentifier=CO1.RANL.7784816" xr:uid="{39354BA7-8E55-4131-B3BD-F582926778C4}"/>
    <hyperlink ref="A32" r:id="rId30" display="https://www.secop.gov.co/CO1BusinessLine/Tendering/ReplyAnalysisEdit/Update?docUniqueIdentifier=CO1.RANL.7784719" xr:uid="{F9D5FFEC-1A70-4C34-B85C-736BF8E90536}"/>
    <hyperlink ref="A33" r:id="rId31" display="https://www.secop.gov.co/CO1BusinessLine/Tendering/ReplyAnalysisEdit/Update?docUniqueIdentifier=CO1.RANL.7784815" xr:uid="{FD69CE98-6114-40EB-A616-1B12EA6CE6A1}"/>
    <hyperlink ref="A34" r:id="rId32" display="https://www.secop.gov.co/CO1BusinessLine/Tendering/ReplyAnalysisEdit/Update?docUniqueIdentifier=CO1.RANL.7784902" xr:uid="{C924FBD4-4791-4E62-A23D-179A7496D9C6}"/>
    <hyperlink ref="A35" r:id="rId33" display="https://www.secop.gov.co/CO1BusinessLine/Tendering/ReplyAnalysisEdit/Update?docUniqueIdentifier=CO1.RANL.7784901" xr:uid="{03308E19-7132-4D17-BD71-E6E4D7A99D95}"/>
    <hyperlink ref="A36" r:id="rId34" display="https://www.secop.gov.co/CO1BusinessLine/Tendering/ReplyAnalysisEdit/Update?docUniqueIdentifier=CO1.RANL.7784718" xr:uid="{5E2378FE-7EE1-47D0-A6F7-B21DE713B02E}"/>
    <hyperlink ref="A37" r:id="rId35" display="https://www.secop.gov.co/CO1BusinessLine/Tendering/ReplyAnalysisEdit/Update?docUniqueIdentifier=CO1.RANL.7784814" xr:uid="{3162C4F1-5EEE-4DBC-9AD5-EA1925317371}"/>
    <hyperlink ref="A38" r:id="rId36" display="https://www.secop.gov.co/CO1BusinessLine/Tendering/ReplyAnalysisEdit/Update?docUniqueIdentifier=CO1.RANL.7784717" xr:uid="{6F5825C1-4BED-451F-9562-2AE00F52F7D3}"/>
    <hyperlink ref="A39" r:id="rId37" display="https://www.secop.gov.co/CO1BusinessLine/Tendering/ReplyAnalysisEdit/Update?docUniqueIdentifier=CO1.RANL.7784716" xr:uid="{B01F7963-F975-4A66-8B6E-94E692140675}"/>
    <hyperlink ref="A40" r:id="rId38" display="https://www.secop.gov.co/CO1BusinessLine/Tendering/ReplyAnalysisEdit/Update?docUniqueIdentifier=CO1.RANL.7784813" xr:uid="{5860F3E9-FBF9-4EBB-BDF7-6C1DE2FDD6E3}"/>
    <hyperlink ref="A41" r:id="rId39" display="https://www.secop.gov.co/CO1BusinessLine/Tendering/ReplyAnalysisEdit/Update?docUniqueIdentifier=CO1.RANL.7784715" xr:uid="{D9F8045F-5F84-4B0C-86E1-D016575927DD}"/>
    <hyperlink ref="A42" r:id="rId40" display="https://www.secop.gov.co/CO1BusinessLine/Tendering/ReplyAnalysisEdit/Update?docUniqueIdentifier=CO1.RANL.7783240" xr:uid="{2096A00F-D4FA-48C9-81AF-B804CF6A4D88}"/>
    <hyperlink ref="A43" r:id="rId41" display="https://www.secop.gov.co/CO1BusinessLine/Tendering/ReplyAnalysisEdit/Update?docUniqueIdentifier=CO1.RANL.7784812" xr:uid="{6001BA43-717B-4DF0-B345-1B222340FACF}"/>
    <hyperlink ref="A44" r:id="rId42" display="https://www.secop.gov.co/CO1BusinessLine/Tendering/ReplyAnalysisEdit/Update?docUniqueIdentifier=CO1.RANL.7784714" xr:uid="{5A2E4072-42E4-43C9-B8C7-C721986E3DBE}"/>
    <hyperlink ref="A45" r:id="rId43" display="https://www.secop.gov.co/CO1BusinessLine/Tendering/ReplyAnalysisEdit/Update?docUniqueIdentifier=CO1.RANL.7784811" xr:uid="{90E0DF52-CA3A-4DFA-BCC2-FD0C72CAB238}"/>
    <hyperlink ref="A46" r:id="rId44" display="https://www.secop.gov.co/CO1BusinessLine/Tendering/ReplyAnalysisEdit/Update?docUniqueIdentifier=CO1.RANL.7784713" xr:uid="{0B40E8C3-FB8C-4E2B-861D-AD64B64362FB}"/>
    <hyperlink ref="A47" r:id="rId45" display="https://www.secop.gov.co/CO1BusinessLine/Tendering/ReplyAnalysisEdit/Update?docUniqueIdentifier=CO1.RANL.7784712" xr:uid="{22092AAB-9733-4670-90B0-5A0E670BDB53}"/>
    <hyperlink ref="A48" r:id="rId46" display="https://www.secop.gov.co/CO1BusinessLine/Tendering/ReplyAnalysisEdit/Update?docUniqueIdentifier=CO1.RANL.7783238" xr:uid="{3FE4B0E1-DD01-42A3-9756-21B558D535F0}"/>
    <hyperlink ref="A49" r:id="rId47" display="https://www.secop.gov.co/CO1BusinessLine/Tendering/ReplyAnalysisEdit/Update?docUniqueIdentifier=CO1.RANL.7784711" xr:uid="{DED1E70B-93B3-4300-B776-82CBA9D93EC5}"/>
    <hyperlink ref="A50" r:id="rId48" display="https://www.secop.gov.co/CO1BusinessLine/Tendering/ReplyAnalysisEdit/Update?docUniqueIdentifier=CO1.RANL.7784710" xr:uid="{0B55A6A0-7749-484D-B3C7-155DB8C4AABC}"/>
    <hyperlink ref="A51" r:id="rId49" display="https://www.secop.gov.co/CO1BusinessLine/Tendering/ReplyAnalysisEdit/Update?docUniqueIdentifier=CO1.RANL.7784810" xr:uid="{8694DFDC-A5C2-4EE4-91EF-626CB1C644A6}"/>
    <hyperlink ref="A52" r:id="rId50" display="https://www.secop.gov.co/CO1BusinessLine/Tendering/ReplyAnalysisEdit/Update?docUniqueIdentifier=CO1.RANL.7784809" xr:uid="{FE261434-2975-472F-B695-CB7D91441890}"/>
    <hyperlink ref="A53" r:id="rId51" display="https://www.secop.gov.co/CO1BusinessLine/Tendering/ReplyAnalysisEdit/Update?docUniqueIdentifier=CO1.RANL.7784808" xr:uid="{9B85691B-0911-4514-9520-0844EA1A714B}"/>
    <hyperlink ref="A54" r:id="rId52" display="https://www.secop.gov.co/CO1BusinessLine/Tendering/ReplyAnalysisEdit/Update?docUniqueIdentifier=CO1.RANL.7784807" xr:uid="{0380F126-0759-414B-9E20-B6E46C5875FD}"/>
    <hyperlink ref="A55" r:id="rId53" display="https://www.secop.gov.co/CO1BusinessLine/Tendering/ReplyAnalysisEdit/Update?docUniqueIdentifier=CO1.RANL.7784709" xr:uid="{CC200347-0624-46B2-9B1C-4B01B14A74CD}"/>
    <hyperlink ref="A56" r:id="rId54" display="https://www.secop.gov.co/CO1BusinessLine/Tendering/ReplyAnalysisEdit/Update?docUniqueIdentifier=CO1.RANL.7784708" xr:uid="{99C7318F-5621-4AAD-A59A-2965DE85E84C}"/>
    <hyperlink ref="A57" r:id="rId55" display="https://www.secop.gov.co/CO1BusinessLine/Tendering/ReplyAnalysisEdit/Update?docUniqueIdentifier=CO1.RANL.7783237" xr:uid="{59C4DBB3-117D-46B5-9316-CF8B6594067E}"/>
    <hyperlink ref="A58" r:id="rId56" display="https://www.secop.gov.co/CO1BusinessLine/Tendering/ReplyAnalysisEdit/Update?docUniqueIdentifier=CO1.RANL.7784707" xr:uid="{F8514312-7CEB-4908-BB95-C980AB65EA82}"/>
    <hyperlink ref="A59" r:id="rId57" display="https://www.secop.gov.co/CO1BusinessLine/Tendering/ReplyAnalysisEdit/Update?docUniqueIdentifier=CO1.RANL.7783236" xr:uid="{67ED9A85-CAB9-4C44-9468-F07DFD033AC8}"/>
    <hyperlink ref="A60" r:id="rId58" display="https://www.secop.gov.co/CO1BusinessLine/Tendering/ReplyAnalysisEdit/Update?docUniqueIdentifier=CO1.RANL.7784806" xr:uid="{6D08AF81-8CF6-462F-9144-A7EDCDB7E366}"/>
    <hyperlink ref="A61" r:id="rId59" display="https://www.secop.gov.co/CO1BusinessLine/Tendering/ReplyAnalysisEdit/Update?docUniqueIdentifier=CO1.RANL.7783235" xr:uid="{DB0A5AF9-9451-4606-BEF9-AF062E777CF7}"/>
    <hyperlink ref="A62" r:id="rId60" display="https://www.secop.gov.co/CO1BusinessLine/Tendering/ReplyAnalysisEdit/Update?docUniqueIdentifier=CO1.RANL.7784706" xr:uid="{9ED437BA-3B71-4771-A9FE-4B71BE3446EB}"/>
    <hyperlink ref="A63" r:id="rId61" display="https://www.secop.gov.co/CO1BusinessLine/Tendering/ReplyAnalysisEdit/Update?docUniqueIdentifier=CO1.RANL.7784705" xr:uid="{4652E5E1-27E9-4895-8AAA-B35193B894D7}"/>
    <hyperlink ref="A64" r:id="rId62" display="https://www.secop.gov.co/CO1BusinessLine/Tendering/ReplyAnalysisEdit/Update?docUniqueIdentifier=CO1.RANL.7784704" xr:uid="{700E6F94-7778-4A07-A5EF-4F4925AB2C78}"/>
    <hyperlink ref="A65" r:id="rId63" display="https://www.secop.gov.co/CO1BusinessLine/Tendering/ReplyAnalysisEdit/Update?docUniqueIdentifier=CO1.RANL.7784805" xr:uid="{E92BF8A0-D8BC-446F-BF3A-74E61780AEAB}"/>
    <hyperlink ref="A66" r:id="rId64" display="https://www.secop.gov.co/CO1BusinessLine/Tendering/ReplyAnalysisEdit/Update?docUniqueIdentifier=CO1.RANL.7784804" xr:uid="{543DC79F-641F-4921-B9D2-B6F06B4F5138}"/>
    <hyperlink ref="A67" r:id="rId65" display="https://www.secop.gov.co/CO1BusinessLine/Tendering/ReplyAnalysisEdit/Update?docUniqueIdentifier=CO1.RANL.7784703" xr:uid="{C5567D2E-AE31-4FDB-9322-0D85C040659C}"/>
    <hyperlink ref="A68" r:id="rId66" display="https://www.secop.gov.co/CO1BusinessLine/Tendering/ReplyAnalysisEdit/Update?docUniqueIdentifier=CO1.RANL.7784803" xr:uid="{83ABB2E9-92C1-4347-8987-9B9EDD892566}"/>
    <hyperlink ref="A69" r:id="rId67" display="https://www.secop.gov.co/CO1BusinessLine/Tendering/ReplyAnalysisEdit/Update?docUniqueIdentifier=CO1.RANL.7783234" xr:uid="{A24F86A5-EBFB-4A2C-A818-0E6BA36EAFA0}"/>
    <hyperlink ref="A70" r:id="rId68" display="https://www.secop.gov.co/CO1BusinessLine/Tendering/ReplyAnalysisEdit/Update?docUniqueIdentifier=CO1.RANL.7784802" xr:uid="{BE46E49E-064E-45DF-ABD0-EE8542331831}"/>
  </hyperlinks>
  <pageMargins left="0.7" right="0.7" top="0.75" bottom="0.75" header="0.3" footer="0.3"/>
  <pageSetup orientation="portrait"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7AE93-F56B-4126-BECA-4F2BAA93CEE5}">
  <dimension ref="B2:I67"/>
  <sheetViews>
    <sheetView topLeftCell="A19" zoomScale="115" zoomScaleNormal="115" workbookViewId="0">
      <selection activeCell="I34" sqref="I34"/>
    </sheetView>
  </sheetViews>
  <sheetFormatPr baseColWidth="10" defaultRowHeight="14.4" x14ac:dyDescent="0.3"/>
  <cols>
    <col min="1" max="1" width="4.33203125" customWidth="1"/>
    <col min="2" max="2" width="10.6640625" customWidth="1"/>
    <col min="3" max="3" width="30.88671875" customWidth="1"/>
    <col min="4" max="4" width="26.88671875" hidden="1" customWidth="1"/>
    <col min="5" max="5" width="24.44140625" hidden="1" customWidth="1"/>
    <col min="6" max="6" width="24.33203125" customWidth="1"/>
    <col min="7" max="7" width="21.33203125" customWidth="1"/>
    <col min="8" max="8" width="20.44140625" hidden="1" customWidth="1"/>
    <col min="9" max="9" width="55" customWidth="1"/>
    <col min="10" max="10" width="24.6640625" bestFit="1" customWidth="1"/>
    <col min="11" max="11" width="19.109375" bestFit="1" customWidth="1"/>
  </cols>
  <sheetData>
    <row r="2" spans="2:9" ht="27.6" x14ac:dyDescent="0.3">
      <c r="B2" s="7" t="s">
        <v>6</v>
      </c>
      <c r="C2" s="4" t="s">
        <v>7</v>
      </c>
      <c r="D2" s="5" t="s">
        <v>0</v>
      </c>
      <c r="E2" s="5" t="s">
        <v>22</v>
      </c>
      <c r="F2" s="5" t="s">
        <v>83</v>
      </c>
      <c r="G2" s="5" t="s">
        <v>2</v>
      </c>
      <c r="H2" s="5" t="s">
        <v>8</v>
      </c>
      <c r="I2" s="47" t="s">
        <v>21</v>
      </c>
    </row>
    <row r="3" spans="2:9" ht="27.6" x14ac:dyDescent="0.3">
      <c r="B3" s="48">
        <v>81</v>
      </c>
      <c r="C3" s="65" t="s">
        <v>23</v>
      </c>
      <c r="D3" s="51">
        <v>1921524325.6400001</v>
      </c>
      <c r="E3" s="50"/>
      <c r="F3" s="5" t="s">
        <v>82</v>
      </c>
      <c r="G3" s="50"/>
      <c r="H3" s="14" t="str">
        <f t="shared" ref="H3:H34" si="0">IF(G3&gt;$G$67,"OK","REQUERIR")</f>
        <v>REQUERIR</v>
      </c>
    </row>
    <row r="4" spans="2:9" x14ac:dyDescent="0.3">
      <c r="B4" s="48">
        <v>77</v>
      </c>
      <c r="C4" s="66" t="s">
        <v>24</v>
      </c>
      <c r="D4" s="52">
        <v>1863732748.47</v>
      </c>
      <c r="E4" s="50"/>
      <c r="F4" s="5" t="s">
        <v>82</v>
      </c>
      <c r="G4" s="50"/>
      <c r="H4" s="14" t="str">
        <f t="shared" si="0"/>
        <v>REQUERIR</v>
      </c>
    </row>
    <row r="5" spans="2:9" x14ac:dyDescent="0.3">
      <c r="B5" s="56">
        <v>74</v>
      </c>
      <c r="C5" s="57" t="s">
        <v>25</v>
      </c>
      <c r="D5" s="51">
        <v>1867506430.9400001</v>
      </c>
      <c r="E5" s="50">
        <f t="shared" ref="E5:E50" si="1">+D5</f>
        <v>1867506430.9400001</v>
      </c>
      <c r="F5" s="5"/>
      <c r="G5" s="50">
        <f t="shared" ref="G5:G50" si="2">+E5</f>
        <v>1867506430.9400001</v>
      </c>
      <c r="H5" s="14" t="str">
        <f t="shared" si="0"/>
        <v>OK</v>
      </c>
    </row>
    <row r="6" spans="2:9" x14ac:dyDescent="0.3">
      <c r="B6" s="56">
        <v>73</v>
      </c>
      <c r="C6" s="57" t="s">
        <v>26</v>
      </c>
      <c r="D6" s="51">
        <v>1863188798.9200001</v>
      </c>
      <c r="E6" s="50">
        <f t="shared" si="1"/>
        <v>1863188798.9200001</v>
      </c>
      <c r="F6" s="5"/>
      <c r="G6" s="50">
        <f t="shared" si="2"/>
        <v>1863188798.9200001</v>
      </c>
      <c r="H6" s="14" t="str">
        <f t="shared" si="0"/>
        <v>OK</v>
      </c>
    </row>
    <row r="7" spans="2:9" x14ac:dyDescent="0.3">
      <c r="B7" s="56">
        <v>72</v>
      </c>
      <c r="C7" s="57" t="s">
        <v>27</v>
      </c>
      <c r="D7" s="51">
        <v>1834840955.4400001</v>
      </c>
      <c r="E7" s="50">
        <f t="shared" si="1"/>
        <v>1834840955.4400001</v>
      </c>
      <c r="F7" s="5"/>
      <c r="G7" s="50">
        <f t="shared" si="2"/>
        <v>1834840955.4400001</v>
      </c>
      <c r="H7" s="14" t="str">
        <f t="shared" si="0"/>
        <v>REQUERIR</v>
      </c>
    </row>
    <row r="8" spans="2:9" ht="27.6" x14ac:dyDescent="0.3">
      <c r="B8" s="56">
        <v>71</v>
      </c>
      <c r="C8" s="57" t="s">
        <v>28</v>
      </c>
      <c r="D8" s="51">
        <v>1857939142.9200001</v>
      </c>
      <c r="E8" s="50">
        <f t="shared" si="1"/>
        <v>1857939142.9200001</v>
      </c>
      <c r="F8" s="5"/>
      <c r="G8" s="50">
        <f t="shared" si="2"/>
        <v>1857939142.9200001</v>
      </c>
      <c r="H8" s="14" t="str">
        <f t="shared" si="0"/>
        <v>OK</v>
      </c>
    </row>
    <row r="9" spans="2:9" x14ac:dyDescent="0.3">
      <c r="B9" s="56">
        <v>69</v>
      </c>
      <c r="C9" s="57" t="s">
        <v>29</v>
      </c>
      <c r="D9" s="51">
        <v>1865161683.6199999</v>
      </c>
      <c r="E9" s="50"/>
      <c r="F9" s="5" t="s">
        <v>82</v>
      </c>
      <c r="G9" s="50"/>
      <c r="H9" s="14" t="str">
        <f t="shared" si="0"/>
        <v>REQUERIR</v>
      </c>
    </row>
    <row r="10" spans="2:9" x14ac:dyDescent="0.3">
      <c r="B10" s="56">
        <v>66</v>
      </c>
      <c r="C10" s="57" t="s">
        <v>30</v>
      </c>
      <c r="D10" s="51">
        <v>1861411345.5799999</v>
      </c>
      <c r="E10" s="50">
        <f t="shared" si="1"/>
        <v>1861411345.5799999</v>
      </c>
      <c r="F10" s="5"/>
      <c r="G10" s="50">
        <f t="shared" si="2"/>
        <v>1861411345.5799999</v>
      </c>
      <c r="H10" s="14" t="str">
        <f t="shared" si="0"/>
        <v>OK</v>
      </c>
    </row>
    <row r="11" spans="2:9" x14ac:dyDescent="0.3">
      <c r="B11" s="56">
        <v>65</v>
      </c>
      <c r="C11" s="57" t="s">
        <v>31</v>
      </c>
      <c r="D11" s="51">
        <v>1893037028.51</v>
      </c>
      <c r="E11" s="50"/>
      <c r="F11" s="5" t="s">
        <v>82</v>
      </c>
      <c r="G11" s="50"/>
      <c r="H11" s="14" t="str">
        <f t="shared" si="0"/>
        <v>REQUERIR</v>
      </c>
    </row>
    <row r="12" spans="2:9" ht="27.6" x14ac:dyDescent="0.3">
      <c r="B12" s="56">
        <v>64</v>
      </c>
      <c r="C12" s="57" t="s">
        <v>32</v>
      </c>
      <c r="D12" s="51">
        <v>1892665179.0699999</v>
      </c>
      <c r="E12" s="50">
        <f t="shared" si="1"/>
        <v>1892665179.0699999</v>
      </c>
      <c r="F12" s="5"/>
      <c r="G12" s="50">
        <f t="shared" si="2"/>
        <v>1892665179.0699999</v>
      </c>
      <c r="H12" s="14" t="str">
        <f t="shared" si="0"/>
        <v>OK</v>
      </c>
    </row>
    <row r="13" spans="2:9" x14ac:dyDescent="0.3">
      <c r="B13" s="48">
        <v>63</v>
      </c>
      <c r="C13" s="60" t="s">
        <v>33</v>
      </c>
      <c r="D13" s="51">
        <v>1880085666.29</v>
      </c>
      <c r="E13" s="50">
        <f t="shared" si="1"/>
        <v>1880085666.29</v>
      </c>
      <c r="F13" s="5"/>
      <c r="G13" s="50">
        <f t="shared" si="2"/>
        <v>1880085666.29</v>
      </c>
      <c r="H13" s="14" t="str">
        <f t="shared" si="0"/>
        <v>OK</v>
      </c>
    </row>
    <row r="14" spans="2:9" ht="27.6" x14ac:dyDescent="0.3">
      <c r="B14" s="48">
        <v>62</v>
      </c>
      <c r="C14" s="60" t="s">
        <v>34</v>
      </c>
      <c r="D14" s="51">
        <v>1912318753.79</v>
      </c>
      <c r="E14" s="50">
        <f t="shared" si="1"/>
        <v>1912318753.79</v>
      </c>
      <c r="F14" s="5"/>
      <c r="G14" s="50">
        <f t="shared" si="2"/>
        <v>1912318753.79</v>
      </c>
      <c r="H14" s="14" t="str">
        <f t="shared" si="0"/>
        <v>OK</v>
      </c>
    </row>
    <row r="15" spans="2:9" x14ac:dyDescent="0.3">
      <c r="B15">
        <v>61</v>
      </c>
      <c r="C15" s="60" t="s">
        <v>35</v>
      </c>
      <c r="D15" s="51">
        <v>1887303263.95</v>
      </c>
      <c r="E15" s="50">
        <f t="shared" si="1"/>
        <v>1887303263.95</v>
      </c>
      <c r="F15" s="67"/>
      <c r="G15" s="50">
        <f t="shared" si="2"/>
        <v>1887303263.95</v>
      </c>
      <c r="H15" s="14" t="str">
        <f t="shared" si="0"/>
        <v>OK</v>
      </c>
    </row>
    <row r="16" spans="2:9" ht="27.6" x14ac:dyDescent="0.3">
      <c r="B16">
        <v>60</v>
      </c>
      <c r="C16" s="60" t="s">
        <v>36</v>
      </c>
      <c r="D16" s="51">
        <v>1846721668.22</v>
      </c>
      <c r="E16" s="50">
        <f t="shared" si="1"/>
        <v>1846721668.22</v>
      </c>
      <c r="F16" s="59"/>
      <c r="G16" s="50">
        <f t="shared" si="2"/>
        <v>1846721668.22</v>
      </c>
      <c r="H16" s="14" t="str">
        <f t="shared" si="0"/>
        <v>OK</v>
      </c>
    </row>
    <row r="17" spans="2:8" ht="27.6" x14ac:dyDescent="0.3">
      <c r="B17">
        <v>59</v>
      </c>
      <c r="C17" s="60" t="s">
        <v>37</v>
      </c>
      <c r="D17" s="51">
        <v>1854075378.5999999</v>
      </c>
      <c r="E17" s="50"/>
      <c r="F17" s="59" t="s">
        <v>82</v>
      </c>
      <c r="G17" s="50"/>
      <c r="H17" s="14" t="str">
        <f t="shared" si="0"/>
        <v>REQUERIR</v>
      </c>
    </row>
    <row r="18" spans="2:8" x14ac:dyDescent="0.3">
      <c r="B18">
        <v>58</v>
      </c>
      <c r="C18" s="60" t="s">
        <v>38</v>
      </c>
      <c r="D18" s="51">
        <v>1837175686.3099999</v>
      </c>
      <c r="E18" s="50"/>
      <c r="F18" s="59" t="s">
        <v>82</v>
      </c>
      <c r="G18" s="50"/>
      <c r="H18" s="14" t="str">
        <f t="shared" si="0"/>
        <v>REQUERIR</v>
      </c>
    </row>
    <row r="19" spans="2:8" x14ac:dyDescent="0.3">
      <c r="B19">
        <v>57</v>
      </c>
      <c r="C19" s="60" t="s">
        <v>39</v>
      </c>
      <c r="D19" s="51">
        <v>1870454632.76</v>
      </c>
      <c r="E19" s="50">
        <f t="shared" si="1"/>
        <v>1870454632.76</v>
      </c>
      <c r="F19" s="67"/>
      <c r="G19" s="50">
        <f t="shared" si="2"/>
        <v>1870454632.76</v>
      </c>
      <c r="H19" s="14" t="str">
        <f t="shared" si="0"/>
        <v>OK</v>
      </c>
    </row>
    <row r="20" spans="2:8" ht="27.6" x14ac:dyDescent="0.3">
      <c r="B20">
        <v>54</v>
      </c>
      <c r="C20" s="60" t="s">
        <v>40</v>
      </c>
      <c r="D20" s="51">
        <v>1864746438.2</v>
      </c>
      <c r="E20" s="50">
        <f t="shared" si="1"/>
        <v>1864746438.2</v>
      </c>
      <c r="F20" s="67"/>
      <c r="G20" s="50">
        <f t="shared" si="2"/>
        <v>1864746438.2</v>
      </c>
      <c r="H20" s="14" t="str">
        <f t="shared" si="0"/>
        <v>OK</v>
      </c>
    </row>
    <row r="21" spans="2:8" x14ac:dyDescent="0.3">
      <c r="B21" s="62">
        <v>53</v>
      </c>
      <c r="C21" s="63" t="s">
        <v>41</v>
      </c>
      <c r="D21" s="51">
        <v>1873426471.6099999</v>
      </c>
      <c r="E21" s="50"/>
      <c r="F21" s="59" t="s">
        <v>82</v>
      </c>
      <c r="G21" s="50"/>
      <c r="H21" s="14" t="str">
        <f t="shared" si="0"/>
        <v>REQUERIR</v>
      </c>
    </row>
    <row r="22" spans="2:8" ht="27.6" x14ac:dyDescent="0.3">
      <c r="B22" s="62">
        <v>52</v>
      </c>
      <c r="C22" s="63" t="s">
        <v>42</v>
      </c>
      <c r="D22" s="51">
        <v>1891321513.6199999</v>
      </c>
      <c r="E22" s="50">
        <f t="shared" si="1"/>
        <v>1891321513.6199999</v>
      </c>
      <c r="F22" s="67"/>
      <c r="G22" s="50">
        <f t="shared" si="2"/>
        <v>1891321513.6199999</v>
      </c>
      <c r="H22" s="14" t="str">
        <f t="shared" si="0"/>
        <v>OK</v>
      </c>
    </row>
    <row r="23" spans="2:8" x14ac:dyDescent="0.3">
      <c r="B23" s="62">
        <v>51</v>
      </c>
      <c r="C23" s="63" t="s">
        <v>43</v>
      </c>
      <c r="D23" s="51">
        <v>1904255983.76</v>
      </c>
      <c r="E23" s="50">
        <f t="shared" si="1"/>
        <v>1904255983.76</v>
      </c>
      <c r="F23" s="67"/>
      <c r="G23" s="50">
        <f t="shared" si="2"/>
        <v>1904255983.76</v>
      </c>
      <c r="H23" s="14" t="str">
        <f t="shared" si="0"/>
        <v>OK</v>
      </c>
    </row>
    <row r="24" spans="2:8" x14ac:dyDescent="0.3">
      <c r="B24" s="62">
        <v>50</v>
      </c>
      <c r="C24" s="63" t="s">
        <v>44</v>
      </c>
      <c r="D24" s="51">
        <v>1895045587.55</v>
      </c>
      <c r="E24" s="50">
        <f t="shared" si="1"/>
        <v>1895045587.55</v>
      </c>
      <c r="F24" s="67"/>
      <c r="G24" s="50">
        <f t="shared" si="2"/>
        <v>1895045587.55</v>
      </c>
      <c r="H24" s="14" t="str">
        <f t="shared" si="0"/>
        <v>OK</v>
      </c>
    </row>
    <row r="25" spans="2:8" x14ac:dyDescent="0.3">
      <c r="B25" s="62">
        <v>49</v>
      </c>
      <c r="C25" s="63" t="s">
        <v>45</v>
      </c>
      <c r="D25" s="51">
        <v>1867113135.5</v>
      </c>
      <c r="E25" s="50">
        <f t="shared" si="1"/>
        <v>1867113135.5</v>
      </c>
      <c r="F25" s="67"/>
      <c r="G25" s="50">
        <f t="shared" si="2"/>
        <v>1867113135.5</v>
      </c>
      <c r="H25" s="14" t="str">
        <f t="shared" si="0"/>
        <v>OK</v>
      </c>
    </row>
    <row r="26" spans="2:8" x14ac:dyDescent="0.3">
      <c r="B26" s="62">
        <v>48</v>
      </c>
      <c r="C26" s="63" t="s">
        <v>46</v>
      </c>
      <c r="D26" s="51">
        <v>1850827641.2</v>
      </c>
      <c r="E26" s="50">
        <f t="shared" si="1"/>
        <v>1850827641.2</v>
      </c>
      <c r="F26" s="67"/>
      <c r="G26" s="50">
        <f t="shared" si="2"/>
        <v>1850827641.2</v>
      </c>
      <c r="H26" s="14" t="str">
        <f t="shared" si="0"/>
        <v>OK</v>
      </c>
    </row>
    <row r="27" spans="2:8" x14ac:dyDescent="0.3">
      <c r="B27" s="62">
        <v>46</v>
      </c>
      <c r="C27" s="63" t="s">
        <v>47</v>
      </c>
      <c r="D27" s="51">
        <v>1882759580.8699999</v>
      </c>
      <c r="E27" s="50"/>
      <c r="F27" s="59" t="s">
        <v>82</v>
      </c>
      <c r="G27" s="50"/>
      <c r="H27" s="14" t="str">
        <f t="shared" si="0"/>
        <v>REQUERIR</v>
      </c>
    </row>
    <row r="28" spans="2:8" x14ac:dyDescent="0.3">
      <c r="B28">
        <v>45</v>
      </c>
      <c r="C28" s="49" t="s">
        <v>48</v>
      </c>
      <c r="D28" s="51">
        <v>1867021226.6199999</v>
      </c>
      <c r="E28" s="50">
        <f t="shared" si="1"/>
        <v>1867021226.6199999</v>
      </c>
      <c r="F28" s="67"/>
      <c r="G28" s="50">
        <f t="shared" si="2"/>
        <v>1867021226.6199999</v>
      </c>
      <c r="H28" s="14" t="str">
        <f t="shared" si="0"/>
        <v>OK</v>
      </c>
    </row>
    <row r="29" spans="2:8" x14ac:dyDescent="0.3">
      <c r="B29">
        <v>44</v>
      </c>
      <c r="C29" s="49" t="s">
        <v>49</v>
      </c>
      <c r="D29" s="51">
        <v>1865149243.0799999</v>
      </c>
      <c r="E29" s="50">
        <f t="shared" si="1"/>
        <v>1865149243.0799999</v>
      </c>
      <c r="F29" s="67"/>
      <c r="G29" s="50">
        <f t="shared" si="2"/>
        <v>1865149243.0799999</v>
      </c>
      <c r="H29" s="14" t="str">
        <f t="shared" si="0"/>
        <v>OK</v>
      </c>
    </row>
    <row r="30" spans="2:8" x14ac:dyDescent="0.3">
      <c r="B30">
        <v>43</v>
      </c>
      <c r="C30" s="49" t="s">
        <v>50</v>
      </c>
      <c r="D30" s="51">
        <v>1882835589.49</v>
      </c>
      <c r="E30" s="50">
        <f t="shared" si="1"/>
        <v>1882835589.49</v>
      </c>
      <c r="F30" s="67"/>
      <c r="G30" s="50">
        <f t="shared" si="2"/>
        <v>1882835589.49</v>
      </c>
      <c r="H30" s="14" t="str">
        <f t="shared" si="0"/>
        <v>OK</v>
      </c>
    </row>
    <row r="31" spans="2:8" ht="27.6" x14ac:dyDescent="0.3">
      <c r="B31">
        <v>42</v>
      </c>
      <c r="C31" s="49" t="s">
        <v>51</v>
      </c>
      <c r="D31" s="51">
        <v>1834291837.01</v>
      </c>
      <c r="E31" s="50">
        <f t="shared" si="1"/>
        <v>1834291837.01</v>
      </c>
      <c r="F31" s="67"/>
      <c r="G31" s="50">
        <f t="shared" si="2"/>
        <v>1834291837.01</v>
      </c>
      <c r="H31" s="14" t="str">
        <f t="shared" si="0"/>
        <v>REQUERIR</v>
      </c>
    </row>
    <row r="32" spans="2:8" x14ac:dyDescent="0.3">
      <c r="B32">
        <v>41</v>
      </c>
      <c r="C32" s="49" t="s">
        <v>52</v>
      </c>
      <c r="D32" s="51">
        <v>1873343859.4300001</v>
      </c>
      <c r="E32" s="50">
        <f t="shared" si="1"/>
        <v>1873343859.4300001</v>
      </c>
      <c r="F32" s="67"/>
      <c r="G32" s="50">
        <f t="shared" si="2"/>
        <v>1873343859.4300001</v>
      </c>
      <c r="H32" s="14" t="str">
        <f t="shared" si="0"/>
        <v>OK</v>
      </c>
    </row>
    <row r="33" spans="2:8" x14ac:dyDescent="0.3">
      <c r="B33">
        <v>39</v>
      </c>
      <c r="C33" s="49" t="s">
        <v>53</v>
      </c>
      <c r="D33" s="51">
        <v>1860313899.9000001</v>
      </c>
      <c r="E33" s="50">
        <f t="shared" si="1"/>
        <v>1860313899.9000001</v>
      </c>
      <c r="F33" s="67"/>
      <c r="G33" s="50">
        <f t="shared" si="2"/>
        <v>1860313899.9000001</v>
      </c>
      <c r="H33" s="14" t="str">
        <f t="shared" si="0"/>
        <v>OK</v>
      </c>
    </row>
    <row r="34" spans="2:8" x14ac:dyDescent="0.3">
      <c r="B34">
        <v>38</v>
      </c>
      <c r="C34" s="49" t="s">
        <v>54</v>
      </c>
      <c r="D34" s="51">
        <v>1854005123.2</v>
      </c>
      <c r="E34" s="50">
        <f t="shared" si="1"/>
        <v>1854005123.2</v>
      </c>
      <c r="F34" s="67"/>
      <c r="G34" s="50">
        <f t="shared" si="2"/>
        <v>1854005123.2</v>
      </c>
      <c r="H34" s="14" t="str">
        <f t="shared" si="0"/>
        <v>OK</v>
      </c>
    </row>
    <row r="35" spans="2:8" x14ac:dyDescent="0.3">
      <c r="B35">
        <v>37</v>
      </c>
      <c r="C35" s="54" t="s">
        <v>55</v>
      </c>
      <c r="D35" s="51">
        <v>1890014976.95</v>
      </c>
      <c r="E35" s="50">
        <f t="shared" si="1"/>
        <v>1890014976.95</v>
      </c>
      <c r="F35" s="67"/>
      <c r="G35" s="50">
        <f t="shared" si="2"/>
        <v>1890014976.95</v>
      </c>
      <c r="H35" s="14" t="str">
        <f t="shared" ref="H35:H62" si="3">IF(G35&gt;$G$67,"OK","REQUERIR")</f>
        <v>OK</v>
      </c>
    </row>
    <row r="36" spans="2:8" ht="27.6" x14ac:dyDescent="0.3">
      <c r="B36">
        <v>36</v>
      </c>
      <c r="C36" s="54" t="s">
        <v>56</v>
      </c>
      <c r="D36" s="51">
        <v>1862589498.6800001</v>
      </c>
      <c r="E36" s="50">
        <f t="shared" si="1"/>
        <v>1862589498.6800001</v>
      </c>
      <c r="F36" s="67"/>
      <c r="G36" s="50">
        <f t="shared" si="2"/>
        <v>1862589498.6800001</v>
      </c>
      <c r="H36" s="14" t="str">
        <f t="shared" si="3"/>
        <v>OK</v>
      </c>
    </row>
    <row r="37" spans="2:8" ht="27.6" x14ac:dyDescent="0.3">
      <c r="B37">
        <v>35</v>
      </c>
      <c r="C37" s="54" t="s">
        <v>57</v>
      </c>
      <c r="D37" s="51">
        <v>1837633450.3199999</v>
      </c>
      <c r="E37" s="50">
        <f t="shared" si="1"/>
        <v>1837633450.3199999</v>
      </c>
      <c r="F37" s="67"/>
      <c r="G37" s="50">
        <f t="shared" si="2"/>
        <v>1837633450.3199999</v>
      </c>
      <c r="H37" s="14" t="str">
        <f t="shared" si="3"/>
        <v>REQUERIR</v>
      </c>
    </row>
    <row r="38" spans="2:8" x14ac:dyDescent="0.3">
      <c r="B38">
        <v>33</v>
      </c>
      <c r="C38" s="54" t="s">
        <v>58</v>
      </c>
      <c r="D38" s="51">
        <v>1853552197.3900001</v>
      </c>
      <c r="E38" s="50">
        <f t="shared" si="1"/>
        <v>1853552197.3900001</v>
      </c>
      <c r="F38" s="67"/>
      <c r="G38" s="50">
        <f t="shared" si="2"/>
        <v>1853552197.3900001</v>
      </c>
      <c r="H38" s="14" t="str">
        <f t="shared" si="3"/>
        <v>OK</v>
      </c>
    </row>
    <row r="39" spans="2:8" x14ac:dyDescent="0.3">
      <c r="B39">
        <v>31</v>
      </c>
      <c r="C39" s="55" t="s">
        <v>59</v>
      </c>
      <c r="D39" s="53">
        <v>1893651568.74</v>
      </c>
      <c r="E39" s="50">
        <f t="shared" si="1"/>
        <v>1893651568.74</v>
      </c>
      <c r="F39" s="67"/>
      <c r="G39" s="50">
        <f t="shared" si="2"/>
        <v>1893651568.74</v>
      </c>
      <c r="H39" s="14" t="str">
        <f t="shared" si="3"/>
        <v>OK</v>
      </c>
    </row>
    <row r="40" spans="2:8" x14ac:dyDescent="0.3">
      <c r="B40">
        <v>30</v>
      </c>
      <c r="C40" s="55" t="s">
        <v>60</v>
      </c>
      <c r="D40" s="61">
        <v>1883795217.4200001</v>
      </c>
      <c r="E40" s="50"/>
      <c r="F40" s="59" t="s">
        <v>82</v>
      </c>
      <c r="G40" s="50"/>
      <c r="H40" s="14" t="str">
        <f t="shared" si="3"/>
        <v>REQUERIR</v>
      </c>
    </row>
    <row r="41" spans="2:8" x14ac:dyDescent="0.3">
      <c r="B41">
        <v>29</v>
      </c>
      <c r="C41" s="55" t="s">
        <v>61</v>
      </c>
      <c r="D41" s="53">
        <v>1811815995.3499999</v>
      </c>
      <c r="E41" s="50">
        <f t="shared" si="1"/>
        <v>1811815995.3499999</v>
      </c>
      <c r="F41" s="67"/>
      <c r="G41" s="50">
        <f t="shared" si="2"/>
        <v>1811815995.3499999</v>
      </c>
      <c r="H41" s="14" t="str">
        <f t="shared" si="3"/>
        <v>REQUERIR</v>
      </c>
    </row>
    <row r="42" spans="2:8" x14ac:dyDescent="0.3">
      <c r="B42" s="58">
        <v>26</v>
      </c>
      <c r="C42" s="58" t="s">
        <v>62</v>
      </c>
      <c r="D42" s="53">
        <v>1866595235.0799999</v>
      </c>
      <c r="E42" s="50">
        <f t="shared" si="1"/>
        <v>1866595235.0799999</v>
      </c>
      <c r="F42" s="67"/>
      <c r="G42" s="50">
        <f t="shared" si="2"/>
        <v>1866595235.0799999</v>
      </c>
      <c r="H42" s="14" t="str">
        <f t="shared" si="3"/>
        <v>OK</v>
      </c>
    </row>
    <row r="43" spans="2:8" x14ac:dyDescent="0.3">
      <c r="B43" s="58">
        <v>25</v>
      </c>
      <c r="C43" s="58" t="s">
        <v>63</v>
      </c>
      <c r="D43" s="53">
        <v>1888790993.4300001</v>
      </c>
      <c r="E43" s="50">
        <f t="shared" si="1"/>
        <v>1888790993.4300001</v>
      </c>
      <c r="F43" s="67"/>
      <c r="G43" s="50">
        <f t="shared" si="2"/>
        <v>1888790993.4300001</v>
      </c>
      <c r="H43" s="14" t="str">
        <f t="shared" si="3"/>
        <v>OK</v>
      </c>
    </row>
    <row r="44" spans="2:8" x14ac:dyDescent="0.3">
      <c r="B44" s="58">
        <v>24</v>
      </c>
      <c r="C44" s="58" t="s">
        <v>64</v>
      </c>
      <c r="D44" s="53">
        <v>1859842138.3</v>
      </c>
      <c r="E44" s="50">
        <f t="shared" si="1"/>
        <v>1859842138.3</v>
      </c>
      <c r="F44" s="67"/>
      <c r="G44" s="50">
        <f t="shared" si="2"/>
        <v>1859842138.3</v>
      </c>
      <c r="H44" s="14" t="str">
        <f t="shared" si="3"/>
        <v>OK</v>
      </c>
    </row>
    <row r="45" spans="2:8" x14ac:dyDescent="0.3">
      <c r="B45" s="58">
        <v>23</v>
      </c>
      <c r="C45" s="58" t="s">
        <v>65</v>
      </c>
      <c r="D45" s="53">
        <v>1860595732.0799999</v>
      </c>
      <c r="E45" s="50">
        <f t="shared" si="1"/>
        <v>1860595732.0799999</v>
      </c>
      <c r="F45" s="67"/>
      <c r="G45" s="50">
        <f t="shared" si="2"/>
        <v>1860595732.0799999</v>
      </c>
      <c r="H45" s="14" t="str">
        <f t="shared" si="3"/>
        <v>OK</v>
      </c>
    </row>
    <row r="46" spans="2:8" x14ac:dyDescent="0.3">
      <c r="B46" s="58">
        <v>22</v>
      </c>
      <c r="C46" s="58" t="s">
        <v>66</v>
      </c>
      <c r="D46" s="53">
        <v>1840895659.0799999</v>
      </c>
      <c r="E46" s="50"/>
      <c r="F46" s="59" t="s">
        <v>82</v>
      </c>
      <c r="G46" s="50"/>
      <c r="H46" s="14" t="str">
        <f t="shared" si="3"/>
        <v>REQUERIR</v>
      </c>
    </row>
    <row r="47" spans="2:8" x14ac:dyDescent="0.3">
      <c r="B47" s="58">
        <v>21</v>
      </c>
      <c r="C47" s="58" t="s">
        <v>67</v>
      </c>
      <c r="D47" s="53">
        <v>1869887525.98</v>
      </c>
      <c r="E47" s="50"/>
      <c r="F47" s="59" t="s">
        <v>82</v>
      </c>
      <c r="G47" s="50"/>
      <c r="H47" s="14" t="str">
        <f t="shared" si="3"/>
        <v>REQUERIR</v>
      </c>
    </row>
    <row r="48" spans="2:8" x14ac:dyDescent="0.3">
      <c r="B48" s="58">
        <v>20</v>
      </c>
      <c r="C48" s="58" t="s">
        <v>68</v>
      </c>
      <c r="D48" s="53">
        <v>1895808569.24</v>
      </c>
      <c r="E48" s="50">
        <f t="shared" si="1"/>
        <v>1895808569.24</v>
      </c>
      <c r="F48" s="67"/>
      <c r="G48" s="50">
        <f t="shared" si="2"/>
        <v>1895808569.24</v>
      </c>
      <c r="H48" s="14" t="str">
        <f t="shared" si="3"/>
        <v>OK</v>
      </c>
    </row>
    <row r="49" spans="2:8" x14ac:dyDescent="0.3">
      <c r="B49" s="64">
        <v>19</v>
      </c>
      <c r="C49" s="64" t="s">
        <v>69</v>
      </c>
      <c r="D49" s="53">
        <v>1866974183.6199999</v>
      </c>
      <c r="E49" s="50"/>
      <c r="F49" s="59" t="s">
        <v>82</v>
      </c>
      <c r="G49" s="50"/>
      <c r="H49" s="14" t="str">
        <f t="shared" si="3"/>
        <v>REQUERIR</v>
      </c>
    </row>
    <row r="50" spans="2:8" x14ac:dyDescent="0.3">
      <c r="B50" s="64">
        <v>17</v>
      </c>
      <c r="C50" s="64" t="s">
        <v>70</v>
      </c>
      <c r="D50" s="53">
        <v>1852304129.3599999</v>
      </c>
      <c r="E50" s="50">
        <f t="shared" si="1"/>
        <v>1852304129.3599999</v>
      </c>
      <c r="F50" s="67"/>
      <c r="G50" s="50">
        <f t="shared" si="2"/>
        <v>1852304129.3599999</v>
      </c>
      <c r="H50" s="14" t="str">
        <f t="shared" si="3"/>
        <v>OK</v>
      </c>
    </row>
    <row r="51" spans="2:8" x14ac:dyDescent="0.3">
      <c r="B51" s="64">
        <v>15</v>
      </c>
      <c r="C51" s="64" t="s">
        <v>71</v>
      </c>
      <c r="D51" s="53">
        <v>1871240538.26</v>
      </c>
      <c r="E51" s="50">
        <f t="shared" ref="E51:E62" si="4">+D51</f>
        <v>1871240538.26</v>
      </c>
      <c r="F51" s="67"/>
      <c r="G51" s="50">
        <f t="shared" ref="G51:G62" si="5">+E51</f>
        <v>1871240538.26</v>
      </c>
      <c r="H51" s="14" t="str">
        <f t="shared" si="3"/>
        <v>OK</v>
      </c>
    </row>
    <row r="52" spans="2:8" x14ac:dyDescent="0.3">
      <c r="B52" s="64">
        <v>14</v>
      </c>
      <c r="C52" s="64" t="s">
        <v>72</v>
      </c>
      <c r="D52" s="53">
        <v>1889803316.73</v>
      </c>
      <c r="E52" s="50">
        <f t="shared" si="4"/>
        <v>1889803316.73</v>
      </c>
      <c r="F52" s="67"/>
      <c r="G52" s="50">
        <f t="shared" si="5"/>
        <v>1889803316.73</v>
      </c>
      <c r="H52" s="14" t="str">
        <f t="shared" si="3"/>
        <v>OK</v>
      </c>
    </row>
    <row r="53" spans="2:8" x14ac:dyDescent="0.3">
      <c r="B53" s="64">
        <v>13</v>
      </c>
      <c r="C53" s="64" t="s">
        <v>73</v>
      </c>
      <c r="D53" s="53">
        <v>1874948880</v>
      </c>
      <c r="E53" s="50"/>
      <c r="F53" s="59" t="s">
        <v>82</v>
      </c>
      <c r="G53" s="50"/>
      <c r="H53" s="14" t="str">
        <f t="shared" si="3"/>
        <v>REQUERIR</v>
      </c>
    </row>
    <row r="54" spans="2:8" x14ac:dyDescent="0.3">
      <c r="B54" s="64">
        <v>11</v>
      </c>
      <c r="C54" s="64" t="s">
        <v>74</v>
      </c>
      <c r="D54" s="53">
        <v>1869079756.8199999</v>
      </c>
      <c r="E54" s="50">
        <f t="shared" si="4"/>
        <v>1869079756.8199999</v>
      </c>
      <c r="F54" s="67"/>
      <c r="G54" s="50">
        <f t="shared" si="5"/>
        <v>1869079756.8199999</v>
      </c>
      <c r="H54" s="14" t="str">
        <f t="shared" si="3"/>
        <v>OK</v>
      </c>
    </row>
    <row r="55" spans="2:8" x14ac:dyDescent="0.3">
      <c r="B55" s="64">
        <v>10</v>
      </c>
      <c r="C55" s="64" t="s">
        <v>74</v>
      </c>
      <c r="D55" s="53">
        <v>1889715615.28</v>
      </c>
      <c r="E55" s="50">
        <f t="shared" si="4"/>
        <v>1889715615.28</v>
      </c>
      <c r="F55" s="67"/>
      <c r="G55" s="50">
        <f t="shared" si="5"/>
        <v>1889715615.28</v>
      </c>
      <c r="H55" s="14" t="str">
        <f t="shared" si="3"/>
        <v>OK</v>
      </c>
    </row>
    <row r="56" spans="2:8" x14ac:dyDescent="0.3">
      <c r="B56" s="55">
        <v>9</v>
      </c>
      <c r="C56" s="55" t="s">
        <v>75</v>
      </c>
      <c r="D56" s="53">
        <v>1837963140.74</v>
      </c>
      <c r="E56" s="50">
        <f t="shared" si="4"/>
        <v>1837963140.74</v>
      </c>
      <c r="F56" s="59" t="s">
        <v>82</v>
      </c>
      <c r="G56" s="50"/>
      <c r="H56" s="14" t="str">
        <f t="shared" si="3"/>
        <v>REQUERIR</v>
      </c>
    </row>
    <row r="57" spans="2:8" x14ac:dyDescent="0.3">
      <c r="B57" s="55">
        <v>8</v>
      </c>
      <c r="C57" s="55" t="s">
        <v>76</v>
      </c>
      <c r="D57" s="53">
        <v>1926074524.1300001</v>
      </c>
      <c r="E57" s="50">
        <f t="shared" si="4"/>
        <v>1926074524.1300001</v>
      </c>
      <c r="F57" s="67"/>
      <c r="G57" s="50">
        <f t="shared" si="5"/>
        <v>1926074524.1300001</v>
      </c>
      <c r="H57" s="14" t="str">
        <f t="shared" si="3"/>
        <v>OK</v>
      </c>
    </row>
    <row r="58" spans="2:8" x14ac:dyDescent="0.3">
      <c r="B58" s="55">
        <v>7</v>
      </c>
      <c r="C58" s="55" t="s">
        <v>77</v>
      </c>
      <c r="D58" s="53">
        <v>1864469343.0799999</v>
      </c>
      <c r="E58" s="50">
        <f t="shared" si="4"/>
        <v>1864469343.0799999</v>
      </c>
      <c r="F58" s="67"/>
      <c r="G58" s="50">
        <f t="shared" si="5"/>
        <v>1864469343.0799999</v>
      </c>
      <c r="H58" s="14" t="str">
        <f t="shared" si="3"/>
        <v>OK</v>
      </c>
    </row>
    <row r="59" spans="2:8" x14ac:dyDescent="0.3">
      <c r="B59" s="55">
        <v>6</v>
      </c>
      <c r="C59" s="55" t="s">
        <v>78</v>
      </c>
      <c r="D59" s="53">
        <v>1883055005.9100001</v>
      </c>
      <c r="E59" s="50">
        <f t="shared" si="4"/>
        <v>1883055005.9100001</v>
      </c>
      <c r="F59" s="67"/>
      <c r="G59" s="50">
        <f t="shared" si="5"/>
        <v>1883055005.9100001</v>
      </c>
      <c r="H59" s="14" t="str">
        <f t="shared" si="3"/>
        <v>OK</v>
      </c>
    </row>
    <row r="60" spans="2:8" x14ac:dyDescent="0.3">
      <c r="B60" s="55">
        <v>5</v>
      </c>
      <c r="C60" s="55" t="s">
        <v>79</v>
      </c>
      <c r="D60" s="53">
        <v>1849660890.77</v>
      </c>
      <c r="E60" s="50">
        <f t="shared" si="4"/>
        <v>1849660890.77</v>
      </c>
      <c r="G60" s="50">
        <f t="shared" si="5"/>
        <v>1849660890.77</v>
      </c>
      <c r="H60" s="14" t="str">
        <f t="shared" si="3"/>
        <v>OK</v>
      </c>
    </row>
    <row r="61" spans="2:8" x14ac:dyDescent="0.3">
      <c r="B61" s="55">
        <v>3</v>
      </c>
      <c r="C61" s="55" t="s">
        <v>80</v>
      </c>
      <c r="D61" s="53">
        <v>1870512387.23</v>
      </c>
      <c r="E61" s="50">
        <f t="shared" si="4"/>
        <v>1870512387.23</v>
      </c>
      <c r="G61" s="50">
        <f t="shared" si="5"/>
        <v>1870512387.23</v>
      </c>
      <c r="H61" s="14" t="str">
        <f t="shared" si="3"/>
        <v>OK</v>
      </c>
    </row>
    <row r="62" spans="2:8" x14ac:dyDescent="0.3">
      <c r="B62" s="55">
        <v>1</v>
      </c>
      <c r="C62" s="55" t="s">
        <v>81</v>
      </c>
      <c r="D62" s="53">
        <v>1871043438.23</v>
      </c>
      <c r="E62" s="50">
        <f t="shared" si="4"/>
        <v>1871043438.23</v>
      </c>
      <c r="G62" s="50">
        <f t="shared" si="5"/>
        <v>1871043438.23</v>
      </c>
      <c r="H62" s="14" t="str">
        <f t="shared" si="3"/>
        <v>OK</v>
      </c>
    </row>
    <row r="65" spans="6:7" hidden="1" x14ac:dyDescent="0.3">
      <c r="F65" s="2"/>
      <c r="G65" s="12">
        <f>MEDIAN(G3:G62)</f>
        <v>1867309783.22</v>
      </c>
    </row>
    <row r="66" spans="6:7" hidden="1" x14ac:dyDescent="0.3">
      <c r="F66" s="2"/>
      <c r="G66" s="12">
        <f>STDEVA(G3:G62)</f>
        <v>21620103.305417337</v>
      </c>
    </row>
    <row r="67" spans="6:7" hidden="1" x14ac:dyDescent="0.3">
      <c r="F67" s="2"/>
      <c r="G67" s="45">
        <f>+G65-G66</f>
        <v>1845689679.9145827</v>
      </c>
    </row>
  </sheetData>
  <autoFilter ref="B2:I62" xr:uid="{0E47AE93-F56B-4126-BECA-4F2BAA93CEE5}"/>
  <conditionalFormatting sqref="H3:H62">
    <cfRule type="containsText" dxfId="61" priority="7" operator="containsText" text="REQUERIR">
      <formula>NOT(ISERROR(SEARCH("REQUERIR",H3)))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BCEAF-4E57-4323-AE9D-45D1684A5913}">
  <dimension ref="B1:K67"/>
  <sheetViews>
    <sheetView topLeftCell="A19" workbookViewId="0">
      <selection activeCell="H34" sqref="H34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59.071418349367541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59.209971855133901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58.880341289461043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59.378434160281294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59.267010618616375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58.264070076527872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58.667748664334361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57.633383703607862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58.436134794886527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59.26159527290546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58.976810078913836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59.159986960181371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58.307188516870234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57.892119290306709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58.187682385651897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59.08403926327626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59.393356606044946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59.086988634013757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59.14706088681401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58.579503186678245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58.884094330506407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59.302227826949036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MENOR</v>
      </c>
      <c r="I34" s="3">
        <f t="shared" si="3"/>
        <v>59.495322514341481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58.349115488692334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59.229203496198721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MENOR</v>
      </c>
      <c r="I38" s="3">
        <f t="shared" si="3"/>
        <v>59.480788052271336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58.23241667341312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59.100658771028769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58.388393316656995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59.317366732548962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59.293183786976229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58.163198180537755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59.440737348508151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58.951590245050809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58.3559076991856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59.020930068898721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58.358722052817875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57.191958821567106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59.168878987137099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58.572462078479838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59.355915397141061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58.974956728685029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58.9579152167058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1834840955.4400001</v>
      </c>
    </row>
    <row r="65" spans="5:6" x14ac:dyDescent="0.3">
      <c r="E65" t="s">
        <v>16</v>
      </c>
      <c r="F65" s="17">
        <f>AVERAGE(G3:G62)</f>
        <v>1873460812.4446514</v>
      </c>
    </row>
    <row r="67" spans="5:6" x14ac:dyDescent="0.3">
      <c r="E67" s="18" t="s">
        <v>17</v>
      </c>
      <c r="F67" s="19">
        <f>((F64+F65)/2)</f>
        <v>1854150883.9423256</v>
      </c>
    </row>
  </sheetData>
  <autoFilter ref="B2:K62" xr:uid="{961C9906-9425-4881-9377-56AE79E478B0}"/>
  <conditionalFormatting sqref="H1:H1048576">
    <cfRule type="containsText" dxfId="60" priority="3" operator="containsText" text="MENOR">
      <formula>NOT(ISERROR(SEARCH("MENOR",H1)))</formula>
    </cfRule>
  </conditionalFormatting>
  <conditionalFormatting sqref="H3:H62">
    <cfRule type="containsText" dxfId="59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38E55CB2-3C43-48E9-BDA2-672366A1930D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F5C479B7-A094-40E8-8A64-F9D73F343AB1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6236F-8084-48F0-BF87-712C503CE533}">
  <dimension ref="D4:H40"/>
  <sheetViews>
    <sheetView topLeftCell="A37" workbookViewId="0">
      <selection activeCell="H6" sqref="H6:H40"/>
    </sheetView>
  </sheetViews>
  <sheetFormatPr baseColWidth="10" defaultRowHeight="14.4" x14ac:dyDescent="0.3"/>
  <sheetData>
    <row r="4" spans="4:8" ht="59.4" x14ac:dyDescent="0.3">
      <c r="D4" s="72" t="s">
        <v>84</v>
      </c>
      <c r="E4" s="73"/>
    </row>
    <row r="5" spans="4:8" ht="19.8" thickBot="1" x14ac:dyDescent="0.35">
      <c r="D5" s="120" t="s">
        <v>85</v>
      </c>
      <c r="E5" s="120" t="s">
        <v>86</v>
      </c>
      <c r="F5" s="120" t="s">
        <v>87</v>
      </c>
      <c r="G5" s="120" t="s">
        <v>217</v>
      </c>
      <c r="H5" s="121" t="s">
        <v>88</v>
      </c>
    </row>
    <row r="6" spans="4:8" ht="69.599999999999994" thickBot="1" x14ac:dyDescent="0.35">
      <c r="D6" s="122" t="s">
        <v>218</v>
      </c>
      <c r="E6" s="123" t="s">
        <v>219</v>
      </c>
      <c r="F6" s="123" t="s">
        <v>90</v>
      </c>
      <c r="G6" s="124">
        <v>46017.415972222225</v>
      </c>
      <c r="H6" s="125">
        <v>0</v>
      </c>
    </row>
    <row r="7" spans="4:8" ht="130.19999999999999" thickBot="1" x14ac:dyDescent="0.35">
      <c r="D7" s="122" t="s">
        <v>220</v>
      </c>
      <c r="E7" s="123" t="s">
        <v>221</v>
      </c>
      <c r="F7" s="123" t="s">
        <v>96</v>
      </c>
      <c r="G7" s="124">
        <v>46017.409722222219</v>
      </c>
      <c r="H7" s="128">
        <v>1351860436</v>
      </c>
    </row>
    <row r="8" spans="4:8" ht="87" thickBot="1" x14ac:dyDescent="0.35">
      <c r="D8" s="122" t="s">
        <v>222</v>
      </c>
      <c r="E8" s="123" t="s">
        <v>223</v>
      </c>
      <c r="F8" s="123" t="s">
        <v>90</v>
      </c>
      <c r="G8" s="124">
        <v>46017.406944444447</v>
      </c>
      <c r="H8" s="125">
        <v>0</v>
      </c>
    </row>
    <row r="9" spans="4:8" ht="69.599999999999994" thickBot="1" x14ac:dyDescent="0.35">
      <c r="D9" s="122" t="s">
        <v>224</v>
      </c>
      <c r="E9" s="123" t="s">
        <v>225</v>
      </c>
      <c r="F9" s="123" t="s">
        <v>96</v>
      </c>
      <c r="G9" s="124">
        <v>46017.404861111114</v>
      </c>
      <c r="H9" s="128">
        <v>1372811045</v>
      </c>
    </row>
    <row r="10" spans="4:8" ht="43.8" thickBot="1" x14ac:dyDescent="0.35">
      <c r="D10" s="122" t="s">
        <v>226</v>
      </c>
      <c r="E10" s="123" t="s">
        <v>227</v>
      </c>
      <c r="F10" s="123" t="s">
        <v>96</v>
      </c>
      <c r="G10" s="124">
        <v>46017.404166666667</v>
      </c>
      <c r="H10" s="128">
        <v>1365008570</v>
      </c>
    </row>
    <row r="11" spans="4:8" ht="55.8" thickBot="1" x14ac:dyDescent="0.35">
      <c r="D11" s="122" t="s">
        <v>228</v>
      </c>
      <c r="E11" s="123" t="s">
        <v>229</v>
      </c>
      <c r="F11" s="123" t="s">
        <v>96</v>
      </c>
      <c r="G11" s="124">
        <v>46017.40347222222</v>
      </c>
      <c r="H11" s="128">
        <v>1369299255</v>
      </c>
    </row>
    <row r="12" spans="4:8" ht="72.599999999999994" thickBot="1" x14ac:dyDescent="0.35">
      <c r="D12" s="122" t="s">
        <v>230</v>
      </c>
      <c r="E12" s="123" t="s">
        <v>231</v>
      </c>
      <c r="F12" s="123" t="s">
        <v>96</v>
      </c>
      <c r="G12" s="124">
        <v>46017.400694444441</v>
      </c>
      <c r="H12" s="128">
        <v>1372344911</v>
      </c>
    </row>
    <row r="13" spans="4:8" ht="42" thickBot="1" x14ac:dyDescent="0.35">
      <c r="D13" s="122" t="s">
        <v>232</v>
      </c>
      <c r="E13" s="123" t="s">
        <v>233</v>
      </c>
      <c r="F13" s="123" t="s">
        <v>96</v>
      </c>
      <c r="G13" s="124">
        <v>46017.399305555555</v>
      </c>
      <c r="H13" s="128">
        <v>1378583870</v>
      </c>
    </row>
    <row r="14" spans="4:8" ht="83.4" thickBot="1" x14ac:dyDescent="0.35">
      <c r="D14" s="122" t="s">
        <v>234</v>
      </c>
      <c r="E14" s="123" t="s">
        <v>234</v>
      </c>
      <c r="F14" s="123" t="s">
        <v>96</v>
      </c>
      <c r="G14" s="124">
        <v>46017.395138888889</v>
      </c>
      <c r="H14" s="128">
        <v>1365076455</v>
      </c>
    </row>
    <row r="15" spans="4:8" ht="83.4" thickBot="1" x14ac:dyDescent="0.35">
      <c r="D15" s="122" t="s">
        <v>235</v>
      </c>
      <c r="E15" s="123" t="s">
        <v>235</v>
      </c>
      <c r="F15" s="123" t="s">
        <v>90</v>
      </c>
      <c r="G15" s="124">
        <v>46017.393055555556</v>
      </c>
      <c r="H15" s="125">
        <v>0</v>
      </c>
    </row>
    <row r="16" spans="4:8" ht="83.4" thickBot="1" x14ac:dyDescent="0.35">
      <c r="D16" s="122" t="s">
        <v>236</v>
      </c>
      <c r="E16" s="123" t="s">
        <v>237</v>
      </c>
      <c r="F16" s="123" t="s">
        <v>90</v>
      </c>
      <c r="G16" s="124">
        <v>46017.378472222219</v>
      </c>
      <c r="H16" s="125">
        <v>0</v>
      </c>
    </row>
    <row r="17" spans="4:8" ht="72.599999999999994" thickBot="1" x14ac:dyDescent="0.35">
      <c r="D17" s="122" t="s">
        <v>238</v>
      </c>
      <c r="E17" s="123" t="s">
        <v>239</v>
      </c>
      <c r="F17" s="123" t="s">
        <v>90</v>
      </c>
      <c r="G17" s="124">
        <v>46017.377083333333</v>
      </c>
      <c r="H17" s="125">
        <v>0</v>
      </c>
    </row>
    <row r="18" spans="4:8" ht="72.599999999999994" thickBot="1" x14ac:dyDescent="0.35">
      <c r="D18" s="122" t="s">
        <v>240</v>
      </c>
      <c r="E18" s="123" t="s">
        <v>241</v>
      </c>
      <c r="F18" s="123" t="s">
        <v>90</v>
      </c>
      <c r="G18" s="124">
        <v>46017.374305555553</v>
      </c>
      <c r="H18" s="125">
        <v>0</v>
      </c>
    </row>
    <row r="19" spans="4:8" ht="87" thickBot="1" x14ac:dyDescent="0.35">
      <c r="D19" s="122" t="s">
        <v>242</v>
      </c>
      <c r="E19" s="123" t="s">
        <v>243</v>
      </c>
      <c r="F19" s="123" t="s">
        <v>90</v>
      </c>
      <c r="G19" s="124">
        <v>46017.373611111114</v>
      </c>
      <c r="H19" s="125">
        <v>0</v>
      </c>
    </row>
    <row r="20" spans="4:8" ht="69.599999999999994" thickBot="1" x14ac:dyDescent="0.35">
      <c r="D20" s="122" t="s">
        <v>244</v>
      </c>
      <c r="E20" s="123" t="s">
        <v>245</v>
      </c>
      <c r="F20" s="123" t="s">
        <v>90</v>
      </c>
      <c r="G20" s="124">
        <v>46017.368750000001</v>
      </c>
      <c r="H20" s="125">
        <v>0</v>
      </c>
    </row>
    <row r="21" spans="4:8" ht="87" thickBot="1" x14ac:dyDescent="0.35">
      <c r="D21" s="122" t="s">
        <v>246</v>
      </c>
      <c r="E21" s="123" t="s">
        <v>247</v>
      </c>
      <c r="F21" s="123" t="s">
        <v>96</v>
      </c>
      <c r="G21" s="124">
        <v>46017.350694444445</v>
      </c>
      <c r="H21" s="128">
        <v>1374409630</v>
      </c>
    </row>
    <row r="22" spans="4:8" ht="69.599999999999994" thickBot="1" x14ac:dyDescent="0.35">
      <c r="D22" s="122" t="s">
        <v>248</v>
      </c>
      <c r="E22" s="123" t="s">
        <v>249</v>
      </c>
      <c r="F22" s="123" t="s">
        <v>90</v>
      </c>
      <c r="G22" s="124">
        <v>46017.347916666666</v>
      </c>
      <c r="H22" s="125">
        <v>0</v>
      </c>
    </row>
    <row r="23" spans="4:8" ht="58.2" thickBot="1" x14ac:dyDescent="0.35">
      <c r="D23" s="122" t="s">
        <v>250</v>
      </c>
      <c r="E23" s="123" t="s">
        <v>251</v>
      </c>
      <c r="F23" s="123" t="s">
        <v>90</v>
      </c>
      <c r="G23" s="124">
        <v>46017.345833333333</v>
      </c>
      <c r="H23" s="125">
        <v>0</v>
      </c>
    </row>
    <row r="24" spans="4:8" ht="55.8" thickBot="1" x14ac:dyDescent="0.35">
      <c r="D24" s="122" t="s">
        <v>252</v>
      </c>
      <c r="E24" s="123" t="s">
        <v>253</v>
      </c>
      <c r="F24" s="123" t="s">
        <v>90</v>
      </c>
      <c r="G24" s="124">
        <v>46017.337500000001</v>
      </c>
      <c r="H24" s="125">
        <v>0</v>
      </c>
    </row>
    <row r="25" spans="4:8" ht="58.2" thickBot="1" x14ac:dyDescent="0.35">
      <c r="D25" s="122" t="s">
        <v>254</v>
      </c>
      <c r="E25" s="123" t="s">
        <v>203</v>
      </c>
      <c r="F25" s="123" t="s">
        <v>90</v>
      </c>
      <c r="G25" s="124">
        <v>46017.333333333336</v>
      </c>
      <c r="H25" s="125">
        <v>0</v>
      </c>
    </row>
    <row r="26" spans="4:8" ht="55.8" thickBot="1" x14ac:dyDescent="0.35">
      <c r="D26" s="122" t="s">
        <v>248</v>
      </c>
      <c r="E26" s="123" t="s">
        <v>255</v>
      </c>
      <c r="F26" s="123" t="s">
        <v>96</v>
      </c>
      <c r="G26" s="124">
        <v>46017.324999999997</v>
      </c>
      <c r="H26" s="128">
        <v>1364225783</v>
      </c>
    </row>
    <row r="27" spans="4:8" ht="83.4" thickBot="1" x14ac:dyDescent="0.35">
      <c r="D27" s="122" t="s">
        <v>256</v>
      </c>
      <c r="E27" s="123" t="s">
        <v>257</v>
      </c>
      <c r="F27" s="123" t="s">
        <v>96</v>
      </c>
      <c r="G27" s="124">
        <v>46017.277777777781</v>
      </c>
      <c r="H27" s="128">
        <v>1368037322</v>
      </c>
    </row>
    <row r="28" spans="4:8" ht="58.2" thickBot="1" x14ac:dyDescent="0.35">
      <c r="D28" s="122" t="s">
        <v>258</v>
      </c>
      <c r="E28" s="123" t="s">
        <v>258</v>
      </c>
      <c r="F28" s="123" t="s">
        <v>96</v>
      </c>
      <c r="G28" s="124">
        <v>46017.026388888888</v>
      </c>
      <c r="H28" s="128">
        <v>1369742618</v>
      </c>
    </row>
    <row r="29" spans="4:8" ht="72.599999999999994" thickBot="1" x14ac:dyDescent="0.35">
      <c r="D29" s="122" t="s">
        <v>259</v>
      </c>
      <c r="E29" s="123" t="s">
        <v>260</v>
      </c>
      <c r="F29" s="123" t="s">
        <v>96</v>
      </c>
      <c r="G29" s="124">
        <v>46017.001388888886</v>
      </c>
      <c r="H29" s="128">
        <v>1375077876</v>
      </c>
    </row>
    <row r="30" spans="4:8" ht="42" thickBot="1" x14ac:dyDescent="0.35">
      <c r="D30" s="122" t="s">
        <v>261</v>
      </c>
      <c r="E30" s="123" t="s">
        <v>262</v>
      </c>
      <c r="F30" s="123" t="s">
        <v>90</v>
      </c>
      <c r="G30" s="124">
        <v>46016.99722222222</v>
      </c>
      <c r="H30" s="125">
        <v>0</v>
      </c>
    </row>
    <row r="31" spans="4:8" ht="87" thickBot="1" x14ac:dyDescent="0.35">
      <c r="D31" s="122" t="s">
        <v>263</v>
      </c>
      <c r="E31" s="123" t="s">
        <v>264</v>
      </c>
      <c r="F31" s="123" t="s">
        <v>90</v>
      </c>
      <c r="G31" s="124">
        <v>46016.972916666666</v>
      </c>
      <c r="H31" s="125">
        <v>0</v>
      </c>
    </row>
    <row r="32" spans="4:8" ht="69.599999999999994" thickBot="1" x14ac:dyDescent="0.35">
      <c r="D32" s="122" t="s">
        <v>265</v>
      </c>
      <c r="E32" s="123" t="s">
        <v>266</v>
      </c>
      <c r="F32" s="123" t="s">
        <v>96</v>
      </c>
      <c r="G32" s="124">
        <v>46016.90625</v>
      </c>
      <c r="H32" s="128">
        <v>1362820522</v>
      </c>
    </row>
    <row r="33" spans="4:8" ht="58.2" thickBot="1" x14ac:dyDescent="0.35">
      <c r="D33" s="122" t="s">
        <v>267</v>
      </c>
      <c r="E33" s="123" t="s">
        <v>267</v>
      </c>
      <c r="F33" s="123" t="s">
        <v>96</v>
      </c>
      <c r="G33" s="124">
        <v>46016.879166666666</v>
      </c>
      <c r="H33" s="128">
        <v>1375905151</v>
      </c>
    </row>
    <row r="34" spans="4:8" ht="55.8" thickBot="1" x14ac:dyDescent="0.35">
      <c r="D34" s="122" t="s">
        <v>268</v>
      </c>
      <c r="E34" s="123" t="s">
        <v>268</v>
      </c>
      <c r="F34" s="123" t="s">
        <v>96</v>
      </c>
      <c r="G34" s="124">
        <v>46016.824999999997</v>
      </c>
      <c r="H34" s="128">
        <v>1307432034</v>
      </c>
    </row>
    <row r="35" spans="4:8" ht="55.8" thickBot="1" x14ac:dyDescent="0.35">
      <c r="D35" s="122" t="s">
        <v>269</v>
      </c>
      <c r="E35" s="123" t="s">
        <v>269</v>
      </c>
      <c r="F35" s="123" t="s">
        <v>90</v>
      </c>
      <c r="G35" s="124">
        <v>46016.800000000003</v>
      </c>
      <c r="H35" s="125">
        <v>0</v>
      </c>
    </row>
    <row r="36" spans="4:8" ht="55.8" thickBot="1" x14ac:dyDescent="0.35">
      <c r="D36" s="122" t="s">
        <v>270</v>
      </c>
      <c r="E36" s="123" t="s">
        <v>270</v>
      </c>
      <c r="F36" s="123" t="s">
        <v>96</v>
      </c>
      <c r="G36" s="124">
        <v>46016.759722222225</v>
      </c>
      <c r="H36" s="128">
        <v>1368869443</v>
      </c>
    </row>
    <row r="37" spans="4:8" ht="58.2" thickBot="1" x14ac:dyDescent="0.35">
      <c r="D37" s="122" t="s">
        <v>271</v>
      </c>
      <c r="E37" s="123" t="s">
        <v>272</v>
      </c>
      <c r="F37" s="123" t="s">
        <v>96</v>
      </c>
      <c r="G37" s="124">
        <v>46016.584722222222</v>
      </c>
      <c r="H37" s="128">
        <v>1372403466</v>
      </c>
    </row>
    <row r="38" spans="4:8" ht="55.8" thickBot="1" x14ac:dyDescent="0.35">
      <c r="D38" s="122" t="s">
        <v>273</v>
      </c>
      <c r="E38" s="123" t="s">
        <v>273</v>
      </c>
      <c r="F38" s="123" t="s">
        <v>96</v>
      </c>
      <c r="G38" s="124">
        <v>46015.756249999999</v>
      </c>
      <c r="H38" s="128">
        <v>1365316288</v>
      </c>
    </row>
    <row r="39" spans="4:8" ht="83.4" thickBot="1" x14ac:dyDescent="0.35">
      <c r="D39" s="122" t="s">
        <v>274</v>
      </c>
      <c r="E39" s="123" t="s">
        <v>210</v>
      </c>
      <c r="F39" s="123" t="s">
        <v>96</v>
      </c>
      <c r="G39" s="124">
        <v>46015.646527777775</v>
      </c>
      <c r="H39" s="128">
        <v>1367601745</v>
      </c>
    </row>
    <row r="40" spans="4:8" ht="111" thickBot="1" x14ac:dyDescent="0.35">
      <c r="D40" s="122" t="s">
        <v>275</v>
      </c>
      <c r="E40" s="123" t="s">
        <v>275</v>
      </c>
      <c r="F40" s="123" t="s">
        <v>90</v>
      </c>
      <c r="G40" s="124">
        <v>46014.706250000003</v>
      </c>
      <c r="H40" s="125">
        <v>0</v>
      </c>
    </row>
  </sheetData>
  <hyperlinks>
    <hyperlink ref="D6" r:id="rId1" display="https://www.secop.gov.co/CO1BusinessLine/Tendering/ReplyAnalysisEdit/Update?docUniqueIdentifier=CO1.RANL.8598626" xr:uid="{8C60A989-A77A-464E-98CF-D00E84DA1CC5}"/>
    <hyperlink ref="D7" r:id="rId2" display="https://www.secop.gov.co/CO1BusinessLine/Tendering/ReplyAnalysisEdit/Update?docUniqueIdentifier=CO1.RANL.8599812" xr:uid="{D3C3BDCA-69E0-4045-963D-E8461AE5D0F2}"/>
    <hyperlink ref="D8" r:id="rId3" display="https://www.secop.gov.co/CO1BusinessLine/Tendering/ReplyAnalysisEdit/Update?docUniqueIdentifier=CO1.RANL.8599708" xr:uid="{6E7ADA39-D5E2-4CE0-A7EA-8538C98257CD}"/>
    <hyperlink ref="D9" r:id="rId4" display="https://www.secop.gov.co/CO1BusinessLine/Tendering/ReplyAnalysisEdit/Update?docUniqueIdentifier=CO1.RANL.8598625" xr:uid="{245A1893-7BAF-4FFD-A340-0D1F484EB289}"/>
    <hyperlink ref="D10" r:id="rId5" display="https://www.secop.gov.co/CO1BusinessLine/Tendering/ReplyAnalysisEdit/Update?docUniqueIdentifier=CO1.RANL.8599707" xr:uid="{14BF09B3-1EA6-4846-A0F4-406099F722E6}"/>
    <hyperlink ref="D11" r:id="rId6" display="https://www.secop.gov.co/CO1BusinessLine/Tendering/ReplyAnalysisEdit/Update?docUniqueIdentifier=CO1.RANL.8598624" xr:uid="{7FAD8832-32F5-4D27-A245-19BA87A765F1}"/>
    <hyperlink ref="D12" r:id="rId7" display="https://www.secop.gov.co/CO1BusinessLine/Tendering/ReplyAnalysisEdit/Update?docUniqueIdentifier=CO1.RANL.8599417" xr:uid="{15C75CED-746C-496B-85FC-40B5A4B8FD2C}"/>
    <hyperlink ref="D13" r:id="rId8" display="https://www.secop.gov.co/CO1BusinessLine/Tendering/ReplyAnalysisEdit/Update?docUniqueIdentifier=CO1.RANL.8598623" xr:uid="{5BD6BFBF-30C9-4F4E-91B8-60F551EF13F5}"/>
    <hyperlink ref="D14" r:id="rId9" display="https://www.secop.gov.co/CO1BusinessLine/Tendering/ReplyAnalysisEdit/Update?docUniqueIdentifier=CO1.RANL.8598515" xr:uid="{6FD22F1A-EB41-442E-811A-511BD8961245}"/>
    <hyperlink ref="D15" r:id="rId10" display="https://www.secop.gov.co/CO1BusinessLine/Tendering/ReplyAnalysisEdit/Update?docUniqueIdentifier=CO1.RANL.8599811" xr:uid="{BEBB6233-BF2A-4D63-94E7-7F56BF5D9145}"/>
    <hyperlink ref="D16" r:id="rId11" display="https://www.secop.gov.co/CO1BusinessLine/Tendering/ReplyAnalysisEdit/Update?docUniqueIdentifier=CO1.RANL.8599416" xr:uid="{A673D2E4-B7BE-4C29-A53F-C23D9C999C7B}"/>
    <hyperlink ref="D17" r:id="rId12" display="https://www.secop.gov.co/CO1BusinessLine/Tendering/ReplyAnalysisEdit/Update?docUniqueIdentifier=CO1.RANL.8598622" xr:uid="{2F682A2D-358D-44DB-9B3C-6D6D71A48BAF}"/>
    <hyperlink ref="D18" r:id="rId13" display="https://www.secop.gov.co/CO1BusinessLine/Tendering/ReplyAnalysisEdit/Update?docUniqueIdentifier=CO1.RANL.8599415" xr:uid="{BFE3AB51-0123-46FA-875A-A2742EDBD564}"/>
    <hyperlink ref="D19" r:id="rId14" display="https://www.secop.gov.co/CO1BusinessLine/Tendering/ReplyAnalysisEdit/Update?docUniqueIdentifier=CO1.RANL.8598621" xr:uid="{50894273-718A-4378-9726-1A831454F15A}"/>
    <hyperlink ref="D20" r:id="rId15" display="https://www.secop.gov.co/CO1BusinessLine/Tendering/ReplyAnalysisEdit/Update?docUniqueIdentifier=CO1.RANL.8598620" xr:uid="{8CF9596B-F0B8-4C74-82A6-DD492158E497}"/>
    <hyperlink ref="D21" r:id="rId16" display="https://www.secop.gov.co/CO1BusinessLine/Tendering/ReplyAnalysisEdit/Update?docUniqueIdentifier=CO1.RANL.8599810" xr:uid="{EC488E7F-D518-4E0D-80EB-CA259E0C315E}"/>
    <hyperlink ref="D22" r:id="rId17" display="https://www.secop.gov.co/CO1BusinessLine/Tendering/ReplyAnalysisEdit/Update?docUniqueIdentifier=CO1.RANL.8599414" xr:uid="{C2B4A4A5-6A1A-4D11-9AF4-155386E8C2B1}"/>
    <hyperlink ref="D23" r:id="rId18" display="https://www.secop.gov.co/CO1BusinessLine/Tendering/ReplyAnalysisEdit/Update?docUniqueIdentifier=CO1.RANL.8598619" xr:uid="{6FEDC2EE-E5DC-4504-B75A-C81F9CC0ABBB}"/>
    <hyperlink ref="D24" r:id="rId19" display="https://www.secop.gov.co/CO1BusinessLine/Tendering/ReplyAnalysisEdit/Update?docUniqueIdentifier=CO1.RANL.8599706" xr:uid="{BA04D094-2B34-4F8A-B815-B3A7C53246AA}"/>
    <hyperlink ref="D25" r:id="rId20" display="https://www.secop.gov.co/CO1BusinessLine/Tendering/ReplyAnalysisEdit/Update?docUniqueIdentifier=CO1.RANL.8598418" xr:uid="{BC190A89-7EFF-4355-8D6E-C1029FAA3F9A}"/>
    <hyperlink ref="D26" r:id="rId21" display="https://www.secop.gov.co/CO1BusinessLine/Tendering/ReplyAnalysisEdit/Update?docUniqueIdentifier=CO1.RANL.8599809" xr:uid="{63A6ED8C-6A98-4AA9-9657-0BCD818DF9B0}"/>
    <hyperlink ref="D27" r:id="rId22" display="https://www.secop.gov.co/CO1BusinessLine/Tendering/ReplyAnalysisEdit/Update?docUniqueIdentifier=CO1.RANL.8599413" xr:uid="{EF456A1E-5645-4AB9-B5D1-BD6095BC8226}"/>
    <hyperlink ref="D28" r:id="rId23" display="https://www.secop.gov.co/CO1BusinessLine/Tendering/ReplyAnalysisEdit/Update?docUniqueIdentifier=CO1.RANL.8598417" xr:uid="{5FF90177-F3D9-4F4C-AB1E-D76A719C36C0}"/>
    <hyperlink ref="D29" r:id="rId24" display="https://www.secop.gov.co/CO1BusinessLine/Tendering/ReplyAnalysisEdit/Update?docUniqueIdentifier=CO1.RANL.8599808" xr:uid="{7736E17D-3F6E-4DA8-9A9D-02DD66801330}"/>
    <hyperlink ref="D30" r:id="rId25" display="https://www.secop.gov.co/CO1BusinessLine/Tendering/ReplyAnalysisEdit/Update?docUniqueIdentifier=CO1.RANL.8598514" xr:uid="{8E4C76DB-4953-4ACA-B738-4EA43119B9AF}"/>
    <hyperlink ref="D31" r:id="rId26" display="https://www.secop.gov.co/CO1BusinessLine/Tendering/ReplyAnalysisEdit/Update?docUniqueIdentifier=CO1.RANL.8599705" xr:uid="{1AA61045-3311-400E-94CA-66BE8C507146}"/>
    <hyperlink ref="D32" r:id="rId27" display="https://www.secop.gov.co/CO1BusinessLine/Tendering/ReplyAnalysisEdit/Update?docUniqueIdentifier=CO1.RANL.8598416" xr:uid="{1262EAE7-CC92-4905-995B-81C7438F823E}"/>
    <hyperlink ref="D33" r:id="rId28" display="https://www.secop.gov.co/CO1BusinessLine/Tendering/ReplyAnalysisEdit/Update?docUniqueIdentifier=CO1.RANL.8598618" xr:uid="{2DE4EF75-258D-4247-8E21-156E7D4570C0}"/>
    <hyperlink ref="D34" r:id="rId29" display="https://www.secop.gov.co/CO1BusinessLine/Tendering/ReplyAnalysisEdit/Update?docUniqueIdentifier=CO1.RANL.8599412" xr:uid="{C99A2DE0-5D6C-45B6-AC4E-DF390F7657FC}"/>
    <hyperlink ref="D35" r:id="rId30" display="https://www.secop.gov.co/CO1BusinessLine/Tendering/ReplyAnalysisEdit/Update?docUniqueIdentifier=CO1.RANL.8599807" xr:uid="{BB2D437D-B355-481E-8DFB-73EF9AF9C81E}"/>
    <hyperlink ref="D36" r:id="rId31" display="https://www.secop.gov.co/CO1BusinessLine/Tendering/ReplyAnalysisEdit/Update?docUniqueIdentifier=CO1.RANL.8599806" xr:uid="{072BF23E-619D-426D-A2E5-3904EF623E3A}"/>
    <hyperlink ref="D37" r:id="rId32" display="https://www.secop.gov.co/CO1BusinessLine/Tendering/ReplyAnalysisEdit/Update?docUniqueIdentifier=CO1.RANL.8599704" xr:uid="{2EA15515-6E89-49F7-8038-3185290365A7}"/>
    <hyperlink ref="D38" r:id="rId33" display="https://www.secop.gov.co/CO1BusinessLine/Tendering/ReplyAnalysisEdit/Update?docUniqueIdentifier=CO1.RANL.8599411" xr:uid="{805F80C2-044C-4E5C-907A-96F4734481F2}"/>
    <hyperlink ref="D39" r:id="rId34" display="https://www.secop.gov.co/CO1BusinessLine/Tendering/ReplyAnalysisEdit/Update?docUniqueIdentifier=CO1.RANL.8599410" xr:uid="{616C22F7-E260-4B89-9DA6-6BCCB76836C1}"/>
    <hyperlink ref="D40" r:id="rId35" display="https://www.secop.gov.co/CO1BusinessLine/Tendering/ReplyAnalysisEdit/Update?docUniqueIdentifier=CO1.RANL.8599805" xr:uid="{629A86A8-49F0-4C1C-9ED2-B7B57E6CFAFE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F7E9F-73BA-4F09-A036-09C5DF6A8A5B}">
  <dimension ref="B2:I72"/>
  <sheetViews>
    <sheetView zoomScale="115" zoomScaleNormal="115" workbookViewId="0">
      <selection activeCell="G3" sqref="G3:G21"/>
    </sheetView>
  </sheetViews>
  <sheetFormatPr baseColWidth="10" defaultRowHeight="14.4" x14ac:dyDescent="0.3"/>
  <cols>
    <col min="1" max="1" width="4.33203125" customWidth="1"/>
    <col min="2" max="2" width="10.6640625" customWidth="1"/>
    <col min="3" max="3" width="30.88671875" customWidth="1"/>
    <col min="4" max="4" width="26.88671875" hidden="1" customWidth="1"/>
    <col min="5" max="5" width="24.44140625" hidden="1" customWidth="1"/>
    <col min="6" max="6" width="24.33203125" customWidth="1"/>
    <col min="7" max="7" width="21.33203125" customWidth="1"/>
    <col min="8" max="8" width="20.44140625" customWidth="1"/>
    <col min="9" max="9" width="55" customWidth="1"/>
    <col min="10" max="10" width="24.6640625" bestFit="1" customWidth="1"/>
    <col min="11" max="11" width="19.109375" bestFit="1" customWidth="1"/>
  </cols>
  <sheetData>
    <row r="2" spans="2:9" ht="27.6" x14ac:dyDescent="0.3">
      <c r="B2" s="7"/>
      <c r="C2" s="4" t="s">
        <v>7</v>
      </c>
      <c r="D2" s="5" t="s">
        <v>0</v>
      </c>
      <c r="E2" s="5" t="s">
        <v>22</v>
      </c>
      <c r="F2" s="5" t="s">
        <v>83</v>
      </c>
      <c r="G2" s="5" t="s">
        <v>2</v>
      </c>
      <c r="H2" s="5" t="s">
        <v>8</v>
      </c>
      <c r="I2" s="47" t="s">
        <v>21</v>
      </c>
    </row>
    <row r="3" spans="2:9" ht="27.6" x14ac:dyDescent="0.3">
      <c r="B3" s="48">
        <v>44</v>
      </c>
      <c r="C3" s="105" t="s">
        <v>197</v>
      </c>
      <c r="D3" s="51"/>
      <c r="E3" s="50"/>
      <c r="F3" s="5"/>
      <c r="G3" s="111">
        <v>1438892730</v>
      </c>
      <c r="H3" s="14" t="str">
        <f t="shared" ref="H3:H21" si="0">IF(G3&gt;$G$72,"OK","REQUERIR")</f>
        <v>OK</v>
      </c>
    </row>
    <row r="4" spans="2:9" x14ac:dyDescent="0.3">
      <c r="B4" s="48">
        <v>41</v>
      </c>
      <c r="C4" s="105" t="s">
        <v>198</v>
      </c>
      <c r="D4" s="52"/>
      <c r="E4" s="50"/>
      <c r="F4" s="5"/>
      <c r="G4" s="111">
        <v>1419294728</v>
      </c>
      <c r="H4" s="14" t="str">
        <f t="shared" si="0"/>
        <v>OK</v>
      </c>
    </row>
    <row r="5" spans="2:9" x14ac:dyDescent="0.3">
      <c r="B5" s="48">
        <v>40</v>
      </c>
      <c r="C5" s="105" t="s">
        <v>199</v>
      </c>
      <c r="D5" s="51"/>
      <c r="E5" s="50"/>
      <c r="F5" s="5"/>
      <c r="G5" s="111">
        <v>1399975340</v>
      </c>
      <c r="H5" s="14" t="str">
        <f t="shared" si="0"/>
        <v>OK</v>
      </c>
    </row>
    <row r="6" spans="2:9" x14ac:dyDescent="0.3">
      <c r="B6" s="48">
        <v>36</v>
      </c>
      <c r="C6" s="105" t="s">
        <v>200</v>
      </c>
      <c r="D6" s="51"/>
      <c r="E6" s="50"/>
      <c r="F6" s="5"/>
      <c r="G6" s="111">
        <v>1419589605</v>
      </c>
      <c r="H6" s="14" t="str">
        <f t="shared" si="0"/>
        <v>OK</v>
      </c>
    </row>
    <row r="7" spans="2:9" x14ac:dyDescent="0.3">
      <c r="B7" s="48">
        <v>29</v>
      </c>
      <c r="C7" s="105" t="s">
        <v>201</v>
      </c>
      <c r="D7" s="51"/>
      <c r="E7" s="50"/>
      <c r="F7" s="5"/>
      <c r="G7" s="111">
        <v>1415695870</v>
      </c>
      <c r="H7" s="14" t="str">
        <f t="shared" si="0"/>
        <v>OK</v>
      </c>
    </row>
    <row r="8" spans="2:9" x14ac:dyDescent="0.3">
      <c r="B8" s="48">
        <v>28</v>
      </c>
      <c r="C8" s="105" t="s">
        <v>196</v>
      </c>
      <c r="D8" s="51"/>
      <c r="E8" s="50"/>
      <c r="F8" s="5"/>
      <c r="G8" s="111">
        <v>1436643986</v>
      </c>
      <c r="H8" s="14" t="str">
        <f t="shared" si="0"/>
        <v>OK</v>
      </c>
    </row>
    <row r="9" spans="2:9" x14ac:dyDescent="0.3">
      <c r="B9" s="48">
        <v>27</v>
      </c>
      <c r="C9" s="105" t="s">
        <v>202</v>
      </c>
      <c r="D9" s="51"/>
      <c r="E9" s="50"/>
      <c r="F9" s="5"/>
      <c r="G9" s="111">
        <v>1426046317</v>
      </c>
      <c r="H9" s="14" t="str">
        <f t="shared" si="0"/>
        <v>OK</v>
      </c>
    </row>
    <row r="10" spans="2:9" x14ac:dyDescent="0.3">
      <c r="B10" s="48">
        <v>24</v>
      </c>
      <c r="C10" s="105" t="s">
        <v>203</v>
      </c>
      <c r="D10" s="51"/>
      <c r="E10" s="50"/>
      <c r="F10" s="5"/>
      <c r="G10" s="111">
        <v>1431230551</v>
      </c>
      <c r="H10" s="14" t="str">
        <f t="shared" si="0"/>
        <v>OK</v>
      </c>
    </row>
    <row r="11" spans="2:9" x14ac:dyDescent="0.3">
      <c r="B11" s="48">
        <v>22</v>
      </c>
      <c r="C11" s="105" t="s">
        <v>204</v>
      </c>
      <c r="D11" s="51"/>
      <c r="E11" s="50"/>
      <c r="F11" s="5"/>
      <c r="G11" s="111">
        <v>1430660190</v>
      </c>
      <c r="H11" s="14" t="str">
        <f t="shared" si="0"/>
        <v>OK</v>
      </c>
    </row>
    <row r="12" spans="2:9" x14ac:dyDescent="0.3">
      <c r="B12" s="48">
        <v>21</v>
      </c>
      <c r="C12" s="105" t="s">
        <v>205</v>
      </c>
      <c r="D12" s="51"/>
      <c r="E12" s="50"/>
      <c r="F12" s="5"/>
      <c r="G12" s="111">
        <v>1432648420</v>
      </c>
      <c r="H12" s="14" t="str">
        <f t="shared" si="0"/>
        <v>OK</v>
      </c>
    </row>
    <row r="13" spans="2:9" x14ac:dyDescent="0.3">
      <c r="B13" s="48">
        <v>19</v>
      </c>
      <c r="C13" s="105" t="s">
        <v>206</v>
      </c>
      <c r="D13" s="51"/>
      <c r="E13" s="50"/>
      <c r="F13" s="5"/>
      <c r="G13" s="111">
        <v>1432156357</v>
      </c>
      <c r="H13" s="14" t="str">
        <f t="shared" si="0"/>
        <v>OK</v>
      </c>
    </row>
    <row r="14" spans="2:9" x14ac:dyDescent="0.3">
      <c r="B14" s="48">
        <v>17</v>
      </c>
      <c r="C14" s="105" t="s">
        <v>207</v>
      </c>
      <c r="D14" s="51"/>
      <c r="E14" s="50"/>
      <c r="F14" s="5"/>
      <c r="G14" s="111">
        <v>1402988715</v>
      </c>
      <c r="H14" s="14" t="str">
        <f t="shared" si="0"/>
        <v>OK</v>
      </c>
    </row>
    <row r="15" spans="2:9" x14ac:dyDescent="0.3">
      <c r="B15" s="48">
        <v>16</v>
      </c>
      <c r="C15" s="105" t="s">
        <v>208</v>
      </c>
      <c r="D15" s="51"/>
      <c r="E15" s="50"/>
      <c r="F15" s="81"/>
      <c r="G15" s="111">
        <v>1419891899</v>
      </c>
      <c r="H15" s="14" t="str">
        <f t="shared" si="0"/>
        <v>OK</v>
      </c>
    </row>
    <row r="16" spans="2:9" x14ac:dyDescent="0.3">
      <c r="B16" s="48">
        <v>11</v>
      </c>
      <c r="C16" s="105" t="s">
        <v>209</v>
      </c>
      <c r="D16" s="51"/>
      <c r="E16" s="50"/>
      <c r="F16" s="82"/>
      <c r="G16" s="111">
        <v>1405523876</v>
      </c>
      <c r="H16" s="14" t="str">
        <f t="shared" si="0"/>
        <v>OK</v>
      </c>
    </row>
    <row r="17" spans="2:8" ht="27.6" x14ac:dyDescent="0.3">
      <c r="B17" s="48">
        <v>9</v>
      </c>
      <c r="C17" s="105" t="s">
        <v>210</v>
      </c>
      <c r="D17" s="51"/>
      <c r="E17" s="50"/>
      <c r="F17" s="82"/>
      <c r="G17" s="111">
        <v>1416149466</v>
      </c>
      <c r="H17" s="14" t="str">
        <f t="shared" si="0"/>
        <v>OK</v>
      </c>
    </row>
    <row r="18" spans="2:8" x14ac:dyDescent="0.3">
      <c r="B18" s="48">
        <v>7</v>
      </c>
      <c r="C18" s="105" t="s">
        <v>211</v>
      </c>
      <c r="D18" s="51"/>
      <c r="E18" s="50"/>
      <c r="F18" s="82"/>
      <c r="G18" s="111">
        <v>1334027868</v>
      </c>
      <c r="H18" s="14" t="str">
        <f t="shared" si="0"/>
        <v>REQUERIR</v>
      </c>
    </row>
    <row r="19" spans="2:8" x14ac:dyDescent="0.3">
      <c r="B19" s="48">
        <v>4</v>
      </c>
      <c r="C19" s="105" t="s">
        <v>129</v>
      </c>
      <c r="D19" s="51"/>
      <c r="E19" s="50"/>
      <c r="F19" s="81"/>
      <c r="G19" s="111">
        <v>1423309027</v>
      </c>
      <c r="H19" s="14" t="str">
        <f t="shared" si="0"/>
        <v>OK</v>
      </c>
    </row>
    <row r="20" spans="2:8" x14ac:dyDescent="0.3">
      <c r="B20" s="48">
        <v>3</v>
      </c>
      <c r="C20" s="105" t="s">
        <v>212</v>
      </c>
      <c r="D20" s="51"/>
      <c r="E20" s="50"/>
      <c r="F20" s="81"/>
      <c r="G20" s="111">
        <v>1434580531</v>
      </c>
      <c r="H20" s="14" t="str">
        <f t="shared" si="0"/>
        <v>OK</v>
      </c>
    </row>
    <row r="21" spans="2:8" x14ac:dyDescent="0.3">
      <c r="B21" s="48">
        <v>1</v>
      </c>
      <c r="C21" s="105" t="s">
        <v>213</v>
      </c>
      <c r="D21" s="51"/>
      <c r="E21" s="50"/>
      <c r="F21" s="82"/>
      <c r="G21" s="111">
        <v>1421682769</v>
      </c>
      <c r="H21" s="14" t="str">
        <f t="shared" si="0"/>
        <v>OK</v>
      </c>
    </row>
    <row r="22" spans="2:8" x14ac:dyDescent="0.3">
      <c r="B22" s="48"/>
      <c r="C22" s="105"/>
      <c r="D22" s="51"/>
      <c r="E22" s="50"/>
      <c r="F22" s="81"/>
      <c r="G22" s="50"/>
      <c r="H22" s="14"/>
    </row>
    <row r="23" spans="2:8" x14ac:dyDescent="0.3">
      <c r="B23" s="48"/>
      <c r="C23" s="105"/>
      <c r="D23" s="51"/>
      <c r="E23" s="50"/>
      <c r="F23" s="81"/>
      <c r="G23" s="50"/>
      <c r="H23" s="14"/>
    </row>
    <row r="24" spans="2:8" x14ac:dyDescent="0.3">
      <c r="B24" s="48"/>
      <c r="C24" s="105"/>
      <c r="D24" s="51"/>
      <c r="E24" s="50"/>
      <c r="F24" s="81"/>
      <c r="G24" s="50"/>
      <c r="H24" s="14"/>
    </row>
    <row r="25" spans="2:8" x14ac:dyDescent="0.3">
      <c r="B25" s="48"/>
      <c r="C25" s="105"/>
      <c r="D25" s="51"/>
      <c r="E25" s="50"/>
      <c r="F25" s="81"/>
      <c r="G25" s="50"/>
      <c r="H25" s="14"/>
    </row>
    <row r="26" spans="2:8" x14ac:dyDescent="0.3">
      <c r="B26" s="48"/>
      <c r="C26" s="105"/>
      <c r="D26" s="51"/>
      <c r="E26" s="50"/>
      <c r="F26" s="81"/>
      <c r="G26" s="50"/>
      <c r="H26" s="14"/>
    </row>
    <row r="27" spans="2:8" x14ac:dyDescent="0.3">
      <c r="B27" s="48"/>
      <c r="C27" s="105"/>
      <c r="D27" s="51"/>
      <c r="E27" s="50"/>
      <c r="F27" s="82"/>
      <c r="G27" s="50"/>
      <c r="H27" s="14"/>
    </row>
    <row r="28" spans="2:8" x14ac:dyDescent="0.3">
      <c r="B28" s="48"/>
      <c r="C28" s="105"/>
      <c r="D28" s="51"/>
      <c r="E28" s="50"/>
      <c r="F28" s="81"/>
      <c r="G28" s="50"/>
      <c r="H28" s="14"/>
    </row>
    <row r="29" spans="2:8" x14ac:dyDescent="0.3">
      <c r="B29" s="48"/>
      <c r="C29" s="105"/>
      <c r="D29" s="51"/>
      <c r="E29" s="50"/>
      <c r="F29" s="81"/>
      <c r="G29" s="50"/>
      <c r="H29" s="14"/>
    </row>
    <row r="30" spans="2:8" x14ac:dyDescent="0.3">
      <c r="B30" s="48"/>
      <c r="C30" s="105"/>
      <c r="D30" s="51"/>
      <c r="E30" s="50"/>
      <c r="F30" s="81"/>
      <c r="G30" s="50"/>
      <c r="H30" s="14"/>
    </row>
    <row r="31" spans="2:8" x14ac:dyDescent="0.3">
      <c r="B31" s="48"/>
      <c r="C31" s="105"/>
      <c r="D31" s="51"/>
      <c r="E31" s="50"/>
      <c r="F31" s="81"/>
      <c r="G31" s="50"/>
      <c r="H31" s="14"/>
    </row>
    <row r="32" spans="2:8" x14ac:dyDescent="0.3">
      <c r="B32" s="48"/>
      <c r="C32" s="105"/>
      <c r="D32" s="51"/>
      <c r="E32" s="50"/>
      <c r="F32" s="81"/>
      <c r="G32" s="50"/>
      <c r="H32" s="14"/>
    </row>
    <row r="33" spans="2:8" x14ac:dyDescent="0.3">
      <c r="B33" s="48"/>
      <c r="C33" s="105"/>
      <c r="D33" s="51"/>
      <c r="E33" s="50"/>
      <c r="F33" s="81"/>
      <c r="G33" s="50"/>
      <c r="H33" s="14"/>
    </row>
    <row r="34" spans="2:8" x14ac:dyDescent="0.3">
      <c r="B34" s="48"/>
      <c r="C34" s="105"/>
      <c r="D34" s="51"/>
      <c r="E34" s="50"/>
      <c r="F34" s="81"/>
      <c r="G34" s="50"/>
      <c r="H34" s="14"/>
    </row>
    <row r="35" spans="2:8" x14ac:dyDescent="0.3">
      <c r="B35" s="48"/>
      <c r="C35" s="105"/>
      <c r="D35" s="51"/>
      <c r="E35" s="50"/>
      <c r="F35" s="81"/>
      <c r="G35" s="50"/>
      <c r="H35" s="14"/>
    </row>
    <row r="36" spans="2:8" x14ac:dyDescent="0.3">
      <c r="B36" s="48"/>
      <c r="C36" s="105"/>
      <c r="D36" s="51"/>
      <c r="E36" s="50"/>
      <c r="F36" s="81"/>
      <c r="G36" s="50"/>
      <c r="H36" s="14"/>
    </row>
    <row r="37" spans="2:8" x14ac:dyDescent="0.3">
      <c r="B37" s="48"/>
      <c r="C37" s="105"/>
      <c r="D37" s="51"/>
      <c r="E37" s="50"/>
      <c r="F37" s="81"/>
      <c r="G37" s="50"/>
      <c r="H37" s="14"/>
    </row>
    <row r="38" spans="2:8" x14ac:dyDescent="0.3">
      <c r="B38" s="48"/>
      <c r="C38" s="105"/>
      <c r="D38" s="51"/>
      <c r="E38" s="50"/>
      <c r="F38" s="81"/>
      <c r="G38" s="50"/>
      <c r="H38" s="14"/>
    </row>
    <row r="39" spans="2:8" x14ac:dyDescent="0.3">
      <c r="B39" s="48"/>
      <c r="C39" s="105"/>
      <c r="D39" s="51"/>
      <c r="E39" s="50"/>
      <c r="F39" s="81"/>
      <c r="G39" s="50"/>
      <c r="H39" s="14"/>
    </row>
    <row r="40" spans="2:8" x14ac:dyDescent="0.3">
      <c r="B40" s="48"/>
      <c r="C40" s="105"/>
      <c r="D40" s="83"/>
      <c r="E40" s="50"/>
      <c r="F40" s="82"/>
      <c r="G40" s="50"/>
      <c r="H40" s="14"/>
    </row>
    <row r="41" spans="2:8" x14ac:dyDescent="0.3">
      <c r="B41" s="48"/>
      <c r="C41" s="105"/>
      <c r="D41" s="51"/>
      <c r="E41" s="50"/>
      <c r="F41" s="81"/>
      <c r="G41" s="50"/>
      <c r="H41" s="14"/>
    </row>
    <row r="42" spans="2:8" x14ac:dyDescent="0.3">
      <c r="B42" s="48"/>
      <c r="C42" s="105"/>
      <c r="D42" s="51"/>
      <c r="E42" s="50"/>
      <c r="F42" s="81"/>
      <c r="G42" s="50"/>
      <c r="H42" s="14"/>
    </row>
    <row r="43" spans="2:8" x14ac:dyDescent="0.3">
      <c r="B43" s="48"/>
      <c r="C43" s="105"/>
      <c r="D43" s="51"/>
      <c r="E43" s="50"/>
      <c r="F43" s="81"/>
      <c r="G43" s="50"/>
      <c r="H43" s="14"/>
    </row>
    <row r="44" spans="2:8" x14ac:dyDescent="0.3">
      <c r="B44" s="48"/>
      <c r="C44" s="105"/>
      <c r="D44" s="51"/>
      <c r="E44" s="50"/>
      <c r="F44" s="82"/>
      <c r="G44" s="50"/>
      <c r="H44" s="14"/>
    </row>
    <row r="45" spans="2:8" x14ac:dyDescent="0.3">
      <c r="B45" s="48"/>
      <c r="C45" s="110"/>
      <c r="D45" s="51"/>
      <c r="E45" s="50"/>
      <c r="F45" s="81"/>
      <c r="G45" s="50"/>
      <c r="H45" s="14"/>
    </row>
    <row r="46" spans="2:8" x14ac:dyDescent="0.3">
      <c r="B46" s="48"/>
      <c r="C46" s="48"/>
      <c r="D46" s="51"/>
      <c r="E46" s="50"/>
      <c r="F46" s="82"/>
      <c r="G46" s="50"/>
      <c r="H46" s="14"/>
    </row>
    <row r="47" spans="2:8" x14ac:dyDescent="0.3">
      <c r="B47" s="48"/>
      <c r="C47" s="48"/>
      <c r="D47" s="51"/>
      <c r="E47" s="50"/>
      <c r="F47" s="81"/>
      <c r="G47" s="50"/>
      <c r="H47" s="14"/>
    </row>
    <row r="48" spans="2:8" x14ac:dyDescent="0.3">
      <c r="B48" s="48"/>
      <c r="C48" s="48"/>
      <c r="D48" s="51"/>
      <c r="E48" s="50"/>
      <c r="F48" s="81"/>
      <c r="G48" s="50"/>
      <c r="H48" s="14"/>
    </row>
    <row r="49" spans="2:8" x14ac:dyDescent="0.3">
      <c r="B49" s="48"/>
      <c r="C49" s="48"/>
      <c r="D49" s="51"/>
      <c r="E49" s="50"/>
      <c r="F49" s="81"/>
      <c r="G49" s="50"/>
      <c r="H49" s="14"/>
    </row>
    <row r="50" spans="2:8" x14ac:dyDescent="0.3">
      <c r="B50" s="48"/>
      <c r="C50" s="48"/>
      <c r="D50" s="51"/>
      <c r="E50" s="50"/>
      <c r="F50" s="82"/>
      <c r="G50" s="50"/>
      <c r="H50" s="14"/>
    </row>
    <row r="51" spans="2:8" x14ac:dyDescent="0.3">
      <c r="B51" s="48"/>
      <c r="C51" s="48"/>
      <c r="D51" s="51"/>
      <c r="E51" s="50"/>
      <c r="F51" s="81"/>
      <c r="G51" s="50"/>
      <c r="H51" s="14"/>
    </row>
    <row r="52" spans="2:8" x14ac:dyDescent="0.3">
      <c r="B52" s="48"/>
      <c r="C52" s="48"/>
      <c r="D52" s="51"/>
      <c r="E52" s="50"/>
      <c r="F52" s="81"/>
      <c r="G52" s="50"/>
      <c r="H52" s="14"/>
    </row>
    <row r="53" spans="2:8" x14ac:dyDescent="0.3">
      <c r="B53" s="48"/>
      <c r="C53" s="48"/>
      <c r="D53" s="51"/>
      <c r="E53" s="50"/>
      <c r="F53" s="81"/>
      <c r="G53" s="50"/>
      <c r="H53" s="14"/>
    </row>
    <row r="54" spans="2:8" x14ac:dyDescent="0.3">
      <c r="B54" s="48"/>
      <c r="C54" s="48"/>
      <c r="D54" s="51"/>
      <c r="E54" s="50"/>
      <c r="F54" s="81"/>
      <c r="G54" s="50"/>
      <c r="H54" s="14"/>
    </row>
    <row r="55" spans="2:8" x14ac:dyDescent="0.3">
      <c r="B55" s="48"/>
      <c r="C55" s="48"/>
      <c r="D55" s="51"/>
      <c r="E55" s="50"/>
      <c r="F55" s="81"/>
      <c r="G55" s="50"/>
      <c r="H55" s="14"/>
    </row>
    <row r="56" spans="2:8" x14ac:dyDescent="0.3">
      <c r="B56" s="48"/>
      <c r="C56" s="48"/>
      <c r="D56" s="51"/>
      <c r="E56" s="50"/>
      <c r="F56" s="81"/>
      <c r="G56" s="50"/>
      <c r="H56" s="14"/>
    </row>
    <row r="57" spans="2:8" x14ac:dyDescent="0.3">
      <c r="B57" s="48"/>
      <c r="C57" s="48"/>
      <c r="D57" s="51"/>
      <c r="E57" s="50"/>
      <c r="F57" s="48"/>
      <c r="G57" s="50"/>
      <c r="H57" s="14"/>
    </row>
    <row r="58" spans="2:8" x14ac:dyDescent="0.3">
      <c r="B58" s="48"/>
      <c r="C58" s="48"/>
      <c r="D58" s="51"/>
      <c r="E58" s="50"/>
      <c r="F58" s="48"/>
      <c r="G58" s="50"/>
      <c r="H58" s="14"/>
    </row>
    <row r="59" spans="2:8" x14ac:dyDescent="0.3">
      <c r="B59" s="48"/>
      <c r="C59" s="48"/>
      <c r="D59" s="51"/>
      <c r="E59" s="50"/>
      <c r="F59" s="48"/>
      <c r="G59" s="50"/>
      <c r="H59" s="14"/>
    </row>
    <row r="60" spans="2:8" x14ac:dyDescent="0.3">
      <c r="B60" s="48"/>
      <c r="C60" s="48"/>
      <c r="D60" s="48"/>
      <c r="E60" s="48"/>
      <c r="F60" s="48"/>
      <c r="G60" s="48"/>
      <c r="H60" s="14"/>
    </row>
    <row r="61" spans="2:8" x14ac:dyDescent="0.3">
      <c r="B61" s="48"/>
      <c r="C61" s="48"/>
      <c r="D61" s="48"/>
      <c r="E61" s="48"/>
      <c r="F61" s="48"/>
      <c r="G61" s="48"/>
      <c r="H61" s="14"/>
    </row>
    <row r="62" spans="2:8" x14ac:dyDescent="0.3">
      <c r="B62" s="48"/>
      <c r="C62" s="48"/>
      <c r="D62" s="48"/>
      <c r="E62" s="48"/>
      <c r="F62" s="14"/>
      <c r="G62" s="48"/>
      <c r="H62" s="14"/>
    </row>
    <row r="63" spans="2:8" x14ac:dyDescent="0.3">
      <c r="B63" s="48"/>
      <c r="C63" s="48"/>
      <c r="D63" s="48"/>
      <c r="E63" s="48"/>
      <c r="F63" s="14"/>
      <c r="G63" s="48"/>
      <c r="H63" s="14"/>
    </row>
    <row r="64" spans="2:8" x14ac:dyDescent="0.3">
      <c r="B64" s="48"/>
      <c r="C64" s="48"/>
      <c r="D64" s="48"/>
      <c r="E64" s="48"/>
      <c r="F64" s="14"/>
      <c r="G64" s="48"/>
      <c r="H64" s="14"/>
    </row>
    <row r="65" spans="2:8" x14ac:dyDescent="0.3">
      <c r="B65" s="48"/>
      <c r="C65" s="48"/>
      <c r="D65" s="48"/>
      <c r="E65" s="48"/>
      <c r="F65" s="48"/>
      <c r="G65" s="48"/>
      <c r="H65" s="14"/>
    </row>
    <row r="66" spans="2:8" x14ac:dyDescent="0.3">
      <c r="B66" s="48"/>
      <c r="C66" s="48"/>
      <c r="D66" s="48"/>
      <c r="E66" s="48"/>
      <c r="F66" s="48"/>
      <c r="G66" s="48"/>
      <c r="H66" s="14"/>
    </row>
    <row r="67" spans="2:8" x14ac:dyDescent="0.3">
      <c r="B67" s="48"/>
      <c r="C67" s="48"/>
      <c r="D67" s="48"/>
      <c r="E67" s="48"/>
      <c r="F67" s="48"/>
      <c r="G67" s="48"/>
      <c r="H67" s="14"/>
    </row>
    <row r="70" spans="2:8" x14ac:dyDescent="0.3">
      <c r="G70" s="12">
        <f>MEDIAN(G3:G21)</f>
        <v>1421682769</v>
      </c>
    </row>
    <row r="71" spans="2:8" x14ac:dyDescent="0.3">
      <c r="G71" s="12">
        <f>_xlfn.STDEV.P(G3:G21)</f>
        <v>22582571.800864808</v>
      </c>
    </row>
    <row r="72" spans="2:8" x14ac:dyDescent="0.3">
      <c r="G72" s="45">
        <f>+G70-G71</f>
        <v>1399100197.1991353</v>
      </c>
    </row>
  </sheetData>
  <autoFilter ref="B2:I67" xr:uid="{0E47AE93-F56B-4126-BECA-4F2BAA93CEE5}"/>
  <conditionalFormatting sqref="G3:G21">
    <cfRule type="cellIs" dxfId="56" priority="1" operator="lessThan">
      <formula>$D$27</formula>
    </cfRule>
  </conditionalFormatting>
  <conditionalFormatting sqref="H3:H67">
    <cfRule type="containsText" dxfId="55" priority="2" operator="containsText" text="REQUERIR">
      <formula>NOT(ISERROR(SEARCH("REQUERIR",H3)))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84AAB-0993-4E09-8B05-E8BBD5C7D223}">
  <dimension ref="A1:K49"/>
  <sheetViews>
    <sheetView workbookViewId="0">
      <selection activeCell="D30" activeCellId="1" sqref="D38 D30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/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5" t="e">
        <f>+'INICIAL PRECIO ARTIFICIALME (2)'!#REF!</f>
        <v>#REF!</v>
      </c>
      <c r="G3" s="9" t="e">
        <f t="shared" ref="G3" si="0">+E3</f>
        <v>#REF!</v>
      </c>
      <c r="H3" s="40" t="e">
        <f t="shared" ref="H3:H44" si="1">IF(G3&gt;=$F$49,"MAYOR","MENOR")</f>
        <v>#REF!</v>
      </c>
      <c r="I3" s="3" t="e">
        <f t="shared" ref="I3" si="2">IF(H3="MAYOR",(((59.5*(1-((ABS($F$49-G3))/$F$49))))),(((59.5*(1-((($F$49-G3))/$F$49))))))</f>
        <v>#REF!</v>
      </c>
      <c r="J3" s="11">
        <v>40.5</v>
      </c>
      <c r="K3" s="3" t="e">
        <f t="shared" ref="K3" si="3">I3+J3</f>
        <v>#REF!</v>
      </c>
    </row>
    <row r="4" spans="2:11" x14ac:dyDescent="0.3">
      <c r="B4" s="43"/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4">+D4</f>
        <v>#REF!</v>
      </c>
      <c r="F4" s="5" t="e">
        <f>+'INICIAL PRECIO ARTIFICIALME (2)'!#REF!</f>
        <v>#REF!</v>
      </c>
      <c r="G4" s="9" t="e">
        <f t="shared" ref="G4:G44" si="5">+E4</f>
        <v>#REF!</v>
      </c>
      <c r="H4" s="40" t="e">
        <f t="shared" si="1"/>
        <v>#REF!</v>
      </c>
      <c r="I4" s="3" t="e">
        <f t="shared" ref="I4:I44" si="6">IF(H4="MAYOR",(((59.5*(1-((ABS($F$49-G4))/$F$49))))),(((59.5*(1-((($F$49-G4))/$F$49))))))</f>
        <v>#REF!</v>
      </c>
      <c r="J4" s="11">
        <v>40.5</v>
      </c>
      <c r="K4" s="3" t="e">
        <f t="shared" ref="K4:K44" si="7">I4+J4</f>
        <v>#REF!</v>
      </c>
    </row>
    <row r="5" spans="2:11" s="13" customFormat="1" x14ac:dyDescent="0.3">
      <c r="B5" s="43"/>
      <c r="C5" s="8" t="e">
        <f>+'INICIAL PRECIO ARTIFICIALME (2)'!#REF!</f>
        <v>#REF!</v>
      </c>
      <c r="D5" s="9" t="e">
        <f>+'INICIAL PRECIO ARTIFICIALME (2)'!#REF!</f>
        <v>#REF!</v>
      </c>
      <c r="E5" s="9" t="e">
        <f t="shared" si="4"/>
        <v>#REF!</v>
      </c>
      <c r="F5" s="5" t="e">
        <f>+'INICIAL PRECIO ARTIFICIALME (2)'!#REF!</f>
        <v>#REF!</v>
      </c>
      <c r="G5" s="9" t="e">
        <f t="shared" si="5"/>
        <v>#REF!</v>
      </c>
      <c r="H5" s="40" t="e">
        <f t="shared" si="1"/>
        <v>#REF!</v>
      </c>
      <c r="I5" s="3" t="e">
        <f t="shared" si="6"/>
        <v>#REF!</v>
      </c>
      <c r="J5" s="11">
        <v>40.5</v>
      </c>
      <c r="K5" s="3" t="e">
        <f t="shared" si="7"/>
        <v>#REF!</v>
      </c>
    </row>
    <row r="6" spans="2:11" x14ac:dyDescent="0.3">
      <c r="B6" s="43"/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4"/>
        <v>#REF!</v>
      </c>
      <c r="F6" s="5" t="e">
        <f>+'INICIAL PRECIO ARTIFICIALME (2)'!#REF!</f>
        <v>#REF!</v>
      </c>
      <c r="G6" s="9" t="e">
        <f t="shared" si="5"/>
        <v>#REF!</v>
      </c>
      <c r="H6" s="40" t="e">
        <f t="shared" si="1"/>
        <v>#REF!</v>
      </c>
      <c r="I6" s="3" t="e">
        <f t="shared" si="6"/>
        <v>#REF!</v>
      </c>
      <c r="J6" s="11">
        <v>40.5</v>
      </c>
      <c r="K6" s="3" t="e">
        <f t="shared" si="7"/>
        <v>#REF!</v>
      </c>
    </row>
    <row r="7" spans="2:11" x14ac:dyDescent="0.3">
      <c r="B7" s="43"/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4"/>
        <v>#REF!</v>
      </c>
      <c r="F7" s="5" t="e">
        <f>+'INICIAL PRECIO ARTIFICIALME (2)'!#REF!</f>
        <v>#REF!</v>
      </c>
      <c r="G7" s="9" t="e">
        <f t="shared" si="5"/>
        <v>#REF!</v>
      </c>
      <c r="H7" s="40" t="e">
        <f t="shared" si="1"/>
        <v>#REF!</v>
      </c>
      <c r="I7" s="3" t="e">
        <f t="shared" si="6"/>
        <v>#REF!</v>
      </c>
      <c r="J7" s="11">
        <v>40.5</v>
      </c>
      <c r="K7" s="3" t="e">
        <f t="shared" si="7"/>
        <v>#REF!</v>
      </c>
    </row>
    <row r="8" spans="2:11" x14ac:dyDescent="0.3">
      <c r="B8" s="43"/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4"/>
        <v>#REF!</v>
      </c>
      <c r="F8" s="5" t="e">
        <f>+'INICIAL PRECIO ARTIFICIALME (2)'!#REF!</f>
        <v>#REF!</v>
      </c>
      <c r="G8" s="9" t="e">
        <f t="shared" si="5"/>
        <v>#REF!</v>
      </c>
      <c r="H8" s="40" t="e">
        <f t="shared" si="1"/>
        <v>#REF!</v>
      </c>
      <c r="I8" s="3" t="e">
        <f t="shared" si="6"/>
        <v>#REF!</v>
      </c>
      <c r="J8" s="11">
        <v>40.5</v>
      </c>
      <c r="K8" s="3" t="e">
        <f t="shared" si="7"/>
        <v>#REF!</v>
      </c>
    </row>
    <row r="9" spans="2:11" x14ac:dyDescent="0.3">
      <c r="B9" s="43"/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4"/>
        <v>#REF!</v>
      </c>
      <c r="F9" s="5" t="e">
        <f>+'INICIAL PRECIO ARTIFICIALME (2)'!#REF!</f>
        <v>#REF!</v>
      </c>
      <c r="G9" s="9" t="e">
        <f t="shared" si="5"/>
        <v>#REF!</v>
      </c>
      <c r="H9" s="40" t="e">
        <f t="shared" si="1"/>
        <v>#REF!</v>
      </c>
      <c r="I9" s="3" t="e">
        <f t="shared" si="6"/>
        <v>#REF!</v>
      </c>
      <c r="J9" s="11">
        <v>40.5</v>
      </c>
      <c r="K9" s="3" t="e">
        <f t="shared" si="7"/>
        <v>#REF!</v>
      </c>
    </row>
    <row r="10" spans="2:11" x14ac:dyDescent="0.3">
      <c r="B10" s="43"/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4"/>
        <v>#REF!</v>
      </c>
      <c r="F10" s="5" t="e">
        <f>+'INICIAL PRECIO ARTIFICIALME (2)'!#REF!</f>
        <v>#REF!</v>
      </c>
      <c r="G10" s="9" t="e">
        <f t="shared" si="5"/>
        <v>#REF!</v>
      </c>
      <c r="H10" s="40" t="e">
        <f t="shared" si="1"/>
        <v>#REF!</v>
      </c>
      <c r="I10" s="3" t="e">
        <f t="shared" si="6"/>
        <v>#REF!</v>
      </c>
      <c r="J10" s="11">
        <v>40.5</v>
      </c>
      <c r="K10" s="3" t="e">
        <f t="shared" si="7"/>
        <v>#REF!</v>
      </c>
    </row>
    <row r="11" spans="2:11" x14ac:dyDescent="0.3">
      <c r="B11" s="43"/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4"/>
        <v>#REF!</v>
      </c>
      <c r="F11" s="5" t="e">
        <f>+'INICIAL PRECIO ARTIFICIALME (2)'!#REF!</f>
        <v>#REF!</v>
      </c>
      <c r="G11" s="9" t="e">
        <f t="shared" si="5"/>
        <v>#REF!</v>
      </c>
      <c r="H11" s="40" t="e">
        <f t="shared" si="1"/>
        <v>#REF!</v>
      </c>
      <c r="I11" s="3" t="e">
        <f t="shared" si="6"/>
        <v>#REF!</v>
      </c>
      <c r="J11" s="11">
        <v>40.5</v>
      </c>
      <c r="K11" s="3" t="e">
        <f t="shared" si="7"/>
        <v>#REF!</v>
      </c>
    </row>
    <row r="12" spans="2:11" x14ac:dyDescent="0.3">
      <c r="B12" s="43"/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4"/>
        <v>#REF!</v>
      </c>
      <c r="F12" s="5" t="e">
        <f>+'INICIAL PRECIO ARTIFICIALME (2)'!#REF!</f>
        <v>#REF!</v>
      </c>
      <c r="G12" s="9" t="e">
        <f t="shared" si="5"/>
        <v>#REF!</v>
      </c>
      <c r="H12" s="40" t="e">
        <f t="shared" si="1"/>
        <v>#REF!</v>
      </c>
      <c r="I12" s="3" t="e">
        <f t="shared" si="6"/>
        <v>#REF!</v>
      </c>
      <c r="J12" s="11">
        <v>40.5</v>
      </c>
      <c r="K12" s="3" t="e">
        <f t="shared" si="7"/>
        <v>#REF!</v>
      </c>
    </row>
    <row r="13" spans="2:11" x14ac:dyDescent="0.3">
      <c r="B13" s="43"/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4"/>
        <v>#REF!</v>
      </c>
      <c r="F13" s="5" t="e">
        <f>+'INICIAL PRECIO ARTIFICIALME (2)'!#REF!</f>
        <v>#REF!</v>
      </c>
      <c r="G13" s="9" t="e">
        <f t="shared" si="5"/>
        <v>#REF!</v>
      </c>
      <c r="H13" s="40" t="e">
        <f t="shared" si="1"/>
        <v>#REF!</v>
      </c>
      <c r="I13" s="3" t="e">
        <f t="shared" si="6"/>
        <v>#REF!</v>
      </c>
      <c r="J13" s="11">
        <v>40.5</v>
      </c>
      <c r="K13" s="3" t="e">
        <f t="shared" si="7"/>
        <v>#REF!</v>
      </c>
    </row>
    <row r="14" spans="2:11" x14ac:dyDescent="0.3">
      <c r="B14" s="43"/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4"/>
        <v>#REF!</v>
      </c>
      <c r="F14" s="5" t="e">
        <f>+'INICIAL PRECIO ARTIFICIALME (2)'!#REF!</f>
        <v>#REF!</v>
      </c>
      <c r="G14" s="9" t="e">
        <f t="shared" si="5"/>
        <v>#REF!</v>
      </c>
      <c r="H14" s="40" t="e">
        <f t="shared" si="1"/>
        <v>#REF!</v>
      </c>
      <c r="I14" s="3" t="e">
        <f t="shared" si="6"/>
        <v>#REF!</v>
      </c>
      <c r="J14" s="11">
        <v>40.5</v>
      </c>
      <c r="K14" s="3" t="e">
        <f t="shared" si="7"/>
        <v>#REF!</v>
      </c>
    </row>
    <row r="15" spans="2:11" x14ac:dyDescent="0.3">
      <c r="B15" s="43"/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4"/>
        <v>#REF!</v>
      </c>
      <c r="F15" s="5" t="e">
        <f>+'INICIAL PRECIO ARTIFICIALME (2)'!#REF!</f>
        <v>#REF!</v>
      </c>
      <c r="G15" s="9" t="e">
        <f t="shared" si="5"/>
        <v>#REF!</v>
      </c>
      <c r="H15" s="40" t="e">
        <f t="shared" si="1"/>
        <v>#REF!</v>
      </c>
      <c r="I15" s="3" t="e">
        <f t="shared" si="6"/>
        <v>#REF!</v>
      </c>
      <c r="J15" s="11">
        <v>40.5</v>
      </c>
      <c r="K15" s="3" t="e">
        <f t="shared" si="7"/>
        <v>#REF!</v>
      </c>
    </row>
    <row r="16" spans="2:11" x14ac:dyDescent="0.3">
      <c r="B16" s="43"/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4"/>
        <v>#REF!</v>
      </c>
      <c r="F16" s="5" t="e">
        <f>+'INICIAL PRECIO ARTIFICIALME (2)'!#REF!</f>
        <v>#REF!</v>
      </c>
      <c r="G16" s="9" t="e">
        <f t="shared" si="5"/>
        <v>#REF!</v>
      </c>
      <c r="H16" s="40" t="e">
        <f t="shared" si="1"/>
        <v>#REF!</v>
      </c>
      <c r="I16" s="3" t="e">
        <f t="shared" si="6"/>
        <v>#REF!</v>
      </c>
      <c r="J16" s="11">
        <v>40.5</v>
      </c>
      <c r="K16" s="3" t="e">
        <f t="shared" si="7"/>
        <v>#REF!</v>
      </c>
    </row>
    <row r="17" spans="2:11" x14ac:dyDescent="0.3">
      <c r="B17" s="43"/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4"/>
        <v>#REF!</v>
      </c>
      <c r="F17" s="5" t="e">
        <f>+'INICIAL PRECIO ARTIFICIALME (2)'!#REF!</f>
        <v>#REF!</v>
      </c>
      <c r="G17" s="9" t="e">
        <f t="shared" si="5"/>
        <v>#REF!</v>
      </c>
      <c r="H17" s="40" t="e">
        <f t="shared" si="1"/>
        <v>#REF!</v>
      </c>
      <c r="I17" s="3" t="e">
        <f t="shared" si="6"/>
        <v>#REF!</v>
      </c>
      <c r="J17" s="11">
        <v>40.5</v>
      </c>
      <c r="K17" s="3" t="e">
        <f t="shared" si="7"/>
        <v>#REF!</v>
      </c>
    </row>
    <row r="18" spans="2:11" x14ac:dyDescent="0.3">
      <c r="B18" s="43"/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4"/>
        <v>#REF!</v>
      </c>
      <c r="F18" s="5" t="e">
        <f>+'INICIAL PRECIO ARTIFICIALME (2)'!#REF!</f>
        <v>#REF!</v>
      </c>
      <c r="G18" s="9" t="e">
        <f t="shared" si="5"/>
        <v>#REF!</v>
      </c>
      <c r="H18" s="40" t="e">
        <f t="shared" si="1"/>
        <v>#REF!</v>
      </c>
      <c r="I18" s="3" t="e">
        <f t="shared" si="6"/>
        <v>#REF!</v>
      </c>
      <c r="J18" s="11">
        <v>40.5</v>
      </c>
      <c r="K18" s="3" t="e">
        <f t="shared" si="7"/>
        <v>#REF!</v>
      </c>
    </row>
    <row r="19" spans="2:11" x14ac:dyDescent="0.3">
      <c r="B19" s="43"/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4"/>
        <v>#REF!</v>
      </c>
      <c r="F19" s="5" t="e">
        <f>+'INICIAL PRECIO ARTIFICIALME (2)'!#REF!</f>
        <v>#REF!</v>
      </c>
      <c r="G19" s="9" t="e">
        <f t="shared" si="5"/>
        <v>#REF!</v>
      </c>
      <c r="H19" s="40" t="e">
        <f t="shared" si="1"/>
        <v>#REF!</v>
      </c>
      <c r="I19" s="3" t="e">
        <f t="shared" si="6"/>
        <v>#REF!</v>
      </c>
      <c r="J19" s="11">
        <v>40.5</v>
      </c>
      <c r="K19" s="3" t="e">
        <f t="shared" si="7"/>
        <v>#REF!</v>
      </c>
    </row>
    <row r="20" spans="2:11" x14ac:dyDescent="0.3">
      <c r="B20" s="43"/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4"/>
        <v>#REF!</v>
      </c>
      <c r="F20" s="5" t="e">
        <f>+'INICIAL PRECIO ARTIFICIALME (2)'!#REF!</f>
        <v>#REF!</v>
      </c>
      <c r="G20" s="9" t="e">
        <f t="shared" si="5"/>
        <v>#REF!</v>
      </c>
      <c r="H20" s="40" t="e">
        <f t="shared" si="1"/>
        <v>#REF!</v>
      </c>
      <c r="I20" s="3" t="e">
        <f t="shared" si="6"/>
        <v>#REF!</v>
      </c>
      <c r="J20" s="11">
        <v>40.5</v>
      </c>
      <c r="K20" s="3" t="e">
        <f t="shared" si="7"/>
        <v>#REF!</v>
      </c>
    </row>
    <row r="21" spans="2:11" x14ac:dyDescent="0.3">
      <c r="B21" s="43"/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4"/>
        <v>#REF!</v>
      </c>
      <c r="F21" s="5" t="e">
        <f>+'INICIAL PRECIO ARTIFICIALME (2)'!#REF!</f>
        <v>#REF!</v>
      </c>
      <c r="G21" s="9" t="e">
        <f t="shared" si="5"/>
        <v>#REF!</v>
      </c>
      <c r="H21" s="40" t="e">
        <f t="shared" si="1"/>
        <v>#REF!</v>
      </c>
      <c r="I21" s="3" t="e">
        <f t="shared" si="6"/>
        <v>#REF!</v>
      </c>
      <c r="J21" s="11">
        <v>40.5</v>
      </c>
      <c r="K21" s="3" t="e">
        <f t="shared" si="7"/>
        <v>#REF!</v>
      </c>
    </row>
    <row r="22" spans="2:11" x14ac:dyDescent="0.3">
      <c r="B22" s="43"/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4"/>
        <v>#REF!</v>
      </c>
      <c r="F22" s="5" t="e">
        <f>+'INICIAL PRECIO ARTIFICIALME (2)'!#REF!</f>
        <v>#REF!</v>
      </c>
      <c r="G22" s="9" t="e">
        <f t="shared" si="5"/>
        <v>#REF!</v>
      </c>
      <c r="H22" s="40" t="e">
        <f t="shared" si="1"/>
        <v>#REF!</v>
      </c>
      <c r="I22" s="3" t="e">
        <f t="shared" si="6"/>
        <v>#REF!</v>
      </c>
      <c r="J22" s="11">
        <v>40.5</v>
      </c>
      <c r="K22" s="3" t="e">
        <f t="shared" si="7"/>
        <v>#REF!</v>
      </c>
    </row>
    <row r="23" spans="2:11" x14ac:dyDescent="0.3">
      <c r="B23" s="43"/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4"/>
        <v>#REF!</v>
      </c>
      <c r="F23" s="5" t="e">
        <f>+'INICIAL PRECIO ARTIFICIALME (2)'!#REF!</f>
        <v>#REF!</v>
      </c>
      <c r="G23" s="9" t="e">
        <f t="shared" si="5"/>
        <v>#REF!</v>
      </c>
      <c r="H23" s="40" t="e">
        <f t="shared" si="1"/>
        <v>#REF!</v>
      </c>
      <c r="I23" s="3" t="e">
        <f t="shared" si="6"/>
        <v>#REF!</v>
      </c>
      <c r="J23" s="11">
        <v>40.5</v>
      </c>
      <c r="K23" s="3" t="e">
        <f t="shared" si="7"/>
        <v>#REF!</v>
      </c>
    </row>
    <row r="24" spans="2:11" x14ac:dyDescent="0.3">
      <c r="B24" s="43"/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4"/>
        <v>#REF!</v>
      </c>
      <c r="F24" s="5" t="e">
        <f>+'INICIAL PRECIO ARTIFICIALME (2)'!#REF!</f>
        <v>#REF!</v>
      </c>
      <c r="G24" s="9" t="e">
        <f t="shared" si="5"/>
        <v>#REF!</v>
      </c>
      <c r="H24" s="40" t="e">
        <f t="shared" si="1"/>
        <v>#REF!</v>
      </c>
      <c r="I24" s="3" t="e">
        <f t="shared" si="6"/>
        <v>#REF!</v>
      </c>
      <c r="J24" s="11">
        <v>40.5</v>
      </c>
      <c r="K24" s="3" t="e">
        <f t="shared" si="7"/>
        <v>#REF!</v>
      </c>
    </row>
    <row r="25" spans="2:11" x14ac:dyDescent="0.3">
      <c r="B25" s="43"/>
      <c r="C25" s="8" t="e">
        <f>+'INICIAL PRECIO ARTIFICIALME (2)'!#REF!</f>
        <v>#REF!</v>
      </c>
      <c r="D25" s="9" t="e">
        <f>+'INICIAL PRECIO ARTIFICIALME (2)'!#REF!</f>
        <v>#REF!</v>
      </c>
      <c r="E25" s="9" t="e">
        <f t="shared" si="4"/>
        <v>#REF!</v>
      </c>
      <c r="F25" s="5" t="e">
        <f>+'INICIAL PRECIO ARTIFICIALME (2)'!#REF!</f>
        <v>#REF!</v>
      </c>
      <c r="G25" s="9" t="e">
        <f t="shared" si="5"/>
        <v>#REF!</v>
      </c>
      <c r="H25" s="40" t="e">
        <f t="shared" si="1"/>
        <v>#REF!</v>
      </c>
      <c r="I25" s="3" t="e">
        <f t="shared" si="6"/>
        <v>#REF!</v>
      </c>
      <c r="J25" s="11">
        <v>40.5</v>
      </c>
      <c r="K25" s="3" t="e">
        <f t="shared" si="7"/>
        <v>#REF!</v>
      </c>
    </row>
    <row r="26" spans="2:11" x14ac:dyDescent="0.3">
      <c r="B26" s="43"/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4"/>
        <v>#REF!</v>
      </c>
      <c r="F26" s="5" t="e">
        <f>+'INICIAL PRECIO ARTIFICIALME (2)'!#REF!</f>
        <v>#REF!</v>
      </c>
      <c r="G26" s="9" t="e">
        <f t="shared" si="5"/>
        <v>#REF!</v>
      </c>
      <c r="H26" s="40" t="e">
        <f t="shared" si="1"/>
        <v>#REF!</v>
      </c>
      <c r="I26" s="3" t="e">
        <f t="shared" si="6"/>
        <v>#REF!</v>
      </c>
      <c r="J26" s="11">
        <v>40.5</v>
      </c>
      <c r="K26" s="3" t="e">
        <f t="shared" si="7"/>
        <v>#REF!</v>
      </c>
    </row>
    <row r="27" spans="2:11" x14ac:dyDescent="0.3">
      <c r="B27" s="43"/>
      <c r="C27" s="8" t="e">
        <f>+'INICIAL PRECIO ARTIFICIALME (2)'!#REF!</f>
        <v>#REF!</v>
      </c>
      <c r="D27" s="9" t="e">
        <f>+'INICIAL PRECIO ARTIFICIALME (2)'!#REF!</f>
        <v>#REF!</v>
      </c>
      <c r="E27" s="9" t="e">
        <f t="shared" si="4"/>
        <v>#REF!</v>
      </c>
      <c r="F27" s="5" t="e">
        <f>+'INICIAL PRECIO ARTIFICIALME (2)'!#REF!</f>
        <v>#REF!</v>
      </c>
      <c r="G27" s="9" t="e">
        <f t="shared" si="5"/>
        <v>#REF!</v>
      </c>
      <c r="H27" s="40" t="e">
        <f t="shared" si="1"/>
        <v>#REF!</v>
      </c>
      <c r="I27" s="3" t="e">
        <f t="shared" si="6"/>
        <v>#REF!</v>
      </c>
      <c r="J27" s="11">
        <v>40.5</v>
      </c>
      <c r="K27" s="3" t="e">
        <f t="shared" si="7"/>
        <v>#REF!</v>
      </c>
    </row>
    <row r="28" spans="2:11" x14ac:dyDescent="0.3">
      <c r="B28" s="43"/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4"/>
        <v>#REF!</v>
      </c>
      <c r="F28" s="5" t="e">
        <f>+'INICIAL PRECIO ARTIFICIALME (2)'!#REF!</f>
        <v>#REF!</v>
      </c>
      <c r="G28" s="9" t="e">
        <f t="shared" si="5"/>
        <v>#REF!</v>
      </c>
      <c r="H28" s="40" t="e">
        <f t="shared" si="1"/>
        <v>#REF!</v>
      </c>
      <c r="I28" s="3" t="e">
        <f t="shared" si="6"/>
        <v>#REF!</v>
      </c>
      <c r="J28" s="11">
        <v>40.5</v>
      </c>
      <c r="K28" s="3" t="e">
        <f t="shared" si="7"/>
        <v>#REF!</v>
      </c>
    </row>
    <row r="29" spans="2:11" x14ac:dyDescent="0.3">
      <c r="B29" s="43"/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4"/>
        <v>#REF!</v>
      </c>
      <c r="F29" s="5" t="e">
        <f>+'INICIAL PRECIO ARTIFICIALME (2)'!#REF!</f>
        <v>#REF!</v>
      </c>
      <c r="G29" s="9" t="e">
        <f t="shared" si="5"/>
        <v>#REF!</v>
      </c>
      <c r="H29" s="40" t="e">
        <f t="shared" si="1"/>
        <v>#REF!</v>
      </c>
      <c r="I29" s="3" t="e">
        <f t="shared" si="6"/>
        <v>#REF!</v>
      </c>
      <c r="J29" s="11">
        <v>40.5</v>
      </c>
      <c r="K29" s="3" t="e">
        <f t="shared" si="7"/>
        <v>#REF!</v>
      </c>
    </row>
    <row r="30" spans="2:11" x14ac:dyDescent="0.3">
      <c r="B30" s="43"/>
      <c r="C30" s="8" t="e">
        <f>+'INICIAL PRECIO ARTIFICIALME (2)'!#REF!</f>
        <v>#REF!</v>
      </c>
      <c r="D30" s="9" t="e">
        <f>+'INICIAL PRECIO ARTIFICIALME (2)'!#REF!</f>
        <v>#REF!</v>
      </c>
      <c r="E30" s="9" t="e">
        <f t="shared" si="4"/>
        <v>#REF!</v>
      </c>
      <c r="F30" s="5" t="e">
        <f>+'INICIAL PRECIO ARTIFICIALME (2)'!#REF!</f>
        <v>#REF!</v>
      </c>
      <c r="G30" s="9"/>
      <c r="H30" s="40" t="e">
        <f t="shared" si="1"/>
        <v>#REF!</v>
      </c>
      <c r="I30" s="3" t="e">
        <f t="shared" si="6"/>
        <v>#REF!</v>
      </c>
      <c r="J30" s="11">
        <v>40.5</v>
      </c>
      <c r="K30" s="3" t="e">
        <f t="shared" si="7"/>
        <v>#REF!</v>
      </c>
    </row>
    <row r="31" spans="2:11" x14ac:dyDescent="0.3">
      <c r="B31" s="43"/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4"/>
        <v>1375905151</v>
      </c>
      <c r="F31" s="5" t="str">
        <f>+'INICIAL PRECIO ARTIFICIALME (2)'!H15</f>
        <v>OK</v>
      </c>
      <c r="G31" s="9">
        <f t="shared" si="5"/>
        <v>1375905151</v>
      </c>
      <c r="H31" s="40" t="e">
        <f t="shared" si="1"/>
        <v>#REF!</v>
      </c>
      <c r="I31" s="3" t="e">
        <f t="shared" si="6"/>
        <v>#REF!</v>
      </c>
      <c r="J31" s="11">
        <v>40.5</v>
      </c>
      <c r="K31" s="3" t="e">
        <f t="shared" si="7"/>
        <v>#REF!</v>
      </c>
    </row>
    <row r="32" spans="2:11" x14ac:dyDescent="0.3">
      <c r="B32" s="43"/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4"/>
        <v>1307432034</v>
      </c>
      <c r="F32" s="5" t="str">
        <f>+'INICIAL PRECIO ARTIFICIALME (2)'!H16</f>
        <v>REQUERIR</v>
      </c>
      <c r="G32" s="9">
        <f t="shared" si="5"/>
        <v>1307432034</v>
      </c>
      <c r="H32" s="40" t="e">
        <f t="shared" si="1"/>
        <v>#REF!</v>
      </c>
      <c r="I32" s="3" t="e">
        <f t="shared" si="6"/>
        <v>#REF!</v>
      </c>
      <c r="J32" s="11">
        <v>40.5</v>
      </c>
      <c r="K32" s="3" t="e">
        <f t="shared" si="7"/>
        <v>#REF!</v>
      </c>
    </row>
    <row r="33" spans="1:11" x14ac:dyDescent="0.3">
      <c r="B33" s="43"/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4"/>
        <v>#REF!</v>
      </c>
      <c r="F33" s="5" t="e">
        <f>+'INICIAL PRECIO ARTIFICIALME (2)'!#REF!</f>
        <v>#REF!</v>
      </c>
      <c r="G33" s="9" t="e">
        <f t="shared" si="5"/>
        <v>#REF!</v>
      </c>
      <c r="H33" s="40" t="e">
        <f t="shared" si="1"/>
        <v>#REF!</v>
      </c>
      <c r="I33" s="3" t="e">
        <f t="shared" si="6"/>
        <v>#REF!</v>
      </c>
      <c r="J33" s="11">
        <v>40.5</v>
      </c>
      <c r="K33" s="3" t="e">
        <f t="shared" si="7"/>
        <v>#REF!</v>
      </c>
    </row>
    <row r="34" spans="1:11" x14ac:dyDescent="0.3">
      <c r="A34" s="69"/>
      <c r="B34" s="70"/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4"/>
        <v>#REF!</v>
      </c>
      <c r="F34" s="5" t="e">
        <f>+'INICIAL PRECIO ARTIFICIALME (2)'!#REF!</f>
        <v>#REF!</v>
      </c>
      <c r="G34" s="9" t="e">
        <f t="shared" si="5"/>
        <v>#REF!</v>
      </c>
      <c r="H34" s="40" t="e">
        <f t="shared" si="1"/>
        <v>#REF!</v>
      </c>
      <c r="I34" s="3" t="e">
        <f t="shared" si="6"/>
        <v>#REF!</v>
      </c>
      <c r="J34" s="11">
        <v>40.5</v>
      </c>
      <c r="K34" s="3" t="e">
        <f t="shared" si="7"/>
        <v>#REF!</v>
      </c>
    </row>
    <row r="35" spans="1:11" x14ac:dyDescent="0.3">
      <c r="B35" s="43"/>
      <c r="C35" s="8" t="e">
        <f>+'INICIAL PRECIO ARTIFICIALME (2)'!#REF!</f>
        <v>#REF!</v>
      </c>
      <c r="D35" s="9" t="e">
        <f>+'INICIAL PRECIO ARTIFICIALME (2)'!#REF!</f>
        <v>#REF!</v>
      </c>
      <c r="E35" s="9" t="e">
        <f t="shared" si="4"/>
        <v>#REF!</v>
      </c>
      <c r="F35" s="5" t="e">
        <f>+'INICIAL PRECIO ARTIFICIALME (2)'!#REF!</f>
        <v>#REF!</v>
      </c>
      <c r="G35" s="9" t="e">
        <f t="shared" si="5"/>
        <v>#REF!</v>
      </c>
      <c r="H35" s="40" t="e">
        <f t="shared" si="1"/>
        <v>#REF!</v>
      </c>
      <c r="I35" s="3" t="e">
        <f t="shared" si="6"/>
        <v>#REF!</v>
      </c>
      <c r="J35" s="11">
        <v>40.5</v>
      </c>
      <c r="K35" s="3" t="e">
        <f t="shared" si="7"/>
        <v>#REF!</v>
      </c>
    </row>
    <row r="36" spans="1:11" x14ac:dyDescent="0.3">
      <c r="B36" s="43"/>
      <c r="C36" s="8" t="e">
        <f>+'INICIAL PRECIO ARTIFICIALME (2)'!#REF!</f>
        <v>#REF!</v>
      </c>
      <c r="D36" s="9" t="e">
        <f>+'INICIAL PRECIO ARTIFICIALME (2)'!#REF!</f>
        <v>#REF!</v>
      </c>
      <c r="E36" s="9" t="e">
        <f t="shared" si="4"/>
        <v>#REF!</v>
      </c>
      <c r="F36" s="5" t="e">
        <f>+'INICIAL PRECIO ARTIFICIALME (2)'!#REF!</f>
        <v>#REF!</v>
      </c>
      <c r="G36" s="9" t="e">
        <f t="shared" si="5"/>
        <v>#REF!</v>
      </c>
      <c r="H36" s="40" t="e">
        <f t="shared" si="1"/>
        <v>#REF!</v>
      </c>
      <c r="I36" s="3" t="e">
        <f t="shared" si="6"/>
        <v>#REF!</v>
      </c>
      <c r="J36" s="11">
        <v>40.5</v>
      </c>
      <c r="K36" s="3" t="e">
        <f t="shared" si="7"/>
        <v>#REF!</v>
      </c>
    </row>
    <row r="37" spans="1:11" x14ac:dyDescent="0.3">
      <c r="B37" s="43"/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4"/>
        <v>1368869443</v>
      </c>
      <c r="F37" s="5" t="str">
        <f>+'INICIAL PRECIO ARTIFICIALME (2)'!H17</f>
        <v>OK</v>
      </c>
      <c r="G37" s="9">
        <f t="shared" si="5"/>
        <v>1368869443</v>
      </c>
      <c r="H37" s="40" t="e">
        <f t="shared" si="1"/>
        <v>#REF!</v>
      </c>
      <c r="I37" s="3" t="e">
        <f t="shared" si="6"/>
        <v>#REF!</v>
      </c>
      <c r="J37" s="11">
        <v>40.5</v>
      </c>
      <c r="K37" s="3" t="e">
        <f t="shared" si="7"/>
        <v>#REF!</v>
      </c>
    </row>
    <row r="38" spans="1:11" x14ac:dyDescent="0.3">
      <c r="B38" s="43"/>
      <c r="C38" s="8" t="e">
        <f>+'INICIAL PRECIO ARTIFICIALME (2)'!#REF!</f>
        <v>#REF!</v>
      </c>
      <c r="D38" s="9" t="e">
        <f>+'INICIAL PRECIO ARTIFICIALME (2)'!#REF!</f>
        <v>#REF!</v>
      </c>
      <c r="E38" s="9" t="e">
        <f t="shared" si="4"/>
        <v>#REF!</v>
      </c>
      <c r="F38" s="5" t="e">
        <f>+'INICIAL PRECIO ARTIFICIALME (2)'!#REF!</f>
        <v>#REF!</v>
      </c>
      <c r="G38" s="9"/>
      <c r="H38" s="40" t="e">
        <f t="shared" si="1"/>
        <v>#REF!</v>
      </c>
      <c r="I38" s="3" t="e">
        <f t="shared" si="6"/>
        <v>#REF!</v>
      </c>
      <c r="J38" s="11">
        <v>40.5</v>
      </c>
      <c r="K38" s="3" t="e">
        <f t="shared" si="7"/>
        <v>#REF!</v>
      </c>
    </row>
    <row r="39" spans="1:11" x14ac:dyDescent="0.3">
      <c r="B39" s="43"/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4"/>
        <v>1372403466</v>
      </c>
      <c r="F39" s="5" t="str">
        <f>+'INICIAL PRECIO ARTIFICIALME (2)'!H18</f>
        <v>OK</v>
      </c>
      <c r="G39" s="9">
        <f t="shared" si="5"/>
        <v>1372403466</v>
      </c>
      <c r="H39" s="40" t="e">
        <f t="shared" si="1"/>
        <v>#REF!</v>
      </c>
      <c r="I39" s="3" t="e">
        <f t="shared" si="6"/>
        <v>#REF!</v>
      </c>
      <c r="J39" s="11">
        <v>40.5</v>
      </c>
      <c r="K39" s="3" t="e">
        <f t="shared" si="7"/>
        <v>#REF!</v>
      </c>
    </row>
    <row r="40" spans="1:11" x14ac:dyDescent="0.3">
      <c r="B40" s="43"/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4"/>
        <v>1365316288</v>
      </c>
      <c r="F40" s="5" t="str">
        <f>+'INICIAL PRECIO ARTIFICIALME (2)'!H19</f>
        <v>OK</v>
      </c>
      <c r="G40" s="9">
        <f t="shared" si="5"/>
        <v>1365316288</v>
      </c>
      <c r="H40" s="40" t="e">
        <f t="shared" si="1"/>
        <v>#REF!</v>
      </c>
      <c r="I40" s="3" t="e">
        <f t="shared" si="6"/>
        <v>#REF!</v>
      </c>
      <c r="J40" s="11">
        <v>40.5</v>
      </c>
      <c r="K40" s="3" t="e">
        <f t="shared" si="7"/>
        <v>#REF!</v>
      </c>
    </row>
    <row r="41" spans="1:11" ht="27.6" x14ac:dyDescent="0.3">
      <c r="B41" s="43"/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4"/>
        <v>1367601745</v>
      </c>
      <c r="F41" s="5" t="str">
        <f>+'INICIAL PRECIO ARTIFICIALME (2)'!H20</f>
        <v>OK</v>
      </c>
      <c r="G41" s="9">
        <f t="shared" si="5"/>
        <v>1367601745</v>
      </c>
      <c r="H41" s="40" t="e">
        <f t="shared" si="1"/>
        <v>#REF!</v>
      </c>
      <c r="I41" s="3" t="e">
        <f t="shared" si="6"/>
        <v>#REF!</v>
      </c>
      <c r="J41" s="11">
        <v>40.5</v>
      </c>
      <c r="K41" s="3" t="e">
        <f t="shared" si="7"/>
        <v>#REF!</v>
      </c>
    </row>
    <row r="42" spans="1:11" x14ac:dyDescent="0.3">
      <c r="B42" s="43"/>
      <c r="C42" s="8" t="e">
        <f>+'INICIAL PRECIO ARTIFICIALME (2)'!#REF!</f>
        <v>#REF!</v>
      </c>
      <c r="D42" s="9" t="e">
        <f>+'INICIAL PRECIO ARTIFICIALME (2)'!#REF!</f>
        <v>#REF!</v>
      </c>
      <c r="E42" s="9" t="e">
        <f t="shared" si="4"/>
        <v>#REF!</v>
      </c>
      <c r="F42" s="5" t="e">
        <f>+'INICIAL PRECIO ARTIFICIALME (2)'!#REF!</f>
        <v>#REF!</v>
      </c>
      <c r="G42" s="9" t="e">
        <f t="shared" si="5"/>
        <v>#REF!</v>
      </c>
      <c r="H42" s="40" t="e">
        <f t="shared" si="1"/>
        <v>#REF!</v>
      </c>
      <c r="I42" s="3" t="e">
        <f t="shared" si="6"/>
        <v>#REF!</v>
      </c>
      <c r="J42" s="11">
        <v>40.5</v>
      </c>
      <c r="K42" s="3" t="e">
        <f t="shared" si="7"/>
        <v>#REF!</v>
      </c>
    </row>
    <row r="43" spans="1:11" x14ac:dyDescent="0.3">
      <c r="B43" s="43"/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4"/>
        <v>#REF!</v>
      </c>
      <c r="F43" s="5" t="e">
        <f>+'INICIAL PRECIO ARTIFICIALME (2)'!#REF!</f>
        <v>#REF!</v>
      </c>
      <c r="G43" s="9" t="e">
        <f t="shared" si="5"/>
        <v>#REF!</v>
      </c>
      <c r="H43" s="40" t="e">
        <f t="shared" si="1"/>
        <v>#REF!</v>
      </c>
      <c r="I43" s="3" t="e">
        <f t="shared" si="6"/>
        <v>#REF!</v>
      </c>
      <c r="J43" s="11">
        <v>40.5</v>
      </c>
      <c r="K43" s="3" t="e">
        <f t="shared" si="7"/>
        <v>#REF!</v>
      </c>
    </row>
    <row r="44" spans="1:11" x14ac:dyDescent="0.3">
      <c r="B44" s="43"/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4"/>
        <v>#REF!</v>
      </c>
      <c r="F44" s="5" t="e">
        <f>+'INICIAL PRECIO ARTIFICIALME (2)'!#REF!</f>
        <v>#REF!</v>
      </c>
      <c r="G44" s="9" t="e">
        <f t="shared" si="5"/>
        <v>#REF!</v>
      </c>
      <c r="H44" s="40" t="e">
        <f t="shared" si="1"/>
        <v>#REF!</v>
      </c>
      <c r="I44" s="3" t="e">
        <f t="shared" si="6"/>
        <v>#REF!</v>
      </c>
      <c r="J44" s="11">
        <v>40.5</v>
      </c>
      <c r="K44" s="3" t="e">
        <f t="shared" si="7"/>
        <v>#REF!</v>
      </c>
    </row>
    <row r="46" spans="1:11" x14ac:dyDescent="0.3">
      <c r="E46" t="s">
        <v>15</v>
      </c>
      <c r="F46" s="17" t="e">
        <f>MIN(G3:G44)</f>
        <v>#REF!</v>
      </c>
    </row>
    <row r="47" spans="1:11" x14ac:dyDescent="0.3">
      <c r="E47" t="s">
        <v>16</v>
      </c>
      <c r="F47" s="17" t="e">
        <f>AVERAGE(G3:G44)</f>
        <v>#REF!</v>
      </c>
    </row>
    <row r="49" spans="5:6" x14ac:dyDescent="0.3">
      <c r="E49" s="18" t="s">
        <v>17</v>
      </c>
      <c r="F49" s="19" t="e">
        <f>((F46+F47)/2)</f>
        <v>#REF!</v>
      </c>
    </row>
  </sheetData>
  <autoFilter ref="B2:K44" xr:uid="{961C9906-9425-4881-9377-56AE79E478B0}"/>
  <conditionalFormatting sqref="H1:H1048576">
    <cfRule type="containsText" dxfId="54" priority="3" operator="containsText" text="MENOR">
      <formula>NOT(ISERROR(SEARCH("MENOR",H1)))</formula>
    </cfRule>
  </conditionalFormatting>
  <conditionalFormatting sqref="H3:H44">
    <cfRule type="containsText" dxfId="53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1AA41C7B-7513-49F9-8AA1-DCFCCFA2D26C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53F23-6CE0-47A4-9AC1-FB5D73A478FA}">
  <sheetPr>
    <tabColor theme="5"/>
  </sheetPr>
  <dimension ref="B1:K67"/>
  <sheetViews>
    <sheetView topLeftCell="A22" workbookViewId="0">
      <selection activeCell="H34" sqref="H34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59.062336485617351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59.200910988444328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59.36939882317477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59.257958395853692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58.254865863360905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58.658605626550369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57.624083913212978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58.426956657229532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59.270576058351459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58.967713877774074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59.150918518541864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58.297990838077851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57.882858709939505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58.178466596329095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59.074959312159699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59.40235735923325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59.077909129858938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59.13799048629555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58.570346775752711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58.871640328726926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58.874984078778901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59.293180941170462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59.495661280069022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58.339924163713697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59.220145543963973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MENOR</v>
      </c>
      <c r="I38" s="3">
        <f t="shared" si="3"/>
        <v>59.489802055238961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58.223207663338123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59.091581338511858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58.379207944028167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59.308322140992509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59.284135530620595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58.153978680761462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59.44974528200067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58.942490221976861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58.346717403531009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59.011840553913153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58.349532183663882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57.182592135535373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59.159811893037862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58.563304600511117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59.364910476309589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58.965860246679711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58.948816152148282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1873448042.248605</v>
      </c>
    </row>
    <row r="67" spans="5:6" x14ac:dyDescent="0.3">
      <c r="E67" s="18" t="s">
        <v>17</v>
      </c>
      <c r="F67" s="19">
        <f>((F64+F65)/2)</f>
        <v>1853869939.6293025</v>
      </c>
    </row>
  </sheetData>
  <autoFilter ref="B2:K62" xr:uid="{961C9906-9425-4881-9377-56AE79E478B0}"/>
  <conditionalFormatting sqref="H1:H1048576">
    <cfRule type="containsText" dxfId="51" priority="3" operator="containsText" text="MENOR">
      <formula>NOT(ISERROR(SEARCH("MENOR",H1)))</formula>
    </cfRule>
  </conditionalFormatting>
  <conditionalFormatting sqref="H3:H62">
    <cfRule type="containsText" dxfId="50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0CCBF6E8-7383-4C93-A839-350F9048E130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414545DD-28D1-410C-8DB7-81A52F0E0B9B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368C0-2596-45A9-AAB3-D22136DB9D6B}">
  <dimension ref="B1:K67"/>
  <sheetViews>
    <sheetView topLeftCell="A10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58.688231938596566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58.827671362552749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58.997210824280209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58.885074834801081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57.875721439680611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58.281981168987642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57.241002425892006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58.048886348633339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MAYOR</v>
      </c>
      <c r="I16" s="3">
        <f>IF(H16="MAYOR",(((59.5*(1-((ABS($F$67-G16))/$F$67))))),(((59.5*(1-((($F$67-G16))/$F$67))))))</f>
        <v>59.359483061276222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58.593018738031283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58.777366861629872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57.919115581531962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57.501392381142132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57.798845322009143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58.700933551273181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MAYOR</v>
      </c>
      <c r="I26" s="3">
        <f>IF(H26="MAYOR",(((59.5*(1-((ABS($F$67-G26))/$F$67))))),(((59.5*(1-((($F$67-G26))/$F$67))))))</f>
        <v>59.226879239445466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58.703901780437761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58.764358138289452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58.193171445241944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58.499710160394876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58.920517223761863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59.124261355925341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57.961310636552518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58.847025971712419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59.138888752088036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57.843865643090247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40" t="str">
        <f>IF(G41&gt;=$F$67,"MAYOR","MENOR")</f>
        <v>MENOR</v>
      </c>
      <c r="I41" s="3">
        <f>IF(H41="MAYOR",(((59.5*(1-((ABS($F$67-G41))/$F$67))))),(((59.5*(1-((($F$67-G41))/$F$67))))))</f>
        <v>58.513226123932306</v>
      </c>
      <c r="J41" s="11" t="e">
        <f>+#REF!</f>
        <v>#REF!</v>
      </c>
      <c r="K41" s="3" t="e">
        <f t="shared" si="1"/>
        <v>#REF!</v>
      </c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58.717659325006785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58.000839608954536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58.935752928297113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58.91141535573572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57.774204563637447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MAYOR</v>
      </c>
      <c r="I50" s="3">
        <f>IF(H50="MAYOR",(((59.5*(1-((ABS($F$67-G50))/$F$67))))),(((59.5*(1-((($F$67-G50))/$F$67))))))</f>
        <v>59.179195542095897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58.567637647262927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57.968146276786449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58.637420833484711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57.970978625539537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56.796755050618216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58.786315744659944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58.186085315838241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MAYOR</v>
      </c>
      <c r="I60" s="3">
        <f t="shared" si="5"/>
        <v>59.264559849350675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58.591153537386489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58.5740030611096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1811815995.3499999</v>
      </c>
    </row>
    <row r="65" spans="5:6" x14ac:dyDescent="0.3">
      <c r="E65" t="s">
        <v>16</v>
      </c>
      <c r="F65" s="17">
        <f>AVERAGE(G3:G62)</f>
        <v>1872925348.2565119</v>
      </c>
    </row>
    <row r="67" spans="5:6" x14ac:dyDescent="0.3">
      <c r="E67" s="18" t="s">
        <v>17</v>
      </c>
      <c r="F67" s="19">
        <f>((F64+F65)/2)</f>
        <v>1842370671.803256</v>
      </c>
    </row>
  </sheetData>
  <autoFilter ref="B2:K62" xr:uid="{961C9906-9425-4881-9377-56AE79E478B0}"/>
  <conditionalFormatting sqref="H1:H1048576">
    <cfRule type="containsText" dxfId="47" priority="3" operator="containsText" text="MENOR">
      <formula>NOT(ISERROR(SEARCH("MENOR",H1)))</formula>
    </cfRule>
  </conditionalFormatting>
  <conditionalFormatting sqref="H3:H62">
    <cfRule type="containsText" dxfId="46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B71DC9D-3887-4E64-8BD1-E2FF9C340FD3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C248D330-98E2-486E-B6F4-9C27E1FBC15B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75B0C-A6D3-468A-BBAE-01378F5F1782}">
  <dimension ref="B1:K67"/>
  <sheetViews>
    <sheetView topLeftCell="A10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59.048148926164835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59.186756230303736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58.903203695712733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59.355283946988735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59.243817141133768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58.240487171375229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58.6443225018851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57.609555911829915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58.41261870003774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59.284605714702863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58.95350392065378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59.136751926921335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58.283622353999959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57.86839196190865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58.164069820236023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59.06077474059645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59.416418208910045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59.063725256533012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59.123820834541959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58.556042759754348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58.885575554897876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58.860752172028626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59.279048023811832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59.48157629086905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58.325565605474011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59.205995338743598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59.496116396465872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58.208821477690385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59.077400701469472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58.36485868446541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59.294192807635326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59.270000472165833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58.139576108250289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59.463817348647432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58.92827429428489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58.332360453286832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58.997641041808635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58.335175899692935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57.167959630731985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59.145647406525747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58.548998917592918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59.378962462112703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58.951649850795206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58.934601721837183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1872570608.4575002</v>
      </c>
    </row>
    <row r="67" spans="5:6" x14ac:dyDescent="0.3">
      <c r="E67" s="18" t="s">
        <v>17</v>
      </c>
      <c r="F67" s="19">
        <f>((F64+F65)/2)</f>
        <v>1853431222.7337501</v>
      </c>
    </row>
  </sheetData>
  <autoFilter ref="B2:K62" xr:uid="{961C9906-9425-4881-9377-56AE79E478B0}"/>
  <conditionalFormatting sqref="H1:H1048576">
    <cfRule type="containsText" dxfId="43" priority="3" operator="containsText" text="MENOR">
      <formula>NOT(ISERROR(SEARCH("MENOR",H1)))</formula>
    </cfRule>
  </conditionalFormatting>
  <conditionalFormatting sqref="H3:H62">
    <cfRule type="containsText" dxfId="42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9B33F14E-16B1-460A-9CBC-881955C4FF76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A82C6C1D-CDC3-4DA1-B349-0959A065A9AF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8F3A-46C2-4191-B275-2C3CBA169442}">
  <dimension ref="B1:K67"/>
  <sheetViews>
    <sheetView topLeftCell="A7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59.035589720904845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59.174226061638151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58.915543221722935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59.34278908289086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59.23129892605558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58.227758770509467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58.631678699755099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57.596695338311413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58.399926358695772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59.297025139934817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58.940924888382114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59.12421128294433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58.270902989445894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57.855585611487911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58.151325410837075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59.048218180295578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59.428865247303911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59.051169314330409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59.111277481653708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58.543380464060242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58.897911388020624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58.848153709360268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59.266537189187773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59.469107883526739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58.312855027536131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59.19346920044417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40" t="str">
        <f t="shared" si="2"/>
        <v>MENOR</v>
      </c>
      <c r="I37" s="3">
        <f t="shared" si="3"/>
        <v>59.005208406223694</v>
      </c>
      <c r="J37" s="11" t="e">
        <f>+#REF!</f>
        <v>#REF!</v>
      </c>
      <c r="K37" s="3" t="e">
        <f t="shared" si="1"/>
        <v>#REF!</v>
      </c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59.483651035104081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58.196086443235515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59.064847624111181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58.352156337963841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59.281685145664738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59.257487742186484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58.126826567707745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59.476274316601675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58.915689976704265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58.319651298789367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58.985071255742959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58.322467334998265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57.155006548004231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59.133108626046727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58.536335146297006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59.391401653969659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58.939070430117788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58.922018729777946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1871794227.1655557</v>
      </c>
    </row>
    <row r="67" spans="5:6" x14ac:dyDescent="0.3">
      <c r="E67" s="18" t="s">
        <v>17</v>
      </c>
      <c r="F67" s="19">
        <f>((F64+F65)/2)</f>
        <v>1853043032.0877779</v>
      </c>
    </row>
  </sheetData>
  <autoFilter ref="B2:K62" xr:uid="{961C9906-9425-4881-9377-56AE79E478B0}"/>
  <conditionalFormatting sqref="H1:H1048576">
    <cfRule type="containsText" dxfId="39" priority="3" operator="containsText" text="MENOR">
      <formula>NOT(ISERROR(SEARCH("MENOR",H1)))</formula>
    </cfRule>
  </conditionalFormatting>
  <conditionalFormatting sqref="H3:H62">
    <cfRule type="containsText" dxfId="38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44A7419-E703-48A5-95DC-A6D404F47214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AF863EEE-8B15-4D5D-BB7B-0683728275F2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4BA6E-2ACB-4B75-92E5-6062BB772139}">
  <dimension ref="B1:K67"/>
  <sheetViews>
    <sheetView topLeftCell="A16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59.058256513838629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59.196840449466741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58.89327290483709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59.365339753206328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59.253891740107434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58.250730926854537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58.654498172710873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57.619906039221149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58.422833434986636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59.274610621319844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58.963627465010717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59.146844576564327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58.293858837099307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57.878698450812962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58.174326459305462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59.070880199619936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59.406400892587818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59.073830218114004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59.133915664303615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58.566233314111123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58.870891353874889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59.289116683031686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59.491610804817675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58.335795017147149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59.216076314287399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40" t="str">
        <f t="shared" si="2"/>
        <v>MENOR</v>
      </c>
      <c r="I37" s="3">
        <f t="shared" si="3"/>
        <v>58.982904195530487</v>
      </c>
      <c r="J37" s="11" t="e">
        <f>+#REF!</f>
        <v>#REF!</v>
      </c>
      <c r="K37" s="3" t="e">
        <f t="shared" si="1"/>
        <v>#REF!</v>
      </c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MENOR</v>
      </c>
      <c r="I38" s="3">
        <f t="shared" si="3"/>
        <v>59.493851540975903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58.219070571850146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59.087503357437605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58.375081471518392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59.304258913519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59.280070656758468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58.149836876839281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59.453792041063025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58.938402092232934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58.342588719381993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59.007757144863703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58.34540369111766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57.178384209087589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59.155738556434557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58.559190659506889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59.368951460645448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58.961773707739219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58.944728453012011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1834840955.4400001</v>
      </c>
    </row>
    <row r="65" spans="5:6" x14ac:dyDescent="0.3">
      <c r="E65" t="s">
        <v>16</v>
      </c>
      <c r="F65" s="17">
        <f>AVERAGE(G3:G62)</f>
        <v>1872646554.2145455</v>
      </c>
    </row>
    <row r="67" spans="5:6" x14ac:dyDescent="0.3">
      <c r="E67" s="18" t="s">
        <v>17</v>
      </c>
      <c r="F67" s="19">
        <f>((F64+F65)/2)</f>
        <v>1853743754.8272729</v>
      </c>
    </row>
  </sheetData>
  <autoFilter ref="B2:K62" xr:uid="{961C9906-9425-4881-9377-56AE79E478B0}"/>
  <conditionalFormatting sqref="H1:H1048576">
    <cfRule type="containsText" dxfId="35" priority="3" operator="containsText" text="MENOR">
      <formula>NOT(ISERROR(SEARCH("MENOR",H1)))</formula>
    </cfRule>
  </conditionalFormatting>
  <conditionalFormatting sqref="H3:H62">
    <cfRule type="containsText" dxfId="34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DED95064-2505-46D0-A89E-F04FA2F6DBA6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E8C48FCC-BF1A-4759-AB3D-D17FBCD9A3DD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47A4C-AE33-4D66-B597-F7E6B1133549}">
  <dimension ref="B1:K67"/>
  <sheetViews>
    <sheetView topLeftCell="A16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59.049175353950261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59.187780285011684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59.35630511635572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59.244840218909331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58.241527427031713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58.645355843529813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57.610606969577816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58.413656008652886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59.283590710737784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58.954531968843952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59.137776837746401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58.284661871144635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57.869438588158452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58.16511138422397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59.06180095221697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59.415400948200528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59.064751417638135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59.124845966758564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58.557077612824969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58.884567382675868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58.861781808209329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59.280070498404072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59.482595298001364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58.32660440451378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59.207019064061285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40" t="str">
        <f t="shared" si="2"/>
        <v>MENOR</v>
      </c>
      <c r="I37" s="3">
        <f t="shared" si="3"/>
        <v>58.991840091494268</v>
      </c>
      <c r="J37" s="11" t="e">
        <f>+#REF!</f>
        <v>#REF!</v>
      </c>
      <c r="K37" s="3" t="e">
        <f t="shared" si="1"/>
        <v>#REF!</v>
      </c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59.497135154658949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58.209862275491069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59.07842662843909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58.365896810773521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59.295215022935707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59.27102310166002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58.140618091591868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59.462799276423453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58.929302774428187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58.333399135992899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58.99866833433294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58.336214534196117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57.169018248991947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59.146672165052472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58.550033891260234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59.377945842678116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58.952677930728662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58.935630093649415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1872634074.2502275</v>
      </c>
    </row>
    <row r="67" spans="5:6" x14ac:dyDescent="0.3">
      <c r="E67" s="18" t="s">
        <v>17</v>
      </c>
      <c r="F67" s="19">
        <f>((F64+F65)/2)</f>
        <v>1853462955.6301136</v>
      </c>
    </row>
  </sheetData>
  <autoFilter ref="B2:K62" xr:uid="{961C9906-9425-4881-9377-56AE79E478B0}"/>
  <conditionalFormatting sqref="H1:H1048576">
    <cfRule type="containsText" dxfId="31" priority="3" operator="containsText" text="MENOR">
      <formula>NOT(ISERROR(SEARCH("MENOR",H1)))</formula>
    </cfRule>
  </conditionalFormatting>
  <conditionalFormatting sqref="H3:H62">
    <cfRule type="containsText" dxfId="30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49F12E23-0F5F-4E43-BA73-5F71CCA346D7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A3D001CB-1EC0-4B8B-B180-26C6538FF3CB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385A-615C-4F78-B51C-1693E6A0BD4C}">
  <dimension ref="B1:K67"/>
  <sheetViews>
    <sheetView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58.674061234118383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58.813533420418182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59.27074803554526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58.983112716720008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58.870950380044981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57.861359829736791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58.267715012829214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57.226491683931997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58.034565425090022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MAYOR</v>
      </c>
      <c r="I16" s="3">
        <f>IF(H16="MAYOR",(((59.5*(1-((ABS($F$67-G16))/$F$67))))),(((59.5*(1-((($F$67-G16))/$F$67))))))</f>
        <v>59.345470072308558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58.578825662494005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58.763217100073668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57.904764167368825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57.486942819764678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57.784465649442055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58.686765831134636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MAYOR</v>
      </c>
      <c r="I26" s="3">
        <f>IF(H26="MAYOR",(((59.5*(1-((ABS($F$67-G26))/$F$67))))),(((59.5*(1-((($F$67-G26))/$F$67))))))</f>
        <v>59.212835094210433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58.689734757707029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58.750205320235658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58.178884422569567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58.485495161304009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58.906401096462176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59.110193099845134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57.946969136435584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58.832892577089162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59.124823932824803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57.829496548386921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40" t="str">
        <f>IF(G41&gt;=$F$67,"MAYOR","MENOR")</f>
        <v>MENOR</v>
      </c>
      <c r="I41" s="3">
        <f>IF(H41="MAYOR",(((59.5*(1-((ABS($F$67-G41))/$F$67))))),(((59.5*(1-((($F$67-G41))/$F$67))))))</f>
        <v>58.526974247426594</v>
      </c>
      <c r="J41" s="11" t="e">
        <f>+#REF!</f>
        <v>#REF!</v>
      </c>
      <c r="K41" s="3" t="e">
        <f t="shared" si="1"/>
        <v>#REF!</v>
      </c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58.703495534714833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57.986507396467601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58.921640380741039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58.897297089883537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57.759819101538461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MAYOR</v>
      </c>
      <c r="I50" s="3">
        <f>IF(H50="MAYOR",(((59.5*(1-((ABS($F$67-G50))/$F$67))))),(((59.5*(1-((($F$67-G50))/$F$67))))))</f>
        <v>59.165140193216772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58.553438608247077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57.953806382754713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58.623238190554417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57.956639396989488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56.782139929389068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58.772168085711257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58.171796628226339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MAYOR</v>
      </c>
      <c r="I60" s="3">
        <f t="shared" si="5"/>
        <v>59.250524557458924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58.576960023606262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58.5598055176957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1811815995.3499999</v>
      </c>
    </row>
    <row r="65" spans="5:6" x14ac:dyDescent="0.3">
      <c r="E65" t="s">
        <v>16</v>
      </c>
      <c r="F65" s="17">
        <f>AVERAGE(G3:G62)</f>
        <v>1872059793.8743181</v>
      </c>
    </row>
    <row r="67" spans="5:6" x14ac:dyDescent="0.3">
      <c r="E67" s="18" t="s">
        <v>17</v>
      </c>
      <c r="F67" s="19">
        <f>((F64+F65)/2)</f>
        <v>1841937894.612159</v>
      </c>
    </row>
  </sheetData>
  <autoFilter ref="B2:K62" xr:uid="{961C9906-9425-4881-9377-56AE79E478B0}"/>
  <conditionalFormatting sqref="H1:H1048576">
    <cfRule type="containsText" dxfId="27" priority="3" operator="containsText" text="MENOR">
      <formula>NOT(ISERROR(SEARCH("MENOR",H1)))</formula>
    </cfRule>
  </conditionalFormatting>
  <conditionalFormatting sqref="H3:H62">
    <cfRule type="containsText" dxfId="26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67EAB0E3-40A6-414D-B64E-B09B977FD3E6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4A7FF74D-94EC-4BA9-8FAB-C3A0E79ABD88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AF522-B21A-4C37-BF33-B8CA035ACD31}">
  <dimension ref="B1:K67"/>
  <sheetViews>
    <sheetView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58.673856865633446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58.813329524428489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58.982909395220574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58.870746678568906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57.861152708032286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58.267509267749666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57.226282411460453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58.034358890160732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MAYOR</v>
      </c>
      <c r="I16" s="3">
        <f>IF(H16="MAYOR",(((59.5*(1-((ABS($F$67-G16))/$F$67))))),(((59.5*(1-((($F$67-G16))/$F$67))))))</f>
        <v>59.345267978380967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58.578620971375891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58.763013033625462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57.904557192706861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57.486734429633387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57.784258267240205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58.686561505689546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MAYOR</v>
      </c>
      <c r="I26" s="3">
        <f>IF(H26="MAYOR",(((59.5*(1-((ABS($F$67-G26))/$F$67))))),(((59.5*(1-((($F$67-G26))/$F$67))))))</f>
        <v>59.212632550950261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58.689530442319878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58.750001209706944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58.178678376555247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59.253210632301489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58.485290154006591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58.906197515083853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59.109990208860758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57.946762304752994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58.832688746683218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59.124621091405864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57.829289318737963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40" t="str">
        <f>IF(G41&gt;=$F$67,"MAYOR","MENOR")</f>
        <v>MENOR</v>
      </c>
      <c r="I41" s="3">
        <f>IF(H41="MAYOR",(((59.5*(1-((ABS($F$67-G41))/$F$67))))),(((59.5*(1-((($F$67-G41))/$F$67))))))</f>
        <v>58.527172521490783</v>
      </c>
      <c r="J41" s="11" t="e">
        <f>+#REF!</f>
        <v>#REF!</v>
      </c>
      <c r="K41" s="3" t="e">
        <f t="shared" si="1"/>
        <v>#REF!</v>
      </c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58.703291265945602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57.98630069873029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58.92143685098943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58.897093477663226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57.759611635840564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MAYOR</v>
      </c>
      <c r="I50" s="3">
        <f>IF(H50="MAYOR",(((59.5*(1-((ABS($F$67-G50))/$F$67))))),(((59.5*(1-((($F$67-G50))/$F$67))))))</f>
        <v>59.164937488378762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58.553233831124267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57.953599574234929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58.623033649894325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57.956432598067209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56.781929151570125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58.77196404958665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58.171590558200428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MAYOR</v>
      </c>
      <c r="I60" s="3">
        <f t="shared" si="5"/>
        <v>59.250322141880787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58.576755326167842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58.559600762142317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1811815995.3499999</v>
      </c>
    </row>
    <row r="65" spans="5:6" x14ac:dyDescent="0.3">
      <c r="E65" t="s">
        <v>16</v>
      </c>
      <c r="F65" s="17">
        <f>AVERAGE(G3:G62)</f>
        <v>1872047313.9100001</v>
      </c>
    </row>
    <row r="67" spans="5:6" x14ac:dyDescent="0.3">
      <c r="E67" s="18" t="s">
        <v>17</v>
      </c>
      <c r="F67" s="19">
        <f>((F64+F65)/2)</f>
        <v>1841931654.6300001</v>
      </c>
    </row>
  </sheetData>
  <autoFilter ref="B2:K62" xr:uid="{961C9906-9425-4881-9377-56AE79E478B0}"/>
  <conditionalFormatting sqref="H1:H1048576">
    <cfRule type="containsText" dxfId="23" priority="3" operator="containsText" text="MENOR">
      <formula>NOT(ISERROR(SEARCH("MENOR",H1)))</formula>
    </cfRule>
  </conditionalFormatting>
  <conditionalFormatting sqref="H3:H62">
    <cfRule type="containsText" dxfId="22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7DABDC3-B686-4F1D-ACE1-64AF94264B38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8FB0D8A2-1886-407C-80B1-87275BE85AA6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5E7A1-7387-49A9-AEC2-909AFA135A9E}">
  <dimension ref="B1:K67"/>
  <sheetViews>
    <sheetView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59.277566909483951</v>
      </c>
      <c r="J5" s="11" t="e">
        <f>+#REF!</f>
        <v>#REF!</v>
      </c>
      <c r="K5" s="3" t="e">
        <f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>+E6</f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59.415643804509223</v>
      </c>
      <c r="J6" s="11" t="e">
        <f>+#REF!</f>
        <v>#REF!</v>
      </c>
      <c r="K6" s="3" t="e">
        <f>I6+J6</f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>+E8</f>
        <v>1857939142.9200001</v>
      </c>
      <c r="H8" s="40" t="str">
        <f>IF(G8&gt;=$F$67,"MAYOR","MENOR")</f>
        <v>MENOR</v>
      </c>
      <c r="I8" s="3">
        <f>IF(H8="MAYOR",(((59.5*(1-((ABS($F$67-G8))/$F$67))))),(((59.5*(1-((($F$67-G8))/$F$67))))))</f>
        <v>59.416473384479296</v>
      </c>
      <c r="J8" s="11" t="e">
        <f>+#REF!</f>
        <v>#REF!</v>
      </c>
      <c r="K8" s="3" t="e">
        <f>I8+J8</f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>+E10</f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59.472486360128293</v>
      </c>
      <c r="J10" s="11" t="e">
        <f>+#REF!</f>
        <v>#REF!</v>
      </c>
      <c r="K10" s="3" t="e">
        <f>I10+J10</f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>+E12</f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58.472995837094786</v>
      </c>
      <c r="J12" s="11" t="e">
        <f>+#REF!</f>
        <v>#REF!</v>
      </c>
      <c r="K12" s="3" t="e">
        <f>I12+J12</f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>+E13</f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58.875285809363682</v>
      </c>
      <c r="J13" s="11" t="e">
        <f>+#REF!</f>
        <v>#REF!</v>
      </c>
      <c r="K13" s="3" t="e">
        <f>I13+J13</f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>+E14</f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57.844478964671566</v>
      </c>
      <c r="J14" s="11" t="e">
        <f>+#REF!</f>
        <v>#REF!</v>
      </c>
      <c r="K14" s="3" t="e">
        <f>I14+J14</f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>+E15</f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58.644468669362375</v>
      </c>
      <c r="J15" s="11" t="e">
        <f>+#REF!</f>
        <v>#REF!</v>
      </c>
      <c r="K15" s="3" t="e">
        <f>I15+J15</f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>+E16</f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59.057741081812949</v>
      </c>
      <c r="J16" s="11" t="e">
        <f>+#REF!</f>
        <v>#REF!</v>
      </c>
      <c r="K16" s="3" t="e">
        <f>I16+J16</f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>+E19</f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59.183284082386187</v>
      </c>
      <c r="J19" s="11" t="e">
        <f>+#REF!</f>
        <v>#REF!</v>
      </c>
      <c r="K19" s="3" t="e">
        <f>I19+J19</f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>+E20</f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59.365830852790424</v>
      </c>
      <c r="J20" s="11" t="e">
        <f>+#REF!</f>
        <v>#REF!</v>
      </c>
      <c r="K20" s="3" t="e">
        <f>I20+J20</f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>+E22</f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58.515965954147219</v>
      </c>
      <c r="J22" s="11" t="e">
        <f>+#REF!</f>
        <v>#REF!</v>
      </c>
      <c r="K22" s="3" t="e">
        <f>I22+J22</f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>+E23</f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58.102324525823676</v>
      </c>
      <c r="J23" s="11" t="e">
        <f>+#REF!</f>
        <v>#REF!</v>
      </c>
      <c r="K23" s="3" t="e">
        <f>I23+J23</f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>+E24</f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58.396870912532492</v>
      </c>
      <c r="J24" s="11" t="e">
        <f>+#REF!</f>
        <v>#REF!</v>
      </c>
      <c r="K24" s="3" t="e">
        <f>I24+J24</f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>+E25</f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59.29014440866203</v>
      </c>
      <c r="J25" s="11" t="e">
        <f>+#REF!</f>
        <v>#REF!</v>
      </c>
      <c r="K25" s="3" t="e">
        <f>I25+J25</f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>+E26</f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59.18904916863228</v>
      </c>
      <c r="J26" s="11" t="e">
        <f>+#REF!</f>
        <v>#REF!</v>
      </c>
      <c r="K26" s="3" t="e">
        <f>I26+J26</f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>+E28</f>
        <v>1867021226.6199999</v>
      </c>
      <c r="H28" s="40" t="str">
        <f>IF(G28&gt;=$F$67,"MAYOR","MENOR")</f>
        <v>MAYOR</v>
      </c>
      <c r="I28" s="3">
        <f>IF(H28="MAYOR",(((59.5*(1-((ABS($F$67-G28))/$F$67))))),(((59.5*(1-((($F$67-G28))/$F$67))))))</f>
        <v>59.293083633847708</v>
      </c>
      <c r="J28" s="11" t="e">
        <f>+#REF!</f>
        <v>#REF!</v>
      </c>
      <c r="K28" s="3" t="e">
        <f>I28+J28</f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>+E29</f>
        <v>1865149243.0799999</v>
      </c>
      <c r="H29" s="40" t="str">
        <f>IF(G29&gt;=$F$67,"MAYOR","MENOR")</f>
        <v>MAYOR</v>
      </c>
      <c r="I29" s="3">
        <f>IF(H29="MAYOR",(((59.5*(1-((ABS($F$67-G29))/$F$67))))),(((59.5*(1-((($F$67-G29))/$F$67))))))</f>
        <v>59.352949243872906</v>
      </c>
      <c r="J29" s="11" t="e">
        <f>+#REF!</f>
        <v>#REF!</v>
      </c>
      <c r="K29" s="3" t="e">
        <f>I29+J29</f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>+E30</f>
        <v>1882835589.49</v>
      </c>
      <c r="H30" s="40" t="str">
        <f>IF(G30&gt;=$F$67,"MAYOR","MENOR")</f>
        <v>MAYOR</v>
      </c>
      <c r="I30" s="3">
        <f>IF(H30="MAYOR",(((59.5*(1-((ABS($F$67-G30))/$F$67))))),(((59.5*(1-((($F$67-G30))/$F$67))))))</f>
        <v>58.787343887667916</v>
      </c>
      <c r="J30" s="11" t="e">
        <f>+#REF!</f>
        <v>#REF!</v>
      </c>
      <c r="K30" s="3" t="e">
        <f>I30+J30</f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>+E32</f>
        <v>1873343859.4300001</v>
      </c>
      <c r="H32" s="40" t="str">
        <f>IF(G32&gt;=$F$67,"MAYOR","MENOR")</f>
        <v>MAYOR</v>
      </c>
      <c r="I32" s="3">
        <f>IF(H32="MAYOR",(((59.5*(1-((ABS($F$67-G32))/$F$67))))),(((59.5*(1-((($F$67-G32))/$F$67))))))</f>
        <v>59.090887267240781</v>
      </c>
      <c r="J32" s="11" t="e">
        <f>+#REF!</f>
        <v>#REF!</v>
      </c>
      <c r="K32" s="3" t="e">
        <f>I32+J32</f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>+E33</f>
        <v>1860313899.9000001</v>
      </c>
      <c r="H33" s="40" t="str">
        <f>IF(G33&gt;=$F$67,"MAYOR","MENOR")</f>
        <v>MENOR</v>
      </c>
      <c r="I33" s="3">
        <f>IF(H33="MAYOR",(((59.5*(1-((ABS($F$67-G33))/$F$67))))),(((59.5*(1-((($F$67-G33))/$F$67))))))</f>
        <v>59.492417575350387</v>
      </c>
      <c r="J33" s="11" t="e">
        <f>+#REF!</f>
        <v>#REF!</v>
      </c>
      <c r="K33" s="3" t="e">
        <f>I33+J33</f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>+E34</f>
        <v>1854005123.2</v>
      </c>
      <c r="H34" s="40" t="str">
        <f>IF(G34&gt;=$F$67,"MAYOR","MENOR")</f>
        <v>MENOR</v>
      </c>
      <c r="I34" s="3">
        <f>IF(H34="MAYOR",(((59.5*(1-((ABS($F$67-G34))/$F$67))))),(((59.5*(1-((($F$67-G34))/$F$67))))))</f>
        <v>59.290664324005959</v>
      </c>
      <c r="J34" s="11" t="e">
        <f>+#REF!</f>
        <v>#REF!</v>
      </c>
      <c r="K34" s="3" t="e">
        <f>I34+J34</f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>+E35</f>
        <v>1890014976.95</v>
      </c>
      <c r="H35" s="40" t="str">
        <f>IF(G35&gt;=$F$67,"MAYOR","MENOR")</f>
        <v>MAYOR</v>
      </c>
      <c r="I35" s="3">
        <f>IF(H35="MAYOR",(((59.5*(1-((ABS($F$67-G35))/$F$67))))),(((59.5*(1-((($F$67-G35))/$F$67))))))</f>
        <v>58.557748701216582</v>
      </c>
      <c r="J35" s="11" t="e">
        <f>+#REF!</f>
        <v>#REF!</v>
      </c>
      <c r="K35" s="3" t="e">
        <f>I35+J35</f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>+E36</f>
        <v>1862589498.6800001</v>
      </c>
      <c r="H36" s="40" t="str">
        <f>IF(G36&gt;=$F$67,"MAYOR","MENOR")</f>
        <v>MAYOR</v>
      </c>
      <c r="I36" s="3">
        <f>IF(H36="MAYOR",(((59.5*(1-((ABS($F$67-G36))/$F$67))))),(((59.5*(1-((($F$67-G36))/$F$67))))))</f>
        <v>59.434809290577462</v>
      </c>
      <c r="J36" s="11" t="e">
        <f>+#REF!</f>
        <v>#REF!</v>
      </c>
      <c r="K36" s="3" t="e">
        <f>I36+J36</f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>+E38</f>
        <v>1853552197.3900001</v>
      </c>
      <c r="H38" s="40" t="str">
        <f>IF(G38&gt;=$F$67,"MAYOR","MENOR")</f>
        <v>MENOR</v>
      </c>
      <c r="I38" s="3">
        <f>IF(H38="MAYOR",(((59.5*(1-((ABS($F$67-G38))/$F$67))))),(((59.5*(1-((($F$67-G38))/$F$67))))))</f>
        <v>59.276179859088174</v>
      </c>
      <c r="J38" s="11" t="e">
        <f>+#REF!</f>
        <v>#REF!</v>
      </c>
      <c r="K38" s="3" t="e">
        <f>I38+J38</f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>+E39</f>
        <v>1893651568.74</v>
      </c>
      <c r="H39" s="40" t="str">
        <f>IF(G39&gt;=$F$67,"MAYOR","MENOR")</f>
        <v>MAYOR</v>
      </c>
      <c r="I39" s="3">
        <f>IF(H39="MAYOR",(((59.5*(1-((ABS($F$67-G39))/$F$67))))),(((59.5*(1-((($F$67-G39))/$F$67))))))</f>
        <v>58.441451318643992</v>
      </c>
      <c r="J39" s="11" t="e">
        <f>+#REF!</f>
        <v>#REF!</v>
      </c>
      <c r="K39" s="3" t="e">
        <f>I39+J39</f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>+E42</f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59.306706746905462</v>
      </c>
      <c r="J42" s="11" t="e">
        <f>+#REF!</f>
        <v>#REF!</v>
      </c>
      <c r="K42" s="3" t="e">
        <f>I42+J42</f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>+E43</f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58.596891417228697</v>
      </c>
      <c r="J43" s="11" t="e">
        <f>+#REF!</f>
        <v>#REF!</v>
      </c>
      <c r="K43" s="3" t="e">
        <f>I43+J43</f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>+E44</f>
        <v>1859842138.3</v>
      </c>
      <c r="H44" s="40" t="str">
        <f>IF(G44&gt;=$F$67,"MAYOR","MENOR")</f>
        <v>MENOR</v>
      </c>
      <c r="I44" s="3">
        <f>IF(H44="MAYOR",(((59.5*(1-((ABS($F$67-G44))/$F$67))))),(((59.5*(1-((($F$67-G44))/$F$67))))))</f>
        <v>59.47733074613047</v>
      </c>
      <c r="J44" s="11" t="e">
        <f>+#REF!</f>
        <v>#REF!</v>
      </c>
      <c r="K44" s="3" t="e">
        <f>I44+J44</f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>+E45</f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59.498569495304942</v>
      </c>
      <c r="J45" s="11" t="e">
        <f>+#REF!</f>
        <v>#REF!</v>
      </c>
      <c r="K45" s="3" t="e">
        <f>I45+J45</f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>+E48</f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58.372470930730351</v>
      </c>
      <c r="J48" s="11" t="e">
        <f>+#REF!</f>
        <v>#REF!</v>
      </c>
      <c r="K48" s="3" t="e">
        <f>I48+J48</f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>+E50</f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59.236266925895983</v>
      </c>
      <c r="J50" s="11" t="e">
        <f>+#REF!</f>
        <v>#REF!</v>
      </c>
      <c r="K50" s="3" t="e">
        <f>I50+J50</f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>+E51</f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59.158151002327344</v>
      </c>
      <c r="J51" s="11" t="e">
        <f>+#REF!</f>
        <v>#REF!</v>
      </c>
      <c r="K51" s="3" t="e">
        <f>I51+J51</f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>+E52</f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58.564517547158658</v>
      </c>
      <c r="J52" s="11" t="e">
        <f>+#REF!</f>
        <v>#REF!</v>
      </c>
      <c r="K52" s="3" t="e">
        <f>I52+J52</f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>+E54</f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59.227252303846647</v>
      </c>
      <c r="J54" s="11" t="e">
        <f>+#REF!</f>
        <v>#REF!</v>
      </c>
      <c r="K54" s="3" t="e">
        <f>I54+J54</f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>+E55</f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58.567322219684968</v>
      </c>
      <c r="J55" s="11" t="e">
        <f>+#REF!</f>
        <v>#REF!</v>
      </c>
      <c r="K55" s="3" t="e">
        <f>I55+J55</f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ref="G57:G62" si="0">+E57</f>
        <v>1926074524.1300001</v>
      </c>
      <c r="H57" s="40" t="str">
        <f t="shared" ref="H57:H62" si="1">IF(G57&gt;=$F$67,"MAYOR","MENOR")</f>
        <v>MAYOR</v>
      </c>
      <c r="I57" s="3">
        <f t="shared" ref="I57:I62" si="2">IF(H57="MAYOR",(((59.5*(1-((ABS($F$67-G57))/$F$67))))),(((59.5*(1-((($F$67-G57))/$F$67))))))</f>
        <v>57.404572541792128</v>
      </c>
      <c r="J57" s="11" t="e">
        <f>+#REF!</f>
        <v>#REF!</v>
      </c>
      <c r="K57" s="3" t="e">
        <f t="shared" ref="K57:K62" si="3">I57+J57</f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1"/>
        <v>MAYOR</v>
      </c>
      <c r="I58" s="3">
        <f t="shared" si="2"/>
        <v>59.374692292028193</v>
      </c>
      <c r="J58" s="11" t="e">
        <f>+#REF!</f>
        <v>#REF!</v>
      </c>
      <c r="K58" s="3" t="e">
        <f t="shared" si="3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1"/>
        <v>MAYOR</v>
      </c>
      <c r="I59" s="3">
        <f t="shared" si="2"/>
        <v>58.780327000204871</v>
      </c>
      <c r="J59" s="11" t="e">
        <f>+#REF!</f>
        <v>#REF!</v>
      </c>
      <c r="K59" s="3" t="e">
        <f t="shared" si="3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1"/>
        <v>MENOR</v>
      </c>
      <c r="I60" s="3">
        <f t="shared" si="2"/>
        <v>59.15173675388791</v>
      </c>
      <c r="J60" s="11" t="e">
        <f>+#REF!</f>
        <v>#REF!</v>
      </c>
      <c r="K60" s="3" t="e">
        <f t="shared" si="3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1"/>
        <v>MAYOR</v>
      </c>
      <c r="I61" s="3">
        <f t="shared" si="2"/>
        <v>59.18143710750401</v>
      </c>
      <c r="J61" s="11" t="e">
        <f>+#REF!</f>
        <v>#REF!</v>
      </c>
      <c r="K61" s="3" t="e">
        <f t="shared" si="3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1"/>
        <v>MAYOR</v>
      </c>
      <c r="I62" s="3">
        <f t="shared" si="2"/>
        <v>59.164454216687837</v>
      </c>
      <c r="J62" s="11" t="e">
        <f>+#REF!</f>
        <v>#REF!</v>
      </c>
      <c r="K62" s="3" t="e">
        <f t="shared" si="3"/>
        <v>#REF!</v>
      </c>
    </row>
    <row r="64" spans="2:11" x14ac:dyDescent="0.3">
      <c r="E64" t="s">
        <v>15</v>
      </c>
      <c r="F64" s="17">
        <f>MIN(G3:G62)</f>
        <v>1846721668.22</v>
      </c>
    </row>
    <row r="65" spans="5:6" x14ac:dyDescent="0.3">
      <c r="E65" t="s">
        <v>16</v>
      </c>
      <c r="F65" s="17">
        <f>AVERAGE(G3:G62)</f>
        <v>1874380332.849524</v>
      </c>
    </row>
    <row r="67" spans="5:6" x14ac:dyDescent="0.3">
      <c r="E67" s="18" t="s">
        <v>17</v>
      </c>
      <c r="F67" s="19">
        <f>((F64+F65)/2)</f>
        <v>1860551000.5347619</v>
      </c>
    </row>
  </sheetData>
  <autoFilter ref="B2:K62" xr:uid="{961C9906-9425-4881-9377-56AE79E478B0}"/>
  <conditionalFormatting sqref="H1:H1048576">
    <cfRule type="containsText" dxfId="19" priority="3" operator="containsText" text="MENOR">
      <formula>NOT(ISERROR(SEARCH("MENOR",H1)))</formula>
    </cfRule>
  </conditionalFormatting>
  <conditionalFormatting sqref="H3:H62">
    <cfRule type="containsText" dxfId="18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74A1B2CB-F99B-4BAF-A8F1-F3ACDE303814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FB905299-7569-4B84-91A4-741C13AE3A01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C3518-AC25-41FF-8AD1-18D68DF7B41E}">
  <dimension ref="A2:I24"/>
  <sheetViews>
    <sheetView zoomScale="85" zoomScaleNormal="85" workbookViewId="0">
      <selection activeCell="I25" sqref="I25"/>
    </sheetView>
  </sheetViews>
  <sheetFormatPr baseColWidth="10" defaultRowHeight="14.4" customHeight="1" x14ac:dyDescent="0.3"/>
  <cols>
    <col min="1" max="1" width="4.33203125" customWidth="1"/>
    <col min="2" max="2" width="10.6640625" hidden="1" customWidth="1"/>
    <col min="3" max="3" width="44.33203125" customWidth="1"/>
    <col min="4" max="4" width="26.88671875" hidden="1" customWidth="1"/>
    <col min="5" max="5" width="5.109375" hidden="1" customWidth="1"/>
    <col min="6" max="6" width="24.33203125" customWidth="1"/>
    <col min="7" max="7" width="21.33203125" customWidth="1"/>
    <col min="8" max="8" width="20.44140625" customWidth="1"/>
    <col min="9" max="9" width="70.33203125" customWidth="1"/>
    <col min="10" max="10" width="24.6640625" bestFit="1" customWidth="1"/>
    <col min="11" max="11" width="19.109375" bestFit="1" customWidth="1"/>
  </cols>
  <sheetData>
    <row r="2" spans="1:9" ht="14.4" customHeight="1" x14ac:dyDescent="0.3">
      <c r="B2" s="7"/>
      <c r="C2" s="4" t="s">
        <v>7</v>
      </c>
      <c r="D2" s="5" t="s">
        <v>0</v>
      </c>
      <c r="E2" s="5" t="s">
        <v>22</v>
      </c>
      <c r="F2" s="5" t="s">
        <v>83</v>
      </c>
      <c r="G2" s="5" t="s">
        <v>2</v>
      </c>
      <c r="H2" s="5" t="s">
        <v>8</v>
      </c>
      <c r="I2" s="47" t="s">
        <v>21</v>
      </c>
    </row>
    <row r="3" spans="1:9" ht="14.4" customHeight="1" x14ac:dyDescent="0.3">
      <c r="A3" s="48">
        <v>34</v>
      </c>
      <c r="B3" s="117"/>
      <c r="C3" s="8" t="s">
        <v>221</v>
      </c>
      <c r="D3" s="112"/>
      <c r="E3" s="126"/>
      <c r="F3" s="8" t="s">
        <v>96</v>
      </c>
      <c r="G3" s="129">
        <v>1351860436</v>
      </c>
      <c r="H3" s="14" t="str">
        <f t="shared" ref="H3:H20" si="0">IF(G3&gt;$G$24,"OK","REQUERIR")</f>
        <v>REQUERIR</v>
      </c>
      <c r="I3" s="130" t="s">
        <v>276</v>
      </c>
    </row>
    <row r="4" spans="1:9" ht="14.4" customHeight="1" x14ac:dyDescent="0.3">
      <c r="A4" s="48">
        <v>32</v>
      </c>
      <c r="B4" s="117"/>
      <c r="C4" s="8" t="s">
        <v>225</v>
      </c>
      <c r="D4" s="112"/>
      <c r="E4" s="126"/>
      <c r="F4" s="8" t="s">
        <v>96</v>
      </c>
      <c r="G4" s="129">
        <v>1372811045</v>
      </c>
      <c r="H4" s="14" t="str">
        <f t="shared" si="0"/>
        <v>OK</v>
      </c>
      <c r="I4" s="130" t="s">
        <v>277</v>
      </c>
    </row>
    <row r="5" spans="1:9" ht="14.4" customHeight="1" x14ac:dyDescent="0.3">
      <c r="A5" s="48">
        <v>31</v>
      </c>
      <c r="B5" s="117"/>
      <c r="C5" s="8" t="s">
        <v>227</v>
      </c>
      <c r="D5" s="112"/>
      <c r="E5" s="126"/>
      <c r="F5" s="8" t="s">
        <v>96</v>
      </c>
      <c r="G5" s="129">
        <v>1365008570</v>
      </c>
      <c r="H5" s="14" t="str">
        <f t="shared" si="0"/>
        <v>OK</v>
      </c>
      <c r="I5" s="130"/>
    </row>
    <row r="6" spans="1:9" ht="14.4" customHeight="1" x14ac:dyDescent="0.3">
      <c r="A6" s="48">
        <v>30</v>
      </c>
      <c r="B6" s="117"/>
      <c r="C6" s="8" t="s">
        <v>229</v>
      </c>
      <c r="D6" s="112"/>
      <c r="E6" s="126"/>
      <c r="F6" s="8" t="s">
        <v>96</v>
      </c>
      <c r="G6" s="129">
        <v>1369299255</v>
      </c>
      <c r="H6" s="14" t="str">
        <f t="shared" si="0"/>
        <v>OK</v>
      </c>
      <c r="I6" s="130"/>
    </row>
    <row r="7" spans="1:9" ht="14.4" customHeight="1" x14ac:dyDescent="0.3">
      <c r="A7" s="48">
        <v>29</v>
      </c>
      <c r="B7" s="117"/>
      <c r="C7" s="8" t="s">
        <v>231</v>
      </c>
      <c r="D7" s="112"/>
      <c r="E7" s="126"/>
      <c r="F7" s="8" t="s">
        <v>96</v>
      </c>
      <c r="G7" s="129">
        <v>1372344911</v>
      </c>
      <c r="H7" s="14" t="str">
        <f t="shared" si="0"/>
        <v>OK</v>
      </c>
      <c r="I7" s="130" t="s">
        <v>278</v>
      </c>
    </row>
    <row r="8" spans="1:9" ht="14.4" customHeight="1" x14ac:dyDescent="0.3">
      <c r="A8" s="48">
        <v>28</v>
      </c>
      <c r="B8" s="117"/>
      <c r="C8" s="8" t="s">
        <v>233</v>
      </c>
      <c r="D8" s="112"/>
      <c r="E8" s="126"/>
      <c r="F8" s="8" t="s">
        <v>96</v>
      </c>
      <c r="G8" s="129">
        <v>1378583870</v>
      </c>
      <c r="H8" s="14" t="str">
        <f t="shared" si="0"/>
        <v>OK</v>
      </c>
      <c r="I8" s="130"/>
    </row>
    <row r="9" spans="1:9" ht="14.4" customHeight="1" x14ac:dyDescent="0.3">
      <c r="A9" s="48">
        <v>27</v>
      </c>
      <c r="B9" s="117"/>
      <c r="C9" s="8" t="s">
        <v>234</v>
      </c>
      <c r="D9" s="112"/>
      <c r="E9" s="126"/>
      <c r="F9" s="8" t="s">
        <v>96</v>
      </c>
      <c r="G9" s="129">
        <v>1365076455</v>
      </c>
      <c r="H9" s="14" t="str">
        <f t="shared" si="0"/>
        <v>OK</v>
      </c>
      <c r="I9" s="130"/>
    </row>
    <row r="10" spans="1:9" ht="14.4" customHeight="1" x14ac:dyDescent="0.3">
      <c r="A10" s="48">
        <v>20</v>
      </c>
      <c r="B10" s="117"/>
      <c r="C10" s="8" t="s">
        <v>247</v>
      </c>
      <c r="D10" s="112"/>
      <c r="E10" s="126"/>
      <c r="F10" s="8" t="s">
        <v>96</v>
      </c>
      <c r="G10" s="129">
        <v>1374409630</v>
      </c>
      <c r="H10" s="14" t="str">
        <f t="shared" si="0"/>
        <v>OK</v>
      </c>
      <c r="I10" s="130"/>
    </row>
    <row r="11" spans="1:9" ht="14.4" customHeight="1" x14ac:dyDescent="0.3">
      <c r="A11" s="48">
        <v>15</v>
      </c>
      <c r="B11" s="117"/>
      <c r="C11" s="8" t="s">
        <v>255</v>
      </c>
      <c r="D11" s="112"/>
      <c r="E11" s="126"/>
      <c r="F11" s="8" t="s">
        <v>96</v>
      </c>
      <c r="G11" s="129">
        <v>1364225783</v>
      </c>
      <c r="H11" s="14" t="str">
        <f t="shared" si="0"/>
        <v>OK</v>
      </c>
      <c r="I11" s="130"/>
    </row>
    <row r="12" spans="1:9" ht="14.4" customHeight="1" x14ac:dyDescent="0.3">
      <c r="A12" s="48">
        <v>14</v>
      </c>
      <c r="B12" s="117"/>
      <c r="C12" s="8" t="s">
        <v>257</v>
      </c>
      <c r="D12" s="112"/>
      <c r="E12" s="126"/>
      <c r="F12" s="8" t="s">
        <v>96</v>
      </c>
      <c r="G12" s="129">
        <v>1368037322</v>
      </c>
      <c r="H12" s="14" t="str">
        <f t="shared" si="0"/>
        <v>OK</v>
      </c>
      <c r="I12" s="130"/>
    </row>
    <row r="13" spans="1:9" ht="14.4" customHeight="1" x14ac:dyDescent="0.3">
      <c r="A13" s="48">
        <v>13</v>
      </c>
      <c r="B13" s="117"/>
      <c r="C13" s="8" t="s">
        <v>258</v>
      </c>
      <c r="D13" s="112"/>
      <c r="E13" s="126"/>
      <c r="F13" s="8" t="s">
        <v>96</v>
      </c>
      <c r="G13" s="129">
        <v>1369742618</v>
      </c>
      <c r="H13" s="14" t="str">
        <f t="shared" si="0"/>
        <v>OK</v>
      </c>
      <c r="I13" s="130"/>
    </row>
    <row r="14" spans="1:9" ht="14.4" customHeight="1" x14ac:dyDescent="0.3">
      <c r="A14" s="48">
        <v>9</v>
      </c>
      <c r="B14" s="117"/>
      <c r="C14" s="8" t="s">
        <v>266</v>
      </c>
      <c r="D14" s="112"/>
      <c r="E14" s="126"/>
      <c r="F14" s="8" t="s">
        <v>96</v>
      </c>
      <c r="G14" s="129">
        <v>1362820522</v>
      </c>
      <c r="H14" s="14" t="str">
        <f t="shared" si="0"/>
        <v>OK</v>
      </c>
      <c r="I14" s="130"/>
    </row>
    <row r="15" spans="1:9" ht="14.4" customHeight="1" x14ac:dyDescent="0.3">
      <c r="A15" s="48">
        <v>8</v>
      </c>
      <c r="B15" s="48"/>
      <c r="C15" s="8" t="s">
        <v>267</v>
      </c>
      <c r="D15" s="112"/>
      <c r="E15" s="126"/>
      <c r="F15" s="8" t="s">
        <v>96</v>
      </c>
      <c r="G15" s="129">
        <v>1375905151</v>
      </c>
      <c r="H15" s="14" t="str">
        <f t="shared" si="0"/>
        <v>OK</v>
      </c>
      <c r="I15" s="130"/>
    </row>
    <row r="16" spans="1:9" ht="14.4" customHeight="1" x14ac:dyDescent="0.3">
      <c r="A16" s="48">
        <v>7</v>
      </c>
      <c r="B16" s="48"/>
      <c r="C16" s="8" t="s">
        <v>268</v>
      </c>
      <c r="D16" s="112"/>
      <c r="E16" s="126"/>
      <c r="F16" s="8" t="s">
        <v>96</v>
      </c>
      <c r="G16" s="129">
        <v>1307432034</v>
      </c>
      <c r="H16" s="14" t="str">
        <f t="shared" si="0"/>
        <v>REQUERIR</v>
      </c>
      <c r="I16" s="130"/>
    </row>
    <row r="17" spans="1:9" ht="14.4" customHeight="1" x14ac:dyDescent="0.3">
      <c r="A17" s="48">
        <v>5</v>
      </c>
      <c r="B17" s="48"/>
      <c r="C17" s="8" t="s">
        <v>270</v>
      </c>
      <c r="D17" s="112"/>
      <c r="E17" s="126"/>
      <c r="F17" s="8" t="s">
        <v>96</v>
      </c>
      <c r="G17" s="129">
        <v>1368869443</v>
      </c>
      <c r="H17" s="14" t="str">
        <f t="shared" si="0"/>
        <v>OK</v>
      </c>
      <c r="I17" s="130" t="s">
        <v>279</v>
      </c>
    </row>
    <row r="18" spans="1:9" ht="14.4" customHeight="1" x14ac:dyDescent="0.3">
      <c r="A18" s="48">
        <v>4</v>
      </c>
      <c r="B18" s="118"/>
      <c r="C18" s="8" t="s">
        <v>272</v>
      </c>
      <c r="D18" s="119"/>
      <c r="E18" s="127"/>
      <c r="F18" s="8" t="s">
        <v>96</v>
      </c>
      <c r="G18" s="129">
        <v>1372403466</v>
      </c>
      <c r="H18" s="14" t="str">
        <f t="shared" si="0"/>
        <v>OK</v>
      </c>
      <c r="I18" s="130" t="s">
        <v>279</v>
      </c>
    </row>
    <row r="19" spans="1:9" ht="14.4" customHeight="1" x14ac:dyDescent="0.3">
      <c r="A19" s="48">
        <v>3</v>
      </c>
      <c r="B19" s="48"/>
      <c r="C19" s="8" t="s">
        <v>273</v>
      </c>
      <c r="D19" s="112"/>
      <c r="E19" s="126"/>
      <c r="F19" s="8" t="s">
        <v>96</v>
      </c>
      <c r="G19" s="129">
        <v>1365316288</v>
      </c>
      <c r="H19" s="14" t="str">
        <f t="shared" si="0"/>
        <v>OK</v>
      </c>
      <c r="I19" s="130"/>
    </row>
    <row r="20" spans="1:9" ht="14.4" customHeight="1" x14ac:dyDescent="0.3">
      <c r="A20" s="48">
        <v>2</v>
      </c>
      <c r="B20" s="48"/>
      <c r="C20" s="8" t="s">
        <v>210</v>
      </c>
      <c r="D20" s="112"/>
      <c r="E20" s="126"/>
      <c r="F20" s="8" t="s">
        <v>96</v>
      </c>
      <c r="G20" s="129">
        <v>1367601745</v>
      </c>
      <c r="H20" s="14" t="str">
        <f t="shared" si="0"/>
        <v>OK</v>
      </c>
      <c r="I20" s="130"/>
    </row>
    <row r="22" spans="1:9" ht="14.4" customHeight="1" x14ac:dyDescent="0.3">
      <c r="G22" s="12">
        <f>MEDIAN(G3:G20)</f>
        <v>1368453382.5</v>
      </c>
    </row>
    <row r="23" spans="1:9" ht="14.4" customHeight="1" x14ac:dyDescent="0.3">
      <c r="G23" s="12">
        <f>_xlfn.STDEV.P(G3:G20)</f>
        <v>15139543.381899951</v>
      </c>
    </row>
    <row r="24" spans="1:9" ht="14.4" customHeight="1" x14ac:dyDescent="0.3">
      <c r="G24" s="45">
        <f>+G22-G23</f>
        <v>1353313839.1181002</v>
      </c>
    </row>
  </sheetData>
  <autoFilter ref="B2:I20" xr:uid="{0E47AE93-F56B-4126-BECA-4F2BAA93CEE5}"/>
  <conditionalFormatting sqref="G3:G20">
    <cfRule type="cellIs" dxfId="15" priority="102" operator="lessThan">
      <formula>$D$23</formula>
    </cfRule>
  </conditionalFormatting>
  <conditionalFormatting sqref="H3:H20">
    <cfRule type="containsText" dxfId="14" priority="3" operator="containsText" text="REQUERIR">
      <formula>NOT(ISERROR(SEARCH("REQUERIR",H3)))</formula>
    </cfRule>
  </conditionalFormatting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76FC6-CC3F-47B8-8E2A-618C9033265B}">
  <dimension ref="A2:I24"/>
  <sheetViews>
    <sheetView zoomScale="85" zoomScaleNormal="85" workbookViewId="0">
      <selection activeCell="G3" sqref="G3"/>
    </sheetView>
  </sheetViews>
  <sheetFormatPr baseColWidth="10" defaultRowHeight="14.4" customHeight="1" x14ac:dyDescent="0.3"/>
  <cols>
    <col min="1" max="1" width="4.33203125" customWidth="1"/>
    <col min="2" max="2" width="10.6640625" hidden="1" customWidth="1"/>
    <col min="3" max="3" width="44.33203125" customWidth="1"/>
    <col min="4" max="4" width="26.88671875" hidden="1" customWidth="1"/>
    <col min="5" max="5" width="5.109375" hidden="1" customWidth="1"/>
    <col min="6" max="6" width="24.33203125" customWidth="1"/>
    <col min="7" max="7" width="21.33203125" customWidth="1"/>
    <col min="8" max="8" width="20.44140625" customWidth="1"/>
    <col min="9" max="9" width="70.33203125" customWidth="1"/>
    <col min="10" max="10" width="24.6640625" bestFit="1" customWidth="1"/>
    <col min="11" max="11" width="19.109375" bestFit="1" customWidth="1"/>
  </cols>
  <sheetData>
    <row r="2" spans="1:9" ht="14.4" customHeight="1" x14ac:dyDescent="0.3">
      <c r="B2" s="7"/>
      <c r="C2" s="4" t="s">
        <v>7</v>
      </c>
      <c r="D2" s="5" t="s">
        <v>0</v>
      </c>
      <c r="E2" s="5" t="s">
        <v>22</v>
      </c>
      <c r="F2" s="5" t="s">
        <v>83</v>
      </c>
      <c r="G2" s="5" t="s">
        <v>2</v>
      </c>
      <c r="H2" s="5" t="s">
        <v>8</v>
      </c>
      <c r="I2" s="47" t="s">
        <v>21</v>
      </c>
    </row>
    <row r="3" spans="1:9" ht="14.4" customHeight="1" x14ac:dyDescent="0.3">
      <c r="A3" s="48">
        <v>34</v>
      </c>
      <c r="B3" s="117"/>
      <c r="C3" s="8" t="s">
        <v>221</v>
      </c>
      <c r="D3" s="112"/>
      <c r="E3" s="126"/>
      <c r="F3" s="8" t="s">
        <v>96</v>
      </c>
      <c r="G3" s="9">
        <v>1351860435</v>
      </c>
      <c r="H3" s="14" t="str">
        <f>IF(G3&gt;$G$24,"OK","REQUERIR")</f>
        <v>REQUERIR</v>
      </c>
      <c r="I3" s="130" t="s">
        <v>276</v>
      </c>
    </row>
    <row r="4" spans="1:9" ht="14.4" customHeight="1" x14ac:dyDescent="0.3">
      <c r="A4" s="48">
        <v>32</v>
      </c>
      <c r="B4" s="117"/>
      <c r="C4" s="8" t="s">
        <v>225</v>
      </c>
      <c r="D4" s="112"/>
      <c r="E4" s="126"/>
      <c r="F4" s="8" t="s">
        <v>96</v>
      </c>
      <c r="G4" s="9">
        <v>1372811041</v>
      </c>
      <c r="H4" s="14" t="str">
        <f t="shared" ref="H4:H20" si="0">IF(G4&gt;$G$24,"OK","REQUERIR")</f>
        <v>OK</v>
      </c>
      <c r="I4" s="130" t="s">
        <v>277</v>
      </c>
    </row>
    <row r="5" spans="1:9" ht="14.4" customHeight="1" x14ac:dyDescent="0.3">
      <c r="A5" s="48">
        <v>31</v>
      </c>
      <c r="B5" s="117"/>
      <c r="C5" s="8" t="s">
        <v>227</v>
      </c>
      <c r="D5" s="112"/>
      <c r="E5" s="126"/>
      <c r="F5" s="8" t="s">
        <v>96</v>
      </c>
      <c r="G5" s="9">
        <v>1365008570</v>
      </c>
      <c r="H5" s="14" t="str">
        <f t="shared" si="0"/>
        <v>OK</v>
      </c>
      <c r="I5" s="130"/>
    </row>
    <row r="6" spans="1:9" ht="14.4" customHeight="1" x14ac:dyDescent="0.3">
      <c r="A6" s="48">
        <v>30</v>
      </c>
      <c r="B6" s="117"/>
      <c r="C6" s="8" t="s">
        <v>229</v>
      </c>
      <c r="D6" s="112"/>
      <c r="E6" s="126"/>
      <c r="F6" s="8" t="s">
        <v>96</v>
      </c>
      <c r="G6" s="9">
        <v>1369299255</v>
      </c>
      <c r="H6" s="14" t="str">
        <f t="shared" si="0"/>
        <v>OK</v>
      </c>
      <c r="I6" s="130"/>
    </row>
    <row r="7" spans="1:9" ht="14.4" customHeight="1" x14ac:dyDescent="0.3">
      <c r="A7" s="48">
        <v>29</v>
      </c>
      <c r="B7" s="117"/>
      <c r="C7" s="8" t="s">
        <v>231</v>
      </c>
      <c r="D7" s="112"/>
      <c r="E7" s="126"/>
      <c r="F7" s="8" t="s">
        <v>96</v>
      </c>
      <c r="G7" s="9">
        <v>1372344912</v>
      </c>
      <c r="H7" s="14" t="str">
        <f t="shared" si="0"/>
        <v>OK</v>
      </c>
      <c r="I7" s="130" t="s">
        <v>278</v>
      </c>
    </row>
    <row r="8" spans="1:9" ht="14.4" customHeight="1" x14ac:dyDescent="0.3">
      <c r="A8" s="48">
        <v>28</v>
      </c>
      <c r="B8" s="117"/>
      <c r="C8" s="8" t="s">
        <v>233</v>
      </c>
      <c r="D8" s="112"/>
      <c r="E8" s="126"/>
      <c r="F8" s="8" t="s">
        <v>96</v>
      </c>
      <c r="G8" s="9">
        <v>1378583870</v>
      </c>
      <c r="H8" s="14" t="str">
        <f t="shared" si="0"/>
        <v>OK</v>
      </c>
      <c r="I8" s="130"/>
    </row>
    <row r="9" spans="1:9" ht="14.4" customHeight="1" x14ac:dyDescent="0.3">
      <c r="A9" s="48">
        <v>27</v>
      </c>
      <c r="B9" s="117"/>
      <c r="C9" s="8" t="s">
        <v>234</v>
      </c>
      <c r="D9" s="112"/>
      <c r="E9" s="126"/>
      <c r="F9" s="8" t="s">
        <v>96</v>
      </c>
      <c r="G9" s="9">
        <v>1365076455</v>
      </c>
      <c r="H9" s="14" t="str">
        <f t="shared" si="0"/>
        <v>OK</v>
      </c>
      <c r="I9" s="130"/>
    </row>
    <row r="10" spans="1:9" ht="14.4" customHeight="1" x14ac:dyDescent="0.3">
      <c r="A10" s="48">
        <v>20</v>
      </c>
      <c r="B10" s="117"/>
      <c r="C10" s="8" t="s">
        <v>247</v>
      </c>
      <c r="D10" s="112"/>
      <c r="E10" s="126"/>
      <c r="F10" s="8" t="s">
        <v>96</v>
      </c>
      <c r="G10" s="9">
        <v>1374409630</v>
      </c>
      <c r="H10" s="14" t="str">
        <f t="shared" si="0"/>
        <v>OK</v>
      </c>
      <c r="I10" s="130"/>
    </row>
    <row r="11" spans="1:9" ht="14.4" customHeight="1" x14ac:dyDescent="0.3">
      <c r="A11" s="48">
        <v>15</v>
      </c>
      <c r="B11" s="117"/>
      <c r="C11" s="8" t="s">
        <v>255</v>
      </c>
      <c r="D11" s="112"/>
      <c r="E11" s="126"/>
      <c r="F11" s="8" t="s">
        <v>96</v>
      </c>
      <c r="G11" s="9">
        <v>1364225783</v>
      </c>
      <c r="H11" s="14" t="str">
        <f t="shared" si="0"/>
        <v>OK</v>
      </c>
      <c r="I11" s="130"/>
    </row>
    <row r="12" spans="1:9" ht="14.4" customHeight="1" x14ac:dyDescent="0.3">
      <c r="A12" s="48">
        <v>14</v>
      </c>
      <c r="B12" s="117"/>
      <c r="C12" s="8" t="s">
        <v>257</v>
      </c>
      <c r="D12" s="112"/>
      <c r="E12" s="126"/>
      <c r="F12" s="8" t="s">
        <v>96</v>
      </c>
      <c r="G12" s="9">
        <v>1368037322</v>
      </c>
      <c r="H12" s="14" t="str">
        <f t="shared" si="0"/>
        <v>OK</v>
      </c>
      <c r="I12" s="130"/>
    </row>
    <row r="13" spans="1:9" ht="14.4" customHeight="1" x14ac:dyDescent="0.3">
      <c r="A13" s="48">
        <v>13</v>
      </c>
      <c r="B13" s="117"/>
      <c r="C13" s="8" t="s">
        <v>258</v>
      </c>
      <c r="D13" s="112"/>
      <c r="E13" s="126"/>
      <c r="F13" s="8" t="s">
        <v>96</v>
      </c>
      <c r="G13" s="9">
        <v>1369742618</v>
      </c>
      <c r="H13" s="14" t="str">
        <f t="shared" si="0"/>
        <v>OK</v>
      </c>
      <c r="I13" s="130"/>
    </row>
    <row r="14" spans="1:9" ht="14.4" customHeight="1" x14ac:dyDescent="0.3">
      <c r="A14" s="48">
        <v>9</v>
      </c>
      <c r="B14" s="117"/>
      <c r="C14" s="8" t="s">
        <v>266</v>
      </c>
      <c r="D14" s="112"/>
      <c r="E14" s="126"/>
      <c r="F14" s="8" t="s">
        <v>96</v>
      </c>
      <c r="G14" s="9">
        <v>1362820522</v>
      </c>
      <c r="H14" s="14" t="str">
        <f t="shared" si="0"/>
        <v>OK</v>
      </c>
      <c r="I14" s="130"/>
    </row>
    <row r="15" spans="1:9" ht="14.4" customHeight="1" x14ac:dyDescent="0.3">
      <c r="A15" s="48">
        <v>8</v>
      </c>
      <c r="B15" s="48"/>
      <c r="C15" s="8" t="s">
        <v>267</v>
      </c>
      <c r="D15" s="112"/>
      <c r="E15" s="126"/>
      <c r="F15" s="8" t="s">
        <v>96</v>
      </c>
      <c r="G15" s="9">
        <v>1375905151</v>
      </c>
      <c r="H15" s="14" t="str">
        <f t="shared" si="0"/>
        <v>OK</v>
      </c>
      <c r="I15" s="130"/>
    </row>
    <row r="16" spans="1:9" ht="14.4" customHeight="1" x14ac:dyDescent="0.3">
      <c r="A16" s="48">
        <v>7</v>
      </c>
      <c r="B16" s="48"/>
      <c r="C16" s="8" t="s">
        <v>268</v>
      </c>
      <c r="D16" s="112"/>
      <c r="E16" s="126"/>
      <c r="F16" s="8" t="s">
        <v>96</v>
      </c>
      <c r="G16" s="9">
        <v>1307432034</v>
      </c>
      <c r="H16" s="14" t="str">
        <f t="shared" si="0"/>
        <v>REQUERIR</v>
      </c>
      <c r="I16" s="130"/>
    </row>
    <row r="17" spans="1:9" ht="14.4" customHeight="1" x14ac:dyDescent="0.3">
      <c r="A17" s="48">
        <v>5</v>
      </c>
      <c r="B17" s="48"/>
      <c r="C17" s="8" t="s">
        <v>270</v>
      </c>
      <c r="D17" s="112"/>
      <c r="E17" s="126"/>
      <c r="F17" s="8" t="s">
        <v>96</v>
      </c>
      <c r="G17" s="9">
        <v>1368869441</v>
      </c>
      <c r="H17" s="14" t="str">
        <f t="shared" si="0"/>
        <v>OK</v>
      </c>
      <c r="I17" s="130" t="s">
        <v>279</v>
      </c>
    </row>
    <row r="18" spans="1:9" ht="14.4" customHeight="1" x14ac:dyDescent="0.3">
      <c r="A18" s="48">
        <v>4</v>
      </c>
      <c r="B18" s="118"/>
      <c r="C18" s="8" t="s">
        <v>272</v>
      </c>
      <c r="D18" s="119"/>
      <c r="E18" s="127"/>
      <c r="F18" s="8" t="s">
        <v>96</v>
      </c>
      <c r="G18" s="9">
        <v>1372403464</v>
      </c>
      <c r="H18" s="14" t="str">
        <f t="shared" si="0"/>
        <v>OK</v>
      </c>
      <c r="I18" s="130" t="s">
        <v>279</v>
      </c>
    </row>
    <row r="19" spans="1:9" ht="14.4" customHeight="1" x14ac:dyDescent="0.3">
      <c r="A19" s="48">
        <v>3</v>
      </c>
      <c r="B19" s="48"/>
      <c r="C19" s="8" t="s">
        <v>273</v>
      </c>
      <c r="D19" s="112"/>
      <c r="E19" s="126"/>
      <c r="F19" s="8" t="s">
        <v>96</v>
      </c>
      <c r="G19" s="9">
        <v>1365316288</v>
      </c>
      <c r="H19" s="14" t="str">
        <f t="shared" si="0"/>
        <v>OK</v>
      </c>
      <c r="I19" s="130"/>
    </row>
    <row r="20" spans="1:9" ht="14.4" customHeight="1" x14ac:dyDescent="0.3">
      <c r="A20" s="48">
        <v>2</v>
      </c>
      <c r="B20" s="48"/>
      <c r="C20" s="8" t="s">
        <v>210</v>
      </c>
      <c r="D20" s="112"/>
      <c r="E20" s="126"/>
      <c r="F20" s="8" t="s">
        <v>96</v>
      </c>
      <c r="G20" s="9">
        <v>1367601745</v>
      </c>
      <c r="H20" s="14" t="str">
        <f t="shared" si="0"/>
        <v>OK</v>
      </c>
      <c r="I20" s="130"/>
    </row>
    <row r="22" spans="1:9" ht="14.4" customHeight="1" x14ac:dyDescent="0.3">
      <c r="G22" s="12">
        <f>MEDIAN(G3:G20)</f>
        <v>1368453381.5</v>
      </c>
    </row>
    <row r="23" spans="1:9" ht="14.4" customHeight="1" x14ac:dyDescent="0.3">
      <c r="G23" s="12">
        <f>_xlfn.STDEV.P(G3:G20)</f>
        <v>15139543.262534907</v>
      </c>
    </row>
    <row r="24" spans="1:9" ht="14.4" customHeight="1" x14ac:dyDescent="0.3">
      <c r="G24" s="45">
        <f>+G22-G23</f>
        <v>1353313838.2374651</v>
      </c>
    </row>
  </sheetData>
  <autoFilter ref="B2:I20" xr:uid="{0E47AE93-F56B-4126-BECA-4F2BAA93CEE5}"/>
  <conditionalFormatting sqref="G3:G20">
    <cfRule type="cellIs" dxfId="13" priority="2" operator="lessThan">
      <formula>$D$23</formula>
    </cfRule>
  </conditionalFormatting>
  <conditionalFormatting sqref="H3:H20">
    <cfRule type="containsText" dxfId="12" priority="1" operator="containsText" text="REQUERIR">
      <formula>NOT(ISERROR(SEARCH("REQUERIR",H3)))</formula>
    </cfRule>
  </conditionalFormatting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C9906-9425-4881-9377-56AE79E478B0}">
  <dimension ref="B1:O36"/>
  <sheetViews>
    <sheetView tabSelected="1" topLeftCell="A2" zoomScale="70" zoomScaleNormal="70" workbookViewId="0">
      <selection activeCell="G27" sqref="G27"/>
    </sheetView>
  </sheetViews>
  <sheetFormatPr baseColWidth="10" defaultRowHeight="14.4" x14ac:dyDescent="0.3"/>
  <cols>
    <col min="1" max="1" width="4.33203125" customWidth="1"/>
    <col min="2" max="2" width="15" customWidth="1"/>
    <col min="3" max="3" width="52.3320312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6.77734375" customWidth="1"/>
    <col min="10" max="10" width="16.109375" customWidth="1"/>
    <col min="11" max="11" width="19.5546875" customWidth="1"/>
  </cols>
  <sheetData>
    <row r="1" spans="2:15" ht="15" thickBot="1" x14ac:dyDescent="0.35">
      <c r="I1" s="15" t="s">
        <v>10</v>
      </c>
    </row>
    <row r="2" spans="2:15" ht="28.2" thickBot="1" x14ac:dyDescent="0.35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26" t="s">
        <v>214</v>
      </c>
      <c r="J2" s="27" t="s">
        <v>215</v>
      </c>
      <c r="K2" s="6" t="s">
        <v>5</v>
      </c>
      <c r="L2" s="131"/>
      <c r="M2" s="131"/>
    </row>
    <row r="3" spans="2:15" x14ac:dyDescent="0.3">
      <c r="B3" s="10">
        <v>9</v>
      </c>
      <c r="C3" s="8" t="s">
        <v>266</v>
      </c>
      <c r="D3" s="103">
        <v>1362820522</v>
      </c>
      <c r="E3" s="9">
        <f t="shared" ref="E3:E19" si="0">+D3</f>
        <v>1362820522</v>
      </c>
      <c r="F3" s="135" t="s">
        <v>195</v>
      </c>
      <c r="G3" s="9">
        <v>1362820522</v>
      </c>
      <c r="H3" s="40" t="str">
        <f t="shared" ref="H3:H19" si="1">IF(G3&gt;=$F$26,"MAYOR","MENOR")</f>
        <v>MAYOR</v>
      </c>
      <c r="I3" s="3">
        <f t="shared" ref="I3:I19" si="2">IF(H3="MAYOR",(((59.5*(1-((ABS($F$26-G3))/$F$26))))),(((59.5*(1-((($F$26-G3))/$F$26))))))</f>
        <v>58.335215407635737</v>
      </c>
      <c r="J3" s="11">
        <v>40.5</v>
      </c>
      <c r="K3" s="3">
        <f t="shared" ref="K3:K19" si="3">I3+J3</f>
        <v>98.835215407635729</v>
      </c>
      <c r="L3" s="46"/>
      <c r="M3" s="46"/>
      <c r="N3" s="46"/>
      <c r="O3" s="46"/>
    </row>
    <row r="4" spans="2:15" x14ac:dyDescent="0.3">
      <c r="B4" s="10">
        <v>15</v>
      </c>
      <c r="C4" s="8" t="s">
        <v>255</v>
      </c>
      <c r="D4" s="103">
        <v>1364225783</v>
      </c>
      <c r="E4" s="9">
        <f t="shared" si="0"/>
        <v>1364225783</v>
      </c>
      <c r="F4" s="135" t="s">
        <v>195</v>
      </c>
      <c r="G4" s="9">
        <v>1364225783</v>
      </c>
      <c r="H4" s="40" t="str">
        <f t="shared" si="1"/>
        <v>MAYOR</v>
      </c>
      <c r="I4" s="3">
        <f t="shared" si="2"/>
        <v>58.272661421630346</v>
      </c>
      <c r="J4" s="11">
        <v>40.5</v>
      </c>
      <c r="K4" s="3">
        <f t="shared" si="3"/>
        <v>98.772661421630346</v>
      </c>
      <c r="L4" s="46"/>
      <c r="M4" s="46"/>
      <c r="N4" s="46"/>
      <c r="O4" s="46"/>
    </row>
    <row r="5" spans="2:15" x14ac:dyDescent="0.3">
      <c r="B5" s="10">
        <v>31</v>
      </c>
      <c r="C5" s="8" t="s">
        <v>227</v>
      </c>
      <c r="D5" s="103">
        <v>1365008570</v>
      </c>
      <c r="E5" s="9">
        <f t="shared" si="0"/>
        <v>1365008570</v>
      </c>
      <c r="F5" s="135" t="s">
        <v>195</v>
      </c>
      <c r="G5" s="9">
        <v>1365008570</v>
      </c>
      <c r="H5" s="40" t="str">
        <f t="shared" si="1"/>
        <v>MAYOR</v>
      </c>
      <c r="I5" s="3">
        <f t="shared" si="2"/>
        <v>58.237816330901147</v>
      </c>
      <c r="J5" s="11">
        <v>40.5</v>
      </c>
      <c r="K5" s="3">
        <f t="shared" si="3"/>
        <v>98.737816330901154</v>
      </c>
      <c r="L5" s="46"/>
      <c r="M5" s="46"/>
      <c r="N5" s="46"/>
      <c r="O5" s="46"/>
    </row>
    <row r="6" spans="2:15" x14ac:dyDescent="0.3">
      <c r="B6" s="10">
        <v>27</v>
      </c>
      <c r="C6" s="8" t="s">
        <v>234</v>
      </c>
      <c r="D6" s="103">
        <v>1365076455</v>
      </c>
      <c r="E6" s="9">
        <f t="shared" si="0"/>
        <v>1365076455</v>
      </c>
      <c r="F6" s="135" t="s">
        <v>195</v>
      </c>
      <c r="G6" s="9">
        <v>1365076455</v>
      </c>
      <c r="H6" s="40" t="str">
        <f t="shared" si="1"/>
        <v>MAYOR</v>
      </c>
      <c r="I6" s="3">
        <f t="shared" si="2"/>
        <v>58.234794488453396</v>
      </c>
      <c r="J6" s="11">
        <v>40.5</v>
      </c>
      <c r="K6" s="3">
        <f t="shared" si="3"/>
        <v>98.734794488453389</v>
      </c>
      <c r="L6" s="46"/>
      <c r="M6" s="46"/>
      <c r="N6" s="46"/>
      <c r="O6" s="46"/>
    </row>
    <row r="7" spans="2:15" x14ac:dyDescent="0.3">
      <c r="B7" s="10">
        <v>3</v>
      </c>
      <c r="C7" s="8" t="s">
        <v>273</v>
      </c>
      <c r="D7" s="103">
        <v>1365316288</v>
      </c>
      <c r="E7" s="9">
        <f t="shared" si="0"/>
        <v>1365316288</v>
      </c>
      <c r="F7" s="135" t="s">
        <v>195</v>
      </c>
      <c r="G7" s="9">
        <v>1365316288</v>
      </c>
      <c r="H7" s="40" t="str">
        <f t="shared" si="1"/>
        <v>MAYOR</v>
      </c>
      <c r="I7" s="3">
        <f t="shared" si="2"/>
        <v>58.2241185285245</v>
      </c>
      <c r="J7" s="11">
        <v>40.5</v>
      </c>
      <c r="K7" s="3">
        <f t="shared" si="3"/>
        <v>98.7241185285245</v>
      </c>
      <c r="L7" s="46"/>
      <c r="M7" s="46"/>
      <c r="N7" s="46"/>
      <c r="O7" s="46"/>
    </row>
    <row r="8" spans="2:15" x14ac:dyDescent="0.3">
      <c r="B8" s="10">
        <v>7</v>
      </c>
      <c r="C8" s="8" t="s">
        <v>268</v>
      </c>
      <c r="D8" s="103">
        <v>1307432034</v>
      </c>
      <c r="E8" s="9">
        <f t="shared" si="0"/>
        <v>1307432034</v>
      </c>
      <c r="F8" s="135" t="s">
        <v>195</v>
      </c>
      <c r="G8" s="9">
        <v>1307432034</v>
      </c>
      <c r="H8" s="40" t="str">
        <f t="shared" si="1"/>
        <v>MENOR</v>
      </c>
      <c r="I8" s="132">
        <f t="shared" si="2"/>
        <v>58.199213639201908</v>
      </c>
      <c r="J8" s="133">
        <v>40.5</v>
      </c>
      <c r="K8" s="132">
        <f t="shared" si="3"/>
        <v>98.699213639201901</v>
      </c>
      <c r="L8" s="46"/>
      <c r="M8" s="46"/>
      <c r="N8" s="46"/>
      <c r="O8" s="46"/>
    </row>
    <row r="9" spans="2:15" x14ac:dyDescent="0.3">
      <c r="B9" s="10">
        <v>2</v>
      </c>
      <c r="C9" s="8" t="s">
        <v>210</v>
      </c>
      <c r="D9" s="103">
        <v>1367601745</v>
      </c>
      <c r="E9" s="9">
        <f t="shared" si="0"/>
        <v>1367601745</v>
      </c>
      <c r="F9" s="135" t="s">
        <v>195</v>
      </c>
      <c r="G9" s="9">
        <v>1367601745</v>
      </c>
      <c r="H9" s="40" t="str">
        <f t="shared" si="1"/>
        <v>MAYOR</v>
      </c>
      <c r="I9" s="3">
        <f t="shared" si="2"/>
        <v>58.122383373849374</v>
      </c>
      <c r="J9" s="11">
        <v>40.5</v>
      </c>
      <c r="K9" s="3">
        <f t="shared" si="3"/>
        <v>98.622383373849374</v>
      </c>
      <c r="L9" s="46"/>
      <c r="M9" s="46"/>
      <c r="N9" s="46"/>
      <c r="O9" s="46"/>
    </row>
    <row r="10" spans="2:15" x14ac:dyDescent="0.3">
      <c r="B10" s="10">
        <v>14</v>
      </c>
      <c r="C10" s="8" t="s">
        <v>257</v>
      </c>
      <c r="D10" s="103">
        <v>1368037322</v>
      </c>
      <c r="E10" s="9">
        <f t="shared" si="0"/>
        <v>1368037322</v>
      </c>
      <c r="F10" s="135" t="s">
        <v>195</v>
      </c>
      <c r="G10" s="9">
        <v>1368037322</v>
      </c>
      <c r="H10" s="40" t="str">
        <f t="shared" si="1"/>
        <v>MAYOR</v>
      </c>
      <c r="I10" s="3">
        <f t="shared" si="2"/>
        <v>58.102994037945031</v>
      </c>
      <c r="J10" s="11">
        <v>40.5</v>
      </c>
      <c r="K10" s="3">
        <f t="shared" si="3"/>
        <v>98.602994037945024</v>
      </c>
      <c r="L10" s="46"/>
      <c r="M10" s="46"/>
      <c r="N10" s="46"/>
      <c r="O10" s="46"/>
    </row>
    <row r="11" spans="2:15" x14ac:dyDescent="0.3">
      <c r="B11" s="10">
        <v>5</v>
      </c>
      <c r="C11" s="8" t="s">
        <v>270</v>
      </c>
      <c r="D11" s="103">
        <v>1368869443</v>
      </c>
      <c r="E11" s="9">
        <f t="shared" si="0"/>
        <v>1368869443</v>
      </c>
      <c r="F11" s="135" t="s">
        <v>195</v>
      </c>
      <c r="G11" s="9">
        <v>1368869441</v>
      </c>
      <c r="H11" s="40" t="str">
        <f t="shared" si="1"/>
        <v>MAYOR</v>
      </c>
      <c r="I11" s="3">
        <f t="shared" si="2"/>
        <v>58.065952975622217</v>
      </c>
      <c r="J11" s="11">
        <v>40.5</v>
      </c>
      <c r="K11" s="3">
        <f t="shared" si="3"/>
        <v>98.565952975622224</v>
      </c>
      <c r="L11" s="46"/>
      <c r="M11" s="46"/>
      <c r="N11" s="46"/>
      <c r="O11" s="46"/>
    </row>
    <row r="12" spans="2:15" x14ac:dyDescent="0.3">
      <c r="B12" s="10">
        <v>30</v>
      </c>
      <c r="C12" s="8" t="s">
        <v>229</v>
      </c>
      <c r="D12" s="103">
        <v>1369299255</v>
      </c>
      <c r="E12" s="9">
        <f t="shared" si="0"/>
        <v>1369299255</v>
      </c>
      <c r="F12" s="135" t="s">
        <v>195</v>
      </c>
      <c r="G12" s="9">
        <v>1369299255</v>
      </c>
      <c r="H12" s="40" t="str">
        <f t="shared" si="1"/>
        <v>MAYOR</v>
      </c>
      <c r="I12" s="3">
        <f t="shared" si="2"/>
        <v>58.046820174711264</v>
      </c>
      <c r="J12" s="11">
        <v>40.5</v>
      </c>
      <c r="K12" s="3">
        <f t="shared" si="3"/>
        <v>98.546820174711257</v>
      </c>
      <c r="L12" s="46"/>
      <c r="M12" s="46"/>
      <c r="N12" s="46"/>
      <c r="O12" s="46"/>
    </row>
    <row r="13" spans="2:15" x14ac:dyDescent="0.3">
      <c r="B13" s="10">
        <v>13</v>
      </c>
      <c r="C13" s="8" t="s">
        <v>258</v>
      </c>
      <c r="D13" s="103">
        <v>1369742618</v>
      </c>
      <c r="E13" s="9">
        <f t="shared" si="0"/>
        <v>1369742618</v>
      </c>
      <c r="F13" s="135" t="s">
        <v>195</v>
      </c>
      <c r="G13" s="9">
        <v>1369742618</v>
      </c>
      <c r="H13" s="40" t="str">
        <f t="shared" si="1"/>
        <v>MAYOR</v>
      </c>
      <c r="I13" s="3">
        <f t="shared" si="2"/>
        <v>58.027084251706704</v>
      </c>
      <c r="J13" s="11">
        <v>40.5</v>
      </c>
      <c r="K13" s="3">
        <f t="shared" si="3"/>
        <v>98.527084251706697</v>
      </c>
      <c r="L13" s="46"/>
      <c r="M13" s="46"/>
      <c r="N13" s="46"/>
      <c r="O13" s="46"/>
    </row>
    <row r="14" spans="2:15" x14ac:dyDescent="0.3">
      <c r="B14" s="10">
        <v>29</v>
      </c>
      <c r="C14" s="8" t="s">
        <v>231</v>
      </c>
      <c r="D14" s="103">
        <v>1372344911</v>
      </c>
      <c r="E14" s="9">
        <f t="shared" si="0"/>
        <v>1372344911</v>
      </c>
      <c r="F14" s="135" t="s">
        <v>195</v>
      </c>
      <c r="G14" s="9">
        <v>1372344912</v>
      </c>
      <c r="H14" s="40" t="str">
        <f t="shared" si="1"/>
        <v>MAYOR</v>
      </c>
      <c r="I14" s="3">
        <f t="shared" si="2"/>
        <v>57.911245370205037</v>
      </c>
      <c r="J14" s="11">
        <v>40.5</v>
      </c>
      <c r="K14" s="3">
        <f t="shared" si="3"/>
        <v>98.411245370205037</v>
      </c>
      <c r="L14" s="46"/>
      <c r="M14" s="46"/>
      <c r="N14" s="46"/>
      <c r="O14" s="46"/>
    </row>
    <row r="15" spans="2:15" x14ac:dyDescent="0.3">
      <c r="B15" s="10">
        <v>4</v>
      </c>
      <c r="C15" s="8" t="s">
        <v>272</v>
      </c>
      <c r="D15" s="103">
        <v>1372403466</v>
      </c>
      <c r="E15" s="9">
        <f t="shared" si="0"/>
        <v>1372403466</v>
      </c>
      <c r="F15" s="135" t="s">
        <v>195</v>
      </c>
      <c r="G15" s="9">
        <v>1372403464</v>
      </c>
      <c r="H15" s="40" t="str">
        <f t="shared" si="1"/>
        <v>MAYOR</v>
      </c>
      <c r="I15" s="3">
        <f t="shared" si="2"/>
        <v>57.908638978233306</v>
      </c>
      <c r="J15" s="11">
        <v>40.5</v>
      </c>
      <c r="K15" s="3">
        <f t="shared" si="3"/>
        <v>98.408638978233313</v>
      </c>
      <c r="L15" s="134"/>
      <c r="M15" s="46"/>
      <c r="N15" s="46"/>
      <c r="O15" s="46"/>
    </row>
    <row r="16" spans="2:15" x14ac:dyDescent="0.3">
      <c r="B16" s="10">
        <v>32</v>
      </c>
      <c r="C16" s="8" t="s">
        <v>225</v>
      </c>
      <c r="D16" s="103">
        <v>1372811045</v>
      </c>
      <c r="E16" s="9">
        <f t="shared" si="0"/>
        <v>1372811045</v>
      </c>
      <c r="F16" s="135" t="s">
        <v>195</v>
      </c>
      <c r="G16" s="9">
        <v>1372811041</v>
      </c>
      <c r="H16" s="40" t="str">
        <f t="shared" si="1"/>
        <v>MAYOR</v>
      </c>
      <c r="I16" s="3">
        <f t="shared" si="2"/>
        <v>57.890496038271174</v>
      </c>
      <c r="J16" s="11">
        <v>40.5</v>
      </c>
      <c r="K16" s="3">
        <f t="shared" si="3"/>
        <v>98.390496038271181</v>
      </c>
      <c r="L16" s="46"/>
      <c r="M16" s="46"/>
      <c r="N16" s="46"/>
      <c r="O16" s="46"/>
    </row>
    <row r="17" spans="2:15" x14ac:dyDescent="0.3">
      <c r="B17" s="10">
        <v>20</v>
      </c>
      <c r="C17" s="8" t="s">
        <v>247</v>
      </c>
      <c r="D17" s="103">
        <v>1374409630</v>
      </c>
      <c r="E17" s="9">
        <f t="shared" si="0"/>
        <v>1374409630</v>
      </c>
      <c r="F17" s="135" t="s">
        <v>195</v>
      </c>
      <c r="G17" s="9">
        <v>1374409630</v>
      </c>
      <c r="H17" s="40" t="str">
        <f t="shared" si="1"/>
        <v>MAYOR</v>
      </c>
      <c r="I17" s="3">
        <f t="shared" si="2"/>
        <v>57.819336222454488</v>
      </c>
      <c r="J17" s="11">
        <v>40.5</v>
      </c>
      <c r="K17" s="3">
        <f t="shared" si="3"/>
        <v>98.319336222454496</v>
      </c>
      <c r="L17" s="46"/>
      <c r="M17" s="46"/>
      <c r="N17" s="46"/>
      <c r="O17" s="46"/>
    </row>
    <row r="18" spans="2:15" x14ac:dyDescent="0.3">
      <c r="B18" s="10">
        <v>8</v>
      </c>
      <c r="C18" s="8" t="s">
        <v>267</v>
      </c>
      <c r="D18" s="103">
        <v>1375905151</v>
      </c>
      <c r="E18" s="9">
        <f t="shared" si="0"/>
        <v>1375905151</v>
      </c>
      <c r="F18" s="135" t="s">
        <v>195</v>
      </c>
      <c r="G18" s="9">
        <v>1375905151</v>
      </c>
      <c r="H18" s="40" t="str">
        <f t="shared" si="1"/>
        <v>MAYOR</v>
      </c>
      <c r="I18" s="3">
        <f t="shared" si="2"/>
        <v>57.752764390101085</v>
      </c>
      <c r="J18" s="11">
        <v>40.5</v>
      </c>
      <c r="K18" s="3">
        <f t="shared" si="3"/>
        <v>98.252764390101078</v>
      </c>
      <c r="L18" s="46"/>
      <c r="M18" s="46"/>
      <c r="N18" s="46"/>
      <c r="O18" s="46"/>
    </row>
    <row r="19" spans="2:15" x14ac:dyDescent="0.3">
      <c r="B19" s="10">
        <v>28</v>
      </c>
      <c r="C19" s="8" t="s">
        <v>233</v>
      </c>
      <c r="D19" s="103">
        <v>1378583870</v>
      </c>
      <c r="E19" s="9">
        <f t="shared" si="0"/>
        <v>1378583870</v>
      </c>
      <c r="F19" s="135" t="s">
        <v>195</v>
      </c>
      <c r="G19" s="9">
        <v>1378583870</v>
      </c>
      <c r="H19" s="40" t="str">
        <f t="shared" si="1"/>
        <v>MAYOR</v>
      </c>
      <c r="I19" s="3">
        <f t="shared" si="2"/>
        <v>57.633523515389292</v>
      </c>
      <c r="J19" s="11">
        <v>40.5</v>
      </c>
      <c r="K19" s="3">
        <f t="shared" si="3"/>
        <v>98.1335235153893</v>
      </c>
      <c r="L19" s="46"/>
      <c r="M19" s="46"/>
      <c r="N19" s="46"/>
      <c r="O19" s="46"/>
    </row>
    <row r="20" spans="2:15" x14ac:dyDescent="0.3">
      <c r="B20" s="109"/>
      <c r="C20" s="106"/>
      <c r="D20" s="113"/>
      <c r="E20" s="107"/>
      <c r="F20" s="114"/>
      <c r="G20" s="107"/>
      <c r="H20" s="115"/>
      <c r="I20" s="46"/>
      <c r="J20" s="108"/>
      <c r="K20" s="46"/>
    </row>
    <row r="21" spans="2:15" x14ac:dyDescent="0.3">
      <c r="B21" s="109"/>
      <c r="C21" s="106"/>
      <c r="D21" s="113"/>
      <c r="E21" s="107"/>
      <c r="F21" s="114"/>
      <c r="G21" s="107"/>
      <c r="H21" s="115"/>
      <c r="I21" s="46"/>
      <c r="J21" s="108"/>
      <c r="K21" s="46"/>
    </row>
    <row r="22" spans="2:15" x14ac:dyDescent="0.3">
      <c r="B22" s="109"/>
      <c r="C22" s="106"/>
      <c r="D22" s="113"/>
      <c r="E22" s="107"/>
      <c r="F22" s="114"/>
      <c r="G22" s="107"/>
      <c r="H22" s="115"/>
      <c r="I22" s="46"/>
      <c r="J22" s="108"/>
      <c r="K22" s="46"/>
    </row>
    <row r="23" spans="2:15" x14ac:dyDescent="0.3">
      <c r="B23" s="109"/>
      <c r="C23" s="106"/>
      <c r="D23" s="113"/>
      <c r="E23" t="s">
        <v>15</v>
      </c>
      <c r="F23" s="17">
        <f>MIN(G3:G19)</f>
        <v>1307432034</v>
      </c>
      <c r="G23" s="107"/>
      <c r="H23" s="115"/>
      <c r="I23" s="46"/>
      <c r="J23" s="108"/>
      <c r="K23" s="46"/>
    </row>
    <row r="24" spans="2:15" x14ac:dyDescent="0.3">
      <c r="B24" s="109"/>
      <c r="C24" s="106"/>
      <c r="D24" s="113"/>
      <c r="E24" t="s">
        <v>16</v>
      </c>
      <c r="F24" s="17">
        <f>AVERAGE(G3:G19)</f>
        <v>1365875770.6470587</v>
      </c>
      <c r="G24" s="107"/>
      <c r="H24" s="115"/>
      <c r="I24" s="46"/>
      <c r="J24" s="108"/>
      <c r="K24" s="46"/>
    </row>
    <row r="25" spans="2:15" x14ac:dyDescent="0.3">
      <c r="B25" s="109"/>
      <c r="C25" s="106"/>
      <c r="D25" s="113"/>
      <c r="G25" s="107"/>
      <c r="H25" s="115"/>
      <c r="I25" s="46"/>
      <c r="J25" s="108"/>
      <c r="K25" s="46"/>
    </row>
    <row r="26" spans="2:15" x14ac:dyDescent="0.3">
      <c r="B26" s="109"/>
      <c r="C26" s="106"/>
      <c r="D26" s="113"/>
      <c r="E26" s="18" t="s">
        <v>216</v>
      </c>
      <c r="F26" s="19">
        <f>((F23+F24)/2)</f>
        <v>1336653902.3235292</v>
      </c>
      <c r="G26" s="107"/>
      <c r="H26" s="115"/>
      <c r="I26" s="46"/>
      <c r="J26" s="108"/>
      <c r="K26" s="46"/>
    </row>
    <row r="27" spans="2:15" x14ac:dyDescent="0.3">
      <c r="B27" s="109"/>
      <c r="C27" s="106"/>
      <c r="D27" s="113"/>
      <c r="E27" s="107"/>
      <c r="F27" s="114"/>
      <c r="G27" s="107"/>
      <c r="H27" s="115"/>
      <c r="I27" s="46"/>
      <c r="J27" s="108"/>
      <c r="K27" s="46"/>
    </row>
    <row r="28" spans="2:15" x14ac:dyDescent="0.3">
      <c r="B28" s="109"/>
      <c r="C28" s="106"/>
      <c r="D28" s="113"/>
      <c r="E28" s="107"/>
      <c r="F28" s="114"/>
      <c r="G28" s="107"/>
      <c r="H28" s="115"/>
      <c r="I28" s="46"/>
      <c r="J28" s="108"/>
      <c r="K28" s="46"/>
    </row>
    <row r="29" spans="2:15" x14ac:dyDescent="0.3">
      <c r="B29" s="109"/>
      <c r="C29" s="106"/>
      <c r="D29" s="113"/>
      <c r="E29" s="107"/>
      <c r="F29" s="114"/>
      <c r="G29" s="107"/>
      <c r="H29" s="115"/>
      <c r="I29" s="46"/>
      <c r="J29" s="108"/>
      <c r="K29" s="46"/>
    </row>
    <row r="30" spans="2:15" x14ac:dyDescent="0.3">
      <c r="B30" s="109"/>
      <c r="C30" s="106"/>
      <c r="D30" s="113"/>
      <c r="E30" s="107"/>
      <c r="F30" s="114"/>
      <c r="G30" s="107"/>
      <c r="H30" s="115"/>
      <c r="I30" s="46"/>
      <c r="J30" s="108"/>
      <c r="K30" s="46"/>
    </row>
    <row r="31" spans="2:15" x14ac:dyDescent="0.3">
      <c r="B31" s="109"/>
      <c r="C31" s="106"/>
      <c r="D31" s="113"/>
      <c r="E31" s="107"/>
      <c r="F31" s="114"/>
      <c r="G31" s="107"/>
      <c r="H31" s="115"/>
      <c r="I31" s="46"/>
      <c r="J31" s="108"/>
      <c r="K31" s="46"/>
    </row>
    <row r="32" spans="2:15" x14ac:dyDescent="0.3">
      <c r="B32" s="109"/>
      <c r="C32" s="106"/>
      <c r="D32" s="113"/>
      <c r="E32" s="107"/>
      <c r="F32" s="114"/>
      <c r="G32" s="107"/>
      <c r="H32" s="115"/>
      <c r="I32" s="46"/>
      <c r="J32" s="108"/>
      <c r="K32" s="46"/>
    </row>
    <row r="33" spans="2:11" x14ac:dyDescent="0.3">
      <c r="B33" s="109"/>
      <c r="C33" s="116"/>
      <c r="D33" s="113"/>
      <c r="E33" s="107"/>
      <c r="F33" s="114"/>
      <c r="G33" s="107"/>
      <c r="H33" s="115"/>
      <c r="I33" s="46"/>
      <c r="J33" s="108"/>
      <c r="K33" s="46"/>
    </row>
    <row r="34" spans="2:11" x14ac:dyDescent="0.3">
      <c r="B34" s="109"/>
      <c r="C34" s="116"/>
      <c r="D34" s="113"/>
      <c r="E34" s="107"/>
      <c r="F34" s="114"/>
      <c r="G34" s="107"/>
      <c r="H34" s="115"/>
      <c r="I34" s="46"/>
      <c r="J34" s="108"/>
      <c r="K34" s="46"/>
    </row>
    <row r="35" spans="2:11" x14ac:dyDescent="0.3">
      <c r="B35" s="109"/>
      <c r="C35" s="104"/>
    </row>
    <row r="36" spans="2:11" x14ac:dyDescent="0.3">
      <c r="B36" s="109"/>
    </row>
  </sheetData>
  <autoFilter ref="B2:K34" xr:uid="{961C9906-9425-4881-9377-56AE79E478B0}">
    <sortState xmlns:xlrd2="http://schemas.microsoft.com/office/spreadsheetml/2017/richdata2" ref="B3:K34">
      <sortCondition descending="1" ref="K2:K34"/>
    </sortState>
  </autoFilter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41D2F-CA89-46F8-BFCC-831C21D3841D}">
  <dimension ref="B1:L46"/>
  <sheetViews>
    <sheetView topLeftCell="B19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/>
      <c r="E5" s="85"/>
      <c r="F5" s="86"/>
      <c r="G5" s="85"/>
      <c r="H5" s="87"/>
      <c r="I5" s="88"/>
      <c r="J5" s="89"/>
      <c r="K5" s="90">
        <f t="shared" si="1"/>
        <v>0</v>
      </c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/>
      <c r="E25" s="85"/>
      <c r="F25" s="86"/>
      <c r="G25" s="85"/>
      <c r="H25" s="87"/>
      <c r="I25" s="88"/>
      <c r="J25" s="89"/>
      <c r="K25" s="90"/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/>
      <c r="E27" s="85"/>
      <c r="F27" s="86"/>
      <c r="G27" s="85"/>
      <c r="H27" s="87"/>
      <c r="I27" s="88"/>
      <c r="J27" s="89"/>
      <c r="K27" s="90">
        <f t="shared" si="1"/>
        <v>0</v>
      </c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18" customFormat="1" ht="18" x14ac:dyDescent="0.35">
      <c r="B35" s="98">
        <v>33</v>
      </c>
      <c r="C35" s="57" t="e">
        <f>+'INICIAL PRECIO ARTIFICIALME (2)'!#REF!</f>
        <v>#REF!</v>
      </c>
      <c r="D35" s="99"/>
      <c r="E35" s="99"/>
      <c r="F35" s="100"/>
      <c r="G35" s="99"/>
      <c r="H35" s="101"/>
      <c r="I35" s="102"/>
      <c r="J35" s="31"/>
      <c r="K35" s="32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 t="e">
        <f>+'INICIAL PRECIO ARTIFICIALME (2)'!#REF!</f>
        <v>#REF!</v>
      </c>
      <c r="E36" s="85" t="e">
        <f t="shared" si="2"/>
        <v>#REF!</v>
      </c>
      <c r="F36" s="86" t="s">
        <v>195</v>
      </c>
      <c r="G36" s="85" t="e">
        <f t="shared" si="3"/>
        <v>#REF!</v>
      </c>
      <c r="H36" s="87" t="e">
        <f t="shared" si="0"/>
        <v>#REF!</v>
      </c>
      <c r="I36" s="88" t="e">
        <f t="shared" si="4"/>
        <v>#REF!</v>
      </c>
      <c r="J36" s="89"/>
      <c r="K36" s="90" t="e">
        <f t="shared" si="1"/>
        <v>#REF!</v>
      </c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18" customFormat="1" ht="18" x14ac:dyDescent="0.35">
      <c r="B42" s="98">
        <v>40</v>
      </c>
      <c r="C42" s="57" t="e">
        <f>+'INICIAL PRECIO ARTIFICIALME (2)'!#REF!</f>
        <v>#REF!</v>
      </c>
      <c r="D42" s="99"/>
      <c r="E42" s="99"/>
      <c r="F42" s="100"/>
      <c r="G42" s="99"/>
      <c r="H42" s="101"/>
      <c r="I42" s="102"/>
      <c r="J42" s="31"/>
      <c r="K42" s="32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CCBB214-B81F-43E9-92B0-6124DD28CF6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7C175-81BD-4E6D-A390-8E747F02D55C}">
  <dimension ref="B1:L46"/>
  <sheetViews>
    <sheetView topLeftCell="B1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/>
      <c r="E5" s="85"/>
      <c r="F5" s="86"/>
      <c r="G5" s="85"/>
      <c r="H5" s="87"/>
      <c r="I5" s="88"/>
      <c r="J5" s="89"/>
      <c r="K5" s="90"/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/>
      <c r="E25" s="85"/>
      <c r="F25" s="86"/>
      <c r="G25" s="85"/>
      <c r="H25" s="87"/>
      <c r="I25" s="88"/>
      <c r="J25" s="89"/>
      <c r="K25" s="90"/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 t="e">
        <f>+'INICIAL PRECIO ARTIFICIALME (2)'!#REF!</f>
        <v>#REF!</v>
      </c>
      <c r="E27" s="85" t="e">
        <f t="shared" si="2"/>
        <v>#REF!</v>
      </c>
      <c r="F27" s="86" t="s">
        <v>195</v>
      </c>
      <c r="G27" s="85" t="e">
        <f t="shared" si="3"/>
        <v>#REF!</v>
      </c>
      <c r="H27" s="87" t="e">
        <f t="shared" si="0"/>
        <v>#REF!</v>
      </c>
      <c r="I27" s="88" t="e">
        <f t="shared" si="4"/>
        <v>#REF!</v>
      </c>
      <c r="J27" s="89"/>
      <c r="K27" s="90" t="e">
        <f t="shared" si="1"/>
        <v>#REF!</v>
      </c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/>
      <c r="E36" s="85"/>
      <c r="F36" s="86"/>
      <c r="G36" s="85"/>
      <c r="H36" s="87"/>
      <c r="I36" s="88"/>
      <c r="J36" s="89"/>
      <c r="K36" s="90"/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6163FD6-3DDE-4BDF-BEA2-170F663F4022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5CCE0-7FA2-44FC-91AE-DB5DFF438801}">
  <dimension ref="B1:L46"/>
  <sheetViews>
    <sheetView topLeftCell="B19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/>
      <c r="E5" s="85"/>
      <c r="F5" s="86"/>
      <c r="G5" s="85"/>
      <c r="H5" s="87"/>
      <c r="I5" s="88"/>
      <c r="J5" s="89"/>
      <c r="K5" s="90"/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 t="e">
        <f>+'INICIAL PRECIO ARTIFICIALME (2)'!#REF!</f>
        <v>#REF!</v>
      </c>
      <c r="E25" s="85" t="e">
        <f t="shared" si="2"/>
        <v>#REF!</v>
      </c>
      <c r="F25" s="86" t="s">
        <v>195</v>
      </c>
      <c r="G25" s="85" t="e">
        <f t="shared" si="3"/>
        <v>#REF!</v>
      </c>
      <c r="H25" s="87" t="e">
        <f t="shared" si="0"/>
        <v>#REF!</v>
      </c>
      <c r="I25" s="88" t="e">
        <f t="shared" si="4"/>
        <v>#REF!</v>
      </c>
      <c r="J25" s="89"/>
      <c r="K25" s="90" t="e">
        <f t="shared" si="1"/>
        <v>#REF!</v>
      </c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/>
      <c r="E27" s="85"/>
      <c r="F27" s="86"/>
      <c r="G27" s="85"/>
      <c r="H27" s="87"/>
      <c r="I27" s="88"/>
      <c r="J27" s="89"/>
      <c r="K27" s="90"/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/>
      <c r="E36" s="85"/>
      <c r="F36" s="86"/>
      <c r="G36" s="85"/>
      <c r="H36" s="87"/>
      <c r="I36" s="88"/>
      <c r="J36" s="89"/>
      <c r="K36" s="90"/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F664A51-D2AB-4DF6-B078-6F3C9AD5FAE7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4C7DF-B47B-4060-AF96-93B94C6EAFB2}">
  <dimension ref="B1:L46"/>
  <sheetViews>
    <sheetView topLeftCell="B7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 t="e">
        <f>+'INICIAL PRECIO ARTIFICIALME (2)'!#REF!</f>
        <v>#REF!</v>
      </c>
      <c r="E5" s="85" t="e">
        <f t="shared" si="2"/>
        <v>#REF!</v>
      </c>
      <c r="F5" s="86" t="s">
        <v>195</v>
      </c>
      <c r="G5" s="85" t="e">
        <f t="shared" si="3"/>
        <v>#REF!</v>
      </c>
      <c r="H5" s="87" t="e">
        <f t="shared" si="0"/>
        <v>#REF!</v>
      </c>
      <c r="I5" s="88" t="e">
        <f t="shared" si="4"/>
        <v>#REF!</v>
      </c>
      <c r="J5" s="89"/>
      <c r="K5" s="90" t="e">
        <f t="shared" si="1"/>
        <v>#REF!</v>
      </c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/>
      <c r="E25" s="85"/>
      <c r="F25" s="86"/>
      <c r="G25" s="85"/>
      <c r="H25" s="87"/>
      <c r="I25" s="88"/>
      <c r="J25" s="89"/>
      <c r="K25" s="90"/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/>
      <c r="E27" s="85"/>
      <c r="F27" s="86"/>
      <c r="G27" s="85"/>
      <c r="H27" s="87"/>
      <c r="I27" s="88"/>
      <c r="J27" s="89"/>
      <c r="K27" s="90"/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/>
      <c r="E36" s="85"/>
      <c r="F36" s="86"/>
      <c r="G36" s="85"/>
      <c r="H36" s="87"/>
      <c r="I36" s="88"/>
      <c r="J36" s="89"/>
      <c r="K36" s="90"/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1F0BAC8-2526-45BE-8D5B-02E4AD56B3F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B025B-64CE-4D26-ADAA-D062A0E6AE48}">
  <dimension ref="B1:L46"/>
  <sheetViews>
    <sheetView topLeftCell="B19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/>
      <c r="E5" s="85"/>
      <c r="F5" s="86"/>
      <c r="G5" s="85"/>
      <c r="H5" s="87"/>
      <c r="I5" s="88"/>
      <c r="J5" s="89"/>
      <c r="K5" s="90"/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/>
      <c r="E25" s="85"/>
      <c r="F25" s="86"/>
      <c r="G25" s="85"/>
      <c r="H25" s="87"/>
      <c r="I25" s="88"/>
      <c r="J25" s="89"/>
      <c r="K25" s="90"/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 t="e">
        <f>+'INICIAL PRECIO ARTIFICIALME (2)'!#REF!</f>
        <v>#REF!</v>
      </c>
      <c r="E27" s="85" t="e">
        <f t="shared" si="2"/>
        <v>#REF!</v>
      </c>
      <c r="F27" s="86" t="s">
        <v>195</v>
      </c>
      <c r="G27" s="85" t="e">
        <f t="shared" si="3"/>
        <v>#REF!</v>
      </c>
      <c r="H27" s="87" t="e">
        <f t="shared" si="0"/>
        <v>#REF!</v>
      </c>
      <c r="I27" s="88" t="e">
        <f t="shared" si="4"/>
        <v>#REF!</v>
      </c>
      <c r="J27" s="89"/>
      <c r="K27" s="90" t="e">
        <f t="shared" si="1"/>
        <v>#REF!</v>
      </c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 t="e">
        <f>+'INICIAL PRECIO ARTIFICIALME (2)'!#REF!</f>
        <v>#REF!</v>
      </c>
      <c r="E36" s="85" t="e">
        <f t="shared" si="2"/>
        <v>#REF!</v>
      </c>
      <c r="F36" s="86" t="s">
        <v>195</v>
      </c>
      <c r="G36" s="85" t="e">
        <f t="shared" si="3"/>
        <v>#REF!</v>
      </c>
      <c r="H36" s="87" t="e">
        <f t="shared" si="0"/>
        <v>#REF!</v>
      </c>
      <c r="I36" s="88" t="e">
        <f t="shared" si="4"/>
        <v>#REF!</v>
      </c>
      <c r="J36" s="89"/>
      <c r="K36" s="90" t="e">
        <f t="shared" si="1"/>
        <v>#REF!</v>
      </c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7B4473E-872E-44E3-9EE3-07DCCBF59F1B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95ED-6D6C-49F3-8BB1-58876200A811}">
  <dimension ref="B1:L46"/>
  <sheetViews>
    <sheetView topLeftCell="A7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/>
      <c r="E5" s="85"/>
      <c r="F5" s="86"/>
      <c r="G5" s="85"/>
      <c r="H5" s="87"/>
      <c r="I5" s="88"/>
      <c r="J5" s="89"/>
      <c r="K5" s="90"/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 t="e">
        <f>+'INICIAL PRECIO ARTIFICIALME (2)'!#REF!</f>
        <v>#REF!</v>
      </c>
      <c r="E25" s="85" t="e">
        <f t="shared" si="2"/>
        <v>#REF!</v>
      </c>
      <c r="F25" s="86" t="s">
        <v>195</v>
      </c>
      <c r="G25" s="85" t="e">
        <f t="shared" si="3"/>
        <v>#REF!</v>
      </c>
      <c r="H25" s="87" t="e">
        <f t="shared" si="0"/>
        <v>#REF!</v>
      </c>
      <c r="I25" s="88" t="e">
        <f t="shared" si="4"/>
        <v>#REF!</v>
      </c>
      <c r="J25" s="89"/>
      <c r="K25" s="90" t="e">
        <f t="shared" si="1"/>
        <v>#REF!</v>
      </c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/>
      <c r="E27" s="85"/>
      <c r="F27" s="86"/>
      <c r="G27" s="85"/>
      <c r="H27" s="87"/>
      <c r="I27" s="88"/>
      <c r="J27" s="89"/>
      <c r="K27" s="90"/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 t="e">
        <f>+'INICIAL PRECIO ARTIFICIALME (2)'!#REF!</f>
        <v>#REF!</v>
      </c>
      <c r="E36" s="85" t="e">
        <f t="shared" si="2"/>
        <v>#REF!</v>
      </c>
      <c r="F36" s="86" t="s">
        <v>195</v>
      </c>
      <c r="G36" s="85" t="e">
        <f t="shared" si="3"/>
        <v>#REF!</v>
      </c>
      <c r="H36" s="87" t="e">
        <f t="shared" si="0"/>
        <v>#REF!</v>
      </c>
      <c r="I36" s="88" t="e">
        <f t="shared" si="4"/>
        <v>#REF!</v>
      </c>
      <c r="J36" s="89"/>
      <c r="K36" s="90" t="e">
        <f t="shared" si="1"/>
        <v>#REF!</v>
      </c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88043D0-4CEC-404F-B8B0-A6B134214200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1E4D5-83DE-4355-AA8A-EA3D33C3058D}">
  <dimension ref="B1:L46"/>
  <sheetViews>
    <sheetView topLeftCell="B28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 t="e">
        <f>+'INICIAL PRECIO ARTIFICIALME (2)'!#REF!</f>
        <v>#REF!</v>
      </c>
      <c r="E5" s="85" t="e">
        <f t="shared" si="2"/>
        <v>#REF!</v>
      </c>
      <c r="F5" s="86" t="s">
        <v>195</v>
      </c>
      <c r="G5" s="85" t="e">
        <f t="shared" si="3"/>
        <v>#REF!</v>
      </c>
      <c r="H5" s="87" t="e">
        <f t="shared" si="0"/>
        <v>#REF!</v>
      </c>
      <c r="I5" s="88" t="e">
        <f t="shared" si="4"/>
        <v>#REF!</v>
      </c>
      <c r="J5" s="89"/>
      <c r="K5" s="90" t="e">
        <f t="shared" si="1"/>
        <v>#REF!</v>
      </c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/>
      <c r="E25" s="85"/>
      <c r="F25" s="86"/>
      <c r="G25" s="85"/>
      <c r="H25" s="87"/>
      <c r="I25" s="88"/>
      <c r="J25" s="89"/>
      <c r="K25" s="90"/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/>
      <c r="E27" s="85"/>
      <c r="F27" s="86"/>
      <c r="G27" s="85"/>
      <c r="H27" s="87"/>
      <c r="I27" s="88"/>
      <c r="J27" s="89"/>
      <c r="K27" s="90"/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 t="e">
        <f>+'INICIAL PRECIO ARTIFICIALME (2)'!#REF!</f>
        <v>#REF!</v>
      </c>
      <c r="E36" s="85" t="e">
        <f t="shared" si="2"/>
        <v>#REF!</v>
      </c>
      <c r="F36" s="86" t="s">
        <v>195</v>
      </c>
      <c r="G36" s="85" t="e">
        <f t="shared" si="3"/>
        <v>#REF!</v>
      </c>
      <c r="H36" s="87" t="e">
        <f t="shared" si="0"/>
        <v>#REF!</v>
      </c>
      <c r="I36" s="88" t="e">
        <f t="shared" si="4"/>
        <v>#REF!</v>
      </c>
      <c r="J36" s="89"/>
      <c r="K36" s="90" t="e">
        <f t="shared" si="1"/>
        <v>#REF!</v>
      </c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288EEC5-1098-483D-AF41-30FB134F859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7397C-7401-442F-ACF3-296637632039}">
  <dimension ref="B1:L46"/>
  <sheetViews>
    <sheetView topLeftCell="B22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/>
      <c r="E5" s="85"/>
      <c r="F5" s="86"/>
      <c r="G5" s="85"/>
      <c r="H5" s="87"/>
      <c r="I5" s="88"/>
      <c r="J5" s="89"/>
      <c r="K5" s="90"/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 t="e">
        <f>+'INICIAL PRECIO ARTIFICIALME (2)'!#REF!</f>
        <v>#REF!</v>
      </c>
      <c r="E25" s="85" t="e">
        <f t="shared" si="2"/>
        <v>#REF!</v>
      </c>
      <c r="F25" s="86" t="s">
        <v>195</v>
      </c>
      <c r="G25" s="85" t="e">
        <f t="shared" si="3"/>
        <v>#REF!</v>
      </c>
      <c r="H25" s="87" t="e">
        <f t="shared" si="0"/>
        <v>#REF!</v>
      </c>
      <c r="I25" s="88" t="e">
        <f t="shared" si="4"/>
        <v>#REF!</v>
      </c>
      <c r="J25" s="89"/>
      <c r="K25" s="90" t="e">
        <f t="shared" si="1"/>
        <v>#REF!</v>
      </c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 t="e">
        <f>+'INICIAL PRECIO ARTIFICIALME (2)'!#REF!</f>
        <v>#REF!</v>
      </c>
      <c r="E27" s="85" t="e">
        <f t="shared" si="2"/>
        <v>#REF!</v>
      </c>
      <c r="F27" s="86" t="s">
        <v>195</v>
      </c>
      <c r="G27" s="85" t="e">
        <f t="shared" si="3"/>
        <v>#REF!</v>
      </c>
      <c r="H27" s="87" t="e">
        <f t="shared" si="0"/>
        <v>#REF!</v>
      </c>
      <c r="I27" s="88" t="e">
        <f t="shared" si="4"/>
        <v>#REF!</v>
      </c>
      <c r="J27" s="89"/>
      <c r="K27" s="90" t="e">
        <f t="shared" si="1"/>
        <v>#REF!</v>
      </c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/>
      <c r="E36" s="85"/>
      <c r="F36" s="86"/>
      <c r="G36" s="85"/>
      <c r="H36" s="87"/>
      <c r="I36" s="88"/>
      <c r="J36" s="89"/>
      <c r="K36" s="90"/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C98FEB8-D9FD-4C11-948D-D8AFE61C6FDF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8081C-0CD4-401D-AA72-79C9B7A6BC45}">
  <dimension ref="B1:L46"/>
  <sheetViews>
    <sheetView topLeftCell="B19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 t="e">
        <f>+'INICIAL PRECIO ARTIFICIALME (2)'!#REF!</f>
        <v>#REF!</v>
      </c>
      <c r="E5" s="85" t="e">
        <f t="shared" si="2"/>
        <v>#REF!</v>
      </c>
      <c r="F5" s="86" t="s">
        <v>195</v>
      </c>
      <c r="G5" s="85" t="e">
        <f t="shared" si="3"/>
        <v>#REF!</v>
      </c>
      <c r="H5" s="87" t="e">
        <f t="shared" si="0"/>
        <v>#REF!</v>
      </c>
      <c r="I5" s="88" t="e">
        <f t="shared" si="4"/>
        <v>#REF!</v>
      </c>
      <c r="J5" s="89"/>
      <c r="K5" s="90" t="e">
        <f t="shared" si="1"/>
        <v>#REF!</v>
      </c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/>
      <c r="E25" s="85"/>
      <c r="F25" s="86"/>
      <c r="G25" s="85"/>
      <c r="H25" s="87"/>
      <c r="I25" s="88"/>
      <c r="J25" s="89"/>
      <c r="K25" s="90"/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 t="e">
        <f>+'INICIAL PRECIO ARTIFICIALME (2)'!#REF!</f>
        <v>#REF!</v>
      </c>
      <c r="E27" s="85" t="e">
        <f t="shared" si="2"/>
        <v>#REF!</v>
      </c>
      <c r="F27" s="86" t="s">
        <v>195</v>
      </c>
      <c r="G27" s="85" t="e">
        <f t="shared" si="3"/>
        <v>#REF!</v>
      </c>
      <c r="H27" s="87" t="e">
        <f t="shared" si="0"/>
        <v>#REF!</v>
      </c>
      <c r="I27" s="88" t="e">
        <f t="shared" si="4"/>
        <v>#REF!</v>
      </c>
      <c r="J27" s="89"/>
      <c r="K27" s="90" t="e">
        <f t="shared" si="1"/>
        <v>#REF!</v>
      </c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/>
      <c r="E36" s="85"/>
      <c r="F36" s="86"/>
      <c r="G36" s="85"/>
      <c r="H36" s="87"/>
      <c r="I36" s="88"/>
      <c r="J36" s="89"/>
      <c r="K36" s="90"/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4C834CC-8A94-4450-A975-DBB1898B993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29C78-B388-45A1-AB18-077B6711366E}">
  <dimension ref="B1:L46"/>
  <sheetViews>
    <sheetView topLeftCell="B22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 t="e">
        <f>+'INICIAL PRECIO ARTIFICIALME (2)'!#REF!</f>
        <v>#REF!</v>
      </c>
      <c r="E5" s="85" t="e">
        <f t="shared" si="2"/>
        <v>#REF!</v>
      </c>
      <c r="F5" s="86" t="s">
        <v>195</v>
      </c>
      <c r="G5" s="85" t="e">
        <f t="shared" si="3"/>
        <v>#REF!</v>
      </c>
      <c r="H5" s="87" t="e">
        <f t="shared" si="0"/>
        <v>#REF!</v>
      </c>
      <c r="I5" s="88" t="e">
        <f t="shared" si="4"/>
        <v>#REF!</v>
      </c>
      <c r="J5" s="89"/>
      <c r="K5" s="90" t="e">
        <f t="shared" si="1"/>
        <v>#REF!</v>
      </c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 t="e">
        <f>+'INICIAL PRECIO ARTIFICIALME (2)'!#REF!</f>
        <v>#REF!</v>
      </c>
      <c r="E25" s="85" t="e">
        <f t="shared" si="2"/>
        <v>#REF!</v>
      </c>
      <c r="F25" s="86" t="s">
        <v>195</v>
      </c>
      <c r="G25" s="85" t="e">
        <f t="shared" si="3"/>
        <v>#REF!</v>
      </c>
      <c r="H25" s="87" t="e">
        <f t="shared" si="0"/>
        <v>#REF!</v>
      </c>
      <c r="I25" s="88" t="e">
        <f t="shared" si="4"/>
        <v>#REF!</v>
      </c>
      <c r="J25" s="89"/>
      <c r="K25" s="90" t="e">
        <f t="shared" si="1"/>
        <v>#REF!</v>
      </c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/>
      <c r="E27" s="85"/>
      <c r="F27" s="86"/>
      <c r="G27" s="85"/>
      <c r="H27" s="87"/>
      <c r="I27" s="88"/>
      <c r="J27" s="89"/>
      <c r="K27" s="90"/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/>
      <c r="E36" s="85"/>
      <c r="F36" s="86"/>
      <c r="G36" s="85"/>
      <c r="H36" s="87"/>
      <c r="I36" s="88"/>
      <c r="J36" s="89"/>
      <c r="K36" s="90"/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06306D6-602F-4058-BFFA-C650B6919959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E13ED-6C52-4041-89B8-DFC9197E2C26}">
  <dimension ref="B1:L46"/>
  <sheetViews>
    <sheetView topLeftCell="B1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+'INICIAL PRECIO ARTIFICIALME (2)'!#REF!</f>
        <v>#REF!</v>
      </c>
      <c r="D3" s="9" t="e">
        <f>+'INICIAL PRECIO ARTIFICIALME (2)'!#REF!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+'INICIAL PRECIO ARTIFICIALME (2)'!#REF!</f>
        <v>#REF!</v>
      </c>
      <c r="D4" s="9" t="e">
        <f>+'INICIAL PRECIO ARTIFICIALME (2)'!#REF!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4" t="e">
        <f>+'INICIAL PRECIO ARTIFICIALME (2)'!#REF!</f>
        <v>#REF!</v>
      </c>
      <c r="D5" s="85" t="e">
        <f>+'INICIAL PRECIO ARTIFICIALME (2)'!#REF!</f>
        <v>#REF!</v>
      </c>
      <c r="E5" s="85" t="e">
        <f t="shared" si="2"/>
        <v>#REF!</v>
      </c>
      <c r="F5" s="86" t="s">
        <v>195</v>
      </c>
      <c r="G5" s="85" t="e">
        <f t="shared" si="3"/>
        <v>#REF!</v>
      </c>
      <c r="H5" s="87" t="e">
        <f t="shared" si="0"/>
        <v>#REF!</v>
      </c>
      <c r="I5" s="88" t="e">
        <f t="shared" si="4"/>
        <v>#REF!</v>
      </c>
      <c r="J5" s="89"/>
      <c r="K5" s="90" t="e">
        <f t="shared" si="1"/>
        <v>#REF!</v>
      </c>
    </row>
    <row r="6" spans="2:12" ht="18" x14ac:dyDescent="0.35">
      <c r="B6" s="10">
        <v>4</v>
      </c>
      <c r="C6" s="8" t="e">
        <f>+'INICIAL PRECIO ARTIFICIALME (2)'!#REF!</f>
        <v>#REF!</v>
      </c>
      <c r="D6" s="9" t="e">
        <f>+'INICIAL PRECIO ARTIFICIALME (2)'!#REF!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+'INICIAL PRECIO ARTIFICIALME (2)'!#REF!</f>
        <v>#REF!</v>
      </c>
      <c r="D7" s="9" t="e">
        <f>+'INICIAL PRECIO ARTIFICIALME (2)'!#REF!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+'INICIAL PRECIO ARTIFICIALME (2)'!#REF!</f>
        <v>#REF!</v>
      </c>
      <c r="D8" s="9" t="e">
        <f>+'INICIAL PRECIO ARTIFICIALME (2)'!#REF!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+'INICIAL PRECIO ARTIFICIALME (2)'!#REF!</f>
        <v>#REF!</v>
      </c>
      <c r="D9" s="9" t="e">
        <f>+'INICIAL PRECIO ARTIFICIALME (2)'!#REF!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+'INICIAL PRECIO ARTIFICIALME (2)'!#REF!</f>
        <v>#REF!</v>
      </c>
      <c r="D10" s="9" t="e">
        <f>+'INICIAL PRECIO ARTIFICIALME (2)'!#REF!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+'INICIAL PRECIO ARTIFICIALME (2)'!#REF!</f>
        <v>#REF!</v>
      </c>
      <c r="D11" s="9" t="e">
        <f>+'INICIAL PRECIO ARTIFICIALME (2)'!#REF!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+'INICIAL PRECIO ARTIFICIALME (2)'!#REF!</f>
        <v>#REF!</v>
      </c>
      <c r="D12" s="9" t="e">
        <f>+'INICIAL PRECIO ARTIFICIALME (2)'!#REF!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+'INICIAL PRECIO ARTIFICIALME (2)'!#REF!</f>
        <v>#REF!</v>
      </c>
      <c r="D13" s="9" t="e">
        <f>+'INICIAL PRECIO ARTIFICIALME (2)'!#REF!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+'INICIAL PRECIO ARTIFICIALME (2)'!#REF!</f>
        <v>#REF!</v>
      </c>
      <c r="D14" s="9" t="e">
        <f>+'INICIAL PRECIO ARTIFICIALME (2)'!#REF!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+'INICIAL PRECIO ARTIFICIALME (2)'!#REF!</f>
        <v>#REF!</v>
      </c>
      <c r="D15" s="9" t="e">
        <f>+'INICIAL PRECIO ARTIFICIALME (2)'!#REF!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+'INICIAL PRECIO ARTIFICIALME (2)'!#REF!</f>
        <v>#REF!</v>
      </c>
      <c r="D16" s="9" t="e">
        <f>+'INICIAL PRECIO ARTIFICIALME (2)'!#REF!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+'INICIAL PRECIO ARTIFICIALME (2)'!#REF!</f>
        <v>#REF!</v>
      </c>
      <c r="D17" s="9" t="e">
        <f>+'INICIAL PRECIO ARTIFICIALME (2)'!#REF!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+'INICIAL PRECIO ARTIFICIALME (2)'!#REF!</f>
        <v>#REF!</v>
      </c>
      <c r="D18" s="9" t="e">
        <f>+'INICIAL PRECIO ARTIFICIALME (2)'!#REF!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+'INICIAL PRECIO ARTIFICIALME (2)'!#REF!</f>
        <v>#REF!</v>
      </c>
      <c r="D19" s="9" t="e">
        <f>+'INICIAL PRECIO ARTIFICIALME (2)'!#REF!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+'INICIAL PRECIO ARTIFICIALME (2)'!#REF!</f>
        <v>#REF!</v>
      </c>
      <c r="D20" s="9" t="e">
        <f>+'INICIAL PRECIO ARTIFICIALME (2)'!#REF!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+'INICIAL PRECIO ARTIFICIALME (2)'!#REF!</f>
        <v>#REF!</v>
      </c>
      <c r="D21" s="9" t="e">
        <f>+'INICIAL PRECIO ARTIFICIALME (2)'!#REF!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+'INICIAL PRECIO ARTIFICIALME (2)'!#REF!</f>
        <v>#REF!</v>
      </c>
      <c r="D22" s="9" t="e">
        <f>+'INICIAL PRECIO ARTIFICIALME (2)'!#REF!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+'INICIAL PRECIO ARTIFICIALME (2)'!#REF!</f>
        <v>#REF!</v>
      </c>
      <c r="D23" s="9" t="e">
        <f>+'INICIAL PRECIO ARTIFICIALME (2)'!#REF!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+'INICIAL PRECIO ARTIFICIALME (2)'!#REF!</f>
        <v>#REF!</v>
      </c>
      <c r="D24" s="9" t="e">
        <f>+'INICIAL PRECIO ARTIFICIALME (2)'!#REF!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4" t="e">
        <f>+'INICIAL PRECIO ARTIFICIALME (2)'!#REF!</f>
        <v>#REF!</v>
      </c>
      <c r="D25" s="85" t="e">
        <f>+'INICIAL PRECIO ARTIFICIALME (2)'!#REF!</f>
        <v>#REF!</v>
      </c>
      <c r="E25" s="85" t="e">
        <f t="shared" si="2"/>
        <v>#REF!</v>
      </c>
      <c r="F25" s="86" t="s">
        <v>195</v>
      </c>
      <c r="G25" s="85" t="e">
        <f t="shared" si="3"/>
        <v>#REF!</v>
      </c>
      <c r="H25" s="87" t="e">
        <f t="shared" si="0"/>
        <v>#REF!</v>
      </c>
      <c r="I25" s="88" t="e">
        <f t="shared" si="4"/>
        <v>#REF!</v>
      </c>
      <c r="J25" s="89"/>
      <c r="K25" s="90" t="e">
        <f t="shared" si="1"/>
        <v>#REF!</v>
      </c>
    </row>
    <row r="26" spans="2:11" ht="18" x14ac:dyDescent="0.35">
      <c r="B26" s="10">
        <v>24</v>
      </c>
      <c r="C26" s="8" t="e">
        <f>+'INICIAL PRECIO ARTIFICIALME (2)'!#REF!</f>
        <v>#REF!</v>
      </c>
      <c r="D26" s="9" t="e">
        <f>+'INICIAL PRECIO ARTIFICIALME (2)'!#REF!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4" t="e">
        <f>+'INICIAL PRECIO ARTIFICIALME (2)'!#REF!</f>
        <v>#REF!</v>
      </c>
      <c r="D27" s="85" t="e">
        <f>+'INICIAL PRECIO ARTIFICIALME (2)'!#REF!</f>
        <v>#REF!</v>
      </c>
      <c r="E27" s="85" t="e">
        <f t="shared" si="2"/>
        <v>#REF!</v>
      </c>
      <c r="F27" s="86" t="s">
        <v>195</v>
      </c>
      <c r="G27" s="85" t="e">
        <f t="shared" si="3"/>
        <v>#REF!</v>
      </c>
      <c r="H27" s="87" t="e">
        <f t="shared" si="0"/>
        <v>#REF!</v>
      </c>
      <c r="I27" s="88" t="e">
        <f t="shared" si="4"/>
        <v>#REF!</v>
      </c>
      <c r="J27" s="89"/>
      <c r="K27" s="90" t="e">
        <f t="shared" si="1"/>
        <v>#REF!</v>
      </c>
    </row>
    <row r="28" spans="2:11" ht="18" x14ac:dyDescent="0.35">
      <c r="B28" s="10">
        <v>26</v>
      </c>
      <c r="C28" s="8" t="e">
        <f>+'INICIAL PRECIO ARTIFICIALME (2)'!#REF!</f>
        <v>#REF!</v>
      </c>
      <c r="D28" s="9" t="e">
        <f>+'INICIAL PRECIO ARTIFICIALME (2)'!#REF!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+'INICIAL PRECIO ARTIFICIALME (2)'!#REF!</f>
        <v>#REF!</v>
      </c>
      <c r="D29" s="9" t="e">
        <f>+'INICIAL PRECIO ARTIFICIALME (2)'!#REF!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+'INICIAL PRECIO ARTIFICIALME (2)'!#REF!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str">
        <f>+'INICIAL PRECIO ARTIFICIALME (2)'!C15</f>
        <v>CONSORCIO BIZANCIO 59</v>
      </c>
      <c r="D31" s="9">
        <f>+'INICIAL PRECIO ARTIFICIALME (2)'!G15</f>
        <v>1375905151</v>
      </c>
      <c r="E31" s="9">
        <f t="shared" si="2"/>
        <v>1375905151</v>
      </c>
      <c r="F31" s="68" t="s">
        <v>195</v>
      </c>
      <c r="G31" s="9">
        <f t="shared" si="3"/>
        <v>1375905151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str">
        <f>+'INICIAL PRECIO ARTIFICIALME (2)'!C16</f>
        <v>CONSORCIO ARENZANO</v>
      </c>
      <c r="D32" s="9">
        <f>+'INICIAL PRECIO ARTIFICIALME (2)'!G16</f>
        <v>1307432034</v>
      </c>
      <c r="E32" s="9">
        <f t="shared" si="2"/>
        <v>1307432034</v>
      </c>
      <c r="F32" s="68" t="s">
        <v>195</v>
      </c>
      <c r="G32" s="9">
        <f t="shared" si="3"/>
        <v>1307432034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+'INICIAL PRECIO ARTIFICIALME (2)'!#REF!</f>
        <v>#REF!</v>
      </c>
      <c r="D33" s="9" t="e">
        <f>+'INICIAL PRECIO ARTIFICIALME (2)'!#REF!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+'INICIAL PRECIO ARTIFICIALME (2)'!#REF!</f>
        <v>#REF!</v>
      </c>
      <c r="D34" s="9" t="e">
        <f>+'INICIAL PRECIO ARTIFICIALME (2)'!#REF!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91" t="e">
        <f>+'INICIAL PRECIO ARTIFICIALME (2)'!#REF!</f>
        <v>#REF!</v>
      </c>
      <c r="D35" s="92"/>
      <c r="E35" s="92"/>
      <c r="F35" s="93"/>
      <c r="G35" s="92"/>
      <c r="H35" s="94"/>
      <c r="I35" s="95"/>
      <c r="J35" s="96"/>
      <c r="K35" s="97"/>
    </row>
    <row r="36" spans="2:11" s="44" customFormat="1" ht="18" x14ac:dyDescent="0.35">
      <c r="B36" s="43">
        <v>34</v>
      </c>
      <c r="C36" s="84" t="e">
        <f>+'INICIAL PRECIO ARTIFICIALME (2)'!#REF!</f>
        <v>#REF!</v>
      </c>
      <c r="D36" s="85" t="e">
        <f>+'INICIAL PRECIO ARTIFICIALME (2)'!#REF!</f>
        <v>#REF!</v>
      </c>
      <c r="E36" s="85" t="e">
        <f t="shared" si="2"/>
        <v>#REF!</v>
      </c>
      <c r="F36" s="86" t="s">
        <v>195</v>
      </c>
      <c r="G36" s="85" t="e">
        <f t="shared" si="3"/>
        <v>#REF!</v>
      </c>
      <c r="H36" s="87" t="e">
        <f t="shared" si="0"/>
        <v>#REF!</v>
      </c>
      <c r="I36" s="88" t="e">
        <f t="shared" si="4"/>
        <v>#REF!</v>
      </c>
      <c r="J36" s="89"/>
      <c r="K36" s="90" t="e">
        <f t="shared" si="1"/>
        <v>#REF!</v>
      </c>
    </row>
    <row r="37" spans="2:11" ht="18" x14ac:dyDescent="0.35">
      <c r="B37" s="10">
        <v>35</v>
      </c>
      <c r="C37" s="8" t="str">
        <f>+'INICIAL PRECIO ARTIFICIALME (2)'!C17</f>
        <v>CONSORCIO NEIVA 725</v>
      </c>
      <c r="D37" s="9">
        <f>+'INICIAL PRECIO ARTIFICIALME (2)'!G17</f>
        <v>1368869443</v>
      </c>
      <c r="E37" s="9">
        <f t="shared" si="2"/>
        <v>1368869443</v>
      </c>
      <c r="F37" s="68" t="s">
        <v>195</v>
      </c>
      <c r="G37" s="9">
        <f t="shared" si="3"/>
        <v>1368869443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+'INICIAL PRECIO ARTIFICIALME (2)'!#REF!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str">
        <f>+'INICIAL PRECIO ARTIFICIALME (2)'!C18</f>
        <v>Consorcio Neiva parque 2025</v>
      </c>
      <c r="D39" s="9">
        <f>+'INICIAL PRECIO ARTIFICIALME (2)'!G18</f>
        <v>1372403466</v>
      </c>
      <c r="E39" s="9">
        <f t="shared" si="2"/>
        <v>1372403466</v>
      </c>
      <c r="F39" s="68" t="s">
        <v>195</v>
      </c>
      <c r="G39" s="9">
        <f t="shared" si="3"/>
        <v>1372403466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str">
        <f>+'INICIAL PRECIO ARTIFICIALME (2)'!C19</f>
        <v>CONSORCIO O. E. ANACONIA</v>
      </c>
      <c r="D40" s="9">
        <f>+'INICIAL PRECIO ARTIFICIALME (2)'!G19</f>
        <v>1365316288</v>
      </c>
      <c r="E40" s="9">
        <f t="shared" si="2"/>
        <v>1365316288</v>
      </c>
      <c r="F40" s="68" t="s">
        <v>195</v>
      </c>
      <c r="G40" s="9">
        <f t="shared" si="3"/>
        <v>1365316288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str">
        <f>+'INICIAL PRECIO ARTIFICIALME (2)'!C20</f>
        <v>PETRA INGENIERIA Y CONSTRUCCIONES SAS</v>
      </c>
      <c r="D41" s="9">
        <f>+'INICIAL PRECIO ARTIFICIALME (2)'!G20</f>
        <v>1367601745</v>
      </c>
      <c r="E41" s="9">
        <f t="shared" si="2"/>
        <v>1367601745</v>
      </c>
      <c r="F41" s="68" t="s">
        <v>195</v>
      </c>
      <c r="G41" s="9">
        <f t="shared" si="3"/>
        <v>1367601745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91" t="e">
        <f>+'INICIAL PRECIO ARTIFICIALME (2)'!#REF!</f>
        <v>#REF!</v>
      </c>
      <c r="D42" s="92"/>
      <c r="E42" s="92"/>
      <c r="F42" s="93"/>
      <c r="G42" s="92"/>
      <c r="H42" s="94"/>
      <c r="I42" s="95"/>
      <c r="J42" s="96"/>
      <c r="K42" s="97"/>
    </row>
    <row r="43" spans="2:11" ht="18" x14ac:dyDescent="0.35">
      <c r="B43" s="10">
        <v>41</v>
      </c>
      <c r="C43" s="8" t="e">
        <f>+'INICIAL PRECIO ARTIFICIALME (2)'!#REF!</f>
        <v>#REF!</v>
      </c>
      <c r="D43" s="9" t="e">
        <f>+'INICIAL PRECIO ARTIFICIALME (2)'!#REF!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+'INICIAL PRECIO ARTIFICIALME (2)'!#REF!</f>
        <v>#REF!</v>
      </c>
      <c r="D44" s="9" t="e">
        <f>+'INICIAL PRECIO ARTIFICIALME (2)'!#REF!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2430D8B-3728-4BA6-940C-42D724DABCB4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7CE6-FCA0-407E-9C51-AC365D15810B}">
  <dimension ref="B1:K65"/>
  <sheetViews>
    <sheetView topLeftCell="A11" zoomScale="70" zoomScaleNormal="70" workbookViewId="0">
      <selection activeCell="K45" sqref="K45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19.33203125" customWidth="1"/>
    <col min="7" max="8" width="24.44140625" customWidth="1"/>
    <col min="9" max="9" width="20" customWidth="1"/>
    <col min="10" max="10" width="13.6640625" customWidth="1"/>
    <col min="11" max="11" width="15.6640625" customWidth="1"/>
  </cols>
  <sheetData>
    <row r="1" spans="2:11" ht="15" thickBot="1" x14ac:dyDescent="0.35"/>
    <row r="2" spans="2:11" ht="28.2" thickBot="1" x14ac:dyDescent="0.35">
      <c r="B2" s="33" t="s">
        <v>11</v>
      </c>
      <c r="C2" s="34" t="s">
        <v>12</v>
      </c>
      <c r="D2" s="27" t="s">
        <v>0</v>
      </c>
      <c r="E2" s="35" t="s">
        <v>3</v>
      </c>
      <c r="F2" s="27" t="s">
        <v>1</v>
      </c>
      <c r="G2" s="35" t="s">
        <v>2</v>
      </c>
      <c r="H2" s="35"/>
      <c r="I2" s="27" t="s">
        <v>19</v>
      </c>
      <c r="J2" s="27" t="s">
        <v>4</v>
      </c>
      <c r="K2" s="28"/>
    </row>
    <row r="3" spans="2:11" x14ac:dyDescent="0.3">
      <c r="B3" s="10">
        <f>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36"/>
      <c r="I3" s="37"/>
      <c r="J3" s="41"/>
      <c r="K3" s="42"/>
    </row>
    <row r="4" spans="2:11" x14ac:dyDescent="0.3">
      <c r="B4" s="10">
        <f>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36"/>
      <c r="I4" s="37"/>
      <c r="J4" s="41"/>
      <c r="K4" s="42"/>
    </row>
    <row r="5" spans="2:11" s="13" customFormat="1" x14ac:dyDescent="0.3">
      <c r="B5" s="10">
        <f>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36">
        <f>+G5-$G$64</f>
        <v>196647.72000002861</v>
      </c>
      <c r="I5" s="37">
        <f>(((1-(ABS(($G$64-G5)/$G$64)))*59.5))</f>
        <v>59.493734012725071</v>
      </c>
      <c r="J5" s="41" t="e">
        <f>+#REF!</f>
        <v>#REF!</v>
      </c>
      <c r="K5" s="42" t="e">
        <f t="shared" ref="K5:K62" si="1">I5+J5</f>
        <v>#REF!</v>
      </c>
    </row>
    <row r="6" spans="2:11" x14ac:dyDescent="0.3">
      <c r="B6" s="10">
        <f>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36">
        <f>+G6-$G$64</f>
        <v>-4120984.2999999523</v>
      </c>
      <c r="I6" s="37">
        <f>(((1-(ABS(($G$64-G6)/$G$64)))*59.5))</f>
        <v>59.368688865632585</v>
      </c>
      <c r="J6" s="41" t="e">
        <f>+#REF!</f>
        <v>#REF!</v>
      </c>
      <c r="K6" s="42" t="e">
        <f t="shared" si="1"/>
        <v>#REF!</v>
      </c>
    </row>
    <row r="7" spans="2:11" x14ac:dyDescent="0.3">
      <c r="B7" s="10">
        <f>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36">
        <f>+G7-$G$64</f>
        <v>-32468827.779999971</v>
      </c>
      <c r="I7" s="37">
        <f>(((1-(ABS(($G$64-G7)/$G$64)))*59.5))</f>
        <v>58.465412557535778</v>
      </c>
      <c r="J7" s="41" t="e">
        <f>+#REF!</f>
        <v>#REF!</v>
      </c>
      <c r="K7" s="42" t="e">
        <f t="shared" si="1"/>
        <v>#REF!</v>
      </c>
    </row>
    <row r="8" spans="2:11" x14ac:dyDescent="0.3">
      <c r="B8" s="10">
        <f>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36">
        <f>+G8-$G$64</f>
        <v>-9370640.2999999523</v>
      </c>
      <c r="I8" s="37">
        <f>(((1-(ABS(($G$64-G8)/$G$64)))*59.5))</f>
        <v>59.201413711393648</v>
      </c>
      <c r="J8" s="41" t="e">
        <f>+#REF!</f>
        <v>#REF!</v>
      </c>
      <c r="K8" s="42" t="e">
        <f t="shared" si="1"/>
        <v>#REF!</v>
      </c>
    </row>
    <row r="9" spans="2:11" x14ac:dyDescent="0.3">
      <c r="B9" s="10">
        <f>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36"/>
      <c r="I9" s="37"/>
      <c r="J9" s="41"/>
      <c r="K9" s="42"/>
    </row>
    <row r="10" spans="2:11" x14ac:dyDescent="0.3">
      <c r="B10" s="10">
        <f>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36">
        <f>+G10-$G$64</f>
        <v>-5898437.6400001049</v>
      </c>
      <c r="I10" s="37">
        <f>(((1-(ABS(($G$64-G10)/$G$64)))*59.5))</f>
        <v>59.312052053315533</v>
      </c>
      <c r="J10" s="41" t="e">
        <f>+#REF!</f>
        <v>#REF!</v>
      </c>
      <c r="K10" s="42" t="e">
        <f t="shared" si="1"/>
        <v>#REF!</v>
      </c>
    </row>
    <row r="11" spans="2:11" x14ac:dyDescent="0.3">
      <c r="B11" s="10">
        <f>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36"/>
      <c r="I11" s="37"/>
      <c r="J11" s="41"/>
      <c r="K11" s="42"/>
    </row>
    <row r="12" spans="2:11" x14ac:dyDescent="0.3">
      <c r="B12" s="10">
        <f>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36">
        <f>+G12-$G$64</f>
        <v>25355395.849999905</v>
      </c>
      <c r="I12" s="37">
        <f>(((1-(ABS(($G$64-G12)/$G$64)))*59.5))</f>
        <v>58.692075108997997</v>
      </c>
      <c r="J12" s="41" t="e">
        <f>+#REF!</f>
        <v>#REF!</v>
      </c>
      <c r="K12" s="42" t="e">
        <f t="shared" si="1"/>
        <v>#REF!</v>
      </c>
    </row>
    <row r="13" spans="2:11" x14ac:dyDescent="0.3">
      <c r="B13" s="10">
        <f>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36">
        <f>+G13-$G$64</f>
        <v>12775883.069999933</v>
      </c>
      <c r="I13" s="37">
        <f>(((1-(ABS(($G$64-G13)/$G$64)))*59.5))</f>
        <v>59.092908980879351</v>
      </c>
      <c r="J13" s="41" t="e">
        <f>+#REF!</f>
        <v>#REF!</v>
      </c>
      <c r="K13" s="42" t="e">
        <f t="shared" si="1"/>
        <v>#REF!</v>
      </c>
    </row>
    <row r="14" spans="2:11" ht="15" customHeight="1" x14ac:dyDescent="0.3">
      <c r="B14" s="10">
        <f>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36">
        <f>+G14-$G$64</f>
        <v>45008970.569999933</v>
      </c>
      <c r="I14" s="37">
        <f>(((1-(ABS(($G$64-G14)/$G$64)))*59.5))</f>
        <v>58.065833171881643</v>
      </c>
      <c r="J14" s="41" t="e">
        <f>+#REF!</f>
        <v>#REF!</v>
      </c>
      <c r="K14" s="42" t="e">
        <f t="shared" si="1"/>
        <v>#REF!</v>
      </c>
    </row>
    <row r="15" spans="2:11" x14ac:dyDescent="0.3">
      <c r="B15" s="10">
        <f>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36">
        <f>+G15-$G$64</f>
        <v>19993480.730000019</v>
      </c>
      <c r="I15" s="37">
        <f>(((1-(ABS(($G$64-G15)/$G$64)))*59.5))</f>
        <v>58.862927290305507</v>
      </c>
      <c r="J15" s="41" t="e">
        <f>+#REF!</f>
        <v>#REF!</v>
      </c>
      <c r="K15" s="42" t="e">
        <f t="shared" si="1"/>
        <v>#REF!</v>
      </c>
    </row>
    <row r="16" spans="2:11" x14ac:dyDescent="0.3">
      <c r="B16" s="10">
        <f>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36">
        <f>+G16-$G$64</f>
        <v>-20588115</v>
      </c>
      <c r="I16" s="37">
        <f>(((1-(ABS(($G$64-G16)/$G$64)))*59.5))</f>
        <v>58.84397985084852</v>
      </c>
      <c r="J16" s="41" t="e">
        <f>+#REF!</f>
        <v>#REF!</v>
      </c>
      <c r="K16" s="42" t="e">
        <f t="shared" si="1"/>
        <v>#REF!</v>
      </c>
    </row>
    <row r="17" spans="2:11" x14ac:dyDescent="0.3">
      <c r="B17" s="10">
        <f>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36"/>
      <c r="I17" s="37"/>
      <c r="J17" s="41"/>
      <c r="K17" s="42"/>
    </row>
    <row r="18" spans="2:11" x14ac:dyDescent="0.3">
      <c r="B18" s="10">
        <f>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36"/>
      <c r="I18" s="37"/>
      <c r="J18" s="41"/>
      <c r="K18" s="42"/>
    </row>
    <row r="19" spans="2:11" x14ac:dyDescent="0.3">
      <c r="B19" s="10">
        <f>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36">
        <f>+G19-$G$64</f>
        <v>3144849.5399999619</v>
      </c>
      <c r="I19" s="37">
        <f>(((1-(ABS(($G$64-G19)/$G$64)))*59.5))</f>
        <v>59.399792445093219</v>
      </c>
      <c r="J19" s="41" t="e">
        <f>+#REF!</f>
        <v>#REF!</v>
      </c>
      <c r="K19" s="42" t="e">
        <f t="shared" si="1"/>
        <v>#REF!</v>
      </c>
    </row>
    <row r="20" spans="2:11" x14ac:dyDescent="0.3">
      <c r="B20" s="10">
        <f>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36">
        <f>+G20-$G$64</f>
        <v>-2563345.0199999809</v>
      </c>
      <c r="I20" s="37">
        <f>(((1-(ABS(($G$64-G20)/$G$64)))*59.5))</f>
        <v>59.418321517907444</v>
      </c>
      <c r="J20" s="41" t="e">
        <f>+#REF!</f>
        <v>#REF!</v>
      </c>
      <c r="K20" s="42" t="e">
        <f t="shared" si="1"/>
        <v>#REF!</v>
      </c>
    </row>
    <row r="21" spans="2:11" x14ac:dyDescent="0.3">
      <c r="B21" s="10">
        <f>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36"/>
      <c r="I21" s="37"/>
      <c r="J21" s="41"/>
      <c r="K21" s="42"/>
    </row>
    <row r="22" spans="2:11" x14ac:dyDescent="0.3">
      <c r="B22" s="10">
        <f>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36">
        <f>+G22-$G$64</f>
        <v>24011730.399999857</v>
      </c>
      <c r="I22" s="37">
        <f>(((1-(ABS(($G$64-G22)/$G$64)))*59.5))</f>
        <v>58.734889694447837</v>
      </c>
      <c r="J22" s="41" t="e">
        <f>+#REF!</f>
        <v>#REF!</v>
      </c>
      <c r="K22" s="42" t="e">
        <f t="shared" si="1"/>
        <v>#REF!</v>
      </c>
    </row>
    <row r="23" spans="2:11" x14ac:dyDescent="0.3">
      <c r="B23" s="10">
        <f>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36">
        <f>+G23-$G$64</f>
        <v>36946200.539999962</v>
      </c>
      <c r="I23" s="37">
        <f>(((1-(ABS(($G$64-G23)/$G$64)))*59.5))</f>
        <v>58.322745453440916</v>
      </c>
      <c r="J23" s="41" t="e">
        <f>+#REF!</f>
        <v>#REF!</v>
      </c>
      <c r="K23" s="42" t="e">
        <f t="shared" si="1"/>
        <v>#REF!</v>
      </c>
    </row>
    <row r="24" spans="2:11" x14ac:dyDescent="0.3">
      <c r="B24" s="10">
        <f>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36">
        <f>+G24-$G$64</f>
        <v>27735804.329999924</v>
      </c>
      <c r="I24" s="37">
        <f>(((1-(ABS(($G$64-G24)/$G$64)))*59.5))</f>
        <v>58.616225720839296</v>
      </c>
      <c r="J24" s="41" t="e">
        <f>+#REF!</f>
        <v>#REF!</v>
      </c>
      <c r="K24" s="42" t="e">
        <f t="shared" si="1"/>
        <v>#REF!</v>
      </c>
    </row>
    <row r="25" spans="2:11" x14ac:dyDescent="0.3">
      <c r="B25" s="10">
        <f>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36">
        <f>+G25-$G$64</f>
        <v>-196647.72000002861</v>
      </c>
      <c r="I25" s="37">
        <f>(((1-(ABS(($G$64-G25)/$G$64)))*59.5))</f>
        <v>59.493734012725071</v>
      </c>
      <c r="J25" s="41" t="e">
        <f>+#REF!</f>
        <v>#REF!</v>
      </c>
      <c r="K25" s="42" t="e">
        <f t="shared" si="1"/>
        <v>#REF!</v>
      </c>
    </row>
    <row r="26" spans="2:11" x14ac:dyDescent="0.3">
      <c r="B26" s="10">
        <f>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36">
        <f>+G26-$G$64</f>
        <v>-16482142.019999981</v>
      </c>
      <c r="I26" s="37">
        <f>(((1-(ABS(($G$64-G26)/$G$64)))*59.5))</f>
        <v>58.974812664185322</v>
      </c>
      <c r="J26" s="41" t="e">
        <f>+#REF!</f>
        <v>#REF!</v>
      </c>
      <c r="K26" s="42" t="e">
        <f t="shared" si="1"/>
        <v>#REF!</v>
      </c>
    </row>
    <row r="27" spans="2:11" x14ac:dyDescent="0.3">
      <c r="B27" s="10">
        <f>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36"/>
      <c r="I27" s="37"/>
      <c r="J27" s="41"/>
      <c r="K27" s="42"/>
    </row>
    <row r="28" spans="2:11" x14ac:dyDescent="0.3">
      <c r="B28" s="10">
        <f>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36">
        <f t="shared" ref="H28:H39" si="2">+G28-$G$64</f>
        <v>-288556.60000014305</v>
      </c>
      <c r="I28" s="37">
        <f t="shared" ref="I28:I39" si="3">(((1-(ABS(($G$64-G28)/$G$64)))*59.5))</f>
        <v>59.490805426151411</v>
      </c>
      <c r="J28" s="41" t="e">
        <f>+#REF!</f>
        <v>#REF!</v>
      </c>
      <c r="K28" s="42" t="e">
        <f t="shared" si="1"/>
        <v>#REF!</v>
      </c>
    </row>
    <row r="29" spans="2:11" x14ac:dyDescent="0.3">
      <c r="B29" s="10">
        <f>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36">
        <f t="shared" si="2"/>
        <v>-2160540.1400001049</v>
      </c>
      <c r="I29" s="37">
        <f t="shared" si="3"/>
        <v>59.431156501462588</v>
      </c>
      <c r="J29" s="41" t="e">
        <f>+#REF!</f>
        <v>#REF!</v>
      </c>
      <c r="K29" s="42" t="e">
        <f t="shared" si="1"/>
        <v>#REF!</v>
      </c>
    </row>
    <row r="30" spans="2:11" x14ac:dyDescent="0.3">
      <c r="B30" s="10">
        <f>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36">
        <f t="shared" si="2"/>
        <v>15525806.269999981</v>
      </c>
      <c r="I30" s="37">
        <f t="shared" si="3"/>
        <v>59.005285367555878</v>
      </c>
      <c r="J30" s="41" t="e">
        <f>+#REF!</f>
        <v>#REF!</v>
      </c>
      <c r="K30" s="42" t="e">
        <f t="shared" si="1"/>
        <v>#REF!</v>
      </c>
    </row>
    <row r="31" spans="2:11" x14ac:dyDescent="0.3">
      <c r="B31" s="10">
        <f>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36">
        <f t="shared" si="2"/>
        <v>-33017946.210000038</v>
      </c>
      <c r="I31" s="37">
        <f t="shared" si="3"/>
        <v>58.447915435805577</v>
      </c>
      <c r="J31" s="41" t="e">
        <f>+#REF!</f>
        <v>#REF!</v>
      </c>
      <c r="K31" s="42" t="e">
        <f t="shared" si="1"/>
        <v>#REF!</v>
      </c>
    </row>
    <row r="32" spans="2:11" x14ac:dyDescent="0.3">
      <c r="B32" s="10">
        <f>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36">
        <f t="shared" si="2"/>
        <v>6034076.2100000381</v>
      </c>
      <c r="I32" s="37">
        <f t="shared" si="3"/>
        <v>59.307730062937985</v>
      </c>
      <c r="J32" s="41" t="e">
        <f>+#REF!</f>
        <v>#REF!</v>
      </c>
      <c r="K32" s="42" t="e">
        <f t="shared" si="1"/>
        <v>#REF!</v>
      </c>
    </row>
    <row r="33" spans="2:11" x14ac:dyDescent="0.3">
      <c r="B33" s="10">
        <f>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36">
        <f t="shared" si="2"/>
        <v>-6995883.3199999332</v>
      </c>
      <c r="I33" s="37">
        <f t="shared" si="3"/>
        <v>59.277083020032059</v>
      </c>
      <c r="J33" s="41" t="e">
        <f>+#REF!</f>
        <v>#REF!</v>
      </c>
      <c r="K33" s="42" t="e">
        <f t="shared" si="1"/>
        <v>#REF!</v>
      </c>
    </row>
    <row r="34" spans="2:11" x14ac:dyDescent="0.3">
      <c r="B34" s="10">
        <f>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36">
        <f t="shared" si="2"/>
        <v>-13304660.019999981</v>
      </c>
      <c r="I34" s="37">
        <f t="shared" si="3"/>
        <v>59.076060020515229</v>
      </c>
      <c r="J34" s="41" t="e">
        <f>+#REF!</f>
        <v>#REF!</v>
      </c>
      <c r="K34" s="42" t="e">
        <f t="shared" si="1"/>
        <v>#REF!</v>
      </c>
    </row>
    <row r="35" spans="2:11" x14ac:dyDescent="0.3">
      <c r="B35" s="10">
        <f>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36">
        <f t="shared" si="2"/>
        <v>22705193.730000019</v>
      </c>
      <c r="I35" s="37">
        <f t="shared" si="3"/>
        <v>58.776521207635184</v>
      </c>
      <c r="J35" s="41" t="e">
        <f>+#REF!</f>
        <v>#REF!</v>
      </c>
      <c r="K35" s="42" t="e">
        <f t="shared" si="1"/>
        <v>#REF!</v>
      </c>
    </row>
    <row r="36" spans="2:11" x14ac:dyDescent="0.3">
      <c r="B36" s="10">
        <f>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36">
        <f t="shared" si="2"/>
        <v>-4720284.5399999619</v>
      </c>
      <c r="I36" s="37">
        <f t="shared" si="3"/>
        <v>59.349592749604895</v>
      </c>
      <c r="J36" s="41" t="e">
        <f>+#REF!</f>
        <v>#REF!</v>
      </c>
      <c r="K36" s="42" t="e">
        <f t="shared" si="1"/>
        <v>#REF!</v>
      </c>
    </row>
    <row r="37" spans="2:11" x14ac:dyDescent="0.3">
      <c r="B37" s="10">
        <f>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36">
        <f t="shared" si="2"/>
        <v>-29676332.900000095</v>
      </c>
      <c r="I37" s="37">
        <f t="shared" si="3"/>
        <v>58.554392675807037</v>
      </c>
      <c r="J37" s="41" t="e">
        <f>+#REF!</f>
        <v>#REF!</v>
      </c>
      <c r="K37" s="42" t="e">
        <f t="shared" si="1"/>
        <v>#REF!</v>
      </c>
    </row>
    <row r="38" spans="2:11" x14ac:dyDescent="0.3">
      <c r="B38" s="10">
        <f>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36">
        <f t="shared" si="2"/>
        <v>-13757585.829999924</v>
      </c>
      <c r="I38" s="37">
        <f t="shared" si="3"/>
        <v>59.061627982544259</v>
      </c>
      <c r="J38" s="41" t="e">
        <f>+#REF!</f>
        <v>#REF!</v>
      </c>
      <c r="K38" s="42" t="e">
        <f t="shared" si="1"/>
        <v>#REF!</v>
      </c>
    </row>
    <row r="39" spans="2:11" x14ac:dyDescent="0.3">
      <c r="B39" s="10">
        <f>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36">
        <f t="shared" si="2"/>
        <v>26341785.519999981</v>
      </c>
      <c r="I39" s="37">
        <f t="shared" si="3"/>
        <v>58.660644766859583</v>
      </c>
      <c r="J39" s="41" t="e">
        <f>+#REF!</f>
        <v>#REF!</v>
      </c>
      <c r="K39" s="42" t="e">
        <f t="shared" si="1"/>
        <v>#REF!</v>
      </c>
    </row>
    <row r="40" spans="2:11" x14ac:dyDescent="0.3">
      <c r="B40" s="10">
        <f>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36"/>
      <c r="I40" s="37"/>
      <c r="J40" s="41"/>
      <c r="K40" s="42"/>
    </row>
    <row r="41" spans="2:11" x14ac:dyDescent="0.3">
      <c r="B41" s="10">
        <f>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36">
        <f>+G41-$G$64</f>
        <v>-55493787.870000124</v>
      </c>
      <c r="I41" s="37">
        <f>(((1-(ABS(($G$64-G41)/$G$64)))*59.5))</f>
        <v>57.731744722843352</v>
      </c>
      <c r="J41" s="41" t="e">
        <f>+#REF!</f>
        <v>#REF!</v>
      </c>
      <c r="K41" s="42" t="e">
        <f t="shared" si="1"/>
        <v>#REF!</v>
      </c>
    </row>
    <row r="42" spans="2:11" x14ac:dyDescent="0.3">
      <c r="B42" s="10">
        <f>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36">
        <f>+G42-$G$64</f>
        <v>-714548.1400001049</v>
      </c>
      <c r="I42" s="37">
        <f>(((1-(ABS(($G$64-G42)/$G$64)))*59.5))</f>
        <v>59.477231622352079</v>
      </c>
      <c r="J42" s="41" t="e">
        <f>+#REF!</f>
        <v>#REF!</v>
      </c>
      <c r="K42" s="42" t="e">
        <f t="shared" si="1"/>
        <v>#REF!</v>
      </c>
    </row>
    <row r="43" spans="2:11" x14ac:dyDescent="0.3">
      <c r="B43" s="10">
        <f>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36">
        <f>+G43-$G$64</f>
        <v>21481210.210000038</v>
      </c>
      <c r="I43" s="37">
        <f>(((1-(ABS(($G$64-G43)/$G$64)))*59.5))</f>
        <v>58.815522245435361</v>
      </c>
      <c r="J43" s="41" t="e">
        <f>+#REF!</f>
        <v>#REF!</v>
      </c>
      <c r="K43" s="42" t="e">
        <f t="shared" si="1"/>
        <v>#REF!</v>
      </c>
    </row>
    <row r="44" spans="2:11" x14ac:dyDescent="0.3">
      <c r="B44" s="10">
        <f>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36">
        <f>+G44-$G$64</f>
        <v>-7467644.9200000763</v>
      </c>
      <c r="I44" s="37">
        <f>(((1-(ABS(($G$64-G44)/$G$64)))*59.5))</f>
        <v>59.262050798034267</v>
      </c>
      <c r="J44" s="41" t="e">
        <f>+#REF!</f>
        <v>#REF!</v>
      </c>
      <c r="K44" s="42" t="e">
        <f t="shared" si="1"/>
        <v>#REF!</v>
      </c>
    </row>
    <row r="45" spans="2:11" x14ac:dyDescent="0.3">
      <c r="B45" s="10">
        <f>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36">
        <f>+G45-$G$64</f>
        <v>-6714051.1400001049</v>
      </c>
      <c r="I45" s="37">
        <f>(((1-(ABS(($G$64-G45)/$G$64)))*59.5))</f>
        <v>59.286063326813867</v>
      </c>
      <c r="J45" s="41" t="e">
        <f>+#REF!</f>
        <v>#REF!</v>
      </c>
      <c r="K45" s="42" t="e">
        <f t="shared" si="1"/>
        <v>#REF!</v>
      </c>
    </row>
    <row r="46" spans="2:11" x14ac:dyDescent="0.3">
      <c r="B46" s="10">
        <f>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36"/>
      <c r="I46" s="37"/>
      <c r="J46" s="41"/>
      <c r="K46" s="42"/>
    </row>
    <row r="47" spans="2:11" x14ac:dyDescent="0.3">
      <c r="B47" s="10">
        <f>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36"/>
      <c r="I47" s="37"/>
      <c r="J47" s="41"/>
      <c r="K47" s="42"/>
    </row>
    <row r="48" spans="2:11" x14ac:dyDescent="0.3">
      <c r="B48" s="10">
        <f>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36">
        <f>+G48-$G$64</f>
        <v>28498786.019999981</v>
      </c>
      <c r="I48" s="37">
        <f>(((1-(ABS(($G$64-G48)/$G$64)))*59.5))</f>
        <v>58.591914055488978</v>
      </c>
      <c r="J48" s="41" t="e">
        <f>+#REF!</f>
        <v>#REF!</v>
      </c>
      <c r="K48" s="42" t="e">
        <f t="shared" si="1"/>
        <v>#REF!</v>
      </c>
    </row>
    <row r="49" spans="2:11" x14ac:dyDescent="0.3">
      <c r="B49" s="10">
        <f>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36"/>
      <c r="I49" s="37"/>
      <c r="J49" s="41"/>
      <c r="K49" s="42"/>
    </row>
    <row r="50" spans="2:11" x14ac:dyDescent="0.3">
      <c r="B50" s="10">
        <f>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36">
        <f>+G50-$G$64</f>
        <v>-15005653.860000134</v>
      </c>
      <c r="I50" s="37">
        <f>(((1-(ABS(($G$64-G50)/$G$64)))*59.5))</f>
        <v>59.021859515387746</v>
      </c>
      <c r="J50" s="41" t="e">
        <f>+#REF!</f>
        <v>#REF!</v>
      </c>
      <c r="K50" s="42" t="e">
        <f t="shared" si="1"/>
        <v>#REF!</v>
      </c>
    </row>
    <row r="51" spans="2:11" x14ac:dyDescent="0.3">
      <c r="B51" s="10">
        <f>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36">
        <f>+G51-$G$64</f>
        <v>3930755.0399999619</v>
      </c>
      <c r="I51" s="37">
        <f>(((1-(ABS(($G$64-G51)/$G$64)))*59.5))</f>
        <v>59.374750334956907</v>
      </c>
      <c r="J51" s="41" t="e">
        <f>+#REF!</f>
        <v>#REF!</v>
      </c>
      <c r="K51" s="42" t="e">
        <f t="shared" si="1"/>
        <v>#REF!</v>
      </c>
    </row>
    <row r="52" spans="2:11" x14ac:dyDescent="0.3">
      <c r="B52" s="10">
        <f>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36">
        <f>+G52-$G$64</f>
        <v>22493533.50999999</v>
      </c>
      <c r="I52" s="37">
        <f>(((1-(ABS(($G$64-G52)/$G$64)))*59.5))</f>
        <v>58.783265553540289</v>
      </c>
      <c r="J52" s="41" t="e">
        <f>+#REF!</f>
        <v>#REF!</v>
      </c>
      <c r="K52" s="42" t="e">
        <f t="shared" si="1"/>
        <v>#REF!</v>
      </c>
    </row>
    <row r="53" spans="2:11" x14ac:dyDescent="0.3">
      <c r="B53" s="10">
        <f>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36"/>
      <c r="I53" s="37"/>
      <c r="J53" s="41"/>
      <c r="K53" s="42"/>
    </row>
    <row r="54" spans="2:11" x14ac:dyDescent="0.3">
      <c r="B54" s="10">
        <f>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36">
        <f>+G54-$G$64</f>
        <v>1769973.5999999046</v>
      </c>
      <c r="I54" s="37">
        <f>(((1-(ABS(($G$64-G54)/$G$64)))*59.5))</f>
        <v>59.443601522282826</v>
      </c>
      <c r="J54" s="41" t="e">
        <f>+#REF!</f>
        <v>#REF!</v>
      </c>
      <c r="K54" s="42" t="e">
        <f t="shared" si="1"/>
        <v>#REF!</v>
      </c>
    </row>
    <row r="55" spans="2:11" x14ac:dyDescent="0.3">
      <c r="B55" s="10">
        <f>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36">
        <f>+G55-$G$64</f>
        <v>22405832.059999943</v>
      </c>
      <c r="I55" s="37">
        <f>(((1-(ABS(($G$64-G55)/$G$64)))*59.5))</f>
        <v>58.786060074471891</v>
      </c>
      <c r="J55" s="41" t="e">
        <f>+#REF!</f>
        <v>#REF!</v>
      </c>
      <c r="K55" s="42" t="e">
        <f t="shared" si="1"/>
        <v>#REF!</v>
      </c>
    </row>
    <row r="56" spans="2:11" x14ac:dyDescent="0.3">
      <c r="B56" s="10">
        <f>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36"/>
      <c r="I56" s="37"/>
      <c r="J56" s="41"/>
      <c r="K56" s="42"/>
    </row>
    <row r="57" spans="2:11" ht="27.6" x14ac:dyDescent="0.3">
      <c r="B57" s="10">
        <f>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36">
        <f t="shared" ref="H57:H62" si="4">+G57-$G$64</f>
        <v>58764740.910000086</v>
      </c>
      <c r="I57" s="37">
        <f t="shared" ref="I57:I62" si="5">(((1-(ABS(($G$64-G57)/$G$64)))*59.5))</f>
        <v>57.627519003239186</v>
      </c>
      <c r="J57" s="41" t="e">
        <f>+#REF!</f>
        <v>#REF!</v>
      </c>
      <c r="K57" s="42" t="e">
        <f t="shared" si="1"/>
        <v>#REF!</v>
      </c>
    </row>
    <row r="58" spans="2:11" x14ac:dyDescent="0.3">
      <c r="B58" s="10">
        <f>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36">
        <f t="shared" si="4"/>
        <v>-2840440.1400001049</v>
      </c>
      <c r="I58" s="37">
        <f t="shared" si="5"/>
        <v>59.409492152909642</v>
      </c>
      <c r="J58" s="41" t="e">
        <f>+#REF!</f>
        <v>#REF!</v>
      </c>
      <c r="K58" s="42" t="e">
        <f t="shared" si="1"/>
        <v>#REF!</v>
      </c>
    </row>
    <row r="59" spans="2:11" x14ac:dyDescent="0.3">
      <c r="B59" s="10">
        <f>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36">
        <f t="shared" si="4"/>
        <v>15745222.690000057</v>
      </c>
      <c r="I59" s="37">
        <f t="shared" si="5"/>
        <v>58.998293877923402</v>
      </c>
      <c r="J59" s="41" t="e">
        <f>+#REF!</f>
        <v>#REF!</v>
      </c>
      <c r="K59" s="42" t="e">
        <f t="shared" si="1"/>
        <v>#REF!</v>
      </c>
    </row>
    <row r="60" spans="2:11" x14ac:dyDescent="0.3">
      <c r="B60" s="10">
        <f>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36">
        <f t="shared" si="4"/>
        <v>-17648892.450000048</v>
      </c>
      <c r="I60" s="37">
        <f t="shared" si="5"/>
        <v>58.937635302823622</v>
      </c>
      <c r="J60" s="41" t="e">
        <f>+#REF!</f>
        <v>#REF!</v>
      </c>
      <c r="K60" s="42" t="e">
        <f t="shared" si="1"/>
        <v>#REF!</v>
      </c>
    </row>
    <row r="61" spans="2:11" x14ac:dyDescent="0.3">
      <c r="B61" s="10">
        <f>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36">
        <f t="shared" si="4"/>
        <v>3202604.0099999905</v>
      </c>
      <c r="I61" s="37">
        <f t="shared" si="5"/>
        <v>59.397952155390946</v>
      </c>
      <c r="J61" s="41" t="e">
        <f>+#REF!</f>
        <v>#REF!</v>
      </c>
      <c r="K61" s="42" t="e">
        <f t="shared" si="1"/>
        <v>#REF!</v>
      </c>
    </row>
    <row r="62" spans="2:11" x14ac:dyDescent="0.3">
      <c r="B62" s="10">
        <f>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36">
        <f t="shared" si="4"/>
        <v>3733655.0099999905</v>
      </c>
      <c r="I62" s="37">
        <f t="shared" si="5"/>
        <v>59.381030734647616</v>
      </c>
      <c r="J62" s="41" t="e">
        <f>+#REF!</f>
        <v>#REF!</v>
      </c>
      <c r="K62" s="42" t="e">
        <f t="shared" si="1"/>
        <v>#REF!</v>
      </c>
    </row>
    <row r="63" spans="2:11" ht="15" thickBot="1" x14ac:dyDescent="0.35"/>
    <row r="64" spans="2:11" ht="15" thickBot="1" x14ac:dyDescent="0.35">
      <c r="F64" s="38" t="s">
        <v>9</v>
      </c>
      <c r="G64" s="39">
        <f>MEDIAN(G3:G62)</f>
        <v>1867309783.22</v>
      </c>
    </row>
    <row r="65" spans="6:7" ht="15" thickBot="1" x14ac:dyDescent="0.35">
      <c r="F65" s="38"/>
      <c r="G65" s="39"/>
    </row>
  </sheetData>
  <autoFilter ref="B2:K62" xr:uid="{82FD7CE6-FCA0-407E-9C51-AC365D15810B}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54B4C0B-D817-4A3C-9B19-6BA476E712F9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46</vt:i4>
      </vt:variant>
    </vt:vector>
  </HeadingPairs>
  <TitlesOfParts>
    <vt:vector size="76" baseType="lpstr">
      <vt:lpstr>Hoja1</vt:lpstr>
      <vt:lpstr>VERIFICACION DE OFERTAS</vt:lpstr>
      <vt:lpstr>MAB 1-aceptando 72</vt:lpstr>
      <vt:lpstr>Hoja2</vt:lpstr>
      <vt:lpstr>TODAS</vt:lpstr>
      <vt:lpstr>MAB </vt:lpstr>
      <vt:lpstr>MAB 1-aceptando 42</vt:lpstr>
      <vt:lpstr>MAB 1-aceptando 29</vt:lpstr>
      <vt:lpstr>MAB 3-aceptando 72-42</vt:lpstr>
      <vt:lpstr>MAB 4-aceptando 72-42-35</vt:lpstr>
      <vt:lpstr>MAB 1-aceptando 72-35</vt:lpstr>
      <vt:lpstr>MAB 1-aceptando 42-35</vt:lpstr>
      <vt:lpstr>MAB 1-aceptando 72-29</vt:lpstr>
      <vt:lpstr>MAB 1-aceptando 42-29</vt:lpstr>
      <vt:lpstr>MAB 1-rechazando todo</vt:lpstr>
      <vt:lpstr>INICIAL PRECIO ARTIFICIALME (2)</vt:lpstr>
      <vt:lpstr>PRECIO CON CORRECCION</vt:lpstr>
      <vt:lpstr>MEDIA ARITMETICA BAJA</vt:lpstr>
      <vt:lpstr>MEDIA GEOMETRICA solo arsaf</vt:lpstr>
      <vt:lpstr>MEDIA GEOMETRICA solo vial dvc</vt:lpstr>
      <vt:lpstr>MEDIA GEOMETRICA solo vias turi</vt:lpstr>
      <vt:lpstr>MEDIA GEOMETRICA soloarqueologi</vt:lpstr>
      <vt:lpstr>MEDIA GEOMETRICA con 34 -25</vt:lpstr>
      <vt:lpstr>MEDIA GEOMETRICA 34-23</vt:lpstr>
      <vt:lpstr>MEDIA GEOMETRICA 34-3</vt:lpstr>
      <vt:lpstr>MEDIA GEOMETRICA 25-23</vt:lpstr>
      <vt:lpstr>MEDIA GEOMETRICA 25-3</vt:lpstr>
      <vt:lpstr>MEDIA GEOMETRICA 23-3</vt:lpstr>
      <vt:lpstr>MEDIA GEOMETRICA 34-25-23</vt:lpstr>
      <vt:lpstr>MVA impar</vt:lpstr>
      <vt:lpstr>Hoja1!tdRepliesUniqueIdentifierCol_lnkRepliesUniqueIdentifierViewLink_22</vt:lpstr>
      <vt:lpstr>Hoja1!tdRepliesUniqueIdentifierCol_lnkRepliesUniqueIdentifierViewLink_23</vt:lpstr>
      <vt:lpstr>Hoja1!tdRepliesUniqueIdentifierCol_lnkRepliesUniqueIdentifierViewLink_24</vt:lpstr>
      <vt:lpstr>Hoja1!tdRepliesUniqueIdentifierCol_lnkRepliesUniqueIdentifierViewLink_25</vt:lpstr>
      <vt:lpstr>Hoja1!tdRepliesUniqueIdentifierCol_lnkRepliesUniqueIdentifierViewLink_26</vt:lpstr>
      <vt:lpstr>Hoja1!tdRepliesUniqueIdentifierCol_lnkRepliesUniqueIdentifierViewLink_27</vt:lpstr>
      <vt:lpstr>Hoja1!tdRepliesUniqueIdentifierCol_lnkRepliesUniqueIdentifierViewLink_28</vt:lpstr>
      <vt:lpstr>Hoja1!tdRepliesUniqueIdentifierCol_lnkRepliesUniqueIdentifierViewLink_29</vt:lpstr>
      <vt:lpstr>Hoja1!tdRepliesUniqueIdentifierCol_lnkRepliesUniqueIdentifierViewLink_30</vt:lpstr>
      <vt:lpstr>Hoja1!tdRepliesUniqueIdentifierCol_lnkRepliesUniqueIdentifierViewLink_31</vt:lpstr>
      <vt:lpstr>Hoja1!tdRepliesUniqueIdentifierCol_lnkRepliesUniqueIdentifierViewLink_32</vt:lpstr>
      <vt:lpstr>Hoja1!tdRepliesUniqueIdentifierCol_lnkRepliesUniqueIdentifierViewLink_33</vt:lpstr>
      <vt:lpstr>Hoja1!tdRepliesUniqueIdentifierCol_lnkRepliesUniqueIdentifierViewLink_34</vt:lpstr>
      <vt:lpstr>Hoja1!tdRepliesUniqueIdentifierCol_lnkRepliesUniqueIdentifierViewLink_35</vt:lpstr>
      <vt:lpstr>Hoja1!tdRepliesUniqueIdentifierCol_lnkRepliesUniqueIdentifierViewLink_36</vt:lpstr>
      <vt:lpstr>Hoja1!tdRepliesUniqueIdentifierCol_lnkRepliesUniqueIdentifierViewLink_37</vt:lpstr>
      <vt:lpstr>Hoja1!tdRepliesUniqueIdentifierCol_lnkRepliesUniqueIdentifierViewLink_38</vt:lpstr>
      <vt:lpstr>Hoja1!tdRepliesUniqueIdentifierCol_lnkRepliesUniqueIdentifierViewLink_39</vt:lpstr>
      <vt:lpstr>Hoja1!tdRepliesUniqueIdentifierCol_lnkRepliesUniqueIdentifierViewLink_40</vt:lpstr>
      <vt:lpstr>Hoja1!tdRepliesUniqueIdentifierCol_lnkRepliesUniqueIdentifierViewLink_41</vt:lpstr>
      <vt:lpstr>Hoja1!tdRepliesUniqueIdentifierCol_lnkRepliesUniqueIdentifierViewLink_42</vt:lpstr>
      <vt:lpstr>Hoja1!tdRepliesUniqueIdentifierCol_lnkRepliesUniqueIdentifierViewLink_43</vt:lpstr>
      <vt:lpstr>Hoja1!tdRepliesUniqueIdentifierCol_lnkRepliesUniqueIdentifierViewLink_44</vt:lpstr>
      <vt:lpstr>Hoja1!tdRepliesUniqueIdentifierCol_lnkRepliesUniqueIdentifierViewLink_45</vt:lpstr>
      <vt:lpstr>Hoja1!tdRepliesUniqueIdentifierCol_lnkRepliesUniqueIdentifierViewLink_46</vt:lpstr>
      <vt:lpstr>Hoja1!tdRepliesUniqueIdentifierCol_lnkRepliesUniqueIdentifierViewLink_47</vt:lpstr>
      <vt:lpstr>Hoja1!tdRepliesUniqueIdentifierCol_lnkRepliesUniqueIdentifierViewLink_48</vt:lpstr>
      <vt:lpstr>Hoja1!tdRepliesUniqueIdentifierCol_lnkRepliesUniqueIdentifierViewLink_49</vt:lpstr>
      <vt:lpstr>Hoja1!tdRepliesUniqueIdentifierCol_lnkRepliesUniqueIdentifierViewLink_50</vt:lpstr>
      <vt:lpstr>Hoja1!tdRepliesUniqueIdentifierCol_lnkRepliesUniqueIdentifierViewLink_51</vt:lpstr>
      <vt:lpstr>Hoja1!tdRepliesUniqueIdentifierCol_lnkRepliesUniqueIdentifierViewLink_52</vt:lpstr>
      <vt:lpstr>Hoja1!tdRepliesUniqueIdentifierCol_lnkRepliesUniqueIdentifierViewLink_53</vt:lpstr>
      <vt:lpstr>Hoja1!tdRepliesUniqueIdentifierCol_lnkRepliesUniqueIdentifierViewLink_54</vt:lpstr>
      <vt:lpstr>Hoja1!tdRepliesUniqueIdentifierCol_lnkRepliesUniqueIdentifierViewLink_55</vt:lpstr>
      <vt:lpstr>Hoja1!tdRepliesUniqueIdentifierCol_lnkRepliesUniqueIdentifierViewLink_56</vt:lpstr>
      <vt:lpstr>Hoja1!tdRepliesUniqueIdentifierCol_lnkRepliesUniqueIdentifierViewLink_57</vt:lpstr>
      <vt:lpstr>Hoja1!tdRepliesUniqueIdentifierCol_lnkRepliesUniqueIdentifierViewLink_58</vt:lpstr>
      <vt:lpstr>Hoja1!tdRepliesUniqueIdentifierCol_lnkRepliesUniqueIdentifierViewLink_59</vt:lpstr>
      <vt:lpstr>Hoja1!tdRepliesUniqueIdentifierCol_lnkRepliesUniqueIdentifierViewLink_60</vt:lpstr>
      <vt:lpstr>Hoja1!tdRepliesUniqueIdentifierCol_lnkRepliesUniqueIdentifierViewLink_61</vt:lpstr>
      <vt:lpstr>Hoja1!tdRepliesUniqueIdentifierCol_lnkRepliesUniqueIdentifierViewLink_62</vt:lpstr>
      <vt:lpstr>Hoja1!tdRepliesUniqueIdentifierCol_lnkRepliesUniqueIdentifierViewLink_63</vt:lpstr>
      <vt:lpstr>Hoja1!tdRepliesUniqueIdentifierCol_lnkRepliesUniqueIdentifierViewLink_64</vt:lpstr>
      <vt:lpstr>Hoja1!tdRepliesUniqueIdentifierCol_lnkRepliesUniqueIdentifierViewLink_65</vt:lpstr>
      <vt:lpstr>Hoja1!tdRepliesUniqueIdentifierCol_lnkRepliesUniqueIdentifierViewLink_66</vt:lpstr>
      <vt:lpstr>Hoja1!tdRepliesUniqueIdentifierCol_lnkRepliesUniqueIdentifierViewLink_67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MUNICIPIO NEIVA</dc:creator>
  <cp:lastModifiedBy>DEYBER ANDRES MORALES ANDRADE</cp:lastModifiedBy>
  <dcterms:created xsi:type="dcterms:W3CDTF">2022-07-19T15:02:37Z</dcterms:created>
  <dcterms:modified xsi:type="dcterms:W3CDTF">2026-04-29T22:38:33Z</dcterms:modified>
</cp:coreProperties>
</file>