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9"/>
  <workbookPr defaultThemeVersion="202300"/>
  <mc:AlternateContent xmlns:mc="http://schemas.openxmlformats.org/markup-compatibility/2006">
    <mc:Choice Requires="x15">
      <x15ac:absPath xmlns:x15ac="http://schemas.microsoft.com/office/spreadsheetml/2010/11/ac" url="/Users/mateocontreras/Desktop/HOMIL/PROCESOS/MARZO/MANTENIMIENTO DE BOMBEO DE AGUA/"/>
    </mc:Choice>
  </mc:AlternateContent>
  <xr:revisionPtr revIDLastSave="0" documentId="8_{A971953C-5B46-F44D-9A3D-DCE0BE0EC7AB}" xr6:coauthVersionLast="47" xr6:coauthVersionMax="47" xr10:uidLastSave="{00000000-0000-0000-0000-000000000000}"/>
  <bookViews>
    <workbookView xWindow="0" yWindow="0" windowWidth="28800" windowHeight="18000" xr2:uid="{3DB1667B-8EA8-DA4C-9D48-9C49DBF68989}"/>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117" i="1" l="1"/>
  <c r="N117" i="1" s="1"/>
  <c r="O117" i="1" s="1"/>
  <c r="M116" i="1"/>
  <c r="N116" i="1" s="1"/>
  <c r="M115" i="1"/>
  <c r="N115" i="1" s="1"/>
  <c r="O115" i="1" s="1"/>
  <c r="M114" i="1"/>
  <c r="N114" i="1" s="1"/>
  <c r="O114" i="1" s="1"/>
  <c r="M113" i="1"/>
  <c r="N113" i="1" s="1"/>
  <c r="O113" i="1" s="1"/>
  <c r="M112" i="1"/>
  <c r="N112" i="1" s="1"/>
  <c r="O112" i="1" s="1"/>
  <c r="M111" i="1"/>
  <c r="N111" i="1" s="1"/>
  <c r="O111" i="1" s="1"/>
  <c r="M110" i="1"/>
  <c r="N110" i="1" s="1"/>
  <c r="O110" i="1" s="1"/>
  <c r="M109" i="1"/>
  <c r="N109" i="1" s="1"/>
  <c r="O109" i="1" s="1"/>
  <c r="M108" i="1"/>
  <c r="N108" i="1" s="1"/>
  <c r="O108" i="1" s="1"/>
  <c r="M105" i="1"/>
  <c r="N105" i="1" s="1"/>
  <c r="O105" i="1" s="1"/>
  <c r="M104" i="1"/>
  <c r="N104" i="1" s="1"/>
  <c r="O104" i="1" s="1"/>
  <c r="M103" i="1"/>
  <c r="N103" i="1" s="1"/>
  <c r="O103" i="1" s="1"/>
  <c r="M102" i="1"/>
  <c r="N102" i="1" s="1"/>
  <c r="O102" i="1" s="1"/>
  <c r="M101" i="1"/>
  <c r="N101" i="1" s="1"/>
  <c r="O101" i="1" s="1"/>
  <c r="N100" i="1"/>
  <c r="O100" i="1" s="1"/>
  <c r="M100" i="1"/>
  <c r="M99" i="1"/>
  <c r="N99" i="1" s="1"/>
  <c r="O99" i="1" s="1"/>
  <c r="M98" i="1"/>
  <c r="N98" i="1" s="1"/>
  <c r="O98" i="1" s="1"/>
  <c r="M95" i="1"/>
  <c r="N95" i="1" s="1"/>
  <c r="O95" i="1" s="1"/>
  <c r="M94" i="1"/>
  <c r="N94" i="1" s="1"/>
  <c r="O94" i="1" s="1"/>
  <c r="M93" i="1"/>
  <c r="N93" i="1" s="1"/>
  <c r="O93" i="1" s="1"/>
  <c r="M92" i="1"/>
  <c r="N92" i="1" s="1"/>
  <c r="O92" i="1" s="1"/>
  <c r="M91" i="1"/>
  <c r="N91" i="1" s="1"/>
  <c r="O91" i="1" s="1"/>
  <c r="M90" i="1"/>
  <c r="N90" i="1" s="1"/>
  <c r="O90" i="1" s="1"/>
  <c r="M89" i="1"/>
  <c r="N89" i="1" s="1"/>
  <c r="O89" i="1" s="1"/>
  <c r="M88" i="1"/>
  <c r="N88" i="1" s="1"/>
  <c r="O88" i="1" s="1"/>
  <c r="M87" i="1"/>
  <c r="N87" i="1" s="1"/>
  <c r="O87" i="1" s="1"/>
  <c r="M86" i="1"/>
  <c r="N86" i="1" s="1"/>
  <c r="O86" i="1" s="1"/>
  <c r="M85" i="1"/>
  <c r="N85" i="1" s="1"/>
  <c r="O85" i="1" s="1"/>
  <c r="M84" i="1"/>
  <c r="N84" i="1" s="1"/>
  <c r="O84" i="1" s="1"/>
  <c r="M81" i="1"/>
  <c r="N81" i="1" s="1"/>
  <c r="O81" i="1" s="1"/>
  <c r="M80" i="1"/>
  <c r="N80" i="1" s="1"/>
  <c r="O80" i="1" s="1"/>
  <c r="M79" i="1"/>
  <c r="N79" i="1" s="1"/>
  <c r="O79" i="1" s="1"/>
  <c r="M78" i="1"/>
  <c r="N78" i="1" s="1"/>
  <c r="O78" i="1" s="1"/>
  <c r="M77" i="1"/>
  <c r="N77" i="1" s="1"/>
  <c r="O77" i="1" s="1"/>
  <c r="M76" i="1"/>
  <c r="N76" i="1" s="1"/>
  <c r="O76" i="1" s="1"/>
  <c r="M75" i="1"/>
  <c r="N75" i="1" s="1"/>
  <c r="O75" i="1" s="1"/>
  <c r="M74" i="1"/>
  <c r="N74" i="1" s="1"/>
  <c r="O74" i="1" s="1"/>
  <c r="M73" i="1"/>
  <c r="N73" i="1" s="1"/>
  <c r="O73" i="1" s="1"/>
  <c r="M72" i="1"/>
  <c r="N72" i="1" s="1"/>
  <c r="O72" i="1" s="1"/>
  <c r="M71" i="1"/>
  <c r="N71" i="1" s="1"/>
  <c r="O71" i="1" s="1"/>
  <c r="M70" i="1"/>
  <c r="N70" i="1" s="1"/>
  <c r="O70" i="1" s="1"/>
  <c r="M69" i="1"/>
  <c r="N69" i="1" s="1"/>
  <c r="O69" i="1" s="1"/>
  <c r="M68" i="1"/>
  <c r="N68" i="1" s="1"/>
  <c r="O68" i="1" s="1"/>
  <c r="M67" i="1"/>
  <c r="N67" i="1" s="1"/>
  <c r="O67" i="1" s="1"/>
  <c r="M66" i="1"/>
  <c r="N66" i="1" s="1"/>
  <c r="O66" i="1" s="1"/>
  <c r="M65" i="1"/>
  <c r="N65" i="1" s="1"/>
  <c r="O65" i="1" s="1"/>
  <c r="M64" i="1"/>
  <c r="N64" i="1" s="1"/>
  <c r="O64" i="1" s="1"/>
  <c r="M63" i="1"/>
  <c r="N63" i="1" s="1"/>
  <c r="O63" i="1" s="1"/>
  <c r="M62" i="1"/>
  <c r="N62" i="1" s="1"/>
  <c r="O62" i="1" s="1"/>
  <c r="M61" i="1"/>
  <c r="N61" i="1" s="1"/>
  <c r="O61" i="1" s="1"/>
  <c r="M60" i="1"/>
  <c r="N60" i="1" s="1"/>
  <c r="O60" i="1" s="1"/>
  <c r="M59" i="1"/>
  <c r="N59" i="1" s="1"/>
  <c r="O59" i="1" s="1"/>
  <c r="M58" i="1"/>
  <c r="N58" i="1" s="1"/>
  <c r="O58" i="1" s="1"/>
  <c r="M57" i="1"/>
  <c r="N57" i="1" s="1"/>
  <c r="O57" i="1" s="1"/>
  <c r="M56" i="1"/>
  <c r="N56" i="1" s="1"/>
  <c r="O56" i="1" s="1"/>
  <c r="M55" i="1"/>
  <c r="N55" i="1" s="1"/>
  <c r="O55" i="1" s="1"/>
  <c r="M54" i="1"/>
  <c r="N54" i="1" s="1"/>
  <c r="O54" i="1" s="1"/>
  <c r="M53" i="1"/>
  <c r="N53" i="1" s="1"/>
  <c r="O53" i="1" s="1"/>
  <c r="M52" i="1"/>
  <c r="N52" i="1" s="1"/>
  <c r="O52" i="1" s="1"/>
  <c r="M51" i="1"/>
  <c r="N51" i="1" s="1"/>
  <c r="O51" i="1" s="1"/>
  <c r="M50" i="1"/>
  <c r="N50" i="1" s="1"/>
  <c r="O50" i="1" s="1"/>
  <c r="M49" i="1"/>
  <c r="N49" i="1" s="1"/>
  <c r="O49" i="1" s="1"/>
  <c r="M48" i="1"/>
  <c r="N48" i="1" s="1"/>
  <c r="O48" i="1" s="1"/>
  <c r="M47" i="1"/>
  <c r="N47" i="1" s="1"/>
  <c r="O47" i="1" s="1"/>
  <c r="M46" i="1"/>
  <c r="N46" i="1" s="1"/>
  <c r="O46" i="1" s="1"/>
  <c r="M45" i="1"/>
  <c r="N45" i="1" s="1"/>
  <c r="O45" i="1" s="1"/>
  <c r="M44" i="1"/>
  <c r="N44" i="1" s="1"/>
  <c r="O44" i="1" s="1"/>
  <c r="M43" i="1"/>
  <c r="N43" i="1" s="1"/>
  <c r="O43" i="1" s="1"/>
  <c r="M42" i="1"/>
  <c r="N42" i="1" s="1"/>
  <c r="O42" i="1" s="1"/>
  <c r="M41" i="1"/>
  <c r="N41" i="1" s="1"/>
  <c r="O41" i="1" s="1"/>
  <c r="M40" i="1"/>
  <c r="N40" i="1" s="1"/>
  <c r="O40" i="1" s="1"/>
  <c r="M39" i="1"/>
  <c r="N39" i="1" s="1"/>
  <c r="O39" i="1" s="1"/>
  <c r="M38" i="1"/>
  <c r="N38" i="1" s="1"/>
  <c r="O38" i="1" s="1"/>
  <c r="M37" i="1"/>
  <c r="N37" i="1" s="1"/>
  <c r="O37" i="1" s="1"/>
  <c r="M36" i="1"/>
  <c r="N36" i="1" s="1"/>
  <c r="O36" i="1" s="1"/>
  <c r="M35" i="1"/>
  <c r="N35" i="1" s="1"/>
  <c r="O35" i="1" s="1"/>
  <c r="M32" i="1"/>
  <c r="N32" i="1" s="1"/>
  <c r="O32" i="1" s="1"/>
  <c r="M31" i="1"/>
  <c r="N31" i="1" s="1"/>
  <c r="O31" i="1" s="1"/>
  <c r="M30" i="1"/>
  <c r="N30" i="1" s="1"/>
  <c r="O30" i="1" s="1"/>
  <c r="M29" i="1"/>
  <c r="N29" i="1" s="1"/>
  <c r="O29" i="1" s="1"/>
  <c r="M28" i="1"/>
  <c r="N28" i="1" s="1"/>
  <c r="O28" i="1" s="1"/>
  <c r="M27" i="1"/>
  <c r="N27" i="1" s="1"/>
  <c r="O27" i="1" s="1"/>
  <c r="M26" i="1"/>
  <c r="N26" i="1" s="1"/>
  <c r="O26" i="1" s="1"/>
  <c r="M25" i="1"/>
  <c r="N25" i="1" s="1"/>
  <c r="O25" i="1" s="1"/>
  <c r="M24" i="1"/>
  <c r="N24" i="1" s="1"/>
  <c r="O24" i="1" s="1"/>
  <c r="M23" i="1"/>
  <c r="N23" i="1" s="1"/>
  <c r="O23" i="1" s="1"/>
  <c r="M22" i="1"/>
  <c r="N22" i="1" s="1"/>
  <c r="O22" i="1" s="1"/>
  <c r="M21" i="1"/>
  <c r="N21" i="1" s="1"/>
  <c r="O21" i="1" s="1"/>
  <c r="M20" i="1"/>
  <c r="N20" i="1" s="1"/>
  <c r="O20" i="1" s="1"/>
  <c r="M19" i="1"/>
  <c r="N19" i="1" s="1"/>
  <c r="O19" i="1" s="1"/>
  <c r="M18" i="1"/>
  <c r="N18" i="1" s="1"/>
  <c r="O18" i="1" s="1"/>
  <c r="M17" i="1"/>
  <c r="N17" i="1" s="1"/>
  <c r="O17" i="1" s="1"/>
  <c r="M14" i="1"/>
  <c r="N14" i="1" s="1"/>
  <c r="O14" i="1" s="1"/>
  <c r="M13" i="1"/>
  <c r="N13" i="1" s="1"/>
  <c r="O13" i="1" s="1"/>
  <c r="M12" i="1"/>
  <c r="N12" i="1" s="1"/>
  <c r="O12" i="1" s="1"/>
  <c r="M11" i="1"/>
  <c r="N11" i="1" s="1"/>
  <c r="O11" i="1" s="1"/>
  <c r="M10" i="1"/>
  <c r="N10" i="1" s="1"/>
  <c r="O10" i="1" s="1"/>
  <c r="O116" i="1" l="1"/>
</calcChain>
</file>

<file path=xl/sharedStrings.xml><?xml version="1.0" encoding="utf-8"?>
<sst xmlns="http://schemas.openxmlformats.org/spreadsheetml/2006/main" count="474" uniqueCount="210">
  <si>
    <t>SERVICIO DE MANTENIMIENTO PREVENTIVO</t>
  </si>
  <si>
    <t>ITEM</t>
  </si>
  <si>
    <t>DESCRIPCION</t>
  </si>
  <si>
    <t>MARCA</t>
  </si>
  <si>
    <t>UNIDAD DE MEDIDA</t>
  </si>
  <si>
    <t>CANTIDAD</t>
  </si>
  <si>
    <t xml:space="preserve">VALOR UNITARIO </t>
  </si>
  <si>
    <t>% IVA</t>
  </si>
  <si>
    <t>VALOR IVA</t>
  </si>
  <si>
    <t>VALOR UNITARIO IVA INCLUIDO</t>
  </si>
  <si>
    <t>Verificación de:
- Sistema de monitoreo.
-Funcionamiento de cada una de las tres (3) bombas.
- Estado y funcionalidad de los flotadores de los tanques de captación, tanques de almacenamiento y casetas de descompensación.
- Verificar que los datos que se reflejan en el sistema de monitoreo sean congruentes con la información en sitio. 
- Verificación de funcionamiento y estado de las cámaras de seguridad que se encuentran en cada uno de los tanques.</t>
  </si>
  <si>
    <t>N/A</t>
  </si>
  <si>
    <t>UNIDAD</t>
  </si>
  <si>
    <t>Bomba centrífuga multietapa Marca WILO con motor eléctrico ABB:
-Potencia: 30 kW(40 HP)
-Tensión: 380V (conexión trifásica)
-Velocidad: 3559  RPM
-Corriente: 55.3 A
-Factor de potencia: 0.89
-Intervalo caudal de bombeo: 166 - 333 L/min (10.000 - 20.000 L/h)
-Presión de trabajo: 5-15 Bar (500 - 1500 kPa)</t>
  </si>
  <si>
    <t>Válvula compuerta con vástago y volante de diámetro de 6 pulgadas:
-Inspección y limpieza del cuerpo de la válvula
-Limpieza de componentes
-Reemplazo de sellos y empaques
-Lubricar partes móviles: timón, juntas y vástago
-Revisión y limpieza de asiento (retiro de depósito de suciedad y corrosión) de la válvula
-Inspección de conexiones y juntas para detectar fugas.
-Prueba de funcionamiento</t>
  </si>
  <si>
    <t>Válvula compuerta con vástago y volante de diámetro de 8 pulgadas:
-Inspección y limpieza del cuerpo de la válvula
-Limpieza de componentes
-Reemplazo de sellos y empaques
-Lubricar Timon y vástago
-Revisión y limpieza de asiento de la válvula
-Inspección de conexiones y juntas para detectar fugas.
-Prueba de funcionamiento</t>
  </si>
  <si>
    <t>Tablero de control y conexiones eléctricas:
-Inspección, limpieza, verificación y apriete de componentes electrónicos y eléctricos para funcionamiento y control del sistema.
-Configuración sistema
-Actualización de variables en el centro principal de monitoreo
-Verificación y actualización comunicaciones remotas
-Verificación y actualización del sistema de seguridad.</t>
  </si>
  <si>
    <t>BOLSA DE REPUESTOS</t>
  </si>
  <si>
    <t>1.1</t>
  </si>
  <si>
    <t>Válvula de pie en hierro HDVP de diámetro de 6 pulgadas, para presión de trabajo de 150 psi. Extremo roscado, tipo hembra NPT. Resorte en acero en inoxidable o equivalente, canastilla en hierro o equivalente</t>
  </si>
  <si>
    <t>1.2</t>
  </si>
  <si>
    <t>Válvula de pie en hierro HDVP de diámetro de 3 pulgadas, para presión de trabajo de 150 psi. Extremo roscado, tipo hembra NPT. Resorte en acero en inoxidable o equivalente, canastilla en hierro o equivalente.</t>
  </si>
  <si>
    <t>1.3</t>
  </si>
  <si>
    <t>Válvula de hierro dúctil tipo compuerta (cortina) con vástago ascendente, clase 125, dimensiones de acuerdo con norma ASME B16.10, material del cuerpo de la válvula bajo norma ASTM A536(equivalente o superior), vástago en ASTM A276 (equivalente o superior), extremos bridados según norma ASME B16.1, FF, Para transporte de agua potable con bajo contenido en plomo y apto para agua de consumo humano, de acuerdo con normas AWWA C509 y C515. De diámetro de 6". Incluye elementos de sujeción que no generen corrosión galvánica y sean resistentes a la corrosión con dimensiones de acuerdo a norma B16.10 y empaques de acuerdo con la norma ASME B16.21.</t>
  </si>
  <si>
    <t>Válvula de hierro dúctil tipo compuerta (cortina) con vástago ascendente, clase 125, dimensiones de acuerdo con norma ASME B16.10, material del cuerpo de la válvula bajo norma ASTM A536(equivalente o superior), vástago en ASTM A276 (equivalente o superior), extremos bridados según norma ASME B16,1, FF, Para transporte de agua potable con bajo contenido en plomo y apto para agua de consumo humano, de acuerdo con normas AWWA C509 y C515. De diámetro de 8". Incluye elementos de sujeción que no generen corrosión galvánica y sean resistentes a la corrosión con dimensiones de acuerdo a norma B16.10 y empaques de acuerdo con la norma ASME B16.21.</t>
  </si>
  <si>
    <t>Válvula de hierro dúctil tipo compuerta (cortina) con vástago ascendente, clase 125, dimensiones de acuerdo con norma ASME B16.10, material del cuerpo de la válvula bajo norma ASTM A536(equivalente o superior), vástago en ASTM A276 (equivalente o superior), extremos bridados según norma ASME B16,1, FF, Para transporte de agua potable con bajo contenido en plomo y apto para agua de consumo humano, de acuerdo con normas AWWA C509 y C515. De diámetro de 10".  Incluye elementos de sujeción que no generen corrosión galvánica y sean resistentes a la corrosión con dimensiones de acuerdo a norma B16.10 y empaques de acuerdo con la norma ASME B16.21.</t>
  </si>
  <si>
    <t>1.4</t>
  </si>
  <si>
    <t>Válvula de hierro dúctil tipo compuerta (cortina) con vástago ascendente, clase 125, dimensiones de acuerdo con norma ASME B16.10, material del cuerpo de la válvula bajo norma ASTM A536(equivalente o superior), vástago en ASTM A276 (equivalente o superior), extremos bridados según norma ASME B16,1, FF, Para transporte de agua potable con bajo contenido en plomo y apto para agua de consumo humano, de acuerdo con normas AWWA C509 y C515. De diámetro de 12".  Incluye elementos de sujeción que no generen corrosión galvánica y sean resistentes a la corrosión con dimensiones de acuerdo a norma B16.10 y empaques de acuerdo con la norma ASME B16.21.</t>
  </si>
  <si>
    <t>1.5</t>
  </si>
  <si>
    <t>Electroválvula conformada por Válvula mariposa tipo wafer. Cuerpo de fundición EN-GJL-200 (GG-20) para montaje entre bridas ANSI 150 y EN 1092 PN 10/16. Disco de fundición dúctil EN-GJS-400 (GGG-40). Eje y disco en acero inoxidable 316. Elastómero de EPDM. Brida montaje actuadores según ISO 5211. Longitud entre caras según UNE EN 558-1 Serie 20. Recubrimiento con pintura Epoxi. Temperatura de trabajo -20ºC +120 ºC. Máxima presión de trabajo 16 bar. Con diámetro D=6". Con actuador de 24 -240 VDC x Tiempo 13 segundos – 90°C – ángulo de trabajo 0 -90 °C – Temp de -20 a 70°C x IP 67 x Máximo torque 170 Nm. Modelo H140 tipo J3C o superior autorizado por el fabricante.</t>
  </si>
  <si>
    <t>GENEBRE</t>
  </si>
  <si>
    <t>1.6</t>
  </si>
  <si>
    <t>Electroválvula conformada por Válvula mariposa tipo wafer. Cuerpo de fundición EN-GJL-200 (GG-20) para montaje entre bridas ANSI 150 y EN 1092 PN 10/16. Disco de fundición dúctil EN-GJS-400 (GGG-40). Eje y disco en acero inoxidable 316. Elastómero de EPDM. Brida montaje actuadores según ISO 5211. Longitud entre caras según UNE EN 558-1 Serie 20. Recubrimiento con pintura Epoxi. Temperatura de trabajo -20ºC +120 ºC. Máxima presión de trabajo 16 bar. Con diámetro D=3". Con actuador de 24 -240 VDC x Tiempo 13 segundos – 90°C – ángulo de trabajo 0 -90 °C – Temp de -20 a 70°C x IP 67 x Máximo torque 170 Nm. Modelo H140 tipo J3C o superior autorizado por el fabricante.</t>
  </si>
  <si>
    <t>1.7</t>
  </si>
  <si>
    <r>
      <t xml:space="preserve">Válvula mariposa tipo wafer. Cuerpo de fundición EN-GJL-200 (GG-20) para montaje entre bridas ANSI 150 y EN 1092 PN 10/16. Disco de fundición dúctil EN-GJS-400 (GGG-40). Eje y disco en acero inoxidable 316. Elastómero de EPDM. Brida montaje actuadores según ISO 5211. Longitud entre caras según UNE EN 558-1 Serie 20. Recubrimiento con pintura Epoxi. Temperatura de trabajo -20ºC +120 ºC. Máxima presión de trabajo 16 bar. Sin volante o palanca  y con diámetro D=6". </t>
    </r>
    <r>
      <rPr>
        <sz val="8"/>
        <color theme="1"/>
        <rFont val="Verdana"/>
        <family val="2"/>
      </rPr>
      <t>Incluye elementos de sujeción que no generen corrosión galvánica y sean resistentes a la corrosión con dimensiones de acuerdo a norma B16.10 y empaques de acuerdo con la norma ASME B16.21.</t>
    </r>
  </si>
  <si>
    <t>1.8</t>
  </si>
  <si>
    <r>
      <t xml:space="preserve">Válvula mariposa tipo wafer. Cuerpo de fundición EN-GJL-200 (GG-20) para montaje entre bridas ANSI 150 y EN 1092 PN 10/16. Disco de fundición dúctil EN-GJS-400 (GGG-40). Eje y disco en acero inoxidable 316. Elastómero de EPDM. Brida montaje actuadores según ISO 5211. Longitud entre caras según UNE EN 558-1 Serie 20. Recubrimiento con pintura Epoxi. Temperatura de trabajo -20ºC +120 ºC. Máxima presión de trabajo 16 bar. Sin volante o palanca  y con diámetro D=3". </t>
    </r>
    <r>
      <rPr>
        <sz val="8"/>
        <color theme="1"/>
        <rFont val="Verdana"/>
        <family val="2"/>
      </rPr>
      <t>Incluye elementos de sujeción que no generen corrosión galvánica y sean resistentes a la corrosión con dimensiones de acuerdo a norma B16.10 y empaques de acuerdo con la norma ASME B16.21.</t>
    </r>
  </si>
  <si>
    <t>1.9</t>
  </si>
  <si>
    <r>
      <t xml:space="preserve">Válvula tipo compuerta A216 grado WCB de acuerdo con norma B16.34 clase 150, compuerta en A216 GR. WCB+13%Cr o equivalente, vástago A276 Gr. 410 o equivalente, asiento ASTM A515 GR 70 + ST 6 o equivalente, extremos bridados según norma B16,5, RF.  Para transporte de agua potable con bajo contenido en plomo y apto para agua de consumo humano (De acuerdo con normas AWWA C509 y C515). De diámetro de D=6", </t>
    </r>
    <r>
      <rPr>
        <sz val="8"/>
        <color theme="1"/>
        <rFont val="Verdana"/>
        <family val="2"/>
      </rPr>
      <t>Incluye elementos de sujeción que no generen corrosión galvánica y sean resistentes a la corrosión con dimensiones de acuerdo a norma B16.10 y empaques de acuerdo con la norma ASME B16.21.</t>
    </r>
  </si>
  <si>
    <t>1.10</t>
  </si>
  <si>
    <r>
      <t xml:space="preserve">Válvula tipo compuerta A216 grado WCB de acuerdo con norma B16.34 clase 300, compuerta en A216 GR. WCB+13%Cr o equivalente, vástago A276 Gr. 410 o equivalente, asiento ASTM A515 GR 70 + ST 6 o equivalente, extremos bridados según norma B16,5, RF.  Para transporte de agua potable con bajo contenido en plomo y apto para agua de consumo humano (De acuerdo con normas AWWA C509 y C515). De diámetro de D=6".  </t>
    </r>
    <r>
      <rPr>
        <sz val="8"/>
        <color theme="1"/>
        <rFont val="Verdana"/>
        <family val="2"/>
      </rPr>
      <t>Incluye elementos de sujeción que no generen corrosión galvánica y sean resistentes a la corrosión con dimensiones de acuerdo a norma B16.10 y empaques de acuerdo con la norma ASME B16.21.</t>
    </r>
  </si>
  <si>
    <t>1.11</t>
  </si>
  <si>
    <r>
      <t xml:space="preserve">Válvula tipo compuerta A216 grado WCB de acuerdo con norma B16.34 clase 150, compuerta en A216 GR. WCB+13%Cr o equivalente, vástago A276 Gr. 410 o equivalente, asiento ASTM A515 GR 70 + ST 6 o equivalente, extremos bridados según norma B16,5, RF.  Para transporte de agua potable con bajo contenido en plomo y apto para agua de consumo humano (De acuerdo con normas AWWA C509 y C515). De diámetro de D=8", </t>
    </r>
    <r>
      <rPr>
        <sz val="8"/>
        <color theme="1"/>
        <rFont val="Verdana"/>
        <family val="2"/>
      </rPr>
      <t>Incluye elementos de sujeción que no generen corrosión galvánica y sean resistentes a la corrosión con dimensiones de acuerdo a norma B16.10 y empaques de acuerdo con la norma ASME B16.21.</t>
    </r>
  </si>
  <si>
    <t>1.12</t>
  </si>
  <si>
    <r>
      <t xml:space="preserve">Válvula tipo compuerta A216 grado WCB de acuerdo con norma B16.34 clase 300, compuerta en A216 GR. WCB+13%Cr o equivalente, vástago A276 Gr. 410 o equivalente, asiento ASTM A515 GR 70 + ST 6 o equivalente, extremos bridados según norma B16,5, RF.  Para transporte de agua potable con bajo contenido en plomo y apto para agua de consumo humano (De acuerdo con normas AWWA C509 y C515). De diámetro de D=8".  </t>
    </r>
    <r>
      <rPr>
        <sz val="8"/>
        <color theme="1"/>
        <rFont val="Verdana"/>
        <family val="2"/>
      </rPr>
      <t>Incluye elementos de sujeción que no generen corrosión galvánica y sean resistentes a la corrosión con dimensiones de acuerdo a norma B16.10 y empaques de acuerdo con la norma ASME B16.21.</t>
    </r>
  </si>
  <si>
    <t>1.13</t>
  </si>
  <si>
    <t>Válvula antirretorno (retención) según ASME B16.34, clase 150 de diámetro de 6 pulgadas extremos bridados según norma B16.5. Cuerpo en ASTM A 216 Gr. WCB, asiento en ASTM A 216 Gr. WCB + 13% Cr, clapeta (disco) en en ASTM A 216 Gr. WCB + 13% Cr.</t>
  </si>
  <si>
    <t>1.14</t>
  </si>
  <si>
    <t>Válvula antirretorno (retención) según ASME B16.34, clase 300 de diámetro de 6 pulgadas extremos bridados según norma B16.5. Cuerpo en ASTM A 216 Gr. WCB, asiento en ASTM A 216 Gr. WCB + 13% Cr, clapeta (disco) en en ASTM A 216 Gr. WCB + 13% Cr.</t>
  </si>
  <si>
    <t>TUBERIAS Y ACCESORIOS</t>
  </si>
  <si>
    <t>2.1</t>
  </si>
  <si>
    <t>Tubería en acero ASTM A106, SCH40 diámetro de 6 pulgadas, L=6 m, para transporte de agua potable con extremos lisos, sin costura extremos lisos.</t>
  </si>
  <si>
    <t>2.2</t>
  </si>
  <si>
    <t>Tubería en acero inoxidable ASTM A312 grado 304 SCH 40, diámetro de 6 pulgadas, L=6m, para transporte de agua potable, sin costura extremos lisos.</t>
  </si>
  <si>
    <t>2.3</t>
  </si>
  <si>
    <t>Junta anti vibratoria para capacidad máxima de trabajo de 300 psi de D=2" con cuerpo (interno y externo) en EPDM, aro en acero al carbón y extremos bridados en acero al carbón según norma B16,5 clase 300.</t>
  </si>
  <si>
    <t>2.4</t>
  </si>
  <si>
    <t>Tubería en acero ASTM A106, SCH40 diámetro de 8 pulgadas, L=6 m, para transporte de agua potable con extremos lisos, sin costura extremos lisos.</t>
  </si>
  <si>
    <t>2.5</t>
  </si>
  <si>
    <t>Tubería en acero inoxidable ASTM A312 grado 304 SCH 40, diámetro de 8 pulgadas, L=6m, para transporte de agua potable, sin costura extremos lisos.</t>
  </si>
  <si>
    <t>2.6</t>
  </si>
  <si>
    <t>Tubería en acero ASTM A106, SCH40 diámetro de 10 pulgadas, L=6 m, para transporte de agua potable con extremos lisos, sin costura extremos lisos.</t>
  </si>
  <si>
    <t>2.7</t>
  </si>
  <si>
    <t>Tubería en acero inoxidable ASTM A312 grado 304 SCH 40, diámetro de 10 pulgadas, L=6m, para transporte de agua potable, sin costura extremos lisos.</t>
  </si>
  <si>
    <t>2.8</t>
  </si>
  <si>
    <t>Niple en acero ASTM A106, SCH40 diámetro de 6 pulgadas, L=200mm, para transporte de agua potable, sin costura con extremos bridados clase 150# según B16.5</t>
  </si>
  <si>
    <t>2.9</t>
  </si>
  <si>
    <t>Niple en acero inoxidable ASTM A312 grado 304 SCH 40, diámetro de 6 pulgadas, L=200mm, para transporte de agua potable, con extremos bridados clase 150# según B16.5.</t>
  </si>
  <si>
    <t>2.10</t>
  </si>
  <si>
    <t>Niple en acero ASTM A106, SCH40 diámetro de 6 pulgadas, L=300mm, para transporte de agua potable, sin costura con extremos bridados clase 150# según B16.5</t>
  </si>
  <si>
    <t>2.11</t>
  </si>
  <si>
    <t>Niple en acero inoxidable ASTM A312 grado 304 SCH 40, diámetro de 6 pulgadas, L=300mm, para transporte de agua potable, con extremos bridados clase 150# según B16.5.</t>
  </si>
  <si>
    <t>2.12</t>
  </si>
  <si>
    <t>Niple en acero ASTM A106, SCH40 diámetro de 8 pulgadas, L=200mm, para transporte de agua potable, sin costura con extremos bridados clase 150# según B16.5</t>
  </si>
  <si>
    <t>2.13</t>
  </si>
  <si>
    <t>Niple en acero inoxidable ASTM A312 grado 304 SCH 40, diámetro de 8 pulgadas, L=200mm, para transporte de agua potable, con extremos bridados clase 150# según B16.5.</t>
  </si>
  <si>
    <t>2.14</t>
  </si>
  <si>
    <t>Niple en acero ASTM A106, SCH40 diámetro de 8 pulgadas, L=300mm, para transporte de agua potable, sin costura con extremos bridados clase 150# según B16.5</t>
  </si>
  <si>
    <t>2.15</t>
  </si>
  <si>
    <t>Niple en acero inoxidable ASTM A312 grado 304 SCH 40, diámetro de 8 pulgadas, L=300mm, para transporte de agua potable, con extremos bridados clase 150# según B16.5.</t>
  </si>
  <si>
    <t>Brida FF en acero inoxidable 304 según norma ASME B16.5 Clase 150# de diámetro de 6 pulgadas, incluye empaques de neopreno de ⅛” de espesor.</t>
  </si>
  <si>
    <t>Brida RF en acero inoxidable 304 según norma ASME B16.5 Clase 300# de diámetro de 6 pulgadas, incluye empaques de neopreno de ⅛” de espesor.</t>
  </si>
  <si>
    <t>Brida FF en acero inoxidable 304 según norma ASME B16.5 Clase 150# de diámetro de 8 pulgadas, incluye empaques de neopreno de ⅛” de espesor.</t>
  </si>
  <si>
    <t>Brida RF en acero inoxidable 304 según norma ASME B16.5 Clase 300# de diámetro de 8 pulgadas, incluye empaques de neopreno de ⅛” de espesor.</t>
  </si>
  <si>
    <t>Brida FF en acero al carbón ASTM A105 según norma ASME B16.5 Clase 300# de diámetro de 6 pulgadas, incluye empaques de neopreno de ⅛” de espesor.</t>
  </si>
  <si>
    <t>Brida RF en acero al carbón ASTM A105 según norma ASME B16.5 Clase 150# de diámetro de 6 pulgadas,incluye empaques de neopreno de ⅛” de espesor.</t>
  </si>
  <si>
    <t>Brida FF en acero al carbón ASTM A105 según norma ASME B16.5 Clase 300# de diámetro de 8 pulgadas, incluye empaques de neopreno de ⅛” de espesor.</t>
  </si>
  <si>
    <t>Brida RF en acero al carbón ASTM A105 según norma ASME B16.5 Clase 150# de diámetro de 8 pulgadas, incluye empaques de neopreno de ⅛” de espesor.</t>
  </si>
  <si>
    <t>Codo corto de 90 grados de diámetro de 6 pulgada, ASTM A234, bajo norma B16.9 clase 150# con extremos lisos.</t>
  </si>
  <si>
    <t>2.16</t>
  </si>
  <si>
    <t>Codo corto de 90 grados de diámetro de 6 pulgada, ASTM A234, bajo norma B16.9 clase 300# con extremos lisos.</t>
  </si>
  <si>
    <t>2.17</t>
  </si>
  <si>
    <t>Codo corto de 90 grados de diámetro de 8 pulgada, ASTM A234, bajo norma B16.9 clase 150# con extremos lisos.</t>
  </si>
  <si>
    <t>2.18</t>
  </si>
  <si>
    <t>Codo corto de 90 grados de diámetro de 8 pulgada, ASTM A234, bajo norma B16.9 clase 300# con extremos lisos.</t>
  </si>
  <si>
    <t>2.19</t>
  </si>
  <si>
    <t>Codo largo de 90 grados de diámetro de 6 pulgada, ASTM A234, bajo norma B16.9 clase 150# con extremos lisos.</t>
  </si>
  <si>
    <t>2.20</t>
  </si>
  <si>
    <t>Codo largo de 90 grados de diámetro de 6 pulgada, ASTM A234, bajo norma B16.9 clase 300# con extremos lisos.</t>
  </si>
  <si>
    <t>2.21</t>
  </si>
  <si>
    <t>Codo largo de 90 grados de diámetro de 8 pulgada, ASTM A234, bajo norma B16.9 clase 150# con extremos lisos.</t>
  </si>
  <si>
    <t>2.22</t>
  </si>
  <si>
    <t>Codo largo de 90 grados de diámetro de 8 pulgada, ASTM A234, bajo norma B16.9 clase 300# con extremos lisos.</t>
  </si>
  <si>
    <t>2.23</t>
  </si>
  <si>
    <t>Empaque de neopreno de ⅛” de espesor y para bridas de diámetro de 6 pulgadas clase 150</t>
  </si>
  <si>
    <t>Empaque de neopreno de ⅛” de espesor y para bridas de diámetro de 6 pulgadas clase 300</t>
  </si>
  <si>
    <t>2.24</t>
  </si>
  <si>
    <t>Empaque de neopreno de ⅛” (3mm) de espesor y para bridas de diámetro de 8 pulgadas clase 150</t>
  </si>
  <si>
    <t>2.25</t>
  </si>
  <si>
    <t>Empaque de neopreno de ⅛” (3mm) de espesor y para bridas de diámetro de 8 pulgadas clase 300</t>
  </si>
  <si>
    <t>2.26</t>
  </si>
  <si>
    <t>Perno en acero inoxidable 304  ¾” x 4”</t>
  </si>
  <si>
    <t>2.27</t>
  </si>
  <si>
    <t>Espárrago en acero inoxidable 304 ¾” x 4”</t>
  </si>
  <si>
    <t>2.28</t>
  </si>
  <si>
    <t>Perno en acero inoxidable 304 ¾” x 4-¼ “</t>
  </si>
  <si>
    <t>2.29</t>
  </si>
  <si>
    <t>Espárrago en acero inoxidable 304 ¾” x 4-¼ “</t>
  </si>
  <si>
    <t>2.30</t>
  </si>
  <si>
    <t>Perno en acero inoxidable 304  ¾” x 5”</t>
  </si>
  <si>
    <t>2.31</t>
  </si>
  <si>
    <t>Espárrago en acero inoxidable 304 ¾” x 5”</t>
  </si>
  <si>
    <t>2.32</t>
  </si>
  <si>
    <t>Perno en acero inoxidable 304 ⅞” x 5 ½”</t>
  </si>
  <si>
    <t>2.33</t>
  </si>
  <si>
    <t>Espárrago en acero inoxidable 304 ⅞” x 5 ½”</t>
  </si>
  <si>
    <t>2.34</t>
  </si>
  <si>
    <t>Arandela en acero inoxidable 304 ¾”</t>
  </si>
  <si>
    <t>2.35</t>
  </si>
  <si>
    <t>Arandela en acero inoxidable 304 ⅞”</t>
  </si>
  <si>
    <t>2.36</t>
  </si>
  <si>
    <t>Tuerca en acero inoxidable 304 ¾”</t>
  </si>
  <si>
    <t>2.37</t>
  </si>
  <si>
    <t>Tuerca en acero inoxidable 304 ⅞”</t>
  </si>
  <si>
    <t>BOMBAS</t>
  </si>
  <si>
    <t>Kit partes internas de las bomba, incluye:
-Sleeve Spacer D22XL, 1666-316L
-Mach Bearing Diffuser+NR M+36-304
-Shaft Sleeve D26x-D22x16-CW
-Impeller H1-M+36-304 Neck Ring-M+36/52
-Hydraulic Support CAP M+36/52 304
-Screw TCL M3x8 A4 Pozidriv</t>
  </si>
  <si>
    <t>WILO</t>
  </si>
  <si>
    <t>3.2</t>
  </si>
  <si>
    <t>Seal Kit Helix 22-36-52</t>
  </si>
  <si>
    <t>3.3</t>
  </si>
  <si>
    <t>Down intermediate stage helix v36- 1.4301 ki</t>
  </si>
  <si>
    <t>3.4</t>
  </si>
  <si>
    <t>Intermediate stage helix v36- 1.4301 kit</t>
  </si>
  <si>
    <t>3.5</t>
  </si>
  <si>
    <t>Upper stage helix v36 1.4301</t>
  </si>
  <si>
    <t>3.6</t>
  </si>
  <si>
    <t>Embobinado de motor ABB de 30 Kw - 40 HP, con giro a 3359 RPM, para alimentar bomba con caudal estimado entre 166 - 333 L/min y presión entre 5 - 15 bar (500 - 1500 kPa) de bomba Wilo multietapa Helix V 3604-1/16/E/KS7 60-60.</t>
  </si>
  <si>
    <t>ABB</t>
  </si>
  <si>
    <t>3.7</t>
  </si>
  <si>
    <t>Juego de rodamientos para motor eléctrico de 30Kw, que gira a 3359 RPM, con caudal estimado entre 166 - 333 L/min y presión entre 5 - 15 bar (500 - 1500 kPa) de bomba Wilo multietapa Helix V 3604-1/16/E/KS7 60-60.</t>
  </si>
  <si>
    <t>Bomba: Wilo</t>
  </si>
  <si>
    <t>Motor: ABB</t>
  </si>
  <si>
    <t>3.8</t>
  </si>
  <si>
    <t>Rectificación de eje de motor eléctrico de 30Kw, que gira a 3359 RPM, con caudal estimado entre 166 - 333 L/min y presión entre 5 - 15 bar (500 - 1500 kPa) de bomba Wilo multietapa Helix V 3604-1/16/E/KS7460-60.</t>
  </si>
  <si>
    <t>3.9</t>
  </si>
  <si>
    <t>Encamisado depósito de rodamiento para eje de motor eléctrico 30Kw, que gira a 3359 RPM, con caudal estimado entre 166 - 333 L/min y presión entre 5 - 15 bar (500 - 1500 kPa) de bomba Wilo multietapa Helix V 3604-1/16/E/KS7460-60.</t>
  </si>
  <si>
    <t>PARTES ELÉCTRICAS</t>
  </si>
  <si>
    <t>4.1</t>
  </si>
  <si>
    <t>Flotador Pearl eléctrico 16 AMP para tanque de agua fría.</t>
  </si>
  <si>
    <t>4.2</t>
  </si>
  <si>
    <t>Rele 11 pines</t>
  </si>
  <si>
    <t>4.3</t>
  </si>
  <si>
    <t>Variador de velocidad INPUT: 380-480V x 50-60 HZ x 58-43 AMP</t>
  </si>
  <si>
    <t>OUTPUT:  0 – 480V x 0 – 400HZ x 58-43 AMP</t>
  </si>
  <si>
    <t>Para motor de 30 KW</t>
  </si>
  <si>
    <t>4.4</t>
  </si>
  <si>
    <t>Totalizador trifásico tipo Industrial 3x160AMP – 440V</t>
  </si>
  <si>
    <t>4.5</t>
  </si>
  <si>
    <t>PLC 24VDC – consumo 500mA</t>
  </si>
  <si>
    <t>4.6</t>
  </si>
  <si>
    <t>Actuador eléctrico rotativo, 24 -240 VDC x Tiempo 13 segundos – 90°C – ángulo de trabajo 0 -90 °C – Temp de -20 a 70°C x IP 67 x Máximo torque 170 Nm o equivalente.</t>
  </si>
  <si>
    <t>VARIOS</t>
  </si>
  <si>
    <t>5.1</t>
  </si>
  <si>
    <t>Sellador A-53 ⅛ de galón</t>
  </si>
  <si>
    <t>Eterna</t>
  </si>
  <si>
    <t>5.2</t>
  </si>
  <si>
    <t>Cinta de teflón para agua ancho de ½ pulgada x 7 metros</t>
  </si>
  <si>
    <t>5.3</t>
  </si>
  <si>
    <t>Cinta de teflón para agua ancho de ¾ pulgada x 50 metros</t>
  </si>
  <si>
    <t>5.4</t>
  </si>
  <si>
    <t xml:space="preserve">Bulto de Cemento gris (25 Kilogramos) </t>
  </si>
  <si>
    <t>5.5</t>
  </si>
  <si>
    <t>Bulto de mortero impermeable de alto desempeño (25 Kilogramos)</t>
  </si>
  <si>
    <t>5.6</t>
  </si>
  <si>
    <t xml:space="preserve">Electrodos AWS E308L-16 </t>
  </si>
  <si>
    <t>5.7</t>
  </si>
  <si>
    <t>Electrodos AWS E6010</t>
  </si>
  <si>
    <t>5.8</t>
  </si>
  <si>
    <t>Electrodo AWS E7018</t>
  </si>
  <si>
    <t>5.9</t>
  </si>
  <si>
    <t>Disco de corte de diámetro de 4 pulgadas</t>
  </si>
  <si>
    <t>5.10</t>
  </si>
  <si>
    <t>Disco de fibra para desbaste de diámetro de 4 pulgadas</t>
  </si>
  <si>
    <t xml:space="preserve">PRECIO UNITARIO OFERTADO </t>
  </si>
  <si>
    <t>VALOR UNITARIO OFERTADO INCLUIDO IVA</t>
  </si>
  <si>
    <t>PRECIOS TECHO DE REFERENCIA</t>
  </si>
  <si>
    <t>VALOR OFERTADO</t>
  </si>
  <si>
    <t xml:space="preserve">FIRMA REPRESENTANTE LEGAL </t>
  </si>
  <si>
    <t xml:space="preserve">Nombre: </t>
  </si>
  <si>
    <t xml:space="preserve">C.C. </t>
  </si>
  <si>
    <t>Expedida en:</t>
  </si>
  <si>
    <t xml:space="preserve">Nombre de la Empresa: </t>
  </si>
  <si>
    <t>Nit</t>
  </si>
  <si>
    <t>Datos de Contacto:</t>
  </si>
  <si>
    <t>Telefono</t>
  </si>
  <si>
    <t>Instrucciones para el diligenciamiento del formato de propuesta economica</t>
  </si>
  <si>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</si>
  <si>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r>
      <rPr>
        <b/>
        <sz val="8"/>
        <color theme="1"/>
        <rFont val="Verdana"/>
        <family val="2"/>
      </rPr>
      <t>HOSPITAL MILITAR CENTRAL</t>
    </r>
    <r>
      <rPr>
        <sz val="8"/>
        <color theme="1"/>
        <rFont val="Verdana"/>
        <family val="2"/>
      </rPr>
      <t xml:space="preserve">
FORMULARIO DE OFERTA ECONOMICA - PROCESO DE SELECCIÓN DE MENOR CUANTIA</t>
    </r>
  </si>
  <si>
    <r>
      <rPr>
        <b/>
        <sz val="8"/>
        <color theme="1"/>
        <rFont val="Aptos"/>
      </rPr>
      <t>OBJETO:</t>
    </r>
    <r>
      <rPr>
        <sz val="8"/>
        <color theme="1"/>
        <rFont val="Aptos"/>
      </rPr>
      <t xml:space="preserve"> 
Mantenimiento preventivo y correctivo al sistema de Bombeo del Hospital Militar Central</t>
    </r>
  </si>
  <si>
    <r>
      <rPr>
        <b/>
        <u/>
        <sz val="8"/>
        <color theme="1"/>
        <rFont val="Aptos"/>
      </rPr>
      <t xml:space="preserve">Notas:
</t>
    </r>
    <r>
      <rPr>
        <b/>
        <sz val="8"/>
        <color theme="1"/>
        <rFont val="Aptos"/>
      </rPr>
      <t xml:space="preserve">
</t>
    </r>
    <r>
      <rPr>
        <b/>
        <sz val="8"/>
        <rFont val="Aptos"/>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</si>
</sst>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1" x14ac:knownFonts="1">
    <font>
      <sz val="12"/>
      <color theme="1"/>
      <name val="Aptos Narrow"/>
      <family val="2"/>
      <scheme val="minor"/>
    </font>
    <font>
      <sz val="12"/>
      <color theme="1"/>
      <name val="Aptos Narrow"/>
      <family val="2"/>
      <scheme val="minor"/>
    </font>
    <font>
      <b/>
      <sz val="8"/>
      <color theme="1"/>
      <name val="Verdana"/>
      <family val="2"/>
    </font>
    <font>
      <sz val="8"/>
      <color theme="1"/>
      <name val="Verdana"/>
      <family val="2"/>
    </font>
    <font>
      <sz val="8"/>
      <color rgb="FF222222"/>
      <name val="Verdana"/>
      <family val="2"/>
    </font>
    <font>
      <b/>
      <sz val="8"/>
      <name val="Verdana"/>
      <family val="2"/>
    </font>
    <font>
      <sz val="8"/>
      <name val="Verdana"/>
      <family val="2"/>
    </font>
    <font>
      <sz val="8"/>
      <color theme="1"/>
      <name val="Aptos"/>
    </font>
    <font>
      <b/>
      <sz val="8"/>
      <color theme="1"/>
      <name val="Aptos"/>
    </font>
    <font>
      <b/>
      <u/>
      <sz val="8"/>
      <color theme="1"/>
      <name val="Aptos"/>
    </font>
    <font>
      <b/>
      <sz val="8"/>
      <name val="Aptos"/>
    </font>
  </fonts>
  <fills count="6">
    <fill>
      <patternFill patternType="none"/>
    </fill>
    <fill>
      <patternFill patternType="gray125"/>
    </fill>
    <fill>
      <patternFill patternType="solid">
        <fgColor theme="2" tint="-9.9978637043366805E-2"/>
        <bgColor indexed="64"/>
      </patternFill>
    </fill>
    <fill>
      <patternFill patternType="solid">
        <fgColor rgb="FFFFF2CD"/>
        <bgColor indexed="64"/>
      </patternFill>
    </fill>
    <fill>
      <patternFill patternType="solid">
        <fgColor theme="2"/>
        <bgColor indexed="64"/>
      </patternFill>
    </fill>
    <fill>
      <patternFill patternType="solid">
        <fgColor theme="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9" fontId="1" fillId="0" borderId="0" applyFont="0" applyFill="0" applyBorder="0" applyAlignment="0" applyProtection="0"/>
  </cellStyleXfs>
  <cellXfs count="44">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164" fontId="3" fillId="0" borderId="4" xfId="0"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3" fillId="0" borderId="4"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0" xfId="0" applyFont="1"/>
    <xf numFmtId="164" fontId="3" fillId="2" borderId="0" xfId="0" applyNumberFormat="1" applyFont="1" applyFill="1" applyAlignment="1">
      <alignment horizontal="center" vertical="center"/>
    </xf>
    <xf numFmtId="9" fontId="3" fillId="2" borderId="0" xfId="1" applyFont="1" applyFill="1" applyAlignment="1">
      <alignment horizontal="center" vertical="center"/>
    </xf>
    <xf numFmtId="0" fontId="3" fillId="2" borderId="0" xfId="0" applyFont="1" applyFill="1"/>
    <xf numFmtId="164" fontId="3" fillId="2" borderId="0" xfId="0" applyNumberFormat="1" applyFont="1" applyFill="1" applyBorder="1" applyAlignment="1">
      <alignment horizontal="center" vertical="center"/>
    </xf>
    <xf numFmtId="42" fontId="6" fillId="2" borderId="0" xfId="0" applyNumberFormat="1" applyFont="1" applyFill="1" applyBorder="1" applyAlignment="1">
      <alignment vertical="center"/>
    </xf>
    <xf numFmtId="9" fontId="6" fillId="2" borderId="0" xfId="1" applyFont="1" applyFill="1" applyBorder="1" applyAlignment="1">
      <alignment vertical="center"/>
    </xf>
    <xf numFmtId="164" fontId="3" fillId="0" borderId="4" xfId="0" applyNumberFormat="1" applyFont="1" applyBorder="1" applyAlignment="1">
      <alignment horizontal="center" vertical="center"/>
    </xf>
    <xf numFmtId="9" fontId="3" fillId="0" borderId="4" xfId="1" applyFont="1" applyBorder="1" applyAlignment="1">
      <alignment horizontal="center" vertical="center"/>
    </xf>
    <xf numFmtId="0" fontId="2" fillId="2" borderId="7"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2" borderId="0"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4" xfId="0" applyFont="1" applyBorder="1" applyAlignment="1">
      <alignment horizontal="center"/>
    </xf>
    <xf numFmtId="0" fontId="5" fillId="0"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42" fontId="6" fillId="3" borderId="4" xfId="0" applyNumberFormat="1" applyFont="1" applyFill="1" applyBorder="1" applyAlignment="1">
      <alignment vertical="center"/>
    </xf>
    <xf numFmtId="9" fontId="6" fillId="3" borderId="4" xfId="1" applyFont="1" applyFill="1" applyBorder="1" applyAlignment="1">
      <alignment vertical="center"/>
    </xf>
    <xf numFmtId="42" fontId="6" fillId="3" borderId="5" xfId="0" applyNumberFormat="1" applyFont="1" applyFill="1" applyBorder="1" applyAlignment="1">
      <alignment vertical="center"/>
    </xf>
    <xf numFmtId="9" fontId="6" fillId="3" borderId="5" xfId="1" applyFont="1" applyFill="1" applyBorder="1" applyAlignment="1">
      <alignment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5" borderId="4" xfId="0" applyFont="1" applyFill="1" applyBorder="1" applyAlignment="1">
      <alignment vertical="center"/>
    </xf>
    <xf numFmtId="0" fontId="7" fillId="0" borderId="4" xfId="0" applyFont="1" applyBorder="1" applyAlignment="1">
      <alignment horizontal="center" vertical="center" wrapText="1"/>
    </xf>
    <xf numFmtId="0" fontId="8" fillId="4" borderId="4" xfId="0" applyFont="1" applyFill="1" applyBorder="1" applyAlignment="1">
      <alignment horizontal="center" vertical="center" wrapText="1"/>
    </xf>
    <xf numFmtId="0" fontId="8" fillId="0" borderId="4" xfId="0" applyFont="1" applyBorder="1" applyAlignment="1">
      <alignment horizontal="left" vertical="center" wrapText="1"/>
    </xf>
    <xf numFmtId="0" fontId="7" fillId="0" borderId="4" xfId="0" applyFont="1" applyBorder="1" applyAlignment="1">
      <alignment horizontal="left" vertical="center" wrapText="1"/>
    </xf>
    <xf numFmtId="0" fontId="7" fillId="0" borderId="4" xfId="0" applyFont="1" applyBorder="1"/>
    <xf numFmtId="0" fontId="8" fillId="0" borderId="4" xfId="0" applyFont="1" applyBorder="1" applyAlignment="1">
      <alignment horizontal="center" vertical="center"/>
    </xf>
    <xf numFmtId="0" fontId="7" fillId="0" borderId="4" xfId="0" applyFont="1" applyBorder="1" applyAlignment="1">
      <alignment horizontal="center"/>
    </xf>
    <xf numFmtId="0" fontId="8" fillId="0" borderId="4" xfId="0" applyFont="1" applyBorder="1"/>
  </cellXfs>
  <cellStyles count="2">
    <cellStyle name="Normal" xfId="0" builtinId="0"/>
    <cellStyle name="Porcentaje" xfId="1" builtinId="5"/>
  </cellStyles>
  <dxfs count="0"/>
  <tableStyles count="0" defaultTableStyle="TableStyleMedium2" defaultPivotStyle="PivotStyleLight16"/>
  <colors>
    <mruColors>
      <color rgb="FFFFF2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121228</xdr:colOff>
      <xdr:row>2</xdr:row>
      <xdr:rowOff>0</xdr:rowOff>
    </xdr:from>
    <xdr:to>
      <xdr:col>15</xdr:col>
      <xdr:colOff>17087</xdr:colOff>
      <xdr:row>2</xdr:row>
      <xdr:rowOff>927100</xdr:rowOff>
    </xdr:to>
    <xdr:pic>
      <xdr:nvPicPr>
        <xdr:cNvPr id="2" name="Imagen 1">
          <a:extLst>
            <a:ext uri="{FF2B5EF4-FFF2-40B4-BE49-F238E27FC236}">
              <a16:creationId xmlns:a16="http://schemas.microsoft.com/office/drawing/2014/main" id="{722AB217-82EC-B749-85DE-8A9AA76981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678728" y="279400"/>
          <a:ext cx="734059" cy="927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7CF09-69C8-AC44-B30E-0DE17CC8B130}">
  <dimension ref="C3:O122"/>
  <sheetViews>
    <sheetView tabSelected="1" workbookViewId="0">
      <selection activeCell="D83" sqref="D83"/>
    </sheetView>
  </sheetViews>
  <sheetFormatPr baseColWidth="10" defaultRowHeight="11" x14ac:dyDescent="0.15"/>
  <cols>
    <col min="1" max="2" width="10.83203125" style="11"/>
    <col min="3" max="3" width="5.83203125" style="11" customWidth="1"/>
    <col min="4" max="4" width="54" style="11" customWidth="1"/>
    <col min="5" max="5" width="13.33203125" style="11" customWidth="1"/>
    <col min="6" max="6" width="10.83203125" style="11"/>
    <col min="7" max="7" width="11" style="11" bestFit="1" customWidth="1"/>
    <col min="8" max="8" width="15.1640625" style="11" bestFit="1" customWidth="1"/>
    <col min="9" max="9" width="11" style="11" bestFit="1" customWidth="1"/>
    <col min="10" max="10" width="15.1640625" style="11" bestFit="1" customWidth="1"/>
    <col min="11" max="11" width="13.1640625" style="11" customWidth="1"/>
    <col min="12" max="15" width="11" style="11" bestFit="1" customWidth="1"/>
    <col min="16" max="16384" width="10.83203125" style="11"/>
  </cols>
  <sheetData>
    <row r="3" spans="3:15" ht="76" customHeight="1" x14ac:dyDescent="0.15">
      <c r="C3" s="32" t="s">
        <v>207</v>
      </c>
      <c r="D3" s="33"/>
      <c r="E3" s="33"/>
      <c r="F3" s="33"/>
      <c r="G3" s="33"/>
      <c r="H3" s="33"/>
      <c r="I3" s="33"/>
      <c r="J3" s="33"/>
      <c r="K3" s="33"/>
      <c r="L3" s="33"/>
      <c r="M3" s="33"/>
      <c r="N3" s="34"/>
      <c r="O3" s="35"/>
    </row>
    <row r="4" spans="3:15" ht="54" customHeight="1" x14ac:dyDescent="0.15">
      <c r="C4" s="36" t="s">
        <v>208</v>
      </c>
      <c r="D4" s="36"/>
      <c r="E4" s="36"/>
      <c r="F4" s="36"/>
      <c r="G4" s="36"/>
      <c r="H4" s="36"/>
      <c r="I4" s="36"/>
      <c r="J4" s="36"/>
      <c r="K4" s="36"/>
      <c r="L4" s="36"/>
      <c r="M4" s="36"/>
      <c r="N4" s="36"/>
      <c r="O4" s="36"/>
    </row>
    <row r="5" spans="3:15" ht="20" customHeight="1" x14ac:dyDescent="0.15">
      <c r="C5" s="37" t="s">
        <v>205</v>
      </c>
      <c r="D5" s="37"/>
      <c r="E5" s="37"/>
      <c r="F5" s="37"/>
      <c r="G5" s="37"/>
      <c r="H5" s="37"/>
      <c r="I5" s="37"/>
      <c r="J5" s="37"/>
      <c r="K5" s="37"/>
      <c r="L5" s="37"/>
      <c r="M5" s="37"/>
      <c r="N5" s="37"/>
      <c r="O5" s="37"/>
    </row>
    <row r="6" spans="3:15" x14ac:dyDescent="0.15">
      <c r="C6" s="38" t="s">
        <v>209</v>
      </c>
      <c r="D6" s="38"/>
      <c r="E6" s="38"/>
      <c r="F6" s="38"/>
      <c r="G6" s="38"/>
      <c r="H6" s="38"/>
      <c r="I6" s="38"/>
      <c r="J6" s="38"/>
      <c r="K6" s="38"/>
      <c r="L6" s="38"/>
      <c r="M6" s="38"/>
      <c r="N6" s="38"/>
      <c r="O6" s="38"/>
    </row>
    <row r="7" spans="3:15" ht="80" customHeight="1" x14ac:dyDescent="0.15">
      <c r="C7" s="39" t="s">
        <v>206</v>
      </c>
      <c r="D7" s="39"/>
      <c r="E7" s="39"/>
      <c r="F7" s="39"/>
      <c r="G7" s="39"/>
      <c r="H7" s="39"/>
      <c r="I7" s="39"/>
      <c r="J7" s="39"/>
      <c r="K7" s="39"/>
      <c r="L7" s="39"/>
      <c r="M7" s="39"/>
      <c r="N7" s="39"/>
      <c r="O7" s="39"/>
    </row>
    <row r="8" spans="3:15" x14ac:dyDescent="0.15">
      <c r="C8" s="1" t="s">
        <v>0</v>
      </c>
      <c r="D8" s="2"/>
      <c r="E8" s="2"/>
      <c r="F8" s="2"/>
      <c r="G8" s="2"/>
      <c r="H8" s="24" t="s">
        <v>195</v>
      </c>
      <c r="I8" s="24"/>
      <c r="J8" s="24"/>
      <c r="K8" s="24"/>
      <c r="L8" s="25" t="s">
        <v>196</v>
      </c>
      <c r="M8" s="25"/>
      <c r="N8" s="25"/>
      <c r="O8" s="25"/>
    </row>
    <row r="9" spans="3:15" ht="48" x14ac:dyDescent="0.15">
      <c r="C9" s="3" t="s">
        <v>1</v>
      </c>
      <c r="D9" s="3" t="s">
        <v>2</v>
      </c>
      <c r="E9" s="3" t="s">
        <v>3</v>
      </c>
      <c r="F9" s="3" t="s">
        <v>4</v>
      </c>
      <c r="G9" s="23" t="s">
        <v>5</v>
      </c>
      <c r="H9" s="3" t="s">
        <v>6</v>
      </c>
      <c r="I9" s="3" t="s">
        <v>7</v>
      </c>
      <c r="J9" s="3" t="s">
        <v>8</v>
      </c>
      <c r="K9" s="3" t="s">
        <v>9</v>
      </c>
      <c r="L9" s="26" t="s">
        <v>193</v>
      </c>
      <c r="M9" s="26" t="s">
        <v>7</v>
      </c>
      <c r="N9" s="27" t="s">
        <v>8</v>
      </c>
      <c r="O9" s="26" t="s">
        <v>194</v>
      </c>
    </row>
    <row r="10" spans="3:15" ht="120" x14ac:dyDescent="0.15">
      <c r="C10" s="3">
        <v>1</v>
      </c>
      <c r="D10" s="4" t="s">
        <v>10</v>
      </c>
      <c r="E10" s="3" t="s">
        <v>11</v>
      </c>
      <c r="F10" s="3" t="s">
        <v>12</v>
      </c>
      <c r="G10" s="23">
        <v>1</v>
      </c>
      <c r="H10" s="18">
        <v>12097261</v>
      </c>
      <c r="I10" s="19">
        <v>0.19</v>
      </c>
      <c r="J10" s="18">
        <v>2298479.59</v>
      </c>
      <c r="K10" s="18">
        <v>14395740.59</v>
      </c>
      <c r="L10" s="28">
        <v>0</v>
      </c>
      <c r="M10" s="29">
        <f>L10*19%</f>
        <v>0</v>
      </c>
      <c r="N10" s="28">
        <f>M10*L10</f>
        <v>0</v>
      </c>
      <c r="O10" s="28">
        <f>L10+N10*G10</f>
        <v>0</v>
      </c>
    </row>
    <row r="11" spans="3:15" ht="108" x14ac:dyDescent="0.15">
      <c r="C11" s="3">
        <v>1</v>
      </c>
      <c r="D11" s="4" t="s">
        <v>13</v>
      </c>
      <c r="E11" s="3" t="s">
        <v>11</v>
      </c>
      <c r="F11" s="3" t="s">
        <v>12</v>
      </c>
      <c r="G11" s="23">
        <v>1</v>
      </c>
      <c r="H11" s="18">
        <v>67479085</v>
      </c>
      <c r="I11" s="19">
        <v>0.19</v>
      </c>
      <c r="J11" s="18">
        <v>12821026.15</v>
      </c>
      <c r="K11" s="18">
        <v>71399999</v>
      </c>
      <c r="L11" s="28">
        <v>0</v>
      </c>
      <c r="M11" s="29">
        <f t="shared" ref="M11:M14" si="0">L11*19%</f>
        <v>0</v>
      </c>
      <c r="N11" s="28">
        <f t="shared" ref="N11:N14" si="1">M11*L11</f>
        <v>0</v>
      </c>
      <c r="O11" s="28">
        <f t="shared" ref="O11:O14" si="2">L11+N11*G11</f>
        <v>0</v>
      </c>
    </row>
    <row r="12" spans="3:15" ht="120" x14ac:dyDescent="0.15">
      <c r="C12" s="3">
        <v>1</v>
      </c>
      <c r="D12" s="4" t="s">
        <v>14</v>
      </c>
      <c r="E12" s="3" t="s">
        <v>11</v>
      </c>
      <c r="F12" s="3" t="s">
        <v>12</v>
      </c>
      <c r="G12" s="23">
        <v>1</v>
      </c>
      <c r="H12" s="18">
        <v>3969047</v>
      </c>
      <c r="I12" s="19">
        <v>0.19</v>
      </c>
      <c r="J12" s="18">
        <v>754118.93</v>
      </c>
      <c r="K12" s="18">
        <v>4723165.93</v>
      </c>
      <c r="L12" s="28">
        <v>0</v>
      </c>
      <c r="M12" s="29">
        <f t="shared" si="0"/>
        <v>0</v>
      </c>
      <c r="N12" s="28">
        <f t="shared" si="1"/>
        <v>0</v>
      </c>
      <c r="O12" s="28">
        <f t="shared" si="2"/>
        <v>0</v>
      </c>
    </row>
    <row r="13" spans="3:15" ht="96" x14ac:dyDescent="0.15">
      <c r="C13" s="3">
        <v>1</v>
      </c>
      <c r="D13" s="4" t="s">
        <v>15</v>
      </c>
      <c r="E13" s="3" t="s">
        <v>11</v>
      </c>
      <c r="F13" s="3" t="s">
        <v>12</v>
      </c>
      <c r="G13" s="23">
        <v>1</v>
      </c>
      <c r="H13" s="18">
        <v>4662256</v>
      </c>
      <c r="I13" s="19">
        <v>0.19</v>
      </c>
      <c r="J13" s="18">
        <v>885828.64</v>
      </c>
      <c r="K13" s="18">
        <v>5548084.6399999997</v>
      </c>
      <c r="L13" s="28">
        <v>0</v>
      </c>
      <c r="M13" s="29">
        <f t="shared" si="0"/>
        <v>0</v>
      </c>
      <c r="N13" s="28">
        <f t="shared" si="1"/>
        <v>0</v>
      </c>
      <c r="O13" s="28">
        <f t="shared" si="2"/>
        <v>0</v>
      </c>
    </row>
    <row r="14" spans="3:15" ht="96" x14ac:dyDescent="0.15">
      <c r="C14" s="3">
        <v>1</v>
      </c>
      <c r="D14" s="4" t="s">
        <v>16</v>
      </c>
      <c r="E14" s="3" t="s">
        <v>11</v>
      </c>
      <c r="F14" s="3" t="s">
        <v>12</v>
      </c>
      <c r="G14" s="23">
        <v>1</v>
      </c>
      <c r="H14" s="18">
        <v>20476138</v>
      </c>
      <c r="I14" s="19">
        <v>0.19</v>
      </c>
      <c r="J14" s="18">
        <v>3890466.22</v>
      </c>
      <c r="K14" s="18">
        <v>24366604.219999999</v>
      </c>
      <c r="L14" s="28">
        <v>0</v>
      </c>
      <c r="M14" s="29">
        <f t="shared" si="0"/>
        <v>0</v>
      </c>
      <c r="N14" s="28">
        <f t="shared" si="1"/>
        <v>0</v>
      </c>
      <c r="O14" s="28">
        <f t="shared" si="2"/>
        <v>0</v>
      </c>
    </row>
    <row r="15" spans="3:15" x14ac:dyDescent="0.15">
      <c r="C15" s="6" t="s">
        <v>17</v>
      </c>
      <c r="D15" s="6"/>
      <c r="E15" s="6"/>
      <c r="F15" s="6"/>
      <c r="G15" s="6"/>
      <c r="H15" s="12"/>
      <c r="I15" s="13"/>
      <c r="J15" s="12"/>
      <c r="K15" s="12"/>
      <c r="L15" s="14"/>
      <c r="M15" s="14"/>
      <c r="N15" s="14"/>
      <c r="O15" s="14"/>
    </row>
    <row r="16" spans="3:15" ht="48" x14ac:dyDescent="0.15">
      <c r="C16" s="3" t="s">
        <v>1</v>
      </c>
      <c r="D16" s="3" t="s">
        <v>2</v>
      </c>
      <c r="E16" s="3" t="s">
        <v>3</v>
      </c>
      <c r="F16" s="3" t="s">
        <v>4</v>
      </c>
      <c r="G16" s="3" t="s">
        <v>5</v>
      </c>
      <c r="H16" s="18" t="s">
        <v>6</v>
      </c>
      <c r="I16" s="19" t="s">
        <v>7</v>
      </c>
      <c r="J16" s="18" t="s">
        <v>8</v>
      </c>
      <c r="K16" s="18" t="s">
        <v>9</v>
      </c>
      <c r="L16" s="26" t="s">
        <v>193</v>
      </c>
      <c r="M16" s="26" t="s">
        <v>7</v>
      </c>
      <c r="N16" s="27" t="s">
        <v>8</v>
      </c>
      <c r="O16" s="26" t="s">
        <v>194</v>
      </c>
    </row>
    <row r="17" spans="3:15" ht="36" x14ac:dyDescent="0.15">
      <c r="C17" s="3" t="s">
        <v>18</v>
      </c>
      <c r="D17" s="7" t="s">
        <v>19</v>
      </c>
      <c r="E17" s="3" t="s">
        <v>11</v>
      </c>
      <c r="F17" s="3" t="s">
        <v>12</v>
      </c>
      <c r="G17" s="3">
        <v>1</v>
      </c>
      <c r="H17" s="18">
        <v>2856497</v>
      </c>
      <c r="I17" s="19">
        <v>0.19</v>
      </c>
      <c r="J17" s="18">
        <v>542734.43000000005</v>
      </c>
      <c r="K17" s="18">
        <v>3399231.43</v>
      </c>
      <c r="L17" s="28">
        <v>0</v>
      </c>
      <c r="M17" s="29">
        <f t="shared" ref="M17:M32" si="3">L17*19%</f>
        <v>0</v>
      </c>
      <c r="N17" s="28">
        <f t="shared" ref="N17:N32" si="4">M17*L17</f>
        <v>0</v>
      </c>
      <c r="O17" s="28">
        <f t="shared" ref="O17:O32" si="5">L17+N17*G17</f>
        <v>0</v>
      </c>
    </row>
    <row r="18" spans="3:15" ht="36" x14ac:dyDescent="0.15">
      <c r="C18" s="3" t="s">
        <v>20</v>
      </c>
      <c r="D18" s="7" t="s">
        <v>21</v>
      </c>
      <c r="E18" s="3" t="s">
        <v>11</v>
      </c>
      <c r="F18" s="3" t="s">
        <v>12</v>
      </c>
      <c r="G18" s="3">
        <v>1</v>
      </c>
      <c r="H18" s="18">
        <v>1349403</v>
      </c>
      <c r="I18" s="19">
        <v>0.19</v>
      </c>
      <c r="J18" s="18">
        <v>256386.57</v>
      </c>
      <c r="K18" s="18">
        <v>1605789.57</v>
      </c>
      <c r="L18" s="28">
        <v>0</v>
      </c>
      <c r="M18" s="29">
        <f t="shared" si="3"/>
        <v>0</v>
      </c>
      <c r="N18" s="28">
        <f t="shared" si="4"/>
        <v>0</v>
      </c>
      <c r="O18" s="28">
        <f t="shared" si="5"/>
        <v>0</v>
      </c>
    </row>
    <row r="19" spans="3:15" ht="120" x14ac:dyDescent="0.15">
      <c r="C19" s="3" t="s">
        <v>22</v>
      </c>
      <c r="D19" s="7" t="s">
        <v>23</v>
      </c>
      <c r="E19" s="3" t="s">
        <v>11</v>
      </c>
      <c r="F19" s="3" t="s">
        <v>12</v>
      </c>
      <c r="G19" s="3">
        <v>1</v>
      </c>
      <c r="H19" s="18">
        <v>3313946</v>
      </c>
      <c r="I19" s="19">
        <v>0.19</v>
      </c>
      <c r="J19" s="18">
        <v>629649.74</v>
      </c>
      <c r="K19" s="18">
        <v>3943595.74</v>
      </c>
      <c r="L19" s="28">
        <v>0</v>
      </c>
      <c r="M19" s="29">
        <f t="shared" si="3"/>
        <v>0</v>
      </c>
      <c r="N19" s="28">
        <f t="shared" si="4"/>
        <v>0</v>
      </c>
      <c r="O19" s="28">
        <f t="shared" si="5"/>
        <v>0</v>
      </c>
    </row>
    <row r="20" spans="3:15" ht="120" x14ac:dyDescent="0.15">
      <c r="C20" s="3" t="s">
        <v>22</v>
      </c>
      <c r="D20" s="7" t="s">
        <v>24</v>
      </c>
      <c r="E20" s="3" t="s">
        <v>11</v>
      </c>
      <c r="F20" s="3" t="s">
        <v>12</v>
      </c>
      <c r="G20" s="3">
        <v>1</v>
      </c>
      <c r="H20" s="18">
        <v>4186413</v>
      </c>
      <c r="I20" s="19">
        <v>0.19</v>
      </c>
      <c r="J20" s="18">
        <v>795418.47</v>
      </c>
      <c r="K20" s="18">
        <v>4981831.47</v>
      </c>
      <c r="L20" s="28">
        <v>0</v>
      </c>
      <c r="M20" s="29">
        <f t="shared" si="3"/>
        <v>0</v>
      </c>
      <c r="N20" s="28">
        <f t="shared" si="4"/>
        <v>0</v>
      </c>
      <c r="O20" s="28">
        <f t="shared" si="5"/>
        <v>0</v>
      </c>
    </row>
    <row r="21" spans="3:15" ht="120" x14ac:dyDescent="0.15">
      <c r="C21" s="3" t="s">
        <v>22</v>
      </c>
      <c r="D21" s="7" t="s">
        <v>25</v>
      </c>
      <c r="E21" s="3" t="s">
        <v>11</v>
      </c>
      <c r="F21" s="3" t="s">
        <v>12</v>
      </c>
      <c r="G21" s="3">
        <v>1</v>
      </c>
      <c r="H21" s="18">
        <v>4670207</v>
      </c>
      <c r="I21" s="19">
        <v>0.19</v>
      </c>
      <c r="J21" s="18">
        <v>887339.33</v>
      </c>
      <c r="K21" s="18">
        <v>5557546.3300000001</v>
      </c>
      <c r="L21" s="28">
        <v>0</v>
      </c>
      <c r="M21" s="29">
        <f t="shared" si="3"/>
        <v>0</v>
      </c>
      <c r="N21" s="28">
        <f t="shared" si="4"/>
        <v>0</v>
      </c>
      <c r="O21" s="28">
        <f t="shared" si="5"/>
        <v>0</v>
      </c>
    </row>
    <row r="22" spans="3:15" ht="120" x14ac:dyDescent="0.15">
      <c r="C22" s="3" t="s">
        <v>26</v>
      </c>
      <c r="D22" s="7" t="s">
        <v>27</v>
      </c>
      <c r="E22" s="3" t="s">
        <v>11</v>
      </c>
      <c r="F22" s="3" t="s">
        <v>12</v>
      </c>
      <c r="G22" s="3">
        <v>1</v>
      </c>
      <c r="H22" s="18">
        <v>5116178</v>
      </c>
      <c r="I22" s="19">
        <v>0.19</v>
      </c>
      <c r="J22" s="18">
        <v>972073.82000000007</v>
      </c>
      <c r="K22" s="18">
        <v>6088251.8200000003</v>
      </c>
      <c r="L22" s="28">
        <v>0</v>
      </c>
      <c r="M22" s="29">
        <f t="shared" si="3"/>
        <v>0</v>
      </c>
      <c r="N22" s="28">
        <f t="shared" si="4"/>
        <v>0</v>
      </c>
      <c r="O22" s="28">
        <f t="shared" si="5"/>
        <v>0</v>
      </c>
    </row>
    <row r="23" spans="3:15" ht="120" x14ac:dyDescent="0.15">
      <c r="C23" s="3" t="s">
        <v>28</v>
      </c>
      <c r="D23" s="8" t="s">
        <v>29</v>
      </c>
      <c r="E23" s="3" t="s">
        <v>30</v>
      </c>
      <c r="F23" s="3" t="s">
        <v>12</v>
      </c>
      <c r="G23" s="3">
        <v>1</v>
      </c>
      <c r="H23" s="18">
        <v>3991588</v>
      </c>
      <c r="I23" s="19">
        <v>0.19</v>
      </c>
      <c r="J23" s="18">
        <v>758401.72</v>
      </c>
      <c r="K23" s="18">
        <v>4749989.72</v>
      </c>
      <c r="L23" s="28">
        <v>0</v>
      </c>
      <c r="M23" s="29">
        <f t="shared" si="3"/>
        <v>0</v>
      </c>
      <c r="N23" s="28">
        <f t="shared" si="4"/>
        <v>0</v>
      </c>
      <c r="O23" s="28">
        <f t="shared" si="5"/>
        <v>0</v>
      </c>
    </row>
    <row r="24" spans="3:15" ht="120" x14ac:dyDescent="0.15">
      <c r="C24" s="3" t="s">
        <v>31</v>
      </c>
      <c r="D24" s="8" t="s">
        <v>32</v>
      </c>
      <c r="E24" s="3" t="s">
        <v>30</v>
      </c>
      <c r="F24" s="3" t="s">
        <v>12</v>
      </c>
      <c r="G24" s="3">
        <v>1</v>
      </c>
      <c r="H24" s="18">
        <v>3288089</v>
      </c>
      <c r="I24" s="19">
        <v>0.19</v>
      </c>
      <c r="J24" s="18">
        <v>624736.91</v>
      </c>
      <c r="K24" s="18">
        <v>3912825.91</v>
      </c>
      <c r="L24" s="28">
        <v>0</v>
      </c>
      <c r="M24" s="29">
        <f t="shared" si="3"/>
        <v>0</v>
      </c>
      <c r="N24" s="28">
        <f t="shared" si="4"/>
        <v>0</v>
      </c>
      <c r="O24" s="28">
        <f t="shared" si="5"/>
        <v>0</v>
      </c>
    </row>
    <row r="25" spans="3:15" ht="120" x14ac:dyDescent="0.15">
      <c r="C25" s="3" t="s">
        <v>33</v>
      </c>
      <c r="D25" s="8" t="s">
        <v>34</v>
      </c>
      <c r="E25" s="3" t="s">
        <v>30</v>
      </c>
      <c r="F25" s="3" t="s">
        <v>12</v>
      </c>
      <c r="G25" s="3">
        <v>1</v>
      </c>
      <c r="H25" s="18">
        <v>3200391</v>
      </c>
      <c r="I25" s="19">
        <v>0.19</v>
      </c>
      <c r="J25" s="18">
        <v>608074.29</v>
      </c>
      <c r="K25" s="18">
        <v>3808465.29</v>
      </c>
      <c r="L25" s="28">
        <v>0</v>
      </c>
      <c r="M25" s="29">
        <f t="shared" si="3"/>
        <v>0</v>
      </c>
      <c r="N25" s="28">
        <f t="shared" si="4"/>
        <v>0</v>
      </c>
      <c r="O25" s="28">
        <f t="shared" si="5"/>
        <v>0</v>
      </c>
    </row>
    <row r="26" spans="3:15" ht="120" x14ac:dyDescent="0.15">
      <c r="C26" s="3" t="s">
        <v>35</v>
      </c>
      <c r="D26" s="8" t="s">
        <v>36</v>
      </c>
      <c r="E26" s="3" t="s">
        <v>30</v>
      </c>
      <c r="F26" s="3" t="s">
        <v>12</v>
      </c>
      <c r="G26" s="3">
        <v>1</v>
      </c>
      <c r="H26" s="18">
        <v>1840031</v>
      </c>
      <c r="I26" s="19">
        <v>0.19</v>
      </c>
      <c r="J26" s="18">
        <v>349605.89</v>
      </c>
      <c r="K26" s="18">
        <v>2189636.89</v>
      </c>
      <c r="L26" s="28">
        <v>0</v>
      </c>
      <c r="M26" s="29">
        <f t="shared" si="3"/>
        <v>0</v>
      </c>
      <c r="N26" s="28">
        <f t="shared" si="4"/>
        <v>0</v>
      </c>
      <c r="O26" s="28">
        <f t="shared" si="5"/>
        <v>0</v>
      </c>
    </row>
    <row r="27" spans="3:15" ht="108" x14ac:dyDescent="0.15">
      <c r="C27" s="3" t="s">
        <v>37</v>
      </c>
      <c r="D27" s="8" t="s">
        <v>38</v>
      </c>
      <c r="E27" s="3" t="s">
        <v>11</v>
      </c>
      <c r="F27" s="3" t="s">
        <v>12</v>
      </c>
      <c r="G27" s="3">
        <v>1</v>
      </c>
      <c r="H27" s="18">
        <v>4195917</v>
      </c>
      <c r="I27" s="19">
        <v>0.19</v>
      </c>
      <c r="J27" s="18">
        <v>797224.23</v>
      </c>
      <c r="K27" s="18">
        <v>4993141.2300000004</v>
      </c>
      <c r="L27" s="28">
        <v>0</v>
      </c>
      <c r="M27" s="29">
        <f t="shared" si="3"/>
        <v>0</v>
      </c>
      <c r="N27" s="28">
        <f t="shared" si="4"/>
        <v>0</v>
      </c>
      <c r="O27" s="28">
        <f t="shared" si="5"/>
        <v>0</v>
      </c>
    </row>
    <row r="28" spans="3:15" ht="120" x14ac:dyDescent="0.15">
      <c r="C28" s="3" t="s">
        <v>39</v>
      </c>
      <c r="D28" s="8" t="s">
        <v>40</v>
      </c>
      <c r="E28" s="3" t="s">
        <v>11</v>
      </c>
      <c r="F28" s="3" t="s">
        <v>12</v>
      </c>
      <c r="G28" s="3">
        <v>1</v>
      </c>
      <c r="H28" s="18">
        <v>4127185</v>
      </c>
      <c r="I28" s="19">
        <v>0.19</v>
      </c>
      <c r="J28" s="18">
        <v>784165.15</v>
      </c>
      <c r="K28" s="18">
        <v>4911350.1500000004</v>
      </c>
      <c r="L28" s="28">
        <v>0</v>
      </c>
      <c r="M28" s="29">
        <f t="shared" si="3"/>
        <v>0</v>
      </c>
      <c r="N28" s="28">
        <f t="shared" si="4"/>
        <v>0</v>
      </c>
      <c r="O28" s="28">
        <f t="shared" si="5"/>
        <v>0</v>
      </c>
    </row>
    <row r="29" spans="3:15" ht="108" x14ac:dyDescent="0.15">
      <c r="C29" s="3" t="s">
        <v>41</v>
      </c>
      <c r="D29" s="8" t="s">
        <v>42</v>
      </c>
      <c r="E29" s="3" t="s">
        <v>11</v>
      </c>
      <c r="F29" s="3" t="s">
        <v>12</v>
      </c>
      <c r="G29" s="3">
        <v>1</v>
      </c>
      <c r="H29" s="18">
        <v>4186413</v>
      </c>
      <c r="I29" s="19">
        <v>0.19</v>
      </c>
      <c r="J29" s="18">
        <v>795418.47</v>
      </c>
      <c r="K29" s="18">
        <v>4981831.47</v>
      </c>
      <c r="L29" s="28">
        <v>0</v>
      </c>
      <c r="M29" s="29">
        <f t="shared" si="3"/>
        <v>0</v>
      </c>
      <c r="N29" s="28">
        <f t="shared" si="4"/>
        <v>0</v>
      </c>
      <c r="O29" s="28">
        <f t="shared" si="5"/>
        <v>0</v>
      </c>
    </row>
    <row r="30" spans="3:15" ht="120" x14ac:dyDescent="0.15">
      <c r="C30" s="3" t="s">
        <v>43</v>
      </c>
      <c r="D30" s="8" t="s">
        <v>44</v>
      </c>
      <c r="E30" s="3" t="s">
        <v>11</v>
      </c>
      <c r="F30" s="3" t="s">
        <v>12</v>
      </c>
      <c r="G30" s="3">
        <v>1</v>
      </c>
      <c r="H30" s="18">
        <v>4989485</v>
      </c>
      <c r="I30" s="19">
        <v>0.19</v>
      </c>
      <c r="J30" s="18">
        <v>948002.15</v>
      </c>
      <c r="K30" s="18">
        <v>5937487.1500000004</v>
      </c>
      <c r="L30" s="28">
        <v>0</v>
      </c>
      <c r="M30" s="29">
        <f t="shared" si="3"/>
        <v>0</v>
      </c>
      <c r="N30" s="28">
        <f t="shared" si="4"/>
        <v>0</v>
      </c>
      <c r="O30" s="28">
        <f t="shared" si="5"/>
        <v>0</v>
      </c>
    </row>
    <row r="31" spans="3:15" ht="48" x14ac:dyDescent="0.15">
      <c r="C31" s="3" t="s">
        <v>45</v>
      </c>
      <c r="D31" s="8" t="s">
        <v>46</v>
      </c>
      <c r="E31" s="3" t="s">
        <v>11</v>
      </c>
      <c r="F31" s="3" t="s">
        <v>12</v>
      </c>
      <c r="G31" s="3">
        <v>1</v>
      </c>
      <c r="H31" s="18">
        <v>3456817</v>
      </c>
      <c r="I31" s="19">
        <v>0.19</v>
      </c>
      <c r="J31" s="18">
        <v>656795.23</v>
      </c>
      <c r="K31" s="18">
        <v>4113612.23</v>
      </c>
      <c r="L31" s="28">
        <v>0</v>
      </c>
      <c r="M31" s="29">
        <f t="shared" si="3"/>
        <v>0</v>
      </c>
      <c r="N31" s="28">
        <f t="shared" si="4"/>
        <v>0</v>
      </c>
      <c r="O31" s="28">
        <f t="shared" si="5"/>
        <v>0</v>
      </c>
    </row>
    <row r="32" spans="3:15" ht="48" x14ac:dyDescent="0.15">
      <c r="C32" s="3" t="s">
        <v>47</v>
      </c>
      <c r="D32" s="8" t="s">
        <v>48</v>
      </c>
      <c r="E32" s="3" t="s">
        <v>11</v>
      </c>
      <c r="F32" s="3" t="s">
        <v>12</v>
      </c>
      <c r="G32" s="3">
        <v>1</v>
      </c>
      <c r="H32" s="18">
        <v>3456817</v>
      </c>
      <c r="I32" s="19">
        <v>0.19</v>
      </c>
      <c r="J32" s="18">
        <v>656795.23</v>
      </c>
      <c r="K32" s="18">
        <v>4113612.23</v>
      </c>
      <c r="L32" s="28">
        <v>0</v>
      </c>
      <c r="M32" s="29">
        <f t="shared" si="3"/>
        <v>0</v>
      </c>
      <c r="N32" s="28">
        <f t="shared" si="4"/>
        <v>0</v>
      </c>
      <c r="O32" s="28">
        <f t="shared" si="5"/>
        <v>0</v>
      </c>
    </row>
    <row r="33" spans="3:15" x14ac:dyDescent="0.15">
      <c r="C33" s="1" t="s">
        <v>49</v>
      </c>
      <c r="D33" s="2"/>
      <c r="E33" s="2"/>
      <c r="F33" s="2"/>
      <c r="G33" s="2"/>
      <c r="H33" s="12"/>
      <c r="I33" s="13"/>
      <c r="J33" s="12"/>
      <c r="K33" s="12"/>
      <c r="L33" s="14"/>
      <c r="M33" s="14"/>
      <c r="N33" s="14"/>
      <c r="O33" s="14"/>
    </row>
    <row r="34" spans="3:15" ht="48" x14ac:dyDescent="0.15">
      <c r="C34" s="3" t="s">
        <v>1</v>
      </c>
      <c r="D34" s="3" t="s">
        <v>2</v>
      </c>
      <c r="E34" s="3" t="s">
        <v>3</v>
      </c>
      <c r="F34" s="3" t="s">
        <v>4</v>
      </c>
      <c r="G34" s="3" t="s">
        <v>5</v>
      </c>
      <c r="H34" s="18" t="s">
        <v>6</v>
      </c>
      <c r="I34" s="19" t="s">
        <v>7</v>
      </c>
      <c r="J34" s="18" t="s">
        <v>8</v>
      </c>
      <c r="K34" s="18" t="s">
        <v>9</v>
      </c>
      <c r="L34" s="26" t="s">
        <v>193</v>
      </c>
      <c r="M34" s="26" t="s">
        <v>7</v>
      </c>
      <c r="N34" s="27" t="s">
        <v>8</v>
      </c>
      <c r="O34" s="26" t="s">
        <v>194</v>
      </c>
    </row>
    <row r="35" spans="3:15" ht="24" x14ac:dyDescent="0.15">
      <c r="C35" s="3" t="s">
        <v>50</v>
      </c>
      <c r="D35" s="4" t="s">
        <v>51</v>
      </c>
      <c r="E35" s="3" t="s">
        <v>11</v>
      </c>
      <c r="F35" s="3" t="s">
        <v>12</v>
      </c>
      <c r="G35" s="3">
        <v>1</v>
      </c>
      <c r="H35" s="18">
        <v>1994080</v>
      </c>
      <c r="I35" s="19">
        <v>0.19</v>
      </c>
      <c r="J35" s="18">
        <v>378875.2</v>
      </c>
      <c r="K35" s="18">
        <v>2372955.2000000002</v>
      </c>
      <c r="L35" s="28">
        <v>0</v>
      </c>
      <c r="M35" s="29">
        <f t="shared" ref="M35:M81" si="6">L35*19%</f>
        <v>0</v>
      </c>
      <c r="N35" s="28">
        <f t="shared" ref="N35:N81" si="7">M35*L35</f>
        <v>0</v>
      </c>
      <c r="O35" s="28">
        <f t="shared" ref="O35:O81" si="8">L35+N35*G35</f>
        <v>0</v>
      </c>
    </row>
    <row r="36" spans="3:15" ht="36" x14ac:dyDescent="0.15">
      <c r="C36" s="3" t="s">
        <v>52</v>
      </c>
      <c r="D36" s="4" t="s">
        <v>53</v>
      </c>
      <c r="E36" s="3" t="s">
        <v>11</v>
      </c>
      <c r="F36" s="3" t="s">
        <v>12</v>
      </c>
      <c r="G36" s="3">
        <v>1</v>
      </c>
      <c r="H36" s="18">
        <v>7920951</v>
      </c>
      <c r="I36" s="19">
        <v>0.19</v>
      </c>
      <c r="J36" s="18">
        <v>1504980.69</v>
      </c>
      <c r="K36" s="18">
        <v>9425931.6899999995</v>
      </c>
      <c r="L36" s="28">
        <v>0</v>
      </c>
      <c r="M36" s="29">
        <f t="shared" si="6"/>
        <v>0</v>
      </c>
      <c r="N36" s="28">
        <f t="shared" si="7"/>
        <v>0</v>
      </c>
      <c r="O36" s="28">
        <f t="shared" si="8"/>
        <v>0</v>
      </c>
    </row>
    <row r="37" spans="3:15" ht="36" x14ac:dyDescent="0.15">
      <c r="C37" s="3" t="s">
        <v>54</v>
      </c>
      <c r="D37" s="7" t="s">
        <v>55</v>
      </c>
      <c r="E37" s="3" t="s">
        <v>11</v>
      </c>
      <c r="F37" s="3" t="s">
        <v>12</v>
      </c>
      <c r="G37" s="3">
        <v>1</v>
      </c>
      <c r="H37" s="18">
        <v>487848</v>
      </c>
      <c r="I37" s="19">
        <v>0.19</v>
      </c>
      <c r="J37" s="18">
        <v>92691.12</v>
      </c>
      <c r="K37" s="18">
        <v>580539.12</v>
      </c>
      <c r="L37" s="28">
        <v>0</v>
      </c>
      <c r="M37" s="29">
        <f t="shared" si="6"/>
        <v>0</v>
      </c>
      <c r="N37" s="28">
        <f t="shared" si="7"/>
        <v>0</v>
      </c>
      <c r="O37" s="28">
        <f t="shared" si="8"/>
        <v>0</v>
      </c>
    </row>
    <row r="38" spans="3:15" ht="24" x14ac:dyDescent="0.15">
      <c r="C38" s="3" t="s">
        <v>56</v>
      </c>
      <c r="D38" s="7" t="s">
        <v>57</v>
      </c>
      <c r="E38" s="3" t="s">
        <v>11</v>
      </c>
      <c r="F38" s="3" t="s">
        <v>12</v>
      </c>
      <c r="G38" s="3">
        <v>1</v>
      </c>
      <c r="H38" s="18">
        <v>3420061</v>
      </c>
      <c r="I38" s="19">
        <v>0.19</v>
      </c>
      <c r="J38" s="18">
        <v>649811.59</v>
      </c>
      <c r="K38" s="18">
        <v>4069872.59</v>
      </c>
      <c r="L38" s="28">
        <v>0</v>
      </c>
      <c r="M38" s="29">
        <f t="shared" si="6"/>
        <v>0</v>
      </c>
      <c r="N38" s="28">
        <f t="shared" si="7"/>
        <v>0</v>
      </c>
      <c r="O38" s="28">
        <f t="shared" si="8"/>
        <v>0</v>
      </c>
    </row>
    <row r="39" spans="3:15" ht="36" x14ac:dyDescent="0.15">
      <c r="C39" s="3" t="s">
        <v>58</v>
      </c>
      <c r="D39" s="4" t="s">
        <v>59</v>
      </c>
      <c r="E39" s="3" t="s">
        <v>11</v>
      </c>
      <c r="F39" s="3" t="s">
        <v>12</v>
      </c>
      <c r="G39" s="3">
        <v>1</v>
      </c>
      <c r="H39" s="18">
        <v>13062873</v>
      </c>
      <c r="I39" s="19">
        <v>0.19</v>
      </c>
      <c r="J39" s="18">
        <v>2481945.87</v>
      </c>
      <c r="K39" s="18">
        <v>15544818.870000001</v>
      </c>
      <c r="L39" s="28">
        <v>0</v>
      </c>
      <c r="M39" s="29">
        <f t="shared" si="6"/>
        <v>0</v>
      </c>
      <c r="N39" s="28">
        <f t="shared" si="7"/>
        <v>0</v>
      </c>
      <c r="O39" s="28">
        <f t="shared" si="8"/>
        <v>0</v>
      </c>
    </row>
    <row r="40" spans="3:15" ht="36" x14ac:dyDescent="0.15">
      <c r="C40" s="3" t="s">
        <v>60</v>
      </c>
      <c r="D40" s="7" t="s">
        <v>61</v>
      </c>
      <c r="E40" s="3" t="s">
        <v>11</v>
      </c>
      <c r="F40" s="3" t="s">
        <v>12</v>
      </c>
      <c r="G40" s="3">
        <v>1</v>
      </c>
      <c r="H40" s="18">
        <v>4249160</v>
      </c>
      <c r="I40" s="19">
        <v>0.19</v>
      </c>
      <c r="J40" s="18">
        <v>807340.4</v>
      </c>
      <c r="K40" s="18">
        <v>5056500.4000000004</v>
      </c>
      <c r="L40" s="28">
        <v>0</v>
      </c>
      <c r="M40" s="29">
        <f t="shared" si="6"/>
        <v>0</v>
      </c>
      <c r="N40" s="28">
        <f t="shared" si="7"/>
        <v>0</v>
      </c>
      <c r="O40" s="28">
        <f t="shared" si="8"/>
        <v>0</v>
      </c>
    </row>
    <row r="41" spans="3:15" ht="36" x14ac:dyDescent="0.15">
      <c r="C41" s="3" t="s">
        <v>62</v>
      </c>
      <c r="D41" s="4" t="s">
        <v>63</v>
      </c>
      <c r="E41" s="3" t="s">
        <v>11</v>
      </c>
      <c r="F41" s="3" t="s">
        <v>12</v>
      </c>
      <c r="G41" s="3">
        <v>1</v>
      </c>
      <c r="H41" s="18">
        <v>20114722</v>
      </c>
      <c r="I41" s="19">
        <v>0.19</v>
      </c>
      <c r="J41" s="18">
        <v>3821797.18</v>
      </c>
      <c r="K41" s="18">
        <v>23936519.18</v>
      </c>
      <c r="L41" s="28">
        <v>0</v>
      </c>
      <c r="M41" s="29">
        <f t="shared" si="6"/>
        <v>0</v>
      </c>
      <c r="N41" s="28">
        <f t="shared" si="7"/>
        <v>0</v>
      </c>
      <c r="O41" s="28">
        <f t="shared" si="8"/>
        <v>0</v>
      </c>
    </row>
    <row r="42" spans="3:15" ht="36" x14ac:dyDescent="0.15">
      <c r="C42" s="3" t="s">
        <v>64</v>
      </c>
      <c r="D42" s="4" t="s">
        <v>65</v>
      </c>
      <c r="E42" s="3" t="s">
        <v>11</v>
      </c>
      <c r="F42" s="3" t="s">
        <v>12</v>
      </c>
      <c r="G42" s="3">
        <v>1</v>
      </c>
      <c r="H42" s="18">
        <v>389059</v>
      </c>
      <c r="I42" s="19">
        <v>0.19</v>
      </c>
      <c r="J42" s="18">
        <v>73921.210000000006</v>
      </c>
      <c r="K42" s="18">
        <v>462980.21</v>
      </c>
      <c r="L42" s="28">
        <v>0</v>
      </c>
      <c r="M42" s="29">
        <f t="shared" si="6"/>
        <v>0</v>
      </c>
      <c r="N42" s="28">
        <f t="shared" si="7"/>
        <v>0</v>
      </c>
      <c r="O42" s="28">
        <f t="shared" si="8"/>
        <v>0</v>
      </c>
    </row>
    <row r="43" spans="3:15" ht="36" x14ac:dyDescent="0.15">
      <c r="C43" s="3" t="s">
        <v>66</v>
      </c>
      <c r="D43" s="4" t="s">
        <v>67</v>
      </c>
      <c r="E43" s="3" t="s">
        <v>11</v>
      </c>
      <c r="F43" s="3" t="s">
        <v>12</v>
      </c>
      <c r="G43" s="3">
        <v>1</v>
      </c>
      <c r="H43" s="18">
        <v>8537347</v>
      </c>
      <c r="I43" s="19">
        <v>0.19</v>
      </c>
      <c r="J43" s="18">
        <v>1622095.93</v>
      </c>
      <c r="K43" s="18">
        <v>10159442.93</v>
      </c>
      <c r="L43" s="28">
        <v>0</v>
      </c>
      <c r="M43" s="29">
        <f t="shared" si="6"/>
        <v>0</v>
      </c>
      <c r="N43" s="28">
        <f t="shared" si="7"/>
        <v>0</v>
      </c>
      <c r="O43" s="28">
        <f t="shared" si="8"/>
        <v>0</v>
      </c>
    </row>
    <row r="44" spans="3:15" ht="36" x14ac:dyDescent="0.15">
      <c r="C44" s="3" t="s">
        <v>68</v>
      </c>
      <c r="D44" s="4" t="s">
        <v>69</v>
      </c>
      <c r="E44" s="3" t="s">
        <v>11</v>
      </c>
      <c r="F44" s="3" t="s">
        <v>12</v>
      </c>
      <c r="G44" s="3">
        <v>1</v>
      </c>
      <c r="H44" s="18">
        <v>430526</v>
      </c>
      <c r="I44" s="19">
        <v>0.19</v>
      </c>
      <c r="J44" s="18">
        <v>81799.94</v>
      </c>
      <c r="K44" s="18">
        <v>512325.94</v>
      </c>
      <c r="L44" s="28">
        <v>0</v>
      </c>
      <c r="M44" s="29">
        <f t="shared" si="6"/>
        <v>0</v>
      </c>
      <c r="N44" s="28">
        <f t="shared" si="7"/>
        <v>0</v>
      </c>
      <c r="O44" s="28">
        <f t="shared" si="8"/>
        <v>0</v>
      </c>
    </row>
    <row r="45" spans="3:15" ht="36" x14ac:dyDescent="0.15">
      <c r="C45" s="3" t="s">
        <v>70</v>
      </c>
      <c r="D45" s="4" t="s">
        <v>71</v>
      </c>
      <c r="E45" s="3" t="s">
        <v>11</v>
      </c>
      <c r="F45" s="3" t="s">
        <v>12</v>
      </c>
      <c r="G45" s="3">
        <v>1</v>
      </c>
      <c r="H45" s="18">
        <v>8781271</v>
      </c>
      <c r="I45" s="19">
        <v>0.19</v>
      </c>
      <c r="J45" s="18">
        <v>1668441.49</v>
      </c>
      <c r="K45" s="18">
        <v>10449712.49</v>
      </c>
      <c r="L45" s="28">
        <v>0</v>
      </c>
      <c r="M45" s="29">
        <f t="shared" si="6"/>
        <v>0</v>
      </c>
      <c r="N45" s="28">
        <f t="shared" si="7"/>
        <v>0</v>
      </c>
      <c r="O45" s="28">
        <f t="shared" si="8"/>
        <v>0</v>
      </c>
    </row>
    <row r="46" spans="3:15" ht="36" x14ac:dyDescent="0.15">
      <c r="C46" s="3" t="s">
        <v>72</v>
      </c>
      <c r="D46" s="4" t="s">
        <v>73</v>
      </c>
      <c r="E46" s="3" t="s">
        <v>11</v>
      </c>
      <c r="F46" s="3" t="s">
        <v>12</v>
      </c>
      <c r="G46" s="3">
        <v>1</v>
      </c>
      <c r="H46" s="18">
        <v>629568</v>
      </c>
      <c r="I46" s="19">
        <v>0.19</v>
      </c>
      <c r="J46" s="18">
        <v>119617.92</v>
      </c>
      <c r="K46" s="18">
        <v>749185.92</v>
      </c>
      <c r="L46" s="28">
        <v>0</v>
      </c>
      <c r="M46" s="29">
        <f t="shared" si="6"/>
        <v>0</v>
      </c>
      <c r="N46" s="28">
        <f t="shared" si="7"/>
        <v>0</v>
      </c>
      <c r="O46" s="28">
        <f t="shared" si="8"/>
        <v>0</v>
      </c>
    </row>
    <row r="47" spans="3:15" ht="36" x14ac:dyDescent="0.15">
      <c r="C47" s="3" t="s">
        <v>74</v>
      </c>
      <c r="D47" s="4" t="s">
        <v>75</v>
      </c>
      <c r="E47" s="3" t="s">
        <v>11</v>
      </c>
      <c r="F47" s="3" t="s">
        <v>12</v>
      </c>
      <c r="G47" s="3">
        <v>1</v>
      </c>
      <c r="H47" s="18">
        <v>9025196</v>
      </c>
      <c r="I47" s="19">
        <v>0.19</v>
      </c>
      <c r="J47" s="18">
        <v>1714787.24</v>
      </c>
      <c r="K47" s="18">
        <v>10739983.24</v>
      </c>
      <c r="L47" s="28">
        <v>0</v>
      </c>
      <c r="M47" s="29">
        <f t="shared" si="6"/>
        <v>0</v>
      </c>
      <c r="N47" s="28">
        <f t="shared" si="7"/>
        <v>0</v>
      </c>
      <c r="O47" s="28">
        <f t="shared" si="8"/>
        <v>0</v>
      </c>
    </row>
    <row r="48" spans="3:15" ht="36" x14ac:dyDescent="0.15">
      <c r="C48" s="3" t="s">
        <v>76</v>
      </c>
      <c r="D48" s="4" t="s">
        <v>77</v>
      </c>
      <c r="E48" s="3" t="s">
        <v>11</v>
      </c>
      <c r="F48" s="3" t="s">
        <v>12</v>
      </c>
      <c r="G48" s="3">
        <v>1</v>
      </c>
      <c r="H48" s="18">
        <v>697867</v>
      </c>
      <c r="I48" s="19">
        <v>0.19</v>
      </c>
      <c r="J48" s="18">
        <v>132594.73000000001</v>
      </c>
      <c r="K48" s="18">
        <v>830461.73</v>
      </c>
      <c r="L48" s="28">
        <v>0</v>
      </c>
      <c r="M48" s="29">
        <f t="shared" si="6"/>
        <v>0</v>
      </c>
      <c r="N48" s="28">
        <f t="shared" si="7"/>
        <v>0</v>
      </c>
      <c r="O48" s="28">
        <f t="shared" si="8"/>
        <v>0</v>
      </c>
    </row>
    <row r="49" spans="3:15" ht="36" x14ac:dyDescent="0.15">
      <c r="C49" s="3" t="s">
        <v>78</v>
      </c>
      <c r="D49" s="4" t="s">
        <v>79</v>
      </c>
      <c r="E49" s="3" t="s">
        <v>11</v>
      </c>
      <c r="F49" s="3" t="s">
        <v>12</v>
      </c>
      <c r="G49" s="3">
        <v>1</v>
      </c>
      <c r="H49" s="18">
        <v>9269120</v>
      </c>
      <c r="I49" s="19">
        <v>0.19</v>
      </c>
      <c r="J49" s="18">
        <v>1761132.8</v>
      </c>
      <c r="K49" s="18">
        <v>11030252.800000001</v>
      </c>
      <c r="L49" s="28">
        <v>0</v>
      </c>
      <c r="M49" s="29">
        <f t="shared" si="6"/>
        <v>0</v>
      </c>
      <c r="N49" s="28">
        <f t="shared" si="7"/>
        <v>0</v>
      </c>
      <c r="O49" s="28">
        <f t="shared" si="8"/>
        <v>0</v>
      </c>
    </row>
    <row r="50" spans="3:15" ht="24" x14ac:dyDescent="0.15">
      <c r="C50" s="3" t="s">
        <v>64</v>
      </c>
      <c r="D50" s="7" t="s">
        <v>80</v>
      </c>
      <c r="E50" s="3" t="s">
        <v>11</v>
      </c>
      <c r="F50" s="3" t="s">
        <v>12</v>
      </c>
      <c r="G50" s="3">
        <v>1</v>
      </c>
      <c r="H50" s="18">
        <v>857150</v>
      </c>
      <c r="I50" s="19">
        <v>0.19</v>
      </c>
      <c r="J50" s="18">
        <v>162858.5</v>
      </c>
      <c r="K50" s="18">
        <v>1020008.5</v>
      </c>
      <c r="L50" s="28">
        <v>0</v>
      </c>
      <c r="M50" s="29">
        <f t="shared" si="6"/>
        <v>0</v>
      </c>
      <c r="N50" s="28">
        <f t="shared" si="7"/>
        <v>0</v>
      </c>
      <c r="O50" s="28">
        <f t="shared" si="8"/>
        <v>0</v>
      </c>
    </row>
    <row r="51" spans="3:15" ht="24" x14ac:dyDescent="0.15">
      <c r="C51" s="3" t="s">
        <v>66</v>
      </c>
      <c r="D51" s="7" t="s">
        <v>81</v>
      </c>
      <c r="E51" s="3" t="s">
        <v>11</v>
      </c>
      <c r="F51" s="3" t="s">
        <v>12</v>
      </c>
      <c r="G51" s="3">
        <v>1</v>
      </c>
      <c r="H51" s="18">
        <v>1406711</v>
      </c>
      <c r="I51" s="19">
        <v>0.19</v>
      </c>
      <c r="J51" s="18">
        <v>267275.09000000003</v>
      </c>
      <c r="K51" s="18">
        <v>1673986.09</v>
      </c>
      <c r="L51" s="28">
        <v>0</v>
      </c>
      <c r="M51" s="29">
        <f t="shared" si="6"/>
        <v>0</v>
      </c>
      <c r="N51" s="28">
        <f t="shared" si="7"/>
        <v>0</v>
      </c>
      <c r="O51" s="28">
        <f t="shared" si="8"/>
        <v>0</v>
      </c>
    </row>
    <row r="52" spans="3:15" ht="24" x14ac:dyDescent="0.15">
      <c r="C52" s="3" t="s">
        <v>66</v>
      </c>
      <c r="D52" s="7" t="s">
        <v>82</v>
      </c>
      <c r="E52" s="3" t="s">
        <v>11</v>
      </c>
      <c r="F52" s="3" t="s">
        <v>12</v>
      </c>
      <c r="G52" s="3">
        <v>1</v>
      </c>
      <c r="H52" s="18">
        <v>1164250</v>
      </c>
      <c r="I52" s="19">
        <v>0.19</v>
      </c>
      <c r="J52" s="18">
        <v>221207.5</v>
      </c>
      <c r="K52" s="18">
        <v>1385457.5</v>
      </c>
      <c r="L52" s="28">
        <v>0</v>
      </c>
      <c r="M52" s="29">
        <f t="shared" si="6"/>
        <v>0</v>
      </c>
      <c r="N52" s="28">
        <f t="shared" si="7"/>
        <v>0</v>
      </c>
      <c r="O52" s="28">
        <f t="shared" si="8"/>
        <v>0</v>
      </c>
    </row>
    <row r="53" spans="3:15" ht="24" x14ac:dyDescent="0.15">
      <c r="C53" s="3" t="s">
        <v>68</v>
      </c>
      <c r="D53" s="7" t="s">
        <v>83</v>
      </c>
      <c r="E53" s="3" t="s">
        <v>11</v>
      </c>
      <c r="F53" s="3" t="s">
        <v>12</v>
      </c>
      <c r="G53" s="3">
        <v>1</v>
      </c>
      <c r="H53" s="18">
        <v>2285570</v>
      </c>
      <c r="I53" s="19">
        <v>0.19</v>
      </c>
      <c r="J53" s="18">
        <v>434258.3</v>
      </c>
      <c r="K53" s="18">
        <v>2719828.3</v>
      </c>
      <c r="L53" s="28">
        <v>0</v>
      </c>
      <c r="M53" s="29">
        <f t="shared" si="6"/>
        <v>0</v>
      </c>
      <c r="N53" s="28">
        <f t="shared" si="7"/>
        <v>0</v>
      </c>
      <c r="O53" s="28">
        <f t="shared" si="8"/>
        <v>0</v>
      </c>
    </row>
    <row r="54" spans="3:15" ht="36" x14ac:dyDescent="0.15">
      <c r="C54" s="3" t="s">
        <v>70</v>
      </c>
      <c r="D54" s="7" t="s">
        <v>84</v>
      </c>
      <c r="E54" s="3" t="s">
        <v>11</v>
      </c>
      <c r="F54" s="3" t="s">
        <v>12</v>
      </c>
      <c r="G54" s="3">
        <v>1</v>
      </c>
      <c r="H54" s="18">
        <v>597614</v>
      </c>
      <c r="I54" s="19">
        <v>0.19</v>
      </c>
      <c r="J54" s="18">
        <v>113546.66</v>
      </c>
      <c r="K54" s="18">
        <v>711160.66</v>
      </c>
      <c r="L54" s="28">
        <v>0</v>
      </c>
      <c r="M54" s="29">
        <f t="shared" si="6"/>
        <v>0</v>
      </c>
      <c r="N54" s="28">
        <f t="shared" si="7"/>
        <v>0</v>
      </c>
      <c r="O54" s="28">
        <f t="shared" si="8"/>
        <v>0</v>
      </c>
    </row>
    <row r="55" spans="3:15" ht="36" x14ac:dyDescent="0.15">
      <c r="C55" s="3" t="s">
        <v>72</v>
      </c>
      <c r="D55" s="7" t="s">
        <v>85</v>
      </c>
      <c r="E55" s="3" t="s">
        <v>11</v>
      </c>
      <c r="F55" s="3" t="s">
        <v>12</v>
      </c>
      <c r="G55" s="3">
        <v>1</v>
      </c>
      <c r="H55" s="18">
        <v>1100098</v>
      </c>
      <c r="I55" s="19">
        <v>0.19</v>
      </c>
      <c r="J55" s="18">
        <v>209018.62</v>
      </c>
      <c r="K55" s="18">
        <v>1309116.6200000001</v>
      </c>
      <c r="L55" s="28">
        <v>0</v>
      </c>
      <c r="M55" s="29">
        <f t="shared" si="6"/>
        <v>0</v>
      </c>
      <c r="N55" s="28">
        <f t="shared" si="7"/>
        <v>0</v>
      </c>
      <c r="O55" s="28">
        <f t="shared" si="8"/>
        <v>0</v>
      </c>
    </row>
    <row r="56" spans="3:15" ht="36" x14ac:dyDescent="0.15">
      <c r="C56" s="3" t="s">
        <v>74</v>
      </c>
      <c r="D56" s="7" t="s">
        <v>86</v>
      </c>
      <c r="E56" s="3" t="s">
        <v>11</v>
      </c>
      <c r="F56" s="3" t="s">
        <v>12</v>
      </c>
      <c r="G56" s="3">
        <v>1</v>
      </c>
      <c r="H56" s="18">
        <v>770069</v>
      </c>
      <c r="I56" s="19">
        <v>0.19</v>
      </c>
      <c r="J56" s="18">
        <v>146313.11000000002</v>
      </c>
      <c r="K56" s="18">
        <v>916382.11</v>
      </c>
      <c r="L56" s="28">
        <v>0</v>
      </c>
      <c r="M56" s="29">
        <f t="shared" si="6"/>
        <v>0</v>
      </c>
      <c r="N56" s="28">
        <f t="shared" si="7"/>
        <v>0</v>
      </c>
      <c r="O56" s="28">
        <f t="shared" si="8"/>
        <v>0</v>
      </c>
    </row>
    <row r="57" spans="3:15" ht="36" x14ac:dyDescent="0.15">
      <c r="C57" s="3" t="s">
        <v>76</v>
      </c>
      <c r="D57" s="7" t="s">
        <v>87</v>
      </c>
      <c r="E57" s="3" t="s">
        <v>11</v>
      </c>
      <c r="F57" s="3" t="s">
        <v>12</v>
      </c>
      <c r="G57" s="3">
        <v>1</v>
      </c>
      <c r="H57" s="18">
        <v>1012285</v>
      </c>
      <c r="I57" s="19">
        <v>0.19</v>
      </c>
      <c r="J57" s="18">
        <v>192334.15</v>
      </c>
      <c r="K57" s="18">
        <v>1204619.1499999999</v>
      </c>
      <c r="L57" s="28">
        <v>0</v>
      </c>
      <c r="M57" s="29">
        <f t="shared" si="6"/>
        <v>0</v>
      </c>
      <c r="N57" s="28">
        <f t="shared" si="7"/>
        <v>0</v>
      </c>
      <c r="O57" s="28">
        <f t="shared" si="8"/>
        <v>0</v>
      </c>
    </row>
    <row r="58" spans="3:15" ht="24" x14ac:dyDescent="0.15">
      <c r="C58" s="3" t="s">
        <v>78</v>
      </c>
      <c r="D58" s="7" t="s">
        <v>88</v>
      </c>
      <c r="E58" s="3" t="s">
        <v>11</v>
      </c>
      <c r="F58" s="3" t="s">
        <v>12</v>
      </c>
      <c r="G58" s="3">
        <v>1</v>
      </c>
      <c r="H58" s="18">
        <v>298807</v>
      </c>
      <c r="I58" s="19">
        <v>0.19</v>
      </c>
      <c r="J58" s="18">
        <v>56773.33</v>
      </c>
      <c r="K58" s="18">
        <v>355580.33</v>
      </c>
      <c r="L58" s="28">
        <v>0</v>
      </c>
      <c r="M58" s="29">
        <f t="shared" si="6"/>
        <v>0</v>
      </c>
      <c r="N58" s="28">
        <f t="shared" si="7"/>
        <v>0</v>
      </c>
      <c r="O58" s="28">
        <f t="shared" si="8"/>
        <v>0</v>
      </c>
    </row>
    <row r="59" spans="3:15" ht="24" x14ac:dyDescent="0.15">
      <c r="C59" s="3" t="s">
        <v>89</v>
      </c>
      <c r="D59" s="7" t="s">
        <v>90</v>
      </c>
      <c r="E59" s="3" t="s">
        <v>11</v>
      </c>
      <c r="F59" s="3" t="s">
        <v>12</v>
      </c>
      <c r="G59" s="3">
        <v>1</v>
      </c>
      <c r="H59" s="18">
        <v>560538</v>
      </c>
      <c r="I59" s="19">
        <v>0.19</v>
      </c>
      <c r="J59" s="18">
        <v>106502.22</v>
      </c>
      <c r="K59" s="18">
        <v>667040.22</v>
      </c>
      <c r="L59" s="28">
        <v>0</v>
      </c>
      <c r="M59" s="29">
        <f t="shared" si="6"/>
        <v>0</v>
      </c>
      <c r="N59" s="28">
        <f t="shared" si="7"/>
        <v>0</v>
      </c>
      <c r="O59" s="28">
        <f t="shared" si="8"/>
        <v>0</v>
      </c>
    </row>
    <row r="60" spans="3:15" ht="24" x14ac:dyDescent="0.15">
      <c r="C60" s="3" t="s">
        <v>91</v>
      </c>
      <c r="D60" s="7" t="s">
        <v>92</v>
      </c>
      <c r="E60" s="3" t="s">
        <v>11</v>
      </c>
      <c r="F60" s="3" t="s">
        <v>12</v>
      </c>
      <c r="G60" s="3">
        <v>1</v>
      </c>
      <c r="H60" s="18">
        <v>1108636</v>
      </c>
      <c r="I60" s="19">
        <v>0.19</v>
      </c>
      <c r="J60" s="18">
        <v>210640.84</v>
      </c>
      <c r="K60" s="18">
        <v>1319276.8400000001</v>
      </c>
      <c r="L60" s="28">
        <v>0</v>
      </c>
      <c r="M60" s="29">
        <f t="shared" si="6"/>
        <v>0</v>
      </c>
      <c r="N60" s="28">
        <f t="shared" si="7"/>
        <v>0</v>
      </c>
      <c r="O60" s="28">
        <f t="shared" si="8"/>
        <v>0</v>
      </c>
    </row>
    <row r="61" spans="3:15" ht="24" x14ac:dyDescent="0.15">
      <c r="C61" s="3" t="s">
        <v>93</v>
      </c>
      <c r="D61" s="7" t="s">
        <v>94</v>
      </c>
      <c r="E61" s="3" t="s">
        <v>11</v>
      </c>
      <c r="F61" s="3" t="s">
        <v>12</v>
      </c>
      <c r="G61" s="3">
        <v>1</v>
      </c>
      <c r="H61" s="18">
        <v>1108636</v>
      </c>
      <c r="I61" s="19">
        <v>0.19</v>
      </c>
      <c r="J61" s="18">
        <v>210640.84</v>
      </c>
      <c r="K61" s="18">
        <v>1319276.8400000001</v>
      </c>
      <c r="L61" s="28">
        <v>0</v>
      </c>
      <c r="M61" s="29">
        <f t="shared" si="6"/>
        <v>0</v>
      </c>
      <c r="N61" s="28">
        <f t="shared" si="7"/>
        <v>0</v>
      </c>
      <c r="O61" s="28">
        <f t="shared" si="8"/>
        <v>0</v>
      </c>
    </row>
    <row r="62" spans="3:15" ht="24" x14ac:dyDescent="0.15">
      <c r="C62" s="3" t="s">
        <v>95</v>
      </c>
      <c r="D62" s="7" t="s">
        <v>96</v>
      </c>
      <c r="E62" s="3" t="s">
        <v>11</v>
      </c>
      <c r="F62" s="3" t="s">
        <v>12</v>
      </c>
      <c r="G62" s="3">
        <v>1</v>
      </c>
      <c r="H62" s="18">
        <v>297588</v>
      </c>
      <c r="I62" s="19">
        <v>0.19</v>
      </c>
      <c r="J62" s="18">
        <v>56541.72</v>
      </c>
      <c r="K62" s="18">
        <v>354129.72</v>
      </c>
      <c r="L62" s="28">
        <v>0</v>
      </c>
      <c r="M62" s="29">
        <f t="shared" si="6"/>
        <v>0</v>
      </c>
      <c r="N62" s="28">
        <f t="shared" si="7"/>
        <v>0</v>
      </c>
      <c r="O62" s="28">
        <f t="shared" si="8"/>
        <v>0</v>
      </c>
    </row>
    <row r="63" spans="3:15" ht="24" x14ac:dyDescent="0.15">
      <c r="C63" s="3" t="s">
        <v>97</v>
      </c>
      <c r="D63" s="7" t="s">
        <v>98</v>
      </c>
      <c r="E63" s="3" t="s">
        <v>11</v>
      </c>
      <c r="F63" s="3" t="s">
        <v>12</v>
      </c>
      <c r="G63" s="3">
        <v>1</v>
      </c>
      <c r="H63" s="18">
        <v>558586</v>
      </c>
      <c r="I63" s="19">
        <v>0.19</v>
      </c>
      <c r="J63" s="18">
        <v>106131.34</v>
      </c>
      <c r="K63" s="18">
        <v>664717.34</v>
      </c>
      <c r="L63" s="28">
        <v>0</v>
      </c>
      <c r="M63" s="29">
        <f t="shared" si="6"/>
        <v>0</v>
      </c>
      <c r="N63" s="28">
        <f t="shared" si="7"/>
        <v>0</v>
      </c>
      <c r="O63" s="28">
        <f t="shared" si="8"/>
        <v>0</v>
      </c>
    </row>
    <row r="64" spans="3:15" ht="24" x14ac:dyDescent="0.15">
      <c r="C64" s="3" t="s">
        <v>99</v>
      </c>
      <c r="D64" s="7" t="s">
        <v>100</v>
      </c>
      <c r="E64" s="3" t="s">
        <v>11</v>
      </c>
      <c r="F64" s="3" t="s">
        <v>12</v>
      </c>
      <c r="G64" s="3">
        <v>1</v>
      </c>
      <c r="H64" s="18">
        <v>1280602</v>
      </c>
      <c r="I64" s="19">
        <v>0.19</v>
      </c>
      <c r="J64" s="18">
        <v>243314.38</v>
      </c>
      <c r="K64" s="18">
        <v>1523916.38</v>
      </c>
      <c r="L64" s="28">
        <v>0</v>
      </c>
      <c r="M64" s="29">
        <f t="shared" si="6"/>
        <v>0</v>
      </c>
      <c r="N64" s="28">
        <f t="shared" si="7"/>
        <v>0</v>
      </c>
      <c r="O64" s="28">
        <f t="shared" si="8"/>
        <v>0</v>
      </c>
    </row>
    <row r="65" spans="3:15" ht="24" x14ac:dyDescent="0.15">
      <c r="C65" s="3" t="s">
        <v>101</v>
      </c>
      <c r="D65" s="7" t="s">
        <v>102</v>
      </c>
      <c r="E65" s="3" t="s">
        <v>11</v>
      </c>
      <c r="F65" s="3" t="s">
        <v>12</v>
      </c>
      <c r="G65" s="3">
        <v>1</v>
      </c>
      <c r="H65" s="18">
        <v>1304995</v>
      </c>
      <c r="I65" s="19">
        <v>0.19</v>
      </c>
      <c r="J65" s="18">
        <v>247949.05</v>
      </c>
      <c r="K65" s="18">
        <v>1552944.05</v>
      </c>
      <c r="L65" s="28">
        <v>0</v>
      </c>
      <c r="M65" s="29">
        <f t="shared" si="6"/>
        <v>0</v>
      </c>
      <c r="N65" s="28">
        <f t="shared" si="7"/>
        <v>0</v>
      </c>
      <c r="O65" s="28">
        <f t="shared" si="8"/>
        <v>0</v>
      </c>
    </row>
    <row r="66" spans="3:15" ht="24" x14ac:dyDescent="0.15">
      <c r="C66" s="3" t="s">
        <v>103</v>
      </c>
      <c r="D66" s="7" t="s">
        <v>104</v>
      </c>
      <c r="E66" s="3" t="s">
        <v>11</v>
      </c>
      <c r="F66" s="3" t="s">
        <v>12</v>
      </c>
      <c r="G66" s="3">
        <v>1</v>
      </c>
      <c r="H66" s="18">
        <v>30734</v>
      </c>
      <c r="I66" s="19">
        <v>0.19</v>
      </c>
      <c r="J66" s="18">
        <v>5839.46</v>
      </c>
      <c r="K66" s="18">
        <v>36573.46</v>
      </c>
      <c r="L66" s="28">
        <v>0</v>
      </c>
      <c r="M66" s="29">
        <f t="shared" si="6"/>
        <v>0</v>
      </c>
      <c r="N66" s="28">
        <f t="shared" si="7"/>
        <v>0</v>
      </c>
      <c r="O66" s="28">
        <f t="shared" si="8"/>
        <v>0</v>
      </c>
    </row>
    <row r="67" spans="3:15" ht="24" x14ac:dyDescent="0.15">
      <c r="C67" s="3" t="s">
        <v>103</v>
      </c>
      <c r="D67" s="7" t="s">
        <v>105</v>
      </c>
      <c r="E67" s="3" t="s">
        <v>11</v>
      </c>
      <c r="F67" s="3" t="s">
        <v>12</v>
      </c>
      <c r="G67" s="3">
        <v>1</v>
      </c>
      <c r="H67" s="18">
        <v>43906</v>
      </c>
      <c r="I67" s="19">
        <v>0.19</v>
      </c>
      <c r="J67" s="18">
        <v>8342.14</v>
      </c>
      <c r="K67" s="18">
        <v>52248.14</v>
      </c>
      <c r="L67" s="28">
        <v>0</v>
      </c>
      <c r="M67" s="29">
        <f t="shared" si="6"/>
        <v>0</v>
      </c>
      <c r="N67" s="28">
        <f t="shared" si="7"/>
        <v>0</v>
      </c>
      <c r="O67" s="28">
        <f t="shared" si="8"/>
        <v>0</v>
      </c>
    </row>
    <row r="68" spans="3:15" ht="24" x14ac:dyDescent="0.15">
      <c r="C68" s="3" t="s">
        <v>106</v>
      </c>
      <c r="D68" s="7" t="s">
        <v>107</v>
      </c>
      <c r="E68" s="3" t="s">
        <v>11</v>
      </c>
      <c r="F68" s="3" t="s">
        <v>12</v>
      </c>
      <c r="G68" s="3">
        <v>1</v>
      </c>
      <c r="H68" s="18">
        <v>58054</v>
      </c>
      <c r="I68" s="19">
        <v>0.19</v>
      </c>
      <c r="J68" s="18">
        <v>11030.26</v>
      </c>
      <c r="K68" s="18">
        <v>69084.259999999995</v>
      </c>
      <c r="L68" s="28">
        <v>0</v>
      </c>
      <c r="M68" s="29">
        <f t="shared" si="6"/>
        <v>0</v>
      </c>
      <c r="N68" s="28">
        <f t="shared" si="7"/>
        <v>0</v>
      </c>
      <c r="O68" s="28">
        <f t="shared" si="8"/>
        <v>0</v>
      </c>
    </row>
    <row r="69" spans="3:15" ht="24" x14ac:dyDescent="0.15">
      <c r="C69" s="3" t="s">
        <v>108</v>
      </c>
      <c r="D69" s="7" t="s">
        <v>109</v>
      </c>
      <c r="E69" s="3" t="s">
        <v>11</v>
      </c>
      <c r="F69" s="3" t="s">
        <v>12</v>
      </c>
      <c r="G69" s="3">
        <v>1</v>
      </c>
      <c r="H69" s="18">
        <v>109766</v>
      </c>
      <c r="I69" s="19">
        <v>0.19</v>
      </c>
      <c r="J69" s="18">
        <v>20855.54</v>
      </c>
      <c r="K69" s="18">
        <v>130621.54000000001</v>
      </c>
      <c r="L69" s="28">
        <v>0</v>
      </c>
      <c r="M69" s="29">
        <f t="shared" si="6"/>
        <v>0</v>
      </c>
      <c r="N69" s="28">
        <f t="shared" si="7"/>
        <v>0</v>
      </c>
      <c r="O69" s="28">
        <f t="shared" si="8"/>
        <v>0</v>
      </c>
    </row>
    <row r="70" spans="3:15" ht="12" x14ac:dyDescent="0.15">
      <c r="C70" s="3" t="s">
        <v>110</v>
      </c>
      <c r="D70" s="7" t="s">
        <v>111</v>
      </c>
      <c r="E70" s="3" t="s">
        <v>11</v>
      </c>
      <c r="F70" s="3" t="s">
        <v>12</v>
      </c>
      <c r="G70" s="3">
        <v>1</v>
      </c>
      <c r="H70" s="18">
        <v>39028</v>
      </c>
      <c r="I70" s="19">
        <v>0.19</v>
      </c>
      <c r="J70" s="18">
        <v>7415.32</v>
      </c>
      <c r="K70" s="18">
        <v>46443.32</v>
      </c>
      <c r="L70" s="28">
        <v>0</v>
      </c>
      <c r="M70" s="29">
        <f t="shared" si="6"/>
        <v>0</v>
      </c>
      <c r="N70" s="28">
        <f t="shared" si="7"/>
        <v>0</v>
      </c>
      <c r="O70" s="28">
        <f t="shared" si="8"/>
        <v>0</v>
      </c>
    </row>
    <row r="71" spans="3:15" ht="12" x14ac:dyDescent="0.15">
      <c r="C71" s="3" t="s">
        <v>112</v>
      </c>
      <c r="D71" s="7" t="s">
        <v>113</v>
      </c>
      <c r="E71" s="3" t="s">
        <v>11</v>
      </c>
      <c r="F71" s="3" t="s">
        <v>12</v>
      </c>
      <c r="G71" s="3">
        <v>1</v>
      </c>
      <c r="H71" s="18">
        <v>329298</v>
      </c>
      <c r="I71" s="19">
        <v>0.19</v>
      </c>
      <c r="J71" s="18">
        <v>62566.62</v>
      </c>
      <c r="K71" s="18">
        <v>391864.62</v>
      </c>
      <c r="L71" s="28">
        <v>0</v>
      </c>
      <c r="M71" s="29">
        <f t="shared" si="6"/>
        <v>0</v>
      </c>
      <c r="N71" s="28">
        <f t="shared" si="7"/>
        <v>0</v>
      </c>
      <c r="O71" s="28">
        <f t="shared" si="8"/>
        <v>0</v>
      </c>
    </row>
    <row r="72" spans="3:15" ht="12" x14ac:dyDescent="0.15">
      <c r="C72" s="3" t="s">
        <v>114</v>
      </c>
      <c r="D72" s="7" t="s">
        <v>115</v>
      </c>
      <c r="E72" s="3" t="s">
        <v>11</v>
      </c>
      <c r="F72" s="3" t="s">
        <v>12</v>
      </c>
      <c r="G72" s="3">
        <v>1</v>
      </c>
      <c r="H72" s="18">
        <v>29271</v>
      </c>
      <c r="I72" s="19">
        <v>0.19</v>
      </c>
      <c r="J72" s="18">
        <v>5561.49</v>
      </c>
      <c r="K72" s="18">
        <v>34832.49</v>
      </c>
      <c r="L72" s="28">
        <v>0</v>
      </c>
      <c r="M72" s="29">
        <f t="shared" si="6"/>
        <v>0</v>
      </c>
      <c r="N72" s="28">
        <f t="shared" si="7"/>
        <v>0</v>
      </c>
      <c r="O72" s="28">
        <f t="shared" si="8"/>
        <v>0</v>
      </c>
    </row>
    <row r="73" spans="3:15" ht="12" x14ac:dyDescent="0.15">
      <c r="C73" s="3" t="s">
        <v>116</v>
      </c>
      <c r="D73" s="7" t="s">
        <v>117</v>
      </c>
      <c r="E73" s="3" t="s">
        <v>11</v>
      </c>
      <c r="F73" s="3" t="s">
        <v>12</v>
      </c>
      <c r="G73" s="3">
        <v>1</v>
      </c>
      <c r="H73" s="18">
        <v>39028</v>
      </c>
      <c r="I73" s="19">
        <v>0.19</v>
      </c>
      <c r="J73" s="18">
        <v>7415.32</v>
      </c>
      <c r="K73" s="18">
        <v>46443.32</v>
      </c>
      <c r="L73" s="28">
        <v>0</v>
      </c>
      <c r="M73" s="29">
        <f t="shared" si="6"/>
        <v>0</v>
      </c>
      <c r="N73" s="28">
        <f t="shared" si="7"/>
        <v>0</v>
      </c>
      <c r="O73" s="28">
        <f t="shared" si="8"/>
        <v>0</v>
      </c>
    </row>
    <row r="74" spans="3:15" ht="12" x14ac:dyDescent="0.15">
      <c r="C74" s="3" t="s">
        <v>118</v>
      </c>
      <c r="D74" s="7" t="s">
        <v>119</v>
      </c>
      <c r="E74" s="3" t="s">
        <v>11</v>
      </c>
      <c r="F74" s="3" t="s">
        <v>12</v>
      </c>
      <c r="G74" s="3">
        <v>1</v>
      </c>
      <c r="H74" s="18">
        <v>51224</v>
      </c>
      <c r="I74" s="19">
        <v>0.19</v>
      </c>
      <c r="J74" s="18">
        <v>9732.56</v>
      </c>
      <c r="K74" s="18">
        <v>60956.56</v>
      </c>
      <c r="L74" s="28">
        <v>0</v>
      </c>
      <c r="M74" s="29">
        <f t="shared" si="6"/>
        <v>0</v>
      </c>
      <c r="N74" s="28">
        <f t="shared" si="7"/>
        <v>0</v>
      </c>
      <c r="O74" s="28">
        <f t="shared" si="8"/>
        <v>0</v>
      </c>
    </row>
    <row r="75" spans="3:15" ht="12" x14ac:dyDescent="0.15">
      <c r="C75" s="3" t="s">
        <v>120</v>
      </c>
      <c r="D75" s="7" t="s">
        <v>121</v>
      </c>
      <c r="E75" s="3" t="s">
        <v>11</v>
      </c>
      <c r="F75" s="3" t="s">
        <v>12</v>
      </c>
      <c r="G75" s="3">
        <v>1</v>
      </c>
      <c r="H75" s="18">
        <v>60981</v>
      </c>
      <c r="I75" s="19">
        <v>0.19</v>
      </c>
      <c r="J75" s="18">
        <v>11586.39</v>
      </c>
      <c r="K75" s="18">
        <v>72567.39</v>
      </c>
      <c r="L75" s="28">
        <v>0</v>
      </c>
      <c r="M75" s="29">
        <f t="shared" si="6"/>
        <v>0</v>
      </c>
      <c r="N75" s="28">
        <f t="shared" si="7"/>
        <v>0</v>
      </c>
      <c r="O75" s="28">
        <f t="shared" si="8"/>
        <v>0</v>
      </c>
    </row>
    <row r="76" spans="3:15" ht="12" x14ac:dyDescent="0.15">
      <c r="C76" s="3" t="s">
        <v>122</v>
      </c>
      <c r="D76" s="7" t="s">
        <v>123</v>
      </c>
      <c r="E76" s="3" t="s">
        <v>11</v>
      </c>
      <c r="F76" s="3" t="s">
        <v>12</v>
      </c>
      <c r="G76" s="3">
        <v>1</v>
      </c>
      <c r="H76" s="18">
        <v>65860</v>
      </c>
      <c r="I76" s="19">
        <v>0.19</v>
      </c>
      <c r="J76" s="18">
        <v>12513.4</v>
      </c>
      <c r="K76" s="18">
        <v>78373.399999999994</v>
      </c>
      <c r="L76" s="28">
        <v>0</v>
      </c>
      <c r="M76" s="29">
        <f t="shared" si="6"/>
        <v>0</v>
      </c>
      <c r="N76" s="28">
        <f t="shared" si="7"/>
        <v>0</v>
      </c>
      <c r="O76" s="28">
        <f t="shared" si="8"/>
        <v>0</v>
      </c>
    </row>
    <row r="77" spans="3:15" ht="12" x14ac:dyDescent="0.15">
      <c r="C77" s="3" t="s">
        <v>124</v>
      </c>
      <c r="D77" s="7" t="s">
        <v>125</v>
      </c>
      <c r="E77" s="3" t="s">
        <v>11</v>
      </c>
      <c r="F77" s="3" t="s">
        <v>12</v>
      </c>
      <c r="G77" s="3">
        <v>1</v>
      </c>
      <c r="H77" s="18">
        <v>65860</v>
      </c>
      <c r="I77" s="19">
        <v>0.19</v>
      </c>
      <c r="J77" s="18">
        <v>12513.4</v>
      </c>
      <c r="K77" s="18">
        <v>78373.399999999994</v>
      </c>
      <c r="L77" s="28">
        <v>0</v>
      </c>
      <c r="M77" s="29">
        <f t="shared" si="6"/>
        <v>0</v>
      </c>
      <c r="N77" s="28">
        <f t="shared" si="7"/>
        <v>0</v>
      </c>
      <c r="O77" s="28">
        <f t="shared" si="8"/>
        <v>0</v>
      </c>
    </row>
    <row r="78" spans="3:15" ht="12" x14ac:dyDescent="0.15">
      <c r="C78" s="3" t="s">
        <v>126</v>
      </c>
      <c r="D78" s="7" t="s">
        <v>127</v>
      </c>
      <c r="E78" s="3" t="s">
        <v>11</v>
      </c>
      <c r="F78" s="3" t="s">
        <v>12</v>
      </c>
      <c r="G78" s="3">
        <v>1</v>
      </c>
      <c r="H78" s="18">
        <v>7318</v>
      </c>
      <c r="I78" s="19">
        <v>0.19</v>
      </c>
      <c r="J78" s="18">
        <v>1390.42</v>
      </c>
      <c r="K78" s="18">
        <v>8708.42</v>
      </c>
      <c r="L78" s="28">
        <v>0</v>
      </c>
      <c r="M78" s="29">
        <f t="shared" si="6"/>
        <v>0</v>
      </c>
      <c r="N78" s="28">
        <f t="shared" si="7"/>
        <v>0</v>
      </c>
      <c r="O78" s="28">
        <f t="shared" si="8"/>
        <v>0</v>
      </c>
    </row>
    <row r="79" spans="3:15" ht="12" x14ac:dyDescent="0.15">
      <c r="C79" s="3" t="s">
        <v>128</v>
      </c>
      <c r="D79" s="7" t="s">
        <v>129</v>
      </c>
      <c r="E79" s="3" t="s">
        <v>11</v>
      </c>
      <c r="F79" s="3" t="s">
        <v>12</v>
      </c>
      <c r="G79" s="3">
        <v>1</v>
      </c>
      <c r="H79" s="18">
        <v>8537</v>
      </c>
      <c r="I79" s="19">
        <v>0.19</v>
      </c>
      <c r="J79" s="18">
        <v>1622.03</v>
      </c>
      <c r="K79" s="18">
        <v>10159.030000000001</v>
      </c>
      <c r="L79" s="28">
        <v>0</v>
      </c>
      <c r="M79" s="29">
        <f t="shared" si="6"/>
        <v>0</v>
      </c>
      <c r="N79" s="28">
        <f t="shared" si="7"/>
        <v>0</v>
      </c>
      <c r="O79" s="28">
        <f t="shared" si="8"/>
        <v>0</v>
      </c>
    </row>
    <row r="80" spans="3:15" ht="12" x14ac:dyDescent="0.15">
      <c r="C80" s="3" t="s">
        <v>130</v>
      </c>
      <c r="D80" s="7" t="s">
        <v>131</v>
      </c>
      <c r="E80" s="3" t="s">
        <v>11</v>
      </c>
      <c r="F80" s="3" t="s">
        <v>12</v>
      </c>
      <c r="G80" s="3">
        <v>1</v>
      </c>
      <c r="H80" s="18">
        <v>4830</v>
      </c>
      <c r="I80" s="19">
        <v>0.19</v>
      </c>
      <c r="J80" s="18">
        <v>917.7</v>
      </c>
      <c r="K80" s="18">
        <v>5747.7</v>
      </c>
      <c r="L80" s="28">
        <v>0</v>
      </c>
      <c r="M80" s="29">
        <f t="shared" si="6"/>
        <v>0</v>
      </c>
      <c r="N80" s="28">
        <f t="shared" si="7"/>
        <v>0</v>
      </c>
      <c r="O80" s="28">
        <f t="shared" si="8"/>
        <v>0</v>
      </c>
    </row>
    <row r="81" spans="3:15" ht="12" x14ac:dyDescent="0.15">
      <c r="C81" s="3" t="s">
        <v>132</v>
      </c>
      <c r="D81" s="7" t="s">
        <v>133</v>
      </c>
      <c r="E81" s="3" t="s">
        <v>11</v>
      </c>
      <c r="F81" s="3" t="s">
        <v>12</v>
      </c>
      <c r="G81" s="3">
        <v>1</v>
      </c>
      <c r="H81" s="18">
        <v>6586</v>
      </c>
      <c r="I81" s="19">
        <v>0.19</v>
      </c>
      <c r="J81" s="18">
        <v>1251.3399999999999</v>
      </c>
      <c r="K81" s="18">
        <v>7837.34</v>
      </c>
      <c r="L81" s="28">
        <v>0</v>
      </c>
      <c r="M81" s="29">
        <f t="shared" si="6"/>
        <v>0</v>
      </c>
      <c r="N81" s="28">
        <f t="shared" si="7"/>
        <v>0</v>
      </c>
      <c r="O81" s="28">
        <f t="shared" si="8"/>
        <v>0</v>
      </c>
    </row>
    <row r="82" spans="3:15" x14ac:dyDescent="0.15">
      <c r="C82" s="1" t="s">
        <v>134</v>
      </c>
      <c r="D82" s="2"/>
      <c r="E82" s="2"/>
      <c r="F82" s="2"/>
      <c r="G82" s="20"/>
      <c r="H82" s="12"/>
      <c r="I82" s="13"/>
      <c r="J82" s="12"/>
      <c r="K82" s="12"/>
      <c r="L82" s="14"/>
      <c r="M82" s="14"/>
      <c r="N82" s="14"/>
      <c r="O82" s="14"/>
    </row>
    <row r="83" spans="3:15" ht="48" x14ac:dyDescent="0.15">
      <c r="C83" s="3" t="s">
        <v>1</v>
      </c>
      <c r="D83" s="3" t="s">
        <v>2</v>
      </c>
      <c r="E83" s="3" t="s">
        <v>3</v>
      </c>
      <c r="F83" s="3" t="s">
        <v>4</v>
      </c>
      <c r="G83" s="3" t="s">
        <v>5</v>
      </c>
      <c r="H83" s="18" t="s">
        <v>6</v>
      </c>
      <c r="I83" s="19" t="s">
        <v>7</v>
      </c>
      <c r="J83" s="18" t="s">
        <v>8</v>
      </c>
      <c r="K83" s="18" t="s">
        <v>9</v>
      </c>
      <c r="L83" s="26" t="s">
        <v>193</v>
      </c>
      <c r="M83" s="26" t="s">
        <v>7</v>
      </c>
      <c r="N83" s="27" t="s">
        <v>8</v>
      </c>
      <c r="O83" s="26" t="s">
        <v>194</v>
      </c>
    </row>
    <row r="84" spans="3:15" ht="96" x14ac:dyDescent="0.15">
      <c r="C84" s="4"/>
      <c r="D84" s="4" t="s">
        <v>135</v>
      </c>
      <c r="E84" s="3" t="s">
        <v>136</v>
      </c>
      <c r="F84" s="3" t="s">
        <v>12</v>
      </c>
      <c r="G84" s="3">
        <v>1</v>
      </c>
      <c r="H84" s="18">
        <v>37267800</v>
      </c>
      <c r="I84" s="19">
        <v>0.19</v>
      </c>
      <c r="J84" s="18">
        <v>7080882</v>
      </c>
      <c r="K84" s="18">
        <v>44348682</v>
      </c>
      <c r="L84" s="28">
        <v>0</v>
      </c>
      <c r="M84" s="29">
        <f t="shared" ref="M84:M95" si="9">L84*19%</f>
        <v>0</v>
      </c>
      <c r="N84" s="28">
        <f t="shared" ref="N84:N95" si="10">M84*L84</f>
        <v>0</v>
      </c>
      <c r="O84" s="28">
        <f t="shared" ref="O84:O95" si="11">L84+N84*G84</f>
        <v>0</v>
      </c>
    </row>
    <row r="85" spans="3:15" ht="12" x14ac:dyDescent="0.15">
      <c r="C85" s="3" t="s">
        <v>137</v>
      </c>
      <c r="D85" s="4" t="s">
        <v>138</v>
      </c>
      <c r="E85" s="3" t="s">
        <v>136</v>
      </c>
      <c r="F85" s="3" t="s">
        <v>12</v>
      </c>
      <c r="G85" s="3">
        <v>1</v>
      </c>
      <c r="H85" s="18">
        <v>8198916</v>
      </c>
      <c r="I85" s="19">
        <v>0.19</v>
      </c>
      <c r="J85" s="18">
        <v>1557794.04</v>
      </c>
      <c r="K85" s="18">
        <v>9756710.0399999991</v>
      </c>
      <c r="L85" s="28">
        <v>0</v>
      </c>
      <c r="M85" s="29">
        <f t="shared" si="9"/>
        <v>0</v>
      </c>
      <c r="N85" s="28">
        <f t="shared" si="10"/>
        <v>0</v>
      </c>
      <c r="O85" s="28">
        <f t="shared" si="11"/>
        <v>0</v>
      </c>
    </row>
    <row r="86" spans="3:15" ht="12" x14ac:dyDescent="0.15">
      <c r="C86" s="3" t="s">
        <v>139</v>
      </c>
      <c r="D86" s="4" t="s">
        <v>140</v>
      </c>
      <c r="E86" s="3" t="s">
        <v>136</v>
      </c>
      <c r="F86" s="3" t="s">
        <v>12</v>
      </c>
      <c r="G86" s="3">
        <v>1</v>
      </c>
      <c r="H86" s="18">
        <v>3726780</v>
      </c>
      <c r="I86" s="19">
        <v>0.19</v>
      </c>
      <c r="J86" s="18">
        <v>708088.2</v>
      </c>
      <c r="K86" s="18">
        <v>4434868.2</v>
      </c>
      <c r="L86" s="28">
        <v>0</v>
      </c>
      <c r="M86" s="29">
        <f t="shared" si="9"/>
        <v>0</v>
      </c>
      <c r="N86" s="28">
        <f t="shared" si="10"/>
        <v>0</v>
      </c>
      <c r="O86" s="28">
        <f t="shared" si="11"/>
        <v>0</v>
      </c>
    </row>
    <row r="87" spans="3:15" ht="12" x14ac:dyDescent="0.15">
      <c r="C87" s="3" t="s">
        <v>141</v>
      </c>
      <c r="D87" s="4" t="s">
        <v>142</v>
      </c>
      <c r="E87" s="3" t="s">
        <v>136</v>
      </c>
      <c r="F87" s="3" t="s">
        <v>12</v>
      </c>
      <c r="G87" s="3">
        <v>1</v>
      </c>
      <c r="H87" s="18">
        <v>5217492</v>
      </c>
      <c r="I87" s="19">
        <v>0.19</v>
      </c>
      <c r="J87" s="18">
        <v>991323.48</v>
      </c>
      <c r="K87" s="18">
        <v>6208815.4800000004</v>
      </c>
      <c r="L87" s="28">
        <v>0</v>
      </c>
      <c r="M87" s="29">
        <f t="shared" si="9"/>
        <v>0</v>
      </c>
      <c r="N87" s="28">
        <f t="shared" si="10"/>
        <v>0</v>
      </c>
      <c r="O87" s="28">
        <f t="shared" si="11"/>
        <v>0</v>
      </c>
    </row>
    <row r="88" spans="3:15" ht="12" x14ac:dyDescent="0.15">
      <c r="C88" s="3" t="s">
        <v>143</v>
      </c>
      <c r="D88" s="4" t="s">
        <v>144</v>
      </c>
      <c r="E88" s="3" t="s">
        <v>136</v>
      </c>
      <c r="F88" s="3" t="s">
        <v>12</v>
      </c>
      <c r="G88" s="3">
        <v>1</v>
      </c>
      <c r="H88" s="18">
        <v>8347987</v>
      </c>
      <c r="I88" s="19">
        <v>0.19</v>
      </c>
      <c r="J88" s="18">
        <v>1586117.53</v>
      </c>
      <c r="K88" s="18">
        <v>9934104.5299999993</v>
      </c>
      <c r="L88" s="28">
        <v>0</v>
      </c>
      <c r="M88" s="29">
        <f t="shared" si="9"/>
        <v>0</v>
      </c>
      <c r="N88" s="28">
        <f t="shared" si="10"/>
        <v>0</v>
      </c>
      <c r="O88" s="28">
        <f t="shared" si="11"/>
        <v>0</v>
      </c>
    </row>
    <row r="89" spans="3:15" ht="48" x14ac:dyDescent="0.15">
      <c r="C89" s="3" t="s">
        <v>145</v>
      </c>
      <c r="D89" s="7" t="s">
        <v>146</v>
      </c>
      <c r="E89" s="3" t="s">
        <v>147</v>
      </c>
      <c r="F89" s="3" t="s">
        <v>12</v>
      </c>
      <c r="G89" s="3">
        <v>1</v>
      </c>
      <c r="H89" s="18">
        <v>7453560</v>
      </c>
      <c r="I89" s="19">
        <v>0.19</v>
      </c>
      <c r="J89" s="18">
        <v>1416176.4</v>
      </c>
      <c r="K89" s="18">
        <v>8869736.4000000004</v>
      </c>
      <c r="L89" s="28">
        <v>0</v>
      </c>
      <c r="M89" s="29">
        <f t="shared" si="9"/>
        <v>0</v>
      </c>
      <c r="N89" s="28">
        <f t="shared" si="10"/>
        <v>0</v>
      </c>
      <c r="O89" s="28">
        <f t="shared" si="11"/>
        <v>0</v>
      </c>
    </row>
    <row r="90" spans="3:15" ht="12" x14ac:dyDescent="0.15">
      <c r="C90" s="9" t="s">
        <v>148</v>
      </c>
      <c r="D90" s="10" t="s">
        <v>149</v>
      </c>
      <c r="E90" s="3" t="s">
        <v>150</v>
      </c>
      <c r="F90" s="3" t="s">
        <v>12</v>
      </c>
      <c r="G90" s="3">
        <v>1</v>
      </c>
      <c r="H90" s="18">
        <v>5217492</v>
      </c>
      <c r="I90" s="19">
        <v>0.19</v>
      </c>
      <c r="J90" s="18">
        <v>991323.48</v>
      </c>
      <c r="K90" s="18">
        <v>6208815.4800000004</v>
      </c>
      <c r="L90" s="28">
        <v>0</v>
      </c>
      <c r="M90" s="29">
        <f t="shared" si="9"/>
        <v>0</v>
      </c>
      <c r="N90" s="28">
        <f t="shared" si="10"/>
        <v>0</v>
      </c>
      <c r="O90" s="28">
        <f t="shared" si="11"/>
        <v>0</v>
      </c>
    </row>
    <row r="91" spans="3:15" ht="12" x14ac:dyDescent="0.15">
      <c r="C91" s="9"/>
      <c r="D91" s="10"/>
      <c r="E91" s="3" t="s">
        <v>151</v>
      </c>
      <c r="F91" s="3" t="s">
        <v>12</v>
      </c>
      <c r="G91" s="3">
        <v>1</v>
      </c>
      <c r="H91" s="18">
        <v>4173994</v>
      </c>
      <c r="I91" s="19">
        <v>0.19</v>
      </c>
      <c r="J91" s="18">
        <v>793058.86</v>
      </c>
      <c r="K91" s="18">
        <v>4967052.8600000003</v>
      </c>
      <c r="L91" s="28">
        <v>0</v>
      </c>
      <c r="M91" s="29">
        <f t="shared" si="9"/>
        <v>0</v>
      </c>
      <c r="N91" s="28">
        <f t="shared" si="10"/>
        <v>0</v>
      </c>
      <c r="O91" s="28">
        <f t="shared" si="11"/>
        <v>0</v>
      </c>
    </row>
    <row r="92" spans="3:15" ht="12" x14ac:dyDescent="0.15">
      <c r="C92" s="9" t="s">
        <v>152</v>
      </c>
      <c r="D92" s="10" t="s">
        <v>153</v>
      </c>
      <c r="E92" s="3" t="s">
        <v>150</v>
      </c>
      <c r="F92" s="3" t="s">
        <v>12</v>
      </c>
      <c r="G92" s="3">
        <v>1</v>
      </c>
      <c r="H92" s="18">
        <v>3726780</v>
      </c>
      <c r="I92" s="19">
        <v>0.19</v>
      </c>
      <c r="J92" s="18">
        <v>708088.2</v>
      </c>
      <c r="K92" s="18">
        <v>4434868.2</v>
      </c>
      <c r="L92" s="28">
        <v>0</v>
      </c>
      <c r="M92" s="29">
        <f t="shared" si="9"/>
        <v>0</v>
      </c>
      <c r="N92" s="28">
        <f t="shared" si="10"/>
        <v>0</v>
      </c>
      <c r="O92" s="28">
        <f t="shared" si="11"/>
        <v>0</v>
      </c>
    </row>
    <row r="93" spans="3:15" ht="12" x14ac:dyDescent="0.15">
      <c r="C93" s="9"/>
      <c r="D93" s="10"/>
      <c r="E93" s="3" t="s">
        <v>151</v>
      </c>
      <c r="F93" s="3" t="s">
        <v>12</v>
      </c>
      <c r="G93" s="3">
        <v>1</v>
      </c>
      <c r="H93" s="18">
        <v>4173994</v>
      </c>
      <c r="I93" s="19">
        <v>0.19</v>
      </c>
      <c r="J93" s="18">
        <v>793058.86</v>
      </c>
      <c r="K93" s="18">
        <v>4967052.8600000003</v>
      </c>
      <c r="L93" s="28">
        <v>0</v>
      </c>
      <c r="M93" s="29">
        <f t="shared" si="9"/>
        <v>0</v>
      </c>
      <c r="N93" s="28">
        <f t="shared" si="10"/>
        <v>0</v>
      </c>
      <c r="O93" s="28">
        <f t="shared" si="11"/>
        <v>0</v>
      </c>
    </row>
    <row r="94" spans="3:15" ht="12" x14ac:dyDescent="0.15">
      <c r="C94" s="9" t="s">
        <v>154</v>
      </c>
      <c r="D94" s="10" t="s">
        <v>155</v>
      </c>
      <c r="E94" s="3" t="s">
        <v>150</v>
      </c>
      <c r="F94" s="3" t="s">
        <v>12</v>
      </c>
      <c r="G94" s="3">
        <v>1</v>
      </c>
      <c r="H94" s="18">
        <v>8198916</v>
      </c>
      <c r="I94" s="19">
        <v>0.19</v>
      </c>
      <c r="J94" s="18">
        <v>1557794.04</v>
      </c>
      <c r="K94" s="18">
        <v>9756710.0399999991</v>
      </c>
      <c r="L94" s="28">
        <v>0</v>
      </c>
      <c r="M94" s="29">
        <f t="shared" si="9"/>
        <v>0</v>
      </c>
      <c r="N94" s="28">
        <f t="shared" si="10"/>
        <v>0</v>
      </c>
      <c r="O94" s="28">
        <f t="shared" si="11"/>
        <v>0</v>
      </c>
    </row>
    <row r="95" spans="3:15" ht="12" x14ac:dyDescent="0.15">
      <c r="C95" s="9"/>
      <c r="D95" s="10"/>
      <c r="E95" s="3" t="s">
        <v>151</v>
      </c>
      <c r="F95" s="3" t="s">
        <v>12</v>
      </c>
      <c r="G95" s="3">
        <v>1</v>
      </c>
      <c r="H95" s="18">
        <v>8198916</v>
      </c>
      <c r="I95" s="19">
        <v>0.19</v>
      </c>
      <c r="J95" s="18">
        <v>1557794.04</v>
      </c>
      <c r="K95" s="18">
        <v>9756710.0399999991</v>
      </c>
      <c r="L95" s="30">
        <v>0</v>
      </c>
      <c r="M95" s="31">
        <f t="shared" si="9"/>
        <v>0</v>
      </c>
      <c r="N95" s="30">
        <f t="shared" si="10"/>
        <v>0</v>
      </c>
      <c r="O95" s="30">
        <f t="shared" si="11"/>
        <v>0</v>
      </c>
    </row>
    <row r="96" spans="3:15" x14ac:dyDescent="0.15">
      <c r="C96" s="1" t="s">
        <v>156</v>
      </c>
      <c r="D96" s="2"/>
      <c r="E96" s="2"/>
      <c r="F96" s="20"/>
      <c r="G96" s="22"/>
      <c r="H96" s="12"/>
      <c r="I96" s="13"/>
      <c r="J96" s="12"/>
      <c r="K96" s="15"/>
      <c r="L96" s="16"/>
      <c r="M96" s="17"/>
      <c r="N96" s="16"/>
      <c r="O96" s="16"/>
    </row>
    <row r="97" spans="3:15" ht="48" x14ac:dyDescent="0.15">
      <c r="C97" s="3" t="s">
        <v>1</v>
      </c>
      <c r="D97" s="3" t="s">
        <v>2</v>
      </c>
      <c r="E97" s="3" t="s">
        <v>3</v>
      </c>
      <c r="F97" s="3" t="s">
        <v>4</v>
      </c>
      <c r="G97" s="3" t="s">
        <v>5</v>
      </c>
      <c r="H97" s="18" t="s">
        <v>6</v>
      </c>
      <c r="I97" s="19" t="s">
        <v>7</v>
      </c>
      <c r="J97" s="18" t="s">
        <v>8</v>
      </c>
      <c r="K97" s="5" t="s">
        <v>9</v>
      </c>
      <c r="L97" s="26" t="s">
        <v>193</v>
      </c>
      <c r="M97" s="26" t="s">
        <v>7</v>
      </c>
      <c r="N97" s="27" t="s">
        <v>8</v>
      </c>
      <c r="O97" s="26" t="s">
        <v>194</v>
      </c>
    </row>
    <row r="98" spans="3:15" ht="12" x14ac:dyDescent="0.15">
      <c r="C98" s="3" t="s">
        <v>157</v>
      </c>
      <c r="D98" s="4" t="s">
        <v>158</v>
      </c>
      <c r="E98" s="3" t="s">
        <v>11</v>
      </c>
      <c r="F98" s="21" t="s">
        <v>12</v>
      </c>
      <c r="G98" s="3">
        <v>1</v>
      </c>
      <c r="H98" s="18">
        <v>512241</v>
      </c>
      <c r="I98" s="19">
        <v>0.19</v>
      </c>
      <c r="J98" s="18">
        <v>97325.790000000008</v>
      </c>
      <c r="K98" s="18">
        <v>609566.79</v>
      </c>
      <c r="L98" s="28">
        <v>0</v>
      </c>
      <c r="M98" s="29">
        <f t="shared" ref="M98:M105" si="12">L98*19%</f>
        <v>0</v>
      </c>
      <c r="N98" s="28">
        <f t="shared" ref="N98:N105" si="13">M98*L98</f>
        <v>0</v>
      </c>
      <c r="O98" s="28">
        <f t="shared" ref="O98:O105" si="14">L98+N98*G98</f>
        <v>0</v>
      </c>
    </row>
    <row r="99" spans="3:15" ht="12" x14ac:dyDescent="0.15">
      <c r="C99" s="3" t="s">
        <v>159</v>
      </c>
      <c r="D99" s="4" t="s">
        <v>160</v>
      </c>
      <c r="E99" s="3" t="s">
        <v>11</v>
      </c>
      <c r="F99" s="3" t="s">
        <v>12</v>
      </c>
      <c r="G99" s="3">
        <v>1</v>
      </c>
      <c r="H99" s="18">
        <v>42687</v>
      </c>
      <c r="I99" s="19">
        <v>0.19</v>
      </c>
      <c r="J99" s="18">
        <v>8110.53</v>
      </c>
      <c r="K99" s="18">
        <v>50797.53</v>
      </c>
      <c r="L99" s="28">
        <v>0</v>
      </c>
      <c r="M99" s="29">
        <f t="shared" si="12"/>
        <v>0</v>
      </c>
      <c r="N99" s="28">
        <f t="shared" si="13"/>
        <v>0</v>
      </c>
      <c r="O99" s="28">
        <f t="shared" si="14"/>
        <v>0</v>
      </c>
    </row>
    <row r="100" spans="3:15" ht="12" x14ac:dyDescent="0.15">
      <c r="C100" s="9" t="s">
        <v>161</v>
      </c>
      <c r="D100" s="4" t="s">
        <v>162</v>
      </c>
      <c r="E100" s="9" t="s">
        <v>11</v>
      </c>
      <c r="F100" s="3" t="s">
        <v>12</v>
      </c>
      <c r="G100" s="3">
        <v>1</v>
      </c>
      <c r="H100" s="18">
        <v>4780914</v>
      </c>
      <c r="I100" s="19">
        <v>0.19</v>
      </c>
      <c r="J100" s="18">
        <v>908373.66</v>
      </c>
      <c r="K100" s="18">
        <v>5689287.6600000001</v>
      </c>
      <c r="L100" s="28">
        <v>0</v>
      </c>
      <c r="M100" s="29">
        <f t="shared" si="12"/>
        <v>0</v>
      </c>
      <c r="N100" s="28">
        <f t="shared" si="13"/>
        <v>0</v>
      </c>
      <c r="O100" s="28">
        <f t="shared" si="14"/>
        <v>0</v>
      </c>
    </row>
    <row r="101" spans="3:15" ht="12" x14ac:dyDescent="0.15">
      <c r="C101" s="9"/>
      <c r="D101" s="4" t="s">
        <v>163</v>
      </c>
      <c r="E101" s="9"/>
      <c r="F101" s="3" t="s">
        <v>12</v>
      </c>
      <c r="G101" s="3">
        <v>1</v>
      </c>
      <c r="H101" s="18">
        <v>5120701</v>
      </c>
      <c r="I101" s="19">
        <v>0.19</v>
      </c>
      <c r="J101" s="18">
        <v>972933.19000000006</v>
      </c>
      <c r="K101" s="18">
        <v>6093634.1900000004</v>
      </c>
      <c r="L101" s="28">
        <v>0</v>
      </c>
      <c r="M101" s="29">
        <f t="shared" si="12"/>
        <v>0</v>
      </c>
      <c r="N101" s="28">
        <f t="shared" si="13"/>
        <v>0</v>
      </c>
      <c r="O101" s="28">
        <f t="shared" si="14"/>
        <v>0</v>
      </c>
    </row>
    <row r="102" spans="3:15" ht="12" x14ac:dyDescent="0.15">
      <c r="C102" s="9"/>
      <c r="D102" s="4" t="s">
        <v>164</v>
      </c>
      <c r="E102" s="9"/>
      <c r="F102" s="3" t="s">
        <v>12</v>
      </c>
      <c r="G102" s="3">
        <v>1</v>
      </c>
      <c r="H102" s="18">
        <v>20641598</v>
      </c>
      <c r="I102" s="19">
        <v>0.19</v>
      </c>
      <c r="J102" s="18">
        <v>3921903.62</v>
      </c>
      <c r="K102" s="18">
        <v>24563501.620000001</v>
      </c>
      <c r="L102" s="28">
        <v>0</v>
      </c>
      <c r="M102" s="29">
        <f t="shared" si="12"/>
        <v>0</v>
      </c>
      <c r="N102" s="28">
        <f t="shared" si="13"/>
        <v>0</v>
      </c>
      <c r="O102" s="28">
        <f t="shared" si="14"/>
        <v>0</v>
      </c>
    </row>
    <row r="103" spans="3:15" ht="12" x14ac:dyDescent="0.15">
      <c r="C103" s="3" t="s">
        <v>165</v>
      </c>
      <c r="D103" s="4" t="s">
        <v>166</v>
      </c>
      <c r="E103" s="3" t="s">
        <v>11</v>
      </c>
      <c r="F103" s="3" t="s">
        <v>12</v>
      </c>
      <c r="G103" s="3">
        <v>1</v>
      </c>
      <c r="H103" s="18">
        <v>2390457</v>
      </c>
      <c r="I103" s="19">
        <v>0.19</v>
      </c>
      <c r="J103" s="18">
        <v>454186.83</v>
      </c>
      <c r="K103" s="18">
        <v>2844643.83</v>
      </c>
      <c r="L103" s="28">
        <v>0</v>
      </c>
      <c r="M103" s="29">
        <f t="shared" si="12"/>
        <v>0</v>
      </c>
      <c r="N103" s="28">
        <f t="shared" si="13"/>
        <v>0</v>
      </c>
      <c r="O103" s="28">
        <f t="shared" si="14"/>
        <v>0</v>
      </c>
    </row>
    <row r="104" spans="3:15" ht="12" x14ac:dyDescent="0.15">
      <c r="C104" s="3" t="s">
        <v>167</v>
      </c>
      <c r="D104" s="4" t="s">
        <v>168</v>
      </c>
      <c r="E104" s="3" t="s">
        <v>11</v>
      </c>
      <c r="F104" s="3" t="s">
        <v>12</v>
      </c>
      <c r="G104" s="3">
        <v>1</v>
      </c>
      <c r="H104" s="18">
        <v>2048963</v>
      </c>
      <c r="I104" s="19">
        <v>0.19</v>
      </c>
      <c r="J104" s="18">
        <v>389302.97000000003</v>
      </c>
      <c r="K104" s="18">
        <v>2438265.9700000002</v>
      </c>
      <c r="L104" s="28">
        <v>0</v>
      </c>
      <c r="M104" s="29">
        <f t="shared" si="12"/>
        <v>0</v>
      </c>
      <c r="N104" s="28">
        <f t="shared" si="13"/>
        <v>0</v>
      </c>
      <c r="O104" s="28">
        <f t="shared" si="14"/>
        <v>0</v>
      </c>
    </row>
    <row r="105" spans="3:15" ht="36" x14ac:dyDescent="0.15">
      <c r="C105" s="3" t="s">
        <v>169</v>
      </c>
      <c r="D105" s="8" t="s">
        <v>170</v>
      </c>
      <c r="E105" s="3" t="s">
        <v>30</v>
      </c>
      <c r="F105" s="3" t="s">
        <v>12</v>
      </c>
      <c r="G105" s="3">
        <v>1</v>
      </c>
      <c r="H105" s="18">
        <v>2663652</v>
      </c>
      <c r="I105" s="19">
        <v>0.19</v>
      </c>
      <c r="J105" s="18">
        <v>506093.88</v>
      </c>
      <c r="K105" s="18">
        <v>3169745.88</v>
      </c>
      <c r="L105" s="28">
        <v>0</v>
      </c>
      <c r="M105" s="29">
        <f t="shared" si="12"/>
        <v>0</v>
      </c>
      <c r="N105" s="28">
        <f t="shared" si="13"/>
        <v>0</v>
      </c>
      <c r="O105" s="28">
        <f t="shared" si="14"/>
        <v>0</v>
      </c>
    </row>
    <row r="106" spans="3:15" x14ac:dyDescent="0.15">
      <c r="C106" s="1" t="s">
        <v>171</v>
      </c>
      <c r="D106" s="2"/>
      <c r="E106" s="2"/>
      <c r="F106" s="20"/>
      <c r="G106" s="22"/>
      <c r="H106" s="12"/>
      <c r="I106" s="13"/>
      <c r="J106" s="12"/>
      <c r="K106" s="12"/>
      <c r="L106" s="14"/>
      <c r="M106" s="14"/>
      <c r="N106" s="14"/>
      <c r="O106" s="14"/>
    </row>
    <row r="107" spans="3:15" ht="48" x14ac:dyDescent="0.15">
      <c r="C107" s="3" t="s">
        <v>1</v>
      </c>
      <c r="D107" s="3" t="s">
        <v>2</v>
      </c>
      <c r="E107" s="3" t="s">
        <v>3</v>
      </c>
      <c r="F107" s="3" t="s">
        <v>4</v>
      </c>
      <c r="G107" s="3" t="s">
        <v>5</v>
      </c>
      <c r="H107" s="18" t="s">
        <v>6</v>
      </c>
      <c r="I107" s="19" t="s">
        <v>7</v>
      </c>
      <c r="J107" s="18" t="s">
        <v>8</v>
      </c>
      <c r="K107" s="5" t="s">
        <v>9</v>
      </c>
      <c r="L107" s="26" t="s">
        <v>193</v>
      </c>
      <c r="M107" s="26" t="s">
        <v>7</v>
      </c>
      <c r="N107" s="27" t="s">
        <v>8</v>
      </c>
      <c r="O107" s="26" t="s">
        <v>194</v>
      </c>
    </row>
    <row r="108" spans="3:15" ht="12" x14ac:dyDescent="0.15">
      <c r="C108" s="3" t="s">
        <v>172</v>
      </c>
      <c r="D108" s="4" t="s">
        <v>173</v>
      </c>
      <c r="E108" s="3" t="s">
        <v>174</v>
      </c>
      <c r="F108" s="3" t="s">
        <v>12</v>
      </c>
      <c r="G108" s="3">
        <v>1</v>
      </c>
      <c r="H108" s="18">
        <v>68299</v>
      </c>
      <c r="I108" s="19">
        <v>0.19</v>
      </c>
      <c r="J108" s="18">
        <v>12976.81</v>
      </c>
      <c r="K108" s="18">
        <v>81275.81</v>
      </c>
      <c r="L108" s="28">
        <v>0</v>
      </c>
      <c r="M108" s="29">
        <f t="shared" ref="M108:M117" si="15">L108*19%</f>
        <v>0</v>
      </c>
      <c r="N108" s="28">
        <f t="shared" ref="N108:N117" si="16">M108*L108</f>
        <v>0</v>
      </c>
      <c r="O108" s="28">
        <f t="shared" ref="O108:O117" si="17">L108+N108*G108</f>
        <v>0</v>
      </c>
    </row>
    <row r="109" spans="3:15" ht="12" x14ac:dyDescent="0.15">
      <c r="C109" s="3" t="s">
        <v>175</v>
      </c>
      <c r="D109" s="4" t="s">
        <v>176</v>
      </c>
      <c r="E109" s="3" t="s">
        <v>11</v>
      </c>
      <c r="F109" s="3" t="s">
        <v>12</v>
      </c>
      <c r="G109" s="3">
        <v>1</v>
      </c>
      <c r="H109" s="18">
        <v>13660</v>
      </c>
      <c r="I109" s="19">
        <v>0.19</v>
      </c>
      <c r="J109" s="18">
        <v>2595.4</v>
      </c>
      <c r="K109" s="18">
        <v>16255.4</v>
      </c>
      <c r="L109" s="28">
        <v>0</v>
      </c>
      <c r="M109" s="29">
        <f t="shared" si="15"/>
        <v>0</v>
      </c>
      <c r="N109" s="28">
        <f t="shared" si="16"/>
        <v>0</v>
      </c>
      <c r="O109" s="28">
        <f t="shared" si="17"/>
        <v>0</v>
      </c>
    </row>
    <row r="110" spans="3:15" ht="12" x14ac:dyDescent="0.15">
      <c r="C110" s="3" t="s">
        <v>177</v>
      </c>
      <c r="D110" s="4" t="s">
        <v>178</v>
      </c>
      <c r="E110" s="3" t="s">
        <v>11</v>
      </c>
      <c r="F110" s="3" t="s">
        <v>12</v>
      </c>
      <c r="G110" s="3">
        <v>1</v>
      </c>
      <c r="H110" s="18">
        <v>25612</v>
      </c>
      <c r="I110" s="19">
        <v>0.19</v>
      </c>
      <c r="J110" s="18">
        <v>4866.28</v>
      </c>
      <c r="K110" s="18">
        <v>30478.28</v>
      </c>
      <c r="L110" s="28">
        <v>0</v>
      </c>
      <c r="M110" s="29">
        <f t="shared" si="15"/>
        <v>0</v>
      </c>
      <c r="N110" s="28">
        <f t="shared" si="16"/>
        <v>0</v>
      </c>
      <c r="O110" s="28">
        <f t="shared" si="17"/>
        <v>0</v>
      </c>
    </row>
    <row r="111" spans="3:15" ht="12" x14ac:dyDescent="0.15">
      <c r="C111" s="3" t="s">
        <v>179</v>
      </c>
      <c r="D111" s="4" t="s">
        <v>180</v>
      </c>
      <c r="E111" s="3" t="s">
        <v>11</v>
      </c>
      <c r="F111" s="3" t="s">
        <v>12</v>
      </c>
      <c r="G111" s="3">
        <v>1</v>
      </c>
      <c r="H111" s="18">
        <v>56346</v>
      </c>
      <c r="I111" s="19">
        <v>0.19</v>
      </c>
      <c r="J111" s="18">
        <v>10705.74</v>
      </c>
      <c r="K111" s="18">
        <v>67051.740000000005</v>
      </c>
      <c r="L111" s="28">
        <v>0</v>
      </c>
      <c r="M111" s="29">
        <f t="shared" si="15"/>
        <v>0</v>
      </c>
      <c r="N111" s="28">
        <f t="shared" si="16"/>
        <v>0</v>
      </c>
      <c r="O111" s="28">
        <f t="shared" si="17"/>
        <v>0</v>
      </c>
    </row>
    <row r="112" spans="3:15" ht="12" x14ac:dyDescent="0.15">
      <c r="C112" s="3" t="s">
        <v>181</v>
      </c>
      <c r="D112" s="4" t="s">
        <v>182</v>
      </c>
      <c r="E112" s="3" t="s">
        <v>11</v>
      </c>
      <c r="F112" s="3" t="s">
        <v>12</v>
      </c>
      <c r="G112" s="3">
        <v>1</v>
      </c>
      <c r="H112" s="18">
        <v>102448</v>
      </c>
      <c r="I112" s="19">
        <v>0.19</v>
      </c>
      <c r="J112" s="18">
        <v>19465.12</v>
      </c>
      <c r="K112" s="18">
        <v>121913.12</v>
      </c>
      <c r="L112" s="28">
        <v>0</v>
      </c>
      <c r="M112" s="29">
        <f t="shared" si="15"/>
        <v>0</v>
      </c>
      <c r="N112" s="28">
        <f t="shared" si="16"/>
        <v>0</v>
      </c>
      <c r="O112" s="28">
        <f t="shared" si="17"/>
        <v>0</v>
      </c>
    </row>
    <row r="113" spans="3:15" ht="12" x14ac:dyDescent="0.15">
      <c r="C113" s="3" t="s">
        <v>183</v>
      </c>
      <c r="D113" s="4" t="s">
        <v>184</v>
      </c>
      <c r="E113" s="3" t="s">
        <v>11</v>
      </c>
      <c r="F113" s="3" t="s">
        <v>12</v>
      </c>
      <c r="G113" s="3">
        <v>1</v>
      </c>
      <c r="H113" s="18">
        <v>4269</v>
      </c>
      <c r="I113" s="19">
        <v>0.19</v>
      </c>
      <c r="J113" s="18">
        <v>811.11</v>
      </c>
      <c r="K113" s="18">
        <v>5080.1099999999997</v>
      </c>
      <c r="L113" s="28">
        <v>0</v>
      </c>
      <c r="M113" s="29">
        <f t="shared" si="15"/>
        <v>0</v>
      </c>
      <c r="N113" s="28">
        <f t="shared" si="16"/>
        <v>0</v>
      </c>
      <c r="O113" s="28">
        <f t="shared" si="17"/>
        <v>0</v>
      </c>
    </row>
    <row r="114" spans="3:15" ht="12" x14ac:dyDescent="0.15">
      <c r="C114" s="3" t="s">
        <v>185</v>
      </c>
      <c r="D114" s="4" t="s">
        <v>186</v>
      </c>
      <c r="E114" s="3" t="s">
        <v>11</v>
      </c>
      <c r="F114" s="3" t="s">
        <v>12</v>
      </c>
      <c r="G114" s="3">
        <v>1</v>
      </c>
      <c r="H114" s="18">
        <v>5976</v>
      </c>
      <c r="I114" s="19">
        <v>0.19</v>
      </c>
      <c r="J114" s="18">
        <v>1135.44</v>
      </c>
      <c r="K114" s="18">
        <v>7111.4400000000005</v>
      </c>
      <c r="L114" s="28">
        <v>0</v>
      </c>
      <c r="M114" s="29">
        <f t="shared" si="15"/>
        <v>0</v>
      </c>
      <c r="N114" s="28">
        <f t="shared" si="16"/>
        <v>0</v>
      </c>
      <c r="O114" s="28">
        <f t="shared" si="17"/>
        <v>0</v>
      </c>
    </row>
    <row r="115" spans="3:15" ht="12" x14ac:dyDescent="0.15">
      <c r="C115" s="3" t="s">
        <v>187</v>
      </c>
      <c r="D115" s="4" t="s">
        <v>188</v>
      </c>
      <c r="E115" s="3"/>
      <c r="F115" s="3" t="s">
        <v>12</v>
      </c>
      <c r="G115" s="3">
        <v>1</v>
      </c>
      <c r="H115" s="18">
        <v>5976</v>
      </c>
      <c r="I115" s="19">
        <v>0.19</v>
      </c>
      <c r="J115" s="18">
        <v>1135.44</v>
      </c>
      <c r="K115" s="18">
        <v>7111.4400000000005</v>
      </c>
      <c r="L115" s="28">
        <v>0</v>
      </c>
      <c r="M115" s="29">
        <f t="shared" si="15"/>
        <v>0</v>
      </c>
      <c r="N115" s="28">
        <f t="shared" si="16"/>
        <v>0</v>
      </c>
      <c r="O115" s="28">
        <f t="shared" si="17"/>
        <v>0</v>
      </c>
    </row>
    <row r="116" spans="3:15" ht="12" x14ac:dyDescent="0.15">
      <c r="C116" s="3" t="s">
        <v>189</v>
      </c>
      <c r="D116" s="4" t="s">
        <v>190</v>
      </c>
      <c r="E116" s="3" t="s">
        <v>11</v>
      </c>
      <c r="F116" s="3" t="s">
        <v>12</v>
      </c>
      <c r="G116" s="3">
        <v>1</v>
      </c>
      <c r="H116" s="18">
        <v>8537</v>
      </c>
      <c r="I116" s="19">
        <v>0.19</v>
      </c>
      <c r="J116" s="18">
        <v>1622.03</v>
      </c>
      <c r="K116" s="18">
        <v>10159.030000000001</v>
      </c>
      <c r="L116" s="28">
        <v>0</v>
      </c>
      <c r="M116" s="29">
        <f t="shared" si="15"/>
        <v>0</v>
      </c>
      <c r="N116" s="28">
        <f t="shared" si="16"/>
        <v>0</v>
      </c>
      <c r="O116" s="28">
        <f t="shared" si="17"/>
        <v>0</v>
      </c>
    </row>
    <row r="117" spans="3:15" ht="12" x14ac:dyDescent="0.15">
      <c r="C117" s="3" t="s">
        <v>191</v>
      </c>
      <c r="D117" s="4" t="s">
        <v>192</v>
      </c>
      <c r="E117" s="3" t="s">
        <v>11</v>
      </c>
      <c r="F117" s="3" t="s">
        <v>12</v>
      </c>
      <c r="G117" s="3">
        <v>1</v>
      </c>
      <c r="H117" s="18">
        <v>11099</v>
      </c>
      <c r="I117" s="19">
        <v>0.19</v>
      </c>
      <c r="J117" s="18">
        <v>2108.81</v>
      </c>
      <c r="K117" s="18">
        <v>13207.81</v>
      </c>
      <c r="L117" s="28">
        <v>0</v>
      </c>
      <c r="M117" s="29">
        <f t="shared" si="15"/>
        <v>0</v>
      </c>
      <c r="N117" s="28">
        <f t="shared" si="16"/>
        <v>0</v>
      </c>
      <c r="O117" s="28">
        <f t="shared" si="17"/>
        <v>0</v>
      </c>
    </row>
    <row r="118" spans="3:15" x14ac:dyDescent="0.15">
      <c r="C118" s="40"/>
      <c r="D118" s="41" t="s">
        <v>197</v>
      </c>
      <c r="E118" s="41"/>
      <c r="F118" s="42"/>
      <c r="G118" s="42"/>
      <c r="H118" s="42"/>
      <c r="I118" s="42"/>
      <c r="J118" s="42"/>
      <c r="K118" s="42"/>
      <c r="L118" s="42"/>
      <c r="M118" s="42"/>
      <c r="N118" s="42"/>
      <c r="O118" s="42"/>
    </row>
    <row r="119" spans="3:15" x14ac:dyDescent="0.15">
      <c r="C119" s="40"/>
      <c r="D119" s="41" t="s">
        <v>198</v>
      </c>
      <c r="E119" s="41"/>
      <c r="F119" s="42"/>
      <c r="G119" s="42"/>
      <c r="H119" s="42"/>
      <c r="I119" s="42"/>
      <c r="J119" s="42"/>
      <c r="K119" s="42"/>
      <c r="L119" s="42"/>
      <c r="M119" s="42"/>
      <c r="N119" s="42"/>
      <c r="O119" s="42"/>
    </row>
    <row r="120" spans="3:15" x14ac:dyDescent="0.15">
      <c r="C120" s="40"/>
      <c r="D120" s="41" t="s">
        <v>199</v>
      </c>
      <c r="E120" s="41"/>
      <c r="F120" s="42"/>
      <c r="G120" s="42"/>
      <c r="H120" s="42"/>
      <c r="I120" s="43" t="s">
        <v>200</v>
      </c>
      <c r="J120" s="42"/>
      <c r="K120" s="42"/>
      <c r="L120" s="42"/>
      <c r="M120" s="42"/>
      <c r="N120" s="42"/>
      <c r="O120" s="42"/>
    </row>
    <row r="121" spans="3:15" x14ac:dyDescent="0.15">
      <c r="C121" s="40"/>
      <c r="D121" s="41" t="s">
        <v>201</v>
      </c>
      <c r="E121" s="41"/>
      <c r="F121" s="42"/>
      <c r="G121" s="42"/>
      <c r="H121" s="42"/>
      <c r="I121" s="43" t="s">
        <v>202</v>
      </c>
      <c r="J121" s="42"/>
      <c r="K121" s="42"/>
      <c r="L121" s="42"/>
      <c r="M121" s="42"/>
      <c r="N121" s="42"/>
      <c r="O121" s="42"/>
    </row>
    <row r="122" spans="3:15" x14ac:dyDescent="0.15">
      <c r="C122" s="40"/>
      <c r="D122" s="41" t="s">
        <v>203</v>
      </c>
      <c r="E122" s="41"/>
      <c r="F122" s="42"/>
      <c r="G122" s="42"/>
      <c r="H122" s="42"/>
      <c r="I122" s="43" t="s">
        <v>204</v>
      </c>
      <c r="J122" s="42"/>
      <c r="K122" s="42"/>
      <c r="L122" s="42"/>
      <c r="M122" s="42"/>
      <c r="N122" s="42"/>
      <c r="O122" s="42"/>
    </row>
  </sheetData>
  <mergeCells count="30">
    <mergeCell ref="J121:K121"/>
    <mergeCell ref="F122:H122"/>
    <mergeCell ref="J122:K122"/>
    <mergeCell ref="C3:N3"/>
    <mergeCell ref="C4:O4"/>
    <mergeCell ref="C5:O5"/>
    <mergeCell ref="C6:O6"/>
    <mergeCell ref="C7:O7"/>
    <mergeCell ref="F118:K118"/>
    <mergeCell ref="L118:O122"/>
    <mergeCell ref="F119:K119"/>
    <mergeCell ref="F120:H120"/>
    <mergeCell ref="J120:K120"/>
    <mergeCell ref="F121:H121"/>
    <mergeCell ref="L8:O8"/>
    <mergeCell ref="H8:K8"/>
    <mergeCell ref="C96:G96"/>
    <mergeCell ref="C100:C102"/>
    <mergeCell ref="E100:E102"/>
    <mergeCell ref="C106:G106"/>
    <mergeCell ref="C90:C91"/>
    <mergeCell ref="D90:D91"/>
    <mergeCell ref="C92:C93"/>
    <mergeCell ref="D92:D93"/>
    <mergeCell ref="C94:C95"/>
    <mergeCell ref="D94:D95"/>
    <mergeCell ref="C8:G8"/>
    <mergeCell ref="C15:G15"/>
    <mergeCell ref="C33:G33"/>
    <mergeCell ref="C82:G8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2026-04-29T19:44:55Z</dcterms:created>
  <dcterms:modified xsi:type="dcterms:W3CDTF">2026-04-29T19:55:48Z</dcterms:modified>
</cp:coreProperties>
</file>