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ownloads\"/>
    </mc:Choice>
  </mc:AlternateContent>
  <bookViews>
    <workbookView xWindow="0" yWindow="0" windowWidth="20490" windowHeight="7650"/>
  </bookViews>
  <sheets>
    <sheet name="Evaluación financiera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9" i="1" l="1"/>
  <c r="Q39" i="1"/>
  <c r="P39" i="1"/>
  <c r="O39" i="1"/>
  <c r="N39" i="1"/>
  <c r="M39" i="1"/>
  <c r="L39" i="1"/>
  <c r="R38" i="1"/>
  <c r="Q38" i="1"/>
  <c r="P38" i="1"/>
  <c r="O38" i="1"/>
  <c r="N38" i="1"/>
  <c r="M38" i="1"/>
  <c r="L38" i="1"/>
  <c r="R37" i="1"/>
  <c r="Q37" i="1"/>
  <c r="O37" i="1"/>
  <c r="N37" i="1"/>
  <c r="M37" i="1"/>
  <c r="L37" i="1"/>
  <c r="R36" i="1"/>
  <c r="Q36" i="1"/>
  <c r="O36" i="1"/>
  <c r="N36" i="1"/>
  <c r="M36" i="1"/>
  <c r="L36" i="1"/>
  <c r="R35" i="1"/>
  <c r="Q35" i="1"/>
  <c r="P35" i="1"/>
  <c r="O35" i="1"/>
  <c r="N35" i="1"/>
  <c r="M35" i="1"/>
  <c r="L35" i="1"/>
  <c r="Q34" i="1"/>
  <c r="P34" i="1"/>
  <c r="O34" i="1"/>
  <c r="N34" i="1"/>
  <c r="M34" i="1"/>
  <c r="L34" i="1"/>
  <c r="R33" i="1"/>
  <c r="Q33" i="1"/>
  <c r="P33" i="1"/>
  <c r="O33" i="1"/>
  <c r="N33" i="1"/>
  <c r="M33" i="1"/>
  <c r="L33" i="1"/>
  <c r="R32" i="1"/>
  <c r="Q32" i="1"/>
  <c r="P32" i="1"/>
  <c r="O32" i="1"/>
  <c r="N32" i="1"/>
  <c r="M32" i="1"/>
  <c r="L32" i="1"/>
  <c r="R31" i="1"/>
  <c r="Q31" i="1"/>
  <c r="O31" i="1"/>
  <c r="N31" i="1"/>
  <c r="M31" i="1"/>
  <c r="L31" i="1"/>
  <c r="R30" i="1"/>
  <c r="Q30" i="1"/>
  <c r="P30" i="1"/>
  <c r="O30" i="1"/>
  <c r="N30" i="1"/>
  <c r="M30" i="1"/>
  <c r="L30" i="1"/>
  <c r="R29" i="1"/>
  <c r="Q29" i="1"/>
  <c r="P29" i="1"/>
  <c r="O29" i="1"/>
  <c r="N29" i="1"/>
  <c r="M29" i="1"/>
  <c r="L29" i="1"/>
  <c r="R28" i="1"/>
  <c r="Q28" i="1"/>
  <c r="P28" i="1"/>
  <c r="O28" i="1"/>
  <c r="N28" i="1"/>
  <c r="M28" i="1"/>
  <c r="L28" i="1"/>
  <c r="R27" i="1"/>
  <c r="Q27" i="1"/>
  <c r="O27" i="1"/>
  <c r="N27" i="1"/>
  <c r="M27" i="1"/>
  <c r="L27" i="1"/>
  <c r="R26" i="1"/>
  <c r="Q26" i="1"/>
  <c r="O26" i="1"/>
  <c r="N26" i="1"/>
  <c r="M26" i="1"/>
  <c r="L26" i="1"/>
  <c r="R25" i="1"/>
  <c r="Q25" i="1"/>
  <c r="P25" i="1"/>
  <c r="O25" i="1"/>
  <c r="N25" i="1"/>
  <c r="M25" i="1"/>
  <c r="L25" i="1"/>
  <c r="R24" i="1"/>
  <c r="Q24" i="1"/>
  <c r="P24" i="1"/>
  <c r="O24" i="1"/>
  <c r="N24" i="1"/>
  <c r="M24" i="1"/>
  <c r="L24" i="1"/>
  <c r="R23" i="1"/>
  <c r="Q23" i="1"/>
  <c r="O23" i="1"/>
  <c r="N23" i="1"/>
  <c r="M23" i="1"/>
  <c r="L23" i="1"/>
  <c r="R22" i="1"/>
  <c r="Q22" i="1"/>
  <c r="P22" i="1"/>
  <c r="O22" i="1"/>
  <c r="N22" i="1"/>
  <c r="M22" i="1"/>
  <c r="L22" i="1"/>
  <c r="R21" i="1"/>
  <c r="Q21" i="1"/>
  <c r="P21" i="1"/>
  <c r="O21" i="1"/>
  <c r="N21" i="1"/>
  <c r="M21" i="1"/>
  <c r="L21" i="1"/>
  <c r="R20" i="1"/>
  <c r="Q20" i="1"/>
  <c r="O20" i="1"/>
  <c r="N20" i="1"/>
  <c r="M20" i="1"/>
  <c r="L20" i="1"/>
  <c r="R19" i="1"/>
  <c r="Q19" i="1"/>
  <c r="P19" i="1"/>
  <c r="O19" i="1"/>
  <c r="N19" i="1"/>
  <c r="M19" i="1"/>
  <c r="L19" i="1"/>
  <c r="R18" i="1"/>
  <c r="Q18" i="1"/>
  <c r="P18" i="1"/>
  <c r="O18" i="1"/>
  <c r="N18" i="1"/>
  <c r="M18" i="1"/>
  <c r="L18" i="1"/>
  <c r="R17" i="1"/>
  <c r="Q17" i="1"/>
  <c r="P17" i="1"/>
  <c r="O17" i="1"/>
  <c r="N17" i="1"/>
  <c r="M17" i="1"/>
  <c r="L17" i="1"/>
  <c r="Q16" i="1"/>
  <c r="P16" i="1"/>
  <c r="O16" i="1"/>
  <c r="N16" i="1"/>
  <c r="M16" i="1"/>
  <c r="L16" i="1"/>
  <c r="Q15" i="1"/>
  <c r="P15" i="1"/>
  <c r="O15" i="1"/>
  <c r="N15" i="1"/>
  <c r="M15" i="1"/>
  <c r="L15" i="1"/>
  <c r="R14" i="1"/>
  <c r="Q14" i="1"/>
  <c r="P14" i="1"/>
  <c r="O14" i="1"/>
  <c r="N14" i="1"/>
  <c r="M14" i="1"/>
  <c r="L14" i="1"/>
  <c r="R13" i="1"/>
  <c r="Q13" i="1"/>
  <c r="P13" i="1"/>
  <c r="O13" i="1"/>
  <c r="N13" i="1"/>
  <c r="M13" i="1"/>
  <c r="L13" i="1"/>
  <c r="R12" i="1"/>
  <c r="Q12" i="1"/>
  <c r="P12" i="1"/>
  <c r="O12" i="1"/>
  <c r="N12" i="1"/>
  <c r="M12" i="1"/>
  <c r="L12" i="1"/>
  <c r="R11" i="1"/>
  <c r="Q11" i="1"/>
  <c r="P11" i="1"/>
  <c r="O11" i="1"/>
  <c r="N11" i="1"/>
  <c r="M11" i="1"/>
  <c r="L11" i="1"/>
  <c r="R10" i="1"/>
  <c r="Q10" i="1"/>
  <c r="P10" i="1"/>
  <c r="O10" i="1"/>
  <c r="N10" i="1"/>
  <c r="M10" i="1"/>
  <c r="L10" i="1"/>
  <c r="R9" i="1"/>
  <c r="Q9" i="1"/>
  <c r="O9" i="1"/>
  <c r="N9" i="1"/>
  <c r="M9" i="1"/>
  <c r="L9" i="1"/>
  <c r="R8" i="1"/>
  <c r="Q8" i="1"/>
  <c r="P8" i="1"/>
  <c r="O8" i="1"/>
  <c r="N8" i="1"/>
  <c r="M8" i="1"/>
  <c r="L8" i="1"/>
  <c r="R7" i="1"/>
  <c r="Q7" i="1"/>
  <c r="P7" i="1"/>
  <c r="O7" i="1"/>
  <c r="N7" i="1"/>
  <c r="M7" i="1"/>
  <c r="L7" i="1"/>
  <c r="R6" i="1"/>
  <c r="Q6" i="1"/>
  <c r="O6" i="1"/>
  <c r="N6" i="1"/>
  <c r="L6" i="1"/>
  <c r="R5" i="1"/>
  <c r="Q5" i="1"/>
  <c r="P5" i="1"/>
  <c r="O5" i="1"/>
  <c r="N5" i="1"/>
  <c r="M5" i="1"/>
  <c r="L5" i="1"/>
  <c r="R4" i="1"/>
  <c r="Q4" i="1"/>
  <c r="P4" i="1"/>
  <c r="O4" i="1"/>
  <c r="N4" i="1"/>
  <c r="M4" i="1"/>
  <c r="L4" i="1"/>
  <c r="R3" i="1"/>
  <c r="Q3" i="1"/>
  <c r="P3" i="1"/>
  <c r="O3" i="1"/>
  <c r="N3" i="1"/>
  <c r="M3" i="1"/>
  <c r="L3" i="1"/>
</calcChain>
</file>

<file path=xl/sharedStrings.xml><?xml version="1.0" encoding="utf-8"?>
<sst xmlns="http://schemas.openxmlformats.org/spreadsheetml/2006/main" count="148" uniqueCount="110">
  <si>
    <t>ITEM</t>
  </si>
  <si>
    <t>NIT</t>
  </si>
  <si>
    <t>RAZON SOCIAL</t>
  </si>
  <si>
    <t>ACTIVO CORRIENTE</t>
  </si>
  <si>
    <t>PASIVO CORRIENTE</t>
  </si>
  <si>
    <t>ACTIVO TOTAL</t>
  </si>
  <si>
    <t>PASIVO TOTAL</t>
  </si>
  <si>
    <t>PATRIMONIO</t>
  </si>
  <si>
    <t>UTILIDAD OPERACIONAL</t>
  </si>
  <si>
    <t>GASTOS DE INTERESES</t>
  </si>
  <si>
    <t>CAPITAL DE TRABAJO &gt;=30% $96,150,727,50</t>
  </si>
  <si>
    <t>INDICE DE LIQUIDEZ &gt;=1,2</t>
  </si>
  <si>
    <t>INDICE DE ENDEUDAMIENTO &lt;=70%</t>
  </si>
  <si>
    <t>RENTABILIDAD DEL ACTIVO&gt;=0</t>
  </si>
  <si>
    <t>RAZON DE COBERTURA DE INTERESES &gt;=1,5</t>
  </si>
  <si>
    <t>RENTABILIDAD DEL PATRIMONIO  &gt;=0</t>
  </si>
  <si>
    <t>HABILITADO</t>
  </si>
  <si>
    <t>PROPONENTE HABILITADO / NO HABILITADO</t>
  </si>
  <si>
    <t>CONSORCIO LA GRAN VIA</t>
  </si>
  <si>
    <t>71638019-7</t>
  </si>
  <si>
    <t>JOSE GUSTAVO HIGUITA MIRANDA</t>
  </si>
  <si>
    <t>12577177-5</t>
  </si>
  <si>
    <t>LUIS FERNANDO VILLABA PAYARES</t>
  </si>
  <si>
    <t>79640414-9</t>
  </si>
  <si>
    <t>VICTOR FORERO GIL</t>
  </si>
  <si>
    <t>CONSORCIO TEUSAQUILLO</t>
  </si>
  <si>
    <t>901394545-0</t>
  </si>
  <si>
    <t>DHE INGENIERIA SAS</t>
  </si>
  <si>
    <t>N/A</t>
  </si>
  <si>
    <t>900709306-8</t>
  </si>
  <si>
    <t>IAR PROYECTOS SAS</t>
  </si>
  <si>
    <t>901199491-6</t>
  </si>
  <si>
    <t>INTERCONDI SAS</t>
  </si>
  <si>
    <t>CONSORCIO AR-MUR1</t>
  </si>
  <si>
    <t>800169622-1</t>
  </si>
  <si>
    <t>MUR PROYECTOS SAS</t>
  </si>
  <si>
    <t>41773229-5</t>
  </si>
  <si>
    <t>ARIAS DIAZ ARCELIA</t>
  </si>
  <si>
    <t>CONSORCIO VIAL ET</t>
  </si>
  <si>
    <t>63323375-2</t>
  </si>
  <si>
    <t>TORRES ARENALES ELSA</t>
  </si>
  <si>
    <t>900579055-5</t>
  </si>
  <si>
    <t>RT TERRA SAS</t>
  </si>
  <si>
    <t>CONSORCIO INTERMALLA VIAL 2021</t>
  </si>
  <si>
    <t>900709028-5</t>
  </si>
  <si>
    <t>HIDRALARPI PROFESIONALES ASOCIADOS SAS</t>
  </si>
  <si>
    <t>900104908-4</t>
  </si>
  <si>
    <t>INGENIEROS CONSTRUCTORES Y ASESORES</t>
  </si>
  <si>
    <t>CONSORCIO RM 2020</t>
  </si>
  <si>
    <t>900171717-1</t>
  </si>
  <si>
    <t>RJ INGENIERIA SAS</t>
  </si>
  <si>
    <t>901252893-1</t>
  </si>
  <si>
    <t>MIGUEL ROBLES SAS</t>
  </si>
  <si>
    <t>CONSORCIO TEUSAQUILLO -</t>
  </si>
  <si>
    <t>900807415-2</t>
  </si>
  <si>
    <t>INVERSIONES INSULARES SAS</t>
  </si>
  <si>
    <t>19266128-5</t>
  </si>
  <si>
    <t>RODRIGUEZ RAMIREZ VICTOR GUILLERMO</t>
  </si>
  <si>
    <t>CONSORCIO TEUSAQUILLO HC</t>
  </si>
  <si>
    <t>900334140-1</t>
  </si>
  <si>
    <t>CAYCO SAS</t>
  </si>
  <si>
    <t>901133403-4</t>
  </si>
  <si>
    <t>HORIZONTES CIVILES SAS</t>
  </si>
  <si>
    <t>R&amp;M CONSTRUCCIONES E INTERVENTORIAS SAS</t>
  </si>
  <si>
    <t>830028126-2</t>
  </si>
  <si>
    <t>CELQO SAS</t>
  </si>
  <si>
    <t>900090780-6</t>
  </si>
  <si>
    <t>INTERVENTORIA Y CONSTRUCIVILES SAS</t>
  </si>
  <si>
    <t>900107376-1</t>
  </si>
  <si>
    <t>CONSORCIO VIAS HB 2020</t>
  </si>
  <si>
    <t>6769200-1</t>
  </si>
  <si>
    <t>PRIETO ACEVEDO ENRIQUE HERNANDO</t>
  </si>
  <si>
    <t>900779202-1</t>
  </si>
  <si>
    <t>BRAIN INGENIERIA VIAL SAS</t>
  </si>
  <si>
    <t>CONSORCIO  TEUSAQUILLO</t>
  </si>
  <si>
    <t>19055241-7</t>
  </si>
  <si>
    <t>PALACIOS RUBIANO GUSTAVO</t>
  </si>
  <si>
    <t>* NO HABILITADO</t>
  </si>
  <si>
    <t>900665600-8</t>
  </si>
  <si>
    <t>ARQING CONSULTORIA Y CONSTRUCCIONES SAS</t>
  </si>
  <si>
    <t>CONSORCIO INTERVENTORIA BOGOTA 2020</t>
  </si>
  <si>
    <t>901306726-1</t>
  </si>
  <si>
    <t>CONSEINT SAS</t>
  </si>
  <si>
    <t>901286194-6</t>
  </si>
  <si>
    <t>SERVINGTRAF SAS</t>
  </si>
  <si>
    <t>GNG INGENIERIA SAS</t>
  </si>
  <si>
    <t>830515117-5</t>
  </si>
  <si>
    <t>CONSORCIO INTERVIAL TEUSAQUILLO</t>
  </si>
  <si>
    <t>901320986-8</t>
  </si>
  <si>
    <t>JESAK SAS</t>
  </si>
  <si>
    <t>900045355-8</t>
  </si>
  <si>
    <t>CIVILE SAS</t>
  </si>
  <si>
    <t>CB INGENIEROS SAS</t>
  </si>
  <si>
    <t>860509943-7</t>
  </si>
  <si>
    <t>CONSORCIO DS6</t>
  </si>
  <si>
    <t>800214601-8</t>
  </si>
  <si>
    <t>DESARROLLO EN INGENIERIA SAS</t>
  </si>
  <si>
    <t>900208425-6</t>
  </si>
  <si>
    <t>SEIING SAS</t>
  </si>
  <si>
    <t>CONSORCIO TEUSA 2021</t>
  </si>
  <si>
    <t>51976458-3</t>
  </si>
  <si>
    <t>CARDOZO ROJAS SANDRA MONICA</t>
  </si>
  <si>
    <t>900984598-9</t>
  </si>
  <si>
    <t>SAVIMAC SAS</t>
  </si>
  <si>
    <t>HACE INGENIEROS SAS</t>
  </si>
  <si>
    <t>800129789-1</t>
  </si>
  <si>
    <t>MIRS LATINIOAMERICA SAS</t>
  </si>
  <si>
    <t>900241875-6</t>
  </si>
  <si>
    <t>NOTAS</t>
  </si>
  <si>
    <t>* El proponente CONSORCIO TEUSAQUILLO  NO QUEDA HABILITADO, al no cumplir el integrante ARQUING CONSULTORIA con los indicadores RENTABILIDAD DEL ACTIVO, RENTABILIDAD DEL PATRIMONIO, y no se anexa el acta de la participacion porcentual de los integrantes en el Consorcio.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</si>
</sst>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164" formatCode="0.0000"/>
    <numFmt numFmtId="165" formatCode="0.00000"/>
  </numFmts>
  <fonts count="4" x14ac:knownFonts="1">
    <font>
      <sz val="11"/>
      <color rgb="FF000000"/>
      <name val="Calibri"/>
    </font>
    <font>
      <sz val="11"/>
      <color rgb="FF000000"/>
      <name val="Calibri"/>
    </font>
    <font>
      <sz val="11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86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left" vertical="center" wrapText="1"/>
    </xf>
    <xf numFmtId="42" fontId="0" fillId="0" borderId="1" xfId="1" applyFont="1" applyBorder="1" applyAlignment="1">
      <alignment vertical="center" wrapText="1"/>
    </xf>
    <xf numFmtId="42" fontId="0" fillId="2" borderId="1" xfId="1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right" vertical="center" wrapText="1"/>
    </xf>
    <xf numFmtId="0" fontId="0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3" borderId="4" xfId="0" applyFont="1" applyFill="1" applyBorder="1" applyAlignment="1">
      <alignment vertical="center"/>
    </xf>
    <xf numFmtId="0" fontId="0" fillId="3" borderId="4" xfId="0" applyFont="1" applyFill="1" applyBorder="1" applyAlignment="1">
      <alignment horizontal="left" vertical="center"/>
    </xf>
    <xf numFmtId="42" fontId="0" fillId="3" borderId="4" xfId="1" applyFont="1" applyFill="1" applyBorder="1" applyAlignment="1">
      <alignment vertical="center"/>
    </xf>
    <xf numFmtId="2" fontId="0" fillId="3" borderId="4" xfId="0" applyNumberFormat="1" applyFont="1" applyFill="1" applyBorder="1" applyAlignment="1">
      <alignment vertical="center"/>
    </xf>
    <xf numFmtId="2" fontId="0" fillId="3" borderId="5" xfId="0" applyNumberFormat="1" applyFont="1" applyFill="1" applyBorder="1" applyAlignment="1">
      <alignment horizontal="right" vertical="center"/>
    </xf>
    <xf numFmtId="0" fontId="0" fillId="3" borderId="6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0" fillId="3" borderId="8" xfId="0" applyFont="1" applyFill="1" applyBorder="1" applyAlignment="1">
      <alignment horizontal="left" vertical="center"/>
    </xf>
    <xf numFmtId="42" fontId="0" fillId="3" borderId="8" xfId="1" applyFont="1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0" fillId="4" borderId="5" xfId="0" applyFont="1" applyFill="1" applyBorder="1" applyAlignment="1">
      <alignment vertical="center"/>
    </xf>
    <xf numFmtId="0" fontId="0" fillId="3" borderId="5" xfId="0" applyFont="1" applyFill="1" applyBorder="1" applyAlignment="1">
      <alignment horizontal="left" vertical="center"/>
    </xf>
    <xf numFmtId="42" fontId="0" fillId="3" borderId="5" xfId="1" applyFont="1" applyFill="1" applyBorder="1" applyAlignment="1">
      <alignment vertical="center"/>
    </xf>
    <xf numFmtId="2" fontId="0" fillId="3" borderId="5" xfId="0" applyNumberFormat="1" applyFont="1" applyFill="1" applyBorder="1" applyAlignment="1">
      <alignment vertical="center"/>
    </xf>
    <xf numFmtId="0" fontId="0" fillId="3" borderId="12" xfId="0" applyFont="1" applyFill="1" applyBorder="1" applyAlignment="1">
      <alignment vertical="center"/>
    </xf>
    <xf numFmtId="0" fontId="0" fillId="5" borderId="15" xfId="0" applyFont="1" applyFill="1" applyBorder="1" applyAlignment="1">
      <alignment vertical="center"/>
    </xf>
    <xf numFmtId="0" fontId="0" fillId="5" borderId="15" xfId="0" applyFont="1" applyFill="1" applyBorder="1" applyAlignment="1">
      <alignment horizontal="left" vertical="center"/>
    </xf>
    <xf numFmtId="42" fontId="0" fillId="5" borderId="15" xfId="1" applyFont="1" applyFill="1" applyBorder="1" applyAlignment="1">
      <alignment vertical="center"/>
    </xf>
    <xf numFmtId="2" fontId="0" fillId="2" borderId="1" xfId="0" applyNumberFormat="1" applyFont="1" applyFill="1" applyBorder="1" applyAlignment="1">
      <alignment horizontal="center" vertical="center"/>
    </xf>
    <xf numFmtId="2" fontId="0" fillId="5" borderId="1" xfId="0" applyNumberFormat="1" applyFont="1" applyFill="1" applyBorder="1" applyAlignment="1">
      <alignment vertical="center"/>
    </xf>
    <xf numFmtId="2" fontId="0" fillId="2" borderId="1" xfId="0" applyNumberFormat="1" applyFont="1" applyFill="1" applyBorder="1" applyAlignment="1">
      <alignment horizontal="right" vertical="center"/>
    </xf>
    <xf numFmtId="0" fontId="0" fillId="5" borderId="16" xfId="0" applyFont="1" applyFill="1" applyBorder="1" applyAlignment="1">
      <alignment vertical="center"/>
    </xf>
    <xf numFmtId="0" fontId="3" fillId="5" borderId="16" xfId="0" applyFont="1" applyFill="1" applyBorder="1" applyAlignment="1">
      <alignment vertical="center"/>
    </xf>
    <xf numFmtId="0" fontId="0" fillId="5" borderId="17" xfId="0" applyFont="1" applyFill="1" applyBorder="1" applyAlignment="1">
      <alignment vertical="center"/>
    </xf>
    <xf numFmtId="0" fontId="0" fillId="5" borderId="17" xfId="0" applyFont="1" applyFill="1" applyBorder="1" applyAlignment="1">
      <alignment horizontal="left" vertical="center"/>
    </xf>
    <xf numFmtId="42" fontId="0" fillId="5" borderId="17" xfId="1" applyFont="1" applyFill="1" applyBorder="1" applyAlignment="1">
      <alignment vertical="center"/>
    </xf>
    <xf numFmtId="2" fontId="0" fillId="5" borderId="1" xfId="0" applyNumberFormat="1" applyFont="1" applyFill="1" applyBorder="1" applyAlignment="1">
      <alignment horizontal="right" vertical="center"/>
    </xf>
    <xf numFmtId="0" fontId="3" fillId="5" borderId="9" xfId="0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0" fontId="0" fillId="5" borderId="1" xfId="0" applyFont="1" applyFill="1" applyBorder="1" applyAlignment="1">
      <alignment horizontal="left" vertical="center"/>
    </xf>
    <xf numFmtId="42" fontId="0" fillId="5" borderId="1" xfId="1" applyFont="1" applyFill="1" applyBorder="1" applyAlignment="1">
      <alignment vertical="center"/>
    </xf>
    <xf numFmtId="0" fontId="0" fillId="5" borderId="19" xfId="0" applyFont="1" applyFill="1" applyBorder="1" applyAlignment="1">
      <alignment vertical="center"/>
    </xf>
    <xf numFmtId="2" fontId="0" fillId="2" borderId="4" xfId="0" applyNumberFormat="1" applyFont="1" applyFill="1" applyBorder="1" applyAlignment="1">
      <alignment horizontal="right" vertical="center"/>
    </xf>
    <xf numFmtId="0" fontId="3" fillId="3" borderId="22" xfId="0" applyFont="1" applyFill="1" applyBorder="1" applyAlignment="1">
      <alignment vertical="center"/>
    </xf>
    <xf numFmtId="0" fontId="3" fillId="3" borderId="22" xfId="0" applyFont="1" applyFill="1" applyBorder="1" applyAlignment="1">
      <alignment horizontal="left" vertical="center"/>
    </xf>
    <xf numFmtId="42" fontId="0" fillId="3" borderId="22" xfId="1" applyFont="1" applyFill="1" applyBorder="1" applyAlignment="1">
      <alignment vertical="center"/>
    </xf>
    <xf numFmtId="2" fontId="0" fillId="3" borderId="22" xfId="0" applyNumberFormat="1" applyFont="1" applyFill="1" applyBorder="1" applyAlignment="1">
      <alignment vertical="center"/>
    </xf>
    <xf numFmtId="2" fontId="0" fillId="3" borderId="22" xfId="0" applyNumberFormat="1" applyFont="1" applyFill="1" applyBorder="1" applyAlignment="1">
      <alignment horizontal="right" vertical="center"/>
    </xf>
    <xf numFmtId="0" fontId="0" fillId="3" borderId="23" xfId="0" applyFont="1" applyFill="1" applyBorder="1" applyAlignment="1">
      <alignment vertical="center"/>
    </xf>
    <xf numFmtId="0" fontId="3" fillId="5" borderId="18" xfId="0" applyFont="1" applyFill="1" applyBorder="1" applyAlignment="1">
      <alignment vertical="center"/>
    </xf>
    <xf numFmtId="0" fontId="3" fillId="5" borderId="18" xfId="0" applyFont="1" applyFill="1" applyBorder="1" applyAlignment="1">
      <alignment horizontal="left" vertical="center"/>
    </xf>
    <xf numFmtId="42" fontId="0" fillId="5" borderId="18" xfId="1" applyFont="1" applyFill="1" applyBorder="1" applyAlignment="1">
      <alignment vertical="center"/>
    </xf>
    <xf numFmtId="2" fontId="0" fillId="5" borderId="18" xfId="0" applyNumberFormat="1" applyFont="1" applyFill="1" applyBorder="1" applyAlignment="1">
      <alignment vertical="center"/>
    </xf>
    <xf numFmtId="2" fontId="0" fillId="5" borderId="18" xfId="0" applyNumberFormat="1" applyFont="1" applyFill="1" applyBorder="1" applyAlignment="1">
      <alignment horizontal="right" vertical="center"/>
    </xf>
    <xf numFmtId="0" fontId="0" fillId="5" borderId="9" xfId="0" applyFont="1" applyFill="1" applyBorder="1" applyAlignment="1">
      <alignment vertical="center"/>
    </xf>
    <xf numFmtId="0" fontId="3" fillId="3" borderId="28" xfId="0" applyFont="1" applyFill="1" applyBorder="1" applyAlignment="1">
      <alignment vertical="center"/>
    </xf>
    <xf numFmtId="0" fontId="3" fillId="3" borderId="28" xfId="0" applyFont="1" applyFill="1" applyBorder="1" applyAlignment="1">
      <alignment horizontal="left" vertical="center"/>
    </xf>
    <xf numFmtId="42" fontId="0" fillId="3" borderId="28" xfId="1" applyFont="1" applyFill="1" applyBorder="1" applyAlignment="1">
      <alignment vertical="center"/>
    </xf>
    <xf numFmtId="2" fontId="0" fillId="3" borderId="28" xfId="0" applyNumberFormat="1" applyFont="1" applyFill="1" applyBorder="1" applyAlignment="1">
      <alignment vertical="center"/>
    </xf>
    <xf numFmtId="2" fontId="0" fillId="3" borderId="28" xfId="0" applyNumberFormat="1" applyFont="1" applyFill="1" applyBorder="1" applyAlignment="1">
      <alignment horizontal="right" vertical="center"/>
    </xf>
    <xf numFmtId="0" fontId="0" fillId="3" borderId="29" xfId="0" applyFont="1" applyFill="1" applyBorder="1" applyAlignment="1">
      <alignment vertical="center"/>
    </xf>
    <xf numFmtId="0" fontId="0" fillId="5" borderId="14" xfId="0" applyFont="1" applyFill="1" applyBorder="1" applyAlignment="1">
      <alignment vertical="center" wrapText="1"/>
    </xf>
    <xf numFmtId="0" fontId="3" fillId="5" borderId="14" xfId="0" applyFont="1" applyFill="1" applyBorder="1" applyAlignment="1">
      <alignment horizontal="left" vertical="center"/>
    </xf>
    <xf numFmtId="42" fontId="0" fillId="5" borderId="14" xfId="1" applyFont="1" applyFill="1" applyBorder="1" applyAlignment="1">
      <alignment vertical="center"/>
    </xf>
    <xf numFmtId="2" fontId="0" fillId="5" borderId="14" xfId="0" applyNumberFormat="1" applyFont="1" applyFill="1" applyBorder="1" applyAlignment="1">
      <alignment vertical="center"/>
    </xf>
    <xf numFmtId="2" fontId="0" fillId="5" borderId="14" xfId="0" applyNumberFormat="1" applyFont="1" applyFill="1" applyBorder="1" applyAlignment="1">
      <alignment horizontal="right" vertical="center"/>
    </xf>
    <xf numFmtId="0" fontId="3" fillId="5" borderId="19" xfId="0" applyFont="1" applyFill="1" applyBorder="1" applyAlignment="1">
      <alignment vertical="center"/>
    </xf>
    <xf numFmtId="42" fontId="0" fillId="5" borderId="14" xfId="1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left" vertical="center"/>
    </xf>
    <xf numFmtId="2" fontId="0" fillId="2" borderId="14" xfId="0" applyNumberFormat="1" applyFont="1" applyFill="1" applyBorder="1" applyAlignment="1">
      <alignment horizontal="right" vertical="center"/>
    </xf>
    <xf numFmtId="0" fontId="0" fillId="3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left" vertical="center" wrapText="1"/>
    </xf>
    <xf numFmtId="2" fontId="0" fillId="3" borderId="4" xfId="0" applyNumberFormat="1" applyFont="1" applyFill="1" applyBorder="1" applyAlignment="1">
      <alignment horizontal="right" vertical="center"/>
    </xf>
    <xf numFmtId="0" fontId="0" fillId="5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left" vertical="center" wrapText="1"/>
    </xf>
    <xf numFmtId="42" fontId="0" fillId="5" borderId="4" xfId="1" applyFont="1" applyFill="1" applyBorder="1" applyAlignment="1">
      <alignment vertical="center"/>
    </xf>
    <xf numFmtId="2" fontId="0" fillId="5" borderId="4" xfId="0" applyNumberFormat="1" applyFont="1" applyFill="1" applyBorder="1" applyAlignment="1">
      <alignment vertical="center"/>
    </xf>
    <xf numFmtId="2" fontId="0" fillId="5" borderId="4" xfId="0" applyNumberFormat="1" applyFont="1" applyFill="1" applyBorder="1" applyAlignment="1">
      <alignment horizontal="right" vertical="center"/>
    </xf>
    <xf numFmtId="0" fontId="0" fillId="5" borderId="6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0" fontId="0" fillId="3" borderId="27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0" fillId="3" borderId="30" xfId="0" applyFont="1" applyFill="1" applyBorder="1" applyAlignment="1">
      <alignment vertical="center"/>
    </xf>
    <xf numFmtId="0" fontId="2" fillId="4" borderId="14" xfId="0" applyFont="1" applyFill="1" applyBorder="1" applyAlignment="1">
      <alignment horizontal="left" vertical="center"/>
    </xf>
    <xf numFmtId="42" fontId="0" fillId="3" borderId="30" xfId="1" applyFont="1" applyFill="1" applyBorder="1" applyAlignment="1">
      <alignment vertical="center"/>
    </xf>
    <xf numFmtId="2" fontId="0" fillId="3" borderId="30" xfId="0" applyNumberFormat="1" applyFont="1" applyFill="1" applyBorder="1" applyAlignment="1">
      <alignment vertical="center"/>
    </xf>
    <xf numFmtId="2" fontId="0" fillId="2" borderId="31" xfId="0" applyNumberFormat="1" applyFont="1" applyFill="1" applyBorder="1" applyAlignment="1">
      <alignment horizontal="right" vertical="center"/>
    </xf>
    <xf numFmtId="0" fontId="0" fillId="5" borderId="30" xfId="0" applyFont="1" applyFill="1" applyBorder="1" applyAlignment="1">
      <alignment vertical="center"/>
    </xf>
    <xf numFmtId="0" fontId="0" fillId="5" borderId="30" xfId="0" applyFont="1" applyFill="1" applyBorder="1" applyAlignment="1">
      <alignment horizontal="left" vertical="center"/>
    </xf>
    <xf numFmtId="42" fontId="0" fillId="5" borderId="30" xfId="1" applyFont="1" applyFill="1" applyBorder="1" applyAlignment="1">
      <alignment vertical="center"/>
    </xf>
    <xf numFmtId="2" fontId="0" fillId="5" borderId="30" xfId="0" applyNumberFormat="1" applyFont="1" applyFill="1" applyBorder="1" applyAlignment="1">
      <alignment vertical="center"/>
    </xf>
    <xf numFmtId="0" fontId="0" fillId="5" borderId="32" xfId="0" applyFont="1" applyFill="1" applyBorder="1" applyAlignment="1">
      <alignment vertical="center"/>
    </xf>
    <xf numFmtId="0" fontId="0" fillId="5" borderId="32" xfId="0" applyFont="1" applyFill="1" applyBorder="1" applyAlignment="1">
      <alignment horizontal="left" vertical="center"/>
    </xf>
    <xf numFmtId="42" fontId="0" fillId="5" borderId="32" xfId="1" applyFont="1" applyFill="1" applyBorder="1" applyAlignment="1">
      <alignment vertical="center"/>
    </xf>
    <xf numFmtId="2" fontId="0" fillId="5" borderId="32" xfId="0" applyNumberFormat="1" applyFont="1" applyFill="1" applyBorder="1" applyAlignment="1">
      <alignment vertical="center"/>
    </xf>
    <xf numFmtId="2" fontId="0" fillId="5" borderId="5" xfId="0" applyNumberFormat="1" applyFont="1" applyFill="1" applyBorder="1" applyAlignment="1">
      <alignment vertical="center"/>
    </xf>
    <xf numFmtId="0" fontId="0" fillId="5" borderId="12" xfId="0" applyFont="1" applyFill="1" applyBorder="1" applyAlignment="1">
      <alignment vertical="center"/>
    </xf>
    <xf numFmtId="0" fontId="0" fillId="3" borderId="30" xfId="0" applyFont="1" applyFill="1" applyBorder="1" applyAlignment="1">
      <alignment vertical="center" wrapText="1"/>
    </xf>
    <xf numFmtId="0" fontId="0" fillId="3" borderId="30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0" fillId="3" borderId="33" xfId="0" applyFont="1" applyFill="1" applyBorder="1" applyAlignment="1">
      <alignment vertical="center" wrapText="1"/>
    </xf>
    <xf numFmtId="0" fontId="0" fillId="3" borderId="33" xfId="0" applyFont="1" applyFill="1" applyBorder="1" applyAlignment="1">
      <alignment horizontal="left" vertical="center"/>
    </xf>
    <xf numFmtId="42" fontId="0" fillId="3" borderId="33" xfId="1" applyFont="1" applyFill="1" applyBorder="1" applyAlignment="1">
      <alignment vertical="center"/>
    </xf>
    <xf numFmtId="2" fontId="0" fillId="3" borderId="33" xfId="0" applyNumberFormat="1" applyFont="1" applyFill="1" applyBorder="1" applyAlignment="1">
      <alignment vertical="center"/>
    </xf>
    <xf numFmtId="164" fontId="0" fillId="2" borderId="33" xfId="0" applyNumberFormat="1" applyFont="1" applyFill="1" applyBorder="1" applyAlignment="1">
      <alignment vertical="center"/>
    </xf>
    <xf numFmtId="2" fontId="0" fillId="2" borderId="34" xfId="0" applyNumberFormat="1" applyFont="1" applyFill="1" applyBorder="1" applyAlignment="1">
      <alignment horizontal="right" vertical="center"/>
    </xf>
    <xf numFmtId="165" fontId="0" fillId="2" borderId="33" xfId="0" applyNumberFormat="1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3" fillId="5" borderId="30" xfId="0" applyFont="1" applyFill="1" applyBorder="1" applyAlignment="1">
      <alignment vertical="center" wrapText="1"/>
    </xf>
    <xf numFmtId="0" fontId="3" fillId="5" borderId="30" xfId="0" applyFont="1" applyFill="1" applyBorder="1" applyAlignment="1">
      <alignment horizontal="left" vertical="center"/>
    </xf>
    <xf numFmtId="2" fontId="0" fillId="5" borderId="31" xfId="0" applyNumberFormat="1" applyFont="1" applyFill="1" applyBorder="1" applyAlignment="1">
      <alignment horizontal="right" vertical="center"/>
    </xf>
    <xf numFmtId="0" fontId="3" fillId="5" borderId="32" xfId="0" applyFont="1" applyFill="1" applyBorder="1" applyAlignment="1">
      <alignment vertical="center" wrapText="1"/>
    </xf>
    <xf numFmtId="0" fontId="3" fillId="5" borderId="32" xfId="0" applyFont="1" applyFill="1" applyBorder="1" applyAlignment="1">
      <alignment horizontal="left" vertical="center"/>
    </xf>
    <xf numFmtId="2" fontId="0" fillId="2" borderId="32" xfId="0" applyNumberFormat="1" applyFont="1" applyFill="1" applyBorder="1" applyAlignment="1">
      <alignment vertical="center"/>
    </xf>
    <xf numFmtId="0" fontId="2" fillId="4" borderId="14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horizontal="left" vertical="center" wrapText="1"/>
    </xf>
    <xf numFmtId="2" fontId="0" fillId="3" borderId="31" xfId="0" applyNumberFormat="1" applyFont="1" applyFill="1" applyBorder="1" applyAlignment="1">
      <alignment horizontal="right" vertical="center"/>
    </xf>
    <xf numFmtId="2" fontId="0" fillId="5" borderId="35" xfId="0" applyNumberFormat="1" applyFont="1" applyFill="1" applyBorder="1" applyAlignment="1">
      <alignment horizontal="right" vertical="center"/>
    </xf>
    <xf numFmtId="0" fontId="3" fillId="5" borderId="28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horizontal="left" vertical="center"/>
    </xf>
    <xf numFmtId="42" fontId="0" fillId="5" borderId="28" xfId="1" applyFont="1" applyFill="1" applyBorder="1" applyAlignment="1">
      <alignment vertical="center"/>
    </xf>
    <xf numFmtId="2" fontId="0" fillId="5" borderId="28" xfId="0" applyNumberFormat="1" applyFont="1" applyFill="1" applyBorder="1" applyAlignment="1">
      <alignment vertical="center"/>
    </xf>
    <xf numFmtId="2" fontId="0" fillId="5" borderId="36" xfId="0" applyNumberFormat="1" applyFont="1" applyFill="1" applyBorder="1" applyAlignment="1">
      <alignment vertical="center"/>
    </xf>
    <xf numFmtId="0" fontId="0" fillId="5" borderId="29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3" fillId="3" borderId="30" xfId="0" applyFont="1" applyFill="1" applyBorder="1" applyAlignment="1">
      <alignment horizontal="left" vertical="center"/>
    </xf>
    <xf numFmtId="0" fontId="3" fillId="3" borderId="32" xfId="0" applyFont="1" applyFill="1" applyBorder="1" applyAlignment="1">
      <alignment vertical="center" wrapText="1"/>
    </xf>
    <xf numFmtId="0" fontId="3" fillId="3" borderId="32" xfId="0" applyFont="1" applyFill="1" applyBorder="1" applyAlignment="1">
      <alignment horizontal="left" vertical="center" wrapText="1"/>
    </xf>
    <xf numFmtId="42" fontId="0" fillId="3" borderId="32" xfId="1" applyFont="1" applyFill="1" applyBorder="1" applyAlignment="1">
      <alignment vertical="center"/>
    </xf>
    <xf numFmtId="2" fontId="0" fillId="3" borderId="32" xfId="0" applyNumberFormat="1" applyFont="1" applyFill="1" applyBorder="1" applyAlignment="1">
      <alignment vertical="center"/>
    </xf>
    <xf numFmtId="2" fontId="0" fillId="2" borderId="35" xfId="0" applyNumberFormat="1" applyFont="1" applyFill="1" applyBorder="1" applyAlignment="1">
      <alignment horizontal="right" vertical="center"/>
    </xf>
    <xf numFmtId="0" fontId="0" fillId="5" borderId="37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 wrapText="1"/>
    </xf>
    <xf numFmtId="0" fontId="0" fillId="5" borderId="28" xfId="0" applyFont="1" applyFill="1" applyBorder="1" applyAlignment="1">
      <alignment vertical="center" wrapText="1"/>
    </xf>
    <xf numFmtId="0" fontId="2" fillId="5" borderId="28" xfId="0" applyFont="1" applyFill="1" applyBorder="1" applyAlignment="1">
      <alignment horizontal="left" vertical="center" wrapText="1"/>
    </xf>
    <xf numFmtId="2" fontId="0" fillId="5" borderId="38" xfId="0" applyNumberFormat="1" applyFont="1" applyFill="1" applyBorder="1" applyAlignment="1">
      <alignment horizontal="right" vertical="center"/>
    </xf>
    <xf numFmtId="0" fontId="0" fillId="3" borderId="3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vertical="center" wrapText="1"/>
    </xf>
    <xf numFmtId="0" fontId="2" fillId="4" borderId="28" xfId="0" applyFont="1" applyFill="1" applyBorder="1" applyAlignment="1">
      <alignment horizontal="left" vertical="center" wrapText="1"/>
    </xf>
    <xf numFmtId="2" fontId="0" fillId="3" borderId="38" xfId="0" applyNumberFormat="1" applyFont="1" applyFill="1" applyBorder="1" applyAlignment="1">
      <alignment horizontal="right" vertical="center"/>
    </xf>
    <xf numFmtId="2" fontId="0" fillId="3" borderId="36" xfId="0" applyNumberFormat="1" applyFont="1" applyFill="1" applyBorder="1" applyAlignment="1">
      <alignment vertical="center"/>
    </xf>
    <xf numFmtId="0" fontId="3" fillId="3" borderId="29" xfId="0" applyFont="1" applyFill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42" fontId="0" fillId="0" borderId="0" xfId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5" borderId="27" xfId="0" applyFont="1" applyFill="1" applyBorder="1" applyAlignment="1">
      <alignment horizontal="center" vertical="center" wrapText="1"/>
    </xf>
    <xf numFmtId="0" fontId="0" fillId="5" borderId="26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0" fillId="3" borderId="27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0" fillId="3" borderId="27" xfId="0" applyFont="1" applyFill="1" applyBorder="1" applyAlignment="1">
      <alignment horizontal="center" vertical="center" wrapText="1"/>
    </xf>
    <xf numFmtId="0" fontId="0" fillId="3" borderId="26" xfId="0" applyFont="1" applyFill="1" applyBorder="1" applyAlignment="1">
      <alignment horizontal="center" vertical="center" wrapText="1"/>
    </xf>
    <xf numFmtId="0" fontId="0" fillId="5" borderId="27" xfId="0" applyFont="1" applyFill="1" applyBorder="1" applyAlignment="1">
      <alignment horizontal="center" vertical="center"/>
    </xf>
    <xf numFmtId="0" fontId="0" fillId="5" borderId="26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5" borderId="24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5" borderId="13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Desktop/POCHO/ALCALDIA%20TEUSAQUILLO/FDLT/VARIOS/CONCURSO%20DE%20MERITOS%20FDLT%20CMA%20001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Datos de apoyo "/>
    </sheetNames>
    <sheetDataSet>
      <sheetData sheetId="0"/>
      <sheetData sheetId="1">
        <row r="4">
          <cell r="AC4" t="str">
            <v>HABILITADO</v>
          </cell>
        </row>
        <row r="5">
          <cell r="AC5" t="str">
            <v>HABILITADO</v>
          </cell>
        </row>
        <row r="6">
          <cell r="AC6" t="str">
            <v>HABILITADO</v>
          </cell>
        </row>
        <row r="7">
          <cell r="AC7" t="str">
            <v>HABILITADO</v>
          </cell>
        </row>
        <row r="8">
          <cell r="AC8" t="str">
            <v>HABILITADO</v>
          </cell>
        </row>
        <row r="9">
          <cell r="AC9" t="str">
            <v>HABILITADO</v>
          </cell>
        </row>
        <row r="11">
          <cell r="AC11" t="str">
            <v>HABILITADO</v>
          </cell>
        </row>
        <row r="12">
          <cell r="AC12" t="str">
            <v>HABILITADO</v>
          </cell>
        </row>
        <row r="14">
          <cell r="AC14" t="str">
            <v>HABILITADO</v>
          </cell>
        </row>
        <row r="15">
          <cell r="AC15" t="str">
            <v>HABILITADO</v>
          </cell>
        </row>
        <row r="16">
          <cell r="AC16" t="str">
            <v>HABILITADO</v>
          </cell>
        </row>
        <row r="17">
          <cell r="AC17" t="str">
            <v>HABILITADO</v>
          </cell>
        </row>
        <row r="19">
          <cell r="AC19" t="str">
            <v>HABILITADO</v>
          </cell>
        </row>
        <row r="22">
          <cell r="AC22" t="str">
            <v>HABILITADO</v>
          </cell>
        </row>
        <row r="25">
          <cell r="AC25" t="str">
            <v>HABILITADO</v>
          </cell>
        </row>
        <row r="26">
          <cell r="AC26" t="str">
            <v>HABILITADO</v>
          </cell>
        </row>
        <row r="27">
          <cell r="AC27" t="str">
            <v>HABILITADO</v>
          </cell>
        </row>
        <row r="28">
          <cell r="AC28" t="str">
            <v>NO HABILITADO</v>
          </cell>
        </row>
        <row r="31">
          <cell r="AC31" t="str">
            <v>HABILITADO</v>
          </cell>
        </row>
        <row r="32">
          <cell r="AC32" t="str">
            <v>NO HABILITADO</v>
          </cell>
        </row>
        <row r="33">
          <cell r="AC33" t="str">
            <v>HABILITADO</v>
          </cell>
        </row>
        <row r="35">
          <cell r="AC35" t="str">
            <v>HABILITADO</v>
          </cell>
        </row>
        <row r="36">
          <cell r="AC36" t="str">
            <v>HABILITADO</v>
          </cell>
        </row>
        <row r="37">
          <cell r="AC37" t="str">
            <v>HABILITADO</v>
          </cell>
        </row>
        <row r="39">
          <cell r="AC39" t="str">
            <v>HABILITADO</v>
          </cell>
        </row>
        <row r="40">
          <cell r="AC40" t="str">
            <v>HABILITADO</v>
          </cell>
        </row>
        <row r="41">
          <cell r="AC41" t="str">
            <v>HABILITADO</v>
          </cell>
        </row>
        <row r="42">
          <cell r="AC42" t="str">
            <v>HABILITADO</v>
          </cell>
        </row>
        <row r="43">
          <cell r="AC43" t="str">
            <v>HABILITADO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42"/>
  <sheetViews>
    <sheetView tabSelected="1" zoomScale="50" zoomScaleNormal="50" workbookViewId="0">
      <pane xSplit="1" ySplit="2" topLeftCell="B17" activePane="bottomRight" state="frozen"/>
      <selection pane="topRight" activeCell="B1" sqref="B1"/>
      <selection pane="bottomLeft" activeCell="A3" sqref="A3"/>
      <selection pane="bottomRight" activeCell="A21" sqref="A21"/>
    </sheetView>
  </sheetViews>
  <sheetFormatPr baseColWidth="10" defaultColWidth="14.42578125" defaultRowHeight="15" customHeight="1" x14ac:dyDescent="0.25"/>
  <cols>
    <col min="1" max="1" width="5.85546875" style="153" customWidth="1"/>
    <col min="2" max="2" width="41.140625" style="154" customWidth="1"/>
    <col min="3" max="3" width="13.28515625" style="155" customWidth="1"/>
    <col min="4" max="4" width="39.7109375" style="156" customWidth="1"/>
    <col min="5" max="5" width="18.42578125" style="157" bestFit="1" customWidth="1"/>
    <col min="6" max="6" width="18.5703125" style="157" bestFit="1" customWidth="1"/>
    <col min="7" max="9" width="18.42578125" style="157" bestFit="1" customWidth="1"/>
    <col min="10" max="10" width="18.42578125" style="157" customWidth="1"/>
    <col min="11" max="12" width="16.85546875" style="157" customWidth="1"/>
    <col min="13" max="13" width="14.140625" style="155" customWidth="1"/>
    <col min="14" max="14" width="16.85546875" style="155" bestFit="1" customWidth="1"/>
    <col min="15" max="15" width="14.28515625" style="155" bestFit="1" customWidth="1"/>
    <col min="16" max="16" width="14.28515625" style="158" bestFit="1" customWidth="1"/>
    <col min="17" max="18" width="15.28515625" style="155" customWidth="1"/>
    <col min="19" max="19" width="16.7109375" style="155" customWidth="1"/>
    <col min="20" max="28" width="14.42578125" style="11"/>
    <col min="29" max="16384" width="14.42578125" style="155"/>
  </cols>
  <sheetData>
    <row r="2" spans="1:19" ht="60.75" thickBot="1" x14ac:dyDescent="0.3">
      <c r="A2" s="1" t="s">
        <v>0</v>
      </c>
      <c r="B2" s="2"/>
      <c r="C2" s="3" t="s">
        <v>1</v>
      </c>
      <c r="D2" s="4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6" t="s">
        <v>10</v>
      </c>
      <c r="M2" s="7" t="s">
        <v>11</v>
      </c>
      <c r="N2" s="7" t="s">
        <v>12</v>
      </c>
      <c r="O2" s="7" t="s">
        <v>13</v>
      </c>
      <c r="P2" s="8" t="s">
        <v>14</v>
      </c>
      <c r="Q2" s="7" t="s">
        <v>15</v>
      </c>
      <c r="R2" s="9" t="s">
        <v>16</v>
      </c>
      <c r="S2" s="10" t="s">
        <v>17</v>
      </c>
    </row>
    <row r="3" spans="1:19" ht="14.25" customHeight="1" thickBot="1" x14ac:dyDescent="0.3">
      <c r="A3" s="172">
        <v>1</v>
      </c>
      <c r="B3" s="179" t="s">
        <v>18</v>
      </c>
      <c r="C3" s="12" t="s">
        <v>19</v>
      </c>
      <c r="D3" s="13" t="s">
        <v>20</v>
      </c>
      <c r="E3" s="14">
        <v>679060000</v>
      </c>
      <c r="F3" s="14">
        <v>1000000</v>
      </c>
      <c r="G3" s="14">
        <v>1381542000</v>
      </c>
      <c r="H3" s="14">
        <v>43527000</v>
      </c>
      <c r="I3" s="14">
        <v>1338015000</v>
      </c>
      <c r="J3" s="14">
        <v>312392000</v>
      </c>
      <c r="K3" s="14">
        <v>767000</v>
      </c>
      <c r="L3" s="14">
        <f>+E3-F3</f>
        <v>678060000</v>
      </c>
      <c r="M3" s="15">
        <f>+E3/F3</f>
        <v>679.06</v>
      </c>
      <c r="N3" s="15">
        <f>+H3/G3</f>
        <v>3.1506099705980707E-2</v>
      </c>
      <c r="O3" s="15">
        <f>+J3/G3</f>
        <v>0.22611835181268466</v>
      </c>
      <c r="P3" s="16">
        <f t="shared" ref="P3:P25" si="0">+J3/K3</f>
        <v>407.29074315514993</v>
      </c>
      <c r="Q3" s="15">
        <f>+J3/I3</f>
        <v>0.23347421366726084</v>
      </c>
      <c r="R3" s="17" t="str">
        <f>'[1]Datos de apoyo '!AC4</f>
        <v>HABILITADO</v>
      </c>
      <c r="S3" s="18" t="s">
        <v>16</v>
      </c>
    </row>
    <row r="4" spans="1:19" ht="14.25" customHeight="1" thickBot="1" x14ac:dyDescent="0.3">
      <c r="A4" s="178"/>
      <c r="B4" s="180"/>
      <c r="C4" s="19" t="s">
        <v>21</v>
      </c>
      <c r="D4" s="20" t="s">
        <v>22</v>
      </c>
      <c r="E4" s="21">
        <v>508732000</v>
      </c>
      <c r="F4" s="21">
        <v>20530000</v>
      </c>
      <c r="G4" s="21">
        <v>804306000</v>
      </c>
      <c r="H4" s="21">
        <v>56810000</v>
      </c>
      <c r="I4" s="21">
        <v>747496000</v>
      </c>
      <c r="J4" s="21">
        <v>156696000</v>
      </c>
      <c r="K4" s="21">
        <v>205000</v>
      </c>
      <c r="L4" s="14">
        <f t="shared" ref="L4:L39" si="1">+E4-F4</f>
        <v>488202000</v>
      </c>
      <c r="M4" s="15">
        <f t="shared" ref="M4:M5" si="2">+E4/F4</f>
        <v>24.779931807111545</v>
      </c>
      <c r="N4" s="15">
        <f>+H4/G4</f>
        <v>7.0632321529368172E-2</v>
      </c>
      <c r="O4" s="15">
        <f>+J4/G4</f>
        <v>0.19482137395468888</v>
      </c>
      <c r="P4" s="16">
        <f t="shared" si="0"/>
        <v>764.37073170731708</v>
      </c>
      <c r="Q4" s="15">
        <f>+J4/I4</f>
        <v>0.20962787760737181</v>
      </c>
      <c r="R4" s="17" t="str">
        <f>'[1]Datos de apoyo '!AC5</f>
        <v>HABILITADO</v>
      </c>
      <c r="S4" s="22"/>
    </row>
    <row r="5" spans="1:19" ht="15.75" thickBot="1" x14ac:dyDescent="0.3">
      <c r="A5" s="173"/>
      <c r="B5" s="181"/>
      <c r="C5" s="23" t="s">
        <v>23</v>
      </c>
      <c r="D5" s="24" t="s">
        <v>24</v>
      </c>
      <c r="E5" s="25">
        <v>614257643</v>
      </c>
      <c r="F5" s="25">
        <v>275245689</v>
      </c>
      <c r="G5" s="25">
        <v>1026457643</v>
      </c>
      <c r="H5" s="25">
        <v>485945689</v>
      </c>
      <c r="I5" s="25">
        <v>540511954</v>
      </c>
      <c r="J5" s="25">
        <v>82297321</v>
      </c>
      <c r="K5" s="25">
        <v>21800000</v>
      </c>
      <c r="L5" s="14">
        <f t="shared" si="1"/>
        <v>339011954</v>
      </c>
      <c r="M5" s="15">
        <f t="shared" si="2"/>
        <v>2.2316703496126329</v>
      </c>
      <c r="N5" s="26">
        <f t="shared" ref="N5:N39" si="3">+H5/G5</f>
        <v>0.47342010877306118</v>
      </c>
      <c r="O5" s="26">
        <f t="shared" ref="O5:O39" si="4">+J5/G5</f>
        <v>8.0176051648338686E-2</v>
      </c>
      <c r="P5" s="16">
        <f t="shared" si="0"/>
        <v>3.7751064678899082</v>
      </c>
      <c r="Q5" s="26">
        <f t="shared" ref="Q5:Q39" si="5">+J5/I5</f>
        <v>0.15225809603463461</v>
      </c>
      <c r="R5" s="27" t="str">
        <f>'[1]Datos de apoyo '!AC5</f>
        <v>HABILITADO</v>
      </c>
      <c r="S5" s="27"/>
    </row>
    <row r="6" spans="1:19" x14ac:dyDescent="0.25">
      <c r="A6" s="182">
        <v>2</v>
      </c>
      <c r="B6" s="161" t="s">
        <v>25</v>
      </c>
      <c r="C6" s="28" t="s">
        <v>26</v>
      </c>
      <c r="D6" s="29" t="s">
        <v>27</v>
      </c>
      <c r="E6" s="30">
        <v>20000000</v>
      </c>
      <c r="F6" s="30">
        <v>0</v>
      </c>
      <c r="G6" s="30">
        <v>20000000</v>
      </c>
      <c r="H6" s="30">
        <v>0</v>
      </c>
      <c r="I6" s="30">
        <v>20000000</v>
      </c>
      <c r="J6" s="30">
        <v>0</v>
      </c>
      <c r="K6" s="30">
        <v>0</v>
      </c>
      <c r="L6" s="30">
        <f t="shared" si="1"/>
        <v>20000000</v>
      </c>
      <c r="M6" s="31" t="s">
        <v>28</v>
      </c>
      <c r="N6" s="32">
        <f t="shared" si="3"/>
        <v>0</v>
      </c>
      <c r="O6" s="32">
        <f t="shared" si="4"/>
        <v>0</v>
      </c>
      <c r="P6" s="33" t="s">
        <v>28</v>
      </c>
      <c r="Q6" s="32">
        <f t="shared" si="5"/>
        <v>0</v>
      </c>
      <c r="R6" s="34" t="str">
        <f>'[1]Datos de apoyo '!AC6</f>
        <v>HABILITADO</v>
      </c>
      <c r="S6" s="35" t="s">
        <v>16</v>
      </c>
    </row>
    <row r="7" spans="1:19" ht="15.75" thickBot="1" x14ac:dyDescent="0.3">
      <c r="A7" s="182"/>
      <c r="B7" s="183"/>
      <c r="C7" s="36" t="s">
        <v>29</v>
      </c>
      <c r="D7" s="37" t="s">
        <v>30</v>
      </c>
      <c r="E7" s="38">
        <v>1044837337</v>
      </c>
      <c r="F7" s="38">
        <v>394778286</v>
      </c>
      <c r="G7" s="38">
        <v>1647564931</v>
      </c>
      <c r="H7" s="38">
        <v>394778286</v>
      </c>
      <c r="I7" s="38">
        <v>1252786645</v>
      </c>
      <c r="J7" s="38">
        <v>217710202</v>
      </c>
      <c r="K7" s="38">
        <v>3491640</v>
      </c>
      <c r="L7" s="30">
        <f t="shared" si="1"/>
        <v>650059051</v>
      </c>
      <c r="M7" s="32">
        <f t="shared" ref="M7:M39" si="6">+E7/F7</f>
        <v>2.646643379468951</v>
      </c>
      <c r="N7" s="32">
        <f t="shared" si="3"/>
        <v>0.23961318827075714</v>
      </c>
      <c r="O7" s="32">
        <f t="shared" si="4"/>
        <v>0.13214058997229286</v>
      </c>
      <c r="P7" s="39">
        <f t="shared" ref="P7" si="7">+J7/K7</f>
        <v>62.351846696681214</v>
      </c>
      <c r="Q7" s="32">
        <f t="shared" si="5"/>
        <v>0.173780749394882</v>
      </c>
      <c r="R7" s="34" t="str">
        <f>'[1]Datos de apoyo '!AC7</f>
        <v>HABILITADO</v>
      </c>
      <c r="S7" s="40"/>
    </row>
    <row r="8" spans="1:19" ht="15.75" thickBot="1" x14ac:dyDescent="0.3">
      <c r="A8" s="182"/>
      <c r="B8" s="162"/>
      <c r="C8" s="41" t="s">
        <v>31</v>
      </c>
      <c r="D8" s="42" t="s">
        <v>32</v>
      </c>
      <c r="E8" s="43">
        <v>546540429</v>
      </c>
      <c r="F8" s="43">
        <v>158589298</v>
      </c>
      <c r="G8" s="43">
        <v>548648229</v>
      </c>
      <c r="H8" s="43">
        <v>158589298</v>
      </c>
      <c r="I8" s="43">
        <v>390058931</v>
      </c>
      <c r="J8" s="43">
        <v>428368874</v>
      </c>
      <c r="K8" s="43">
        <v>35400</v>
      </c>
      <c r="L8" s="30">
        <f t="shared" si="1"/>
        <v>387951131</v>
      </c>
      <c r="M8" s="32">
        <f t="shared" si="6"/>
        <v>3.4462629943667449</v>
      </c>
      <c r="N8" s="32">
        <f t="shared" si="3"/>
        <v>0.28905460660841759</v>
      </c>
      <c r="O8" s="32">
        <f t="shared" si="4"/>
        <v>0.78077145128267611</v>
      </c>
      <c r="P8" s="39">
        <f t="shared" si="0"/>
        <v>12100.815649717513</v>
      </c>
      <c r="Q8" s="32">
        <f t="shared" si="5"/>
        <v>1.0982157821685667</v>
      </c>
      <c r="R8" s="44" t="str">
        <f>'[1]Datos de apoyo '!AC7</f>
        <v>HABILITADO</v>
      </c>
      <c r="S8" s="44"/>
    </row>
    <row r="9" spans="1:19" ht="15.75" thickBot="1" x14ac:dyDescent="0.3">
      <c r="A9" s="172">
        <v>3</v>
      </c>
      <c r="B9" s="179" t="s">
        <v>33</v>
      </c>
      <c r="C9" s="12" t="s">
        <v>34</v>
      </c>
      <c r="D9" s="13" t="s">
        <v>35</v>
      </c>
      <c r="E9" s="14">
        <v>139804000</v>
      </c>
      <c r="F9" s="14">
        <v>26677521</v>
      </c>
      <c r="G9" s="14">
        <v>149254000</v>
      </c>
      <c r="H9" s="14">
        <v>26677521</v>
      </c>
      <c r="I9" s="14">
        <v>122576479</v>
      </c>
      <c r="J9" s="14">
        <v>52576479</v>
      </c>
      <c r="K9" s="14">
        <v>0</v>
      </c>
      <c r="L9" s="14">
        <f t="shared" si="1"/>
        <v>113126479</v>
      </c>
      <c r="M9" s="15">
        <f t="shared" si="6"/>
        <v>5.2405169130969851</v>
      </c>
      <c r="N9" s="15">
        <f t="shared" si="3"/>
        <v>0.17873906896967587</v>
      </c>
      <c r="O9" s="15">
        <f t="shared" si="4"/>
        <v>0.35226177522880459</v>
      </c>
      <c r="P9" s="45" t="s">
        <v>28</v>
      </c>
      <c r="Q9" s="15">
        <f t="shared" si="5"/>
        <v>0.42892795933549371</v>
      </c>
      <c r="R9" s="17" t="str">
        <f>'[1]Datos de apoyo '!AC8</f>
        <v>HABILITADO</v>
      </c>
      <c r="S9" s="18" t="s">
        <v>16</v>
      </c>
    </row>
    <row r="10" spans="1:19" x14ac:dyDescent="0.25">
      <c r="A10" s="184"/>
      <c r="B10" s="185"/>
      <c r="C10" s="46" t="s">
        <v>36</v>
      </c>
      <c r="D10" s="47" t="s">
        <v>37</v>
      </c>
      <c r="E10" s="48">
        <v>642900903</v>
      </c>
      <c r="F10" s="48">
        <v>376516235</v>
      </c>
      <c r="G10" s="48">
        <v>1759717843</v>
      </c>
      <c r="H10" s="48">
        <v>402430185</v>
      </c>
      <c r="I10" s="48">
        <v>1357287658</v>
      </c>
      <c r="J10" s="48">
        <v>41069315</v>
      </c>
      <c r="K10" s="48">
        <v>19073868</v>
      </c>
      <c r="L10" s="14">
        <f t="shared" si="1"/>
        <v>266384668</v>
      </c>
      <c r="M10" s="49">
        <f t="shared" si="6"/>
        <v>1.7074984907357316</v>
      </c>
      <c r="N10" s="49">
        <f t="shared" si="3"/>
        <v>0.22869017700811028</v>
      </c>
      <c r="O10" s="49">
        <f t="shared" si="4"/>
        <v>2.3338579627052176E-2</v>
      </c>
      <c r="P10" s="50">
        <f t="shared" ref="P10" si="8">+J10/K10</f>
        <v>2.1531718160155036</v>
      </c>
      <c r="Q10" s="49">
        <f t="shared" si="5"/>
        <v>3.0258372098156957E-2</v>
      </c>
      <c r="R10" s="51" t="str">
        <f>'[1]Datos de apoyo '!AC9</f>
        <v>HABILITADO</v>
      </c>
      <c r="S10" s="51"/>
    </row>
    <row r="11" spans="1:19" ht="15.75" thickBot="1" x14ac:dyDescent="0.3">
      <c r="A11" s="176">
        <v>4</v>
      </c>
      <c r="B11" s="177" t="s">
        <v>38</v>
      </c>
      <c r="C11" s="52" t="s">
        <v>39</v>
      </c>
      <c r="D11" s="53" t="s">
        <v>40</v>
      </c>
      <c r="E11" s="54">
        <v>2593814323</v>
      </c>
      <c r="F11" s="54">
        <v>539111898</v>
      </c>
      <c r="G11" s="54">
        <v>5842826732</v>
      </c>
      <c r="H11" s="54">
        <v>2297100775</v>
      </c>
      <c r="I11" s="54">
        <v>3545725957</v>
      </c>
      <c r="J11" s="54">
        <v>914900106</v>
      </c>
      <c r="K11" s="54">
        <v>55165087</v>
      </c>
      <c r="L11" s="30">
        <f t="shared" si="1"/>
        <v>2054702425</v>
      </c>
      <c r="M11" s="55">
        <f t="shared" si="6"/>
        <v>4.8112726367615801</v>
      </c>
      <c r="N11" s="55">
        <f t="shared" si="3"/>
        <v>0.39314887816529553</v>
      </c>
      <c r="O11" s="55">
        <f t="shared" si="4"/>
        <v>0.15658518521339579</v>
      </c>
      <c r="P11" s="56">
        <f t="shared" si="0"/>
        <v>16.58476684719087</v>
      </c>
      <c r="Q11" s="55">
        <f t="shared" si="5"/>
        <v>0.25802899521712813</v>
      </c>
      <c r="R11" s="34" t="str">
        <f>'[1]Datos de apoyo '!AC11</f>
        <v>HABILITADO</v>
      </c>
      <c r="S11" s="34" t="s">
        <v>16</v>
      </c>
    </row>
    <row r="12" spans="1:19" ht="15.75" thickBot="1" x14ac:dyDescent="0.3">
      <c r="A12" s="160"/>
      <c r="B12" s="162"/>
      <c r="C12" s="52" t="s">
        <v>41</v>
      </c>
      <c r="D12" s="53" t="s">
        <v>42</v>
      </c>
      <c r="E12" s="54">
        <v>463115897</v>
      </c>
      <c r="F12" s="54">
        <v>82436740</v>
      </c>
      <c r="G12" s="54">
        <v>873262670</v>
      </c>
      <c r="H12" s="54">
        <v>216633818</v>
      </c>
      <c r="I12" s="54">
        <v>656628852</v>
      </c>
      <c r="J12" s="54">
        <v>135753980</v>
      </c>
      <c r="K12" s="54">
        <v>2147449</v>
      </c>
      <c r="L12" s="30">
        <f t="shared" si="1"/>
        <v>380679157</v>
      </c>
      <c r="M12" s="55">
        <f t="shared" si="6"/>
        <v>5.6178337110370933</v>
      </c>
      <c r="N12" s="55">
        <f t="shared" si="3"/>
        <v>0.24807406229788798</v>
      </c>
      <c r="O12" s="55">
        <f t="shared" si="4"/>
        <v>0.15545606684412605</v>
      </c>
      <c r="P12" s="56">
        <f t="shared" si="0"/>
        <v>63.216393031918336</v>
      </c>
      <c r="Q12" s="55">
        <f t="shared" si="5"/>
        <v>0.20674385474612073</v>
      </c>
      <c r="R12" s="34" t="str">
        <f>'[1]Datos de apoyo '!AC12</f>
        <v>HABILITADO</v>
      </c>
      <c r="S12" s="57"/>
    </row>
    <row r="13" spans="1:19" ht="15.75" thickBot="1" x14ac:dyDescent="0.3">
      <c r="A13" s="168">
        <v>5</v>
      </c>
      <c r="B13" s="165" t="s">
        <v>43</v>
      </c>
      <c r="C13" s="58" t="s">
        <v>44</v>
      </c>
      <c r="D13" s="59" t="s">
        <v>45</v>
      </c>
      <c r="E13" s="60">
        <v>912837000</v>
      </c>
      <c r="F13" s="60">
        <v>40874171</v>
      </c>
      <c r="G13" s="60">
        <v>1240634618</v>
      </c>
      <c r="H13" s="60">
        <v>135274171</v>
      </c>
      <c r="I13" s="60">
        <v>1105360447</v>
      </c>
      <c r="J13" s="60">
        <v>136334472</v>
      </c>
      <c r="K13" s="60">
        <v>369672</v>
      </c>
      <c r="L13" s="14">
        <f t="shared" si="1"/>
        <v>871962829</v>
      </c>
      <c r="M13" s="61">
        <f t="shared" si="6"/>
        <v>22.33285661010715</v>
      </c>
      <c r="N13" s="61">
        <f t="shared" si="3"/>
        <v>0.10903626985523952</v>
      </c>
      <c r="O13" s="61">
        <f t="shared" si="4"/>
        <v>0.10989091390967458</v>
      </c>
      <c r="P13" s="62">
        <f t="shared" si="0"/>
        <v>368.79848081542559</v>
      </c>
      <c r="Q13" s="61">
        <f t="shared" si="5"/>
        <v>0.12333937981046647</v>
      </c>
      <c r="R13" s="63" t="str">
        <f>'[1]Datos de apoyo '!AC11</f>
        <v>HABILITADO</v>
      </c>
      <c r="S13" s="63"/>
    </row>
    <row r="14" spans="1:19" ht="15.75" thickBot="1" x14ac:dyDescent="0.3">
      <c r="A14" s="169"/>
      <c r="B14" s="166"/>
      <c r="C14" s="58" t="s">
        <v>46</v>
      </c>
      <c r="D14" s="59" t="s">
        <v>47</v>
      </c>
      <c r="E14" s="60">
        <v>1927958146</v>
      </c>
      <c r="F14" s="60">
        <v>239255599</v>
      </c>
      <c r="G14" s="60">
        <v>4067590813</v>
      </c>
      <c r="H14" s="60">
        <v>866022848</v>
      </c>
      <c r="I14" s="60">
        <v>3201567965</v>
      </c>
      <c r="J14" s="60">
        <v>406180080</v>
      </c>
      <c r="K14" s="60">
        <v>12818090</v>
      </c>
      <c r="L14" s="14">
        <f t="shared" si="1"/>
        <v>1688702547</v>
      </c>
      <c r="M14" s="61">
        <f t="shared" si="6"/>
        <v>8.0581526788010507</v>
      </c>
      <c r="N14" s="61">
        <f t="shared" si="3"/>
        <v>0.21290805486928413</v>
      </c>
      <c r="O14" s="61">
        <f t="shared" si="4"/>
        <v>9.9857654978925237E-2</v>
      </c>
      <c r="P14" s="62">
        <f t="shared" si="0"/>
        <v>31.688034644787173</v>
      </c>
      <c r="Q14" s="61">
        <f t="shared" si="5"/>
        <v>0.12686911052347438</v>
      </c>
      <c r="R14" s="63" t="str">
        <f>'[1]Datos de apoyo '!AC12</f>
        <v>HABILITADO</v>
      </c>
      <c r="S14" s="63" t="s">
        <v>16</v>
      </c>
    </row>
    <row r="15" spans="1:19" ht="15.75" thickBot="1" x14ac:dyDescent="0.3">
      <c r="A15" s="159">
        <v>6</v>
      </c>
      <c r="B15" s="161" t="s">
        <v>48</v>
      </c>
      <c r="C15" s="64" t="s">
        <v>49</v>
      </c>
      <c r="D15" s="65" t="s">
        <v>50</v>
      </c>
      <c r="E15" s="66">
        <v>1176591270</v>
      </c>
      <c r="F15" s="66">
        <v>198884398</v>
      </c>
      <c r="G15" s="66">
        <v>1212671103</v>
      </c>
      <c r="H15" s="66">
        <v>390706864</v>
      </c>
      <c r="I15" s="66">
        <v>821964239</v>
      </c>
      <c r="J15" s="66">
        <v>51562970</v>
      </c>
      <c r="K15" s="66">
        <v>19320545</v>
      </c>
      <c r="L15" s="30">
        <f t="shared" si="1"/>
        <v>977706872</v>
      </c>
      <c r="M15" s="67">
        <f t="shared" si="6"/>
        <v>5.9159556095496235</v>
      </c>
      <c r="N15" s="67">
        <f t="shared" si="3"/>
        <v>0.32218699945388241</v>
      </c>
      <c r="O15" s="67">
        <f t="shared" si="4"/>
        <v>4.252016055502561E-2</v>
      </c>
      <c r="P15" s="68">
        <f t="shared" si="0"/>
        <v>2.6688155018401396</v>
      </c>
      <c r="Q15" s="67">
        <f t="shared" si="5"/>
        <v>6.2731403087233337E-2</v>
      </c>
      <c r="R15" s="69" t="s">
        <v>16</v>
      </c>
      <c r="S15" s="69"/>
    </row>
    <row r="16" spans="1:19" ht="15.75" thickBot="1" x14ac:dyDescent="0.3">
      <c r="A16" s="160"/>
      <c r="B16" s="162"/>
      <c r="C16" s="64" t="s">
        <v>51</v>
      </c>
      <c r="D16" s="70" t="s">
        <v>52</v>
      </c>
      <c r="E16" s="66">
        <v>339662629</v>
      </c>
      <c r="F16" s="66">
        <v>22153000</v>
      </c>
      <c r="G16" s="66">
        <v>342525962</v>
      </c>
      <c r="H16" s="66">
        <v>22153000</v>
      </c>
      <c r="I16" s="66">
        <v>320372962</v>
      </c>
      <c r="J16" s="66">
        <v>54531858</v>
      </c>
      <c r="K16" s="66">
        <v>101700</v>
      </c>
      <c r="L16" s="30">
        <f t="shared" si="1"/>
        <v>317509629</v>
      </c>
      <c r="M16" s="67">
        <f t="shared" si="6"/>
        <v>15.332579289486752</v>
      </c>
      <c r="N16" s="67">
        <f t="shared" si="3"/>
        <v>6.4675389481863563E-2</v>
      </c>
      <c r="O16" s="67">
        <f t="shared" si="4"/>
        <v>0.15920503567551472</v>
      </c>
      <c r="P16" s="68">
        <f>+J16/K16</f>
        <v>536.20312684365786</v>
      </c>
      <c r="Q16" s="67">
        <f t="shared" si="5"/>
        <v>0.17021367115243638</v>
      </c>
      <c r="R16" s="69" t="s">
        <v>16</v>
      </c>
      <c r="S16" s="69" t="s">
        <v>16</v>
      </c>
    </row>
    <row r="17" spans="1:19" ht="15.75" thickBot="1" x14ac:dyDescent="0.3">
      <c r="A17" s="172">
        <v>7</v>
      </c>
      <c r="B17" s="174" t="s">
        <v>53</v>
      </c>
      <c r="C17" s="12" t="s">
        <v>54</v>
      </c>
      <c r="D17" s="71" t="s">
        <v>55</v>
      </c>
      <c r="E17" s="14">
        <v>782241371</v>
      </c>
      <c r="F17" s="14">
        <v>242147857</v>
      </c>
      <c r="G17" s="14">
        <v>782241371</v>
      </c>
      <c r="H17" s="14">
        <v>242147921</v>
      </c>
      <c r="I17" s="14">
        <v>540093450</v>
      </c>
      <c r="J17" s="14">
        <v>29948752</v>
      </c>
      <c r="K17" s="14">
        <v>280</v>
      </c>
      <c r="L17" s="14">
        <f t="shared" si="1"/>
        <v>540093514</v>
      </c>
      <c r="M17" s="26">
        <f t="shared" si="6"/>
        <v>3.2304286343529358</v>
      </c>
      <c r="N17" s="15">
        <f t="shared" si="3"/>
        <v>0.30955652561618352</v>
      </c>
      <c r="O17" s="15">
        <f t="shared" si="4"/>
        <v>3.8285819582406108E-2</v>
      </c>
      <c r="P17" s="16">
        <f t="shared" si="0"/>
        <v>106959.82857142857</v>
      </c>
      <c r="Q17" s="15">
        <f t="shared" si="5"/>
        <v>5.5451055738594865E-2</v>
      </c>
      <c r="R17" s="17" t="str">
        <f>'[1]Datos de apoyo '!AC14</f>
        <v>HABILITADO</v>
      </c>
      <c r="S17" s="18" t="s">
        <v>16</v>
      </c>
    </row>
    <row r="18" spans="1:19" ht="15.75" thickBot="1" x14ac:dyDescent="0.3">
      <c r="A18" s="173"/>
      <c r="B18" s="175"/>
      <c r="C18" s="72" t="s">
        <v>56</v>
      </c>
      <c r="D18" s="73" t="s">
        <v>57</v>
      </c>
      <c r="E18" s="25">
        <v>926432589</v>
      </c>
      <c r="F18" s="25">
        <v>31309425</v>
      </c>
      <c r="G18" s="25">
        <v>1370224446</v>
      </c>
      <c r="H18" s="25">
        <v>332446365</v>
      </c>
      <c r="I18" s="25">
        <v>1037778081</v>
      </c>
      <c r="J18" s="25">
        <v>369089345</v>
      </c>
      <c r="K18" s="25">
        <v>12549121</v>
      </c>
      <c r="L18" s="14">
        <f t="shared" si="1"/>
        <v>895123164</v>
      </c>
      <c r="M18" s="26">
        <f t="shared" si="6"/>
        <v>29.589575311587485</v>
      </c>
      <c r="N18" s="26">
        <f t="shared" si="3"/>
        <v>0.24262183175208071</v>
      </c>
      <c r="O18" s="26">
        <f t="shared" si="4"/>
        <v>0.26936415130926661</v>
      </c>
      <c r="P18" s="16">
        <f t="shared" si="0"/>
        <v>29.411569543396705</v>
      </c>
      <c r="Q18" s="26">
        <f t="shared" si="5"/>
        <v>0.35565344051624848</v>
      </c>
      <c r="R18" s="27" t="str">
        <f>'[1]Datos de apoyo '!AC15</f>
        <v>HABILITADO</v>
      </c>
      <c r="S18" s="27"/>
    </row>
    <row r="19" spans="1:19" ht="15.75" thickBot="1" x14ac:dyDescent="0.3">
      <c r="A19" s="159">
        <v>8</v>
      </c>
      <c r="B19" s="161" t="s">
        <v>58</v>
      </c>
      <c r="C19" s="64" t="s">
        <v>59</v>
      </c>
      <c r="D19" s="65" t="s">
        <v>60</v>
      </c>
      <c r="E19" s="66">
        <v>1926242342</v>
      </c>
      <c r="F19" s="66">
        <v>116923475</v>
      </c>
      <c r="G19" s="66">
        <v>2279754835</v>
      </c>
      <c r="H19" s="66">
        <v>824891333</v>
      </c>
      <c r="I19" s="66">
        <v>1454863502</v>
      </c>
      <c r="J19" s="66">
        <v>405370353</v>
      </c>
      <c r="K19" s="66">
        <v>5016779</v>
      </c>
      <c r="L19" s="30">
        <f t="shared" si="1"/>
        <v>1809318867</v>
      </c>
      <c r="M19" s="67">
        <f t="shared" si="6"/>
        <v>16.474384994116878</v>
      </c>
      <c r="N19" s="67">
        <f t="shared" si="3"/>
        <v>0.36183335169897773</v>
      </c>
      <c r="O19" s="67">
        <f t="shared" si="4"/>
        <v>0.17781313445487221</v>
      </c>
      <c r="P19" s="68">
        <f t="shared" si="0"/>
        <v>80.802912187281919</v>
      </c>
      <c r="Q19" s="67">
        <f t="shared" si="5"/>
        <v>0.27863119285261995</v>
      </c>
      <c r="R19" s="69" t="str">
        <f>'[1]Datos de apoyo '!AC15</f>
        <v>HABILITADO</v>
      </c>
      <c r="S19" s="69"/>
    </row>
    <row r="20" spans="1:19" ht="15.75" thickBot="1" x14ac:dyDescent="0.3">
      <c r="A20" s="160"/>
      <c r="B20" s="162"/>
      <c r="C20" s="64" t="s">
        <v>61</v>
      </c>
      <c r="D20" s="70" t="s">
        <v>62</v>
      </c>
      <c r="E20" s="66">
        <v>2532263456</v>
      </c>
      <c r="F20" s="66">
        <v>35007614</v>
      </c>
      <c r="G20" s="66">
        <v>7124367866</v>
      </c>
      <c r="H20" s="66">
        <v>4573644226</v>
      </c>
      <c r="I20" s="66">
        <v>2550723640</v>
      </c>
      <c r="J20" s="66">
        <v>57824942</v>
      </c>
      <c r="K20" s="66">
        <v>0</v>
      </c>
      <c r="L20" s="30">
        <f t="shared" si="1"/>
        <v>2497255842</v>
      </c>
      <c r="M20" s="67">
        <f t="shared" si="6"/>
        <v>72.334648571022299</v>
      </c>
      <c r="N20" s="67">
        <f t="shared" si="3"/>
        <v>0.64197193519821538</v>
      </c>
      <c r="O20" s="67">
        <f t="shared" si="4"/>
        <v>8.1165014338971803E-3</v>
      </c>
      <c r="P20" s="74" t="s">
        <v>28</v>
      </c>
      <c r="Q20" s="67">
        <f t="shared" si="5"/>
        <v>2.2670014537521595E-2</v>
      </c>
      <c r="R20" s="69" t="str">
        <f>'[1]Datos de apoyo '!AC16</f>
        <v>HABILITADO</v>
      </c>
      <c r="S20" s="69" t="s">
        <v>16</v>
      </c>
    </row>
    <row r="21" spans="1:19" ht="30.75" thickBot="1" x14ac:dyDescent="0.3">
      <c r="A21" s="75">
        <v>9</v>
      </c>
      <c r="B21" s="76" t="s">
        <v>63</v>
      </c>
      <c r="C21" s="77" t="s">
        <v>64</v>
      </c>
      <c r="D21" s="78" t="s">
        <v>63</v>
      </c>
      <c r="E21" s="14">
        <v>5833952000</v>
      </c>
      <c r="F21" s="14">
        <v>979066000</v>
      </c>
      <c r="G21" s="14">
        <v>6565027000</v>
      </c>
      <c r="H21" s="14">
        <v>979066000</v>
      </c>
      <c r="I21" s="14">
        <v>5585961000</v>
      </c>
      <c r="J21" s="14">
        <v>1347546000</v>
      </c>
      <c r="K21" s="14">
        <v>19976000</v>
      </c>
      <c r="L21" s="14">
        <f t="shared" si="1"/>
        <v>4854886000</v>
      </c>
      <c r="M21" s="15">
        <f t="shared" si="6"/>
        <v>5.9586912424698637</v>
      </c>
      <c r="N21" s="15">
        <f t="shared" si="3"/>
        <v>0.1491335831520571</v>
      </c>
      <c r="O21" s="15">
        <f t="shared" si="4"/>
        <v>0.20526130357118105</v>
      </c>
      <c r="P21" s="79">
        <f t="shared" si="0"/>
        <v>67.45824989987986</v>
      </c>
      <c r="Q21" s="15">
        <f t="shared" si="5"/>
        <v>0.24123798930927015</v>
      </c>
      <c r="R21" s="17" t="str">
        <f>'[1]Datos de apoyo '!AC17</f>
        <v>HABILITADO</v>
      </c>
      <c r="S21" s="18" t="s">
        <v>16</v>
      </c>
    </row>
    <row r="22" spans="1:19" ht="15.75" thickBot="1" x14ac:dyDescent="0.3">
      <c r="A22" s="80">
        <v>10</v>
      </c>
      <c r="B22" s="81" t="s">
        <v>65</v>
      </c>
      <c r="C22" s="82" t="s">
        <v>66</v>
      </c>
      <c r="D22" s="83" t="s">
        <v>65</v>
      </c>
      <c r="E22" s="84">
        <v>4484370711</v>
      </c>
      <c r="F22" s="84">
        <v>2256634289</v>
      </c>
      <c r="G22" s="84">
        <v>9286279117</v>
      </c>
      <c r="H22" s="84">
        <v>4930404775</v>
      </c>
      <c r="I22" s="84">
        <v>4355874342</v>
      </c>
      <c r="J22" s="84">
        <v>667455895</v>
      </c>
      <c r="K22" s="84">
        <v>149448168</v>
      </c>
      <c r="L22" s="30">
        <f t="shared" si="1"/>
        <v>2227736422</v>
      </c>
      <c r="M22" s="85">
        <f t="shared" si="6"/>
        <v>1.9871942622068346</v>
      </c>
      <c r="N22" s="85">
        <f t="shared" si="3"/>
        <v>0.53093437240908636</v>
      </c>
      <c r="O22" s="85">
        <f t="shared" si="4"/>
        <v>7.1875493573967275E-2</v>
      </c>
      <c r="P22" s="86">
        <f t="shared" si="0"/>
        <v>4.4661363463485211</v>
      </c>
      <c r="Q22" s="85">
        <f t="shared" si="5"/>
        <v>0.15323120976293764</v>
      </c>
      <c r="R22" s="87" t="str">
        <f>'[1]Datos de apoyo '!AC19</f>
        <v>HABILITADO</v>
      </c>
      <c r="S22" s="88" t="s">
        <v>16</v>
      </c>
    </row>
    <row r="23" spans="1:19" ht="15.75" thickBot="1" x14ac:dyDescent="0.3">
      <c r="A23" s="89">
        <v>11</v>
      </c>
      <c r="B23" s="90" t="s">
        <v>67</v>
      </c>
      <c r="C23" s="91" t="s">
        <v>68</v>
      </c>
      <c r="D23" s="92" t="s">
        <v>67</v>
      </c>
      <c r="E23" s="93">
        <v>1028054749</v>
      </c>
      <c r="F23" s="93">
        <v>257546783</v>
      </c>
      <c r="G23" s="93">
        <v>2214264579</v>
      </c>
      <c r="H23" s="93">
        <v>257546783</v>
      </c>
      <c r="I23" s="93">
        <v>1956717796</v>
      </c>
      <c r="J23" s="93">
        <v>259722602</v>
      </c>
      <c r="K23" s="93"/>
      <c r="L23" s="14">
        <f t="shared" si="1"/>
        <v>770507966</v>
      </c>
      <c r="M23" s="94">
        <f t="shared" si="6"/>
        <v>3.9917204052205149</v>
      </c>
      <c r="N23" s="94">
        <f t="shared" si="3"/>
        <v>0.11631256058673556</v>
      </c>
      <c r="O23" s="94">
        <f t="shared" si="4"/>
        <v>0.1172951979014609</v>
      </c>
      <c r="P23" s="95" t="s">
        <v>28</v>
      </c>
      <c r="Q23" s="15">
        <f t="shared" si="5"/>
        <v>0.13273380685295305</v>
      </c>
      <c r="R23" s="17" t="str">
        <f>'[1]Datos de apoyo '!AC22</f>
        <v>HABILITADO</v>
      </c>
      <c r="S23" s="18" t="s">
        <v>16</v>
      </c>
    </row>
    <row r="24" spans="1:19" ht="15.75" thickBot="1" x14ac:dyDescent="0.3">
      <c r="A24" s="170">
        <v>12</v>
      </c>
      <c r="B24" s="161" t="s">
        <v>69</v>
      </c>
      <c r="C24" s="96" t="s">
        <v>70</v>
      </c>
      <c r="D24" s="97" t="s">
        <v>71</v>
      </c>
      <c r="E24" s="98">
        <v>313575974</v>
      </c>
      <c r="F24" s="98">
        <v>17250000</v>
      </c>
      <c r="G24" s="98">
        <v>937072974</v>
      </c>
      <c r="H24" s="98">
        <v>72101742</v>
      </c>
      <c r="I24" s="98">
        <v>864971232</v>
      </c>
      <c r="J24" s="98">
        <v>20519800</v>
      </c>
      <c r="K24" s="98">
        <v>5003106</v>
      </c>
      <c r="L24" s="30">
        <f t="shared" si="1"/>
        <v>296325974</v>
      </c>
      <c r="M24" s="99">
        <f t="shared" si="6"/>
        <v>18.178317333333332</v>
      </c>
      <c r="N24" s="99">
        <f t="shared" si="3"/>
        <v>7.694357216623772E-2</v>
      </c>
      <c r="O24" s="99">
        <f t="shared" si="4"/>
        <v>2.1897760974162937E-2</v>
      </c>
      <c r="P24" s="68">
        <f t="shared" si="0"/>
        <v>4.1014122027396578</v>
      </c>
      <c r="Q24" s="85">
        <f t="shared" si="5"/>
        <v>2.3723101116962929E-2</v>
      </c>
      <c r="R24" s="87" t="str">
        <f>'[1]Datos de apoyo '!AC25</f>
        <v>HABILITADO</v>
      </c>
      <c r="S24" s="88" t="s">
        <v>16</v>
      </c>
    </row>
    <row r="25" spans="1:19" ht="15.75" thickBot="1" x14ac:dyDescent="0.3">
      <c r="A25" s="171"/>
      <c r="B25" s="162"/>
      <c r="C25" s="100" t="s">
        <v>72</v>
      </c>
      <c r="D25" s="101" t="s">
        <v>73</v>
      </c>
      <c r="E25" s="102">
        <v>889276000</v>
      </c>
      <c r="F25" s="102">
        <v>392449000</v>
      </c>
      <c r="G25" s="102">
        <v>1189434000</v>
      </c>
      <c r="H25" s="102">
        <v>728375000</v>
      </c>
      <c r="I25" s="102">
        <v>461059000</v>
      </c>
      <c r="J25" s="102">
        <v>129507000</v>
      </c>
      <c r="K25" s="102">
        <v>32629000</v>
      </c>
      <c r="L25" s="30">
        <f t="shared" si="1"/>
        <v>496827000</v>
      </c>
      <c r="M25" s="103">
        <f t="shared" si="6"/>
        <v>2.2659657688005321</v>
      </c>
      <c r="N25" s="103">
        <f t="shared" si="3"/>
        <v>0.61237109415066326</v>
      </c>
      <c r="O25" s="103">
        <f t="shared" si="4"/>
        <v>0.10888119895681475</v>
      </c>
      <c r="P25" s="68">
        <f t="shared" si="0"/>
        <v>3.9690765883110117</v>
      </c>
      <c r="Q25" s="104">
        <f t="shared" si="5"/>
        <v>0.28089029820478506</v>
      </c>
      <c r="R25" s="105" t="str">
        <f>'[1]Datos de apoyo '!AC26</f>
        <v>HABILITADO</v>
      </c>
      <c r="S25" s="105"/>
    </row>
    <row r="26" spans="1:19" ht="15.75" thickBot="1" x14ac:dyDescent="0.3">
      <c r="A26" s="168">
        <v>13</v>
      </c>
      <c r="B26" s="165" t="s">
        <v>74</v>
      </c>
      <c r="C26" s="106" t="s">
        <v>75</v>
      </c>
      <c r="D26" s="107" t="s">
        <v>76</v>
      </c>
      <c r="E26" s="93">
        <v>4610374442</v>
      </c>
      <c r="F26" s="93">
        <v>2399443478</v>
      </c>
      <c r="G26" s="93">
        <v>5077053574</v>
      </c>
      <c r="H26" s="93">
        <v>2455457952</v>
      </c>
      <c r="I26" s="93">
        <v>2621595622</v>
      </c>
      <c r="J26" s="93">
        <v>202545044</v>
      </c>
      <c r="K26" s="93">
        <v>0</v>
      </c>
      <c r="L26" s="14">
        <f t="shared" si="1"/>
        <v>2210930964</v>
      </c>
      <c r="M26" s="94">
        <f t="shared" si="6"/>
        <v>1.921434901164194</v>
      </c>
      <c r="N26" s="94">
        <f t="shared" si="3"/>
        <v>0.48363837730107828</v>
      </c>
      <c r="O26" s="94">
        <f t="shared" si="4"/>
        <v>3.9894210499816167E-2</v>
      </c>
      <c r="P26" s="95" t="s">
        <v>28</v>
      </c>
      <c r="Q26" s="15">
        <f t="shared" si="5"/>
        <v>7.7260215992228265E-2</v>
      </c>
      <c r="R26" s="17" t="str">
        <f>'[1]Datos de apoyo '!AC27</f>
        <v>HABILITADO</v>
      </c>
      <c r="S26" s="108" t="s">
        <v>77</v>
      </c>
    </row>
    <row r="27" spans="1:19" ht="15.75" thickBot="1" x14ac:dyDescent="0.3">
      <c r="A27" s="169"/>
      <c r="B27" s="166"/>
      <c r="C27" s="109" t="s">
        <v>78</v>
      </c>
      <c r="D27" s="110" t="s">
        <v>79</v>
      </c>
      <c r="E27" s="111">
        <v>4225753308</v>
      </c>
      <c r="F27" s="111">
        <v>4195243535</v>
      </c>
      <c r="G27" s="111">
        <v>6009316116</v>
      </c>
      <c r="H27" s="111">
        <v>4245523597</v>
      </c>
      <c r="I27" s="111">
        <v>1763792519</v>
      </c>
      <c r="J27" s="111">
        <v>-2863402</v>
      </c>
      <c r="K27" s="111">
        <v>0</v>
      </c>
      <c r="L27" s="14">
        <f t="shared" si="1"/>
        <v>30509773</v>
      </c>
      <c r="M27" s="112">
        <f t="shared" si="6"/>
        <v>1.0072724676757054</v>
      </c>
      <c r="N27" s="112">
        <f t="shared" si="3"/>
        <v>0.70649030855543693</v>
      </c>
      <c r="O27" s="113">
        <f t="shared" si="4"/>
        <v>-4.7649382138112168E-4</v>
      </c>
      <c r="P27" s="114" t="s">
        <v>28</v>
      </c>
      <c r="Q27" s="115">
        <f t="shared" si="5"/>
        <v>-1.6234347119373398E-3</v>
      </c>
      <c r="R27" s="116" t="str">
        <f>'[1]Datos de apoyo '!AC28</f>
        <v>NO HABILITADO</v>
      </c>
      <c r="S27" s="51"/>
    </row>
    <row r="28" spans="1:19" ht="15.75" thickBot="1" x14ac:dyDescent="0.3">
      <c r="A28" s="170">
        <v>14</v>
      </c>
      <c r="B28" s="161" t="s">
        <v>80</v>
      </c>
      <c r="C28" s="117" t="s">
        <v>81</v>
      </c>
      <c r="D28" s="118" t="s">
        <v>82</v>
      </c>
      <c r="E28" s="98">
        <v>1328496000</v>
      </c>
      <c r="F28" s="98">
        <v>251326000</v>
      </c>
      <c r="G28" s="98">
        <v>1766886000</v>
      </c>
      <c r="H28" s="98">
        <v>251326000</v>
      </c>
      <c r="I28" s="98">
        <v>1515560000</v>
      </c>
      <c r="J28" s="98">
        <v>409886000</v>
      </c>
      <c r="K28" s="98">
        <v>230000</v>
      </c>
      <c r="L28" s="30">
        <f t="shared" si="1"/>
        <v>1077170000</v>
      </c>
      <c r="M28" s="99">
        <f t="shared" si="6"/>
        <v>5.2859473353333915</v>
      </c>
      <c r="N28" s="99">
        <f t="shared" si="3"/>
        <v>0.14224234047923862</v>
      </c>
      <c r="O28" s="99">
        <f t="shared" si="4"/>
        <v>0.23198214259437225</v>
      </c>
      <c r="P28" s="119">
        <f t="shared" ref="P28:P35" si="9">+J28/K28</f>
        <v>1782.1130434782608</v>
      </c>
      <c r="Q28" s="85">
        <f t="shared" si="5"/>
        <v>0.27045184618226925</v>
      </c>
      <c r="R28" s="87" t="str">
        <f>'[1]Datos de apoyo '!AC31</f>
        <v>HABILITADO</v>
      </c>
      <c r="S28" s="88" t="s">
        <v>16</v>
      </c>
    </row>
    <row r="29" spans="1:19" ht="15.75" thickBot="1" x14ac:dyDescent="0.3">
      <c r="A29" s="171"/>
      <c r="B29" s="162"/>
      <c r="C29" s="120" t="s">
        <v>83</v>
      </c>
      <c r="D29" s="121" t="s">
        <v>84</v>
      </c>
      <c r="E29" s="102">
        <v>155951223</v>
      </c>
      <c r="F29" s="102">
        <v>292065178</v>
      </c>
      <c r="G29" s="102">
        <v>255951223</v>
      </c>
      <c r="H29" s="102">
        <v>292065178</v>
      </c>
      <c r="I29" s="102">
        <v>-36113955</v>
      </c>
      <c r="J29" s="102">
        <v>-66113955</v>
      </c>
      <c r="K29" s="102">
        <v>7979580</v>
      </c>
      <c r="L29" s="30">
        <f t="shared" si="1"/>
        <v>-136113955</v>
      </c>
      <c r="M29" s="103">
        <f t="shared" si="6"/>
        <v>0.5339603442899995</v>
      </c>
      <c r="N29" s="103">
        <f t="shared" si="3"/>
        <v>1.1410970206616282</v>
      </c>
      <c r="O29" s="122">
        <f t="shared" si="4"/>
        <v>-0.25830685325539549</v>
      </c>
      <c r="P29" s="95">
        <f t="shared" si="9"/>
        <v>-8.2853928402246737</v>
      </c>
      <c r="Q29" s="104">
        <f t="shared" si="5"/>
        <v>1.8307038096492063</v>
      </c>
      <c r="R29" s="105" t="str">
        <f>'[1]Datos de apoyo '!AC32</f>
        <v>NO HABILITADO</v>
      </c>
      <c r="S29" s="105"/>
    </row>
    <row r="30" spans="1:19" ht="15.75" thickBot="1" x14ac:dyDescent="0.3">
      <c r="A30" s="89">
        <v>15</v>
      </c>
      <c r="B30" s="123" t="s">
        <v>85</v>
      </c>
      <c r="C30" s="124" t="s">
        <v>86</v>
      </c>
      <c r="D30" s="125" t="s">
        <v>85</v>
      </c>
      <c r="E30" s="93">
        <v>7370132000</v>
      </c>
      <c r="F30" s="93">
        <v>1964673000</v>
      </c>
      <c r="G30" s="93">
        <v>20683841000</v>
      </c>
      <c r="H30" s="93">
        <v>8744046000</v>
      </c>
      <c r="I30" s="93">
        <v>11939795000</v>
      </c>
      <c r="J30" s="93">
        <v>4310458000</v>
      </c>
      <c r="K30" s="93">
        <v>436074000</v>
      </c>
      <c r="L30" s="14">
        <f t="shared" si="1"/>
        <v>5405459000</v>
      </c>
      <c r="M30" s="94">
        <f t="shared" si="6"/>
        <v>3.7513275746141979</v>
      </c>
      <c r="N30" s="94">
        <f t="shared" si="3"/>
        <v>0.42274768985122252</v>
      </c>
      <c r="O30" s="94">
        <f t="shared" si="4"/>
        <v>0.20839736681402646</v>
      </c>
      <c r="P30" s="126">
        <f t="shared" si="9"/>
        <v>9.884693882230998</v>
      </c>
      <c r="Q30" s="15">
        <f t="shared" si="5"/>
        <v>0.36101608109686978</v>
      </c>
      <c r="R30" s="17" t="str">
        <f>'[1]Datos de apoyo '!AC33</f>
        <v>HABILITADO</v>
      </c>
      <c r="S30" s="18" t="s">
        <v>16</v>
      </c>
    </row>
    <row r="31" spans="1:19" x14ac:dyDescent="0.25">
      <c r="A31" s="170">
        <v>16</v>
      </c>
      <c r="B31" s="161" t="s">
        <v>87</v>
      </c>
      <c r="C31" s="117" t="s">
        <v>88</v>
      </c>
      <c r="D31" s="118" t="s">
        <v>89</v>
      </c>
      <c r="E31" s="98">
        <v>398000000</v>
      </c>
      <c r="F31" s="98">
        <v>1007727</v>
      </c>
      <c r="G31" s="98">
        <v>411082651</v>
      </c>
      <c r="H31" s="98">
        <v>1007727</v>
      </c>
      <c r="I31" s="98">
        <v>410074924</v>
      </c>
      <c r="J31" s="98">
        <v>16745780</v>
      </c>
      <c r="K31" s="98">
        <v>0</v>
      </c>
      <c r="L31" s="30">
        <f t="shared" si="1"/>
        <v>396992273</v>
      </c>
      <c r="M31" s="99">
        <f t="shared" si="6"/>
        <v>394.94823498824582</v>
      </c>
      <c r="N31" s="99">
        <f t="shared" si="3"/>
        <v>2.4513975414642347E-3</v>
      </c>
      <c r="O31" s="99">
        <f t="shared" si="4"/>
        <v>4.0735798407605384E-2</v>
      </c>
      <c r="P31" s="95" t="s">
        <v>28</v>
      </c>
      <c r="Q31" s="85">
        <f t="shared" si="5"/>
        <v>4.083590344090389E-2</v>
      </c>
      <c r="R31" s="87" t="str">
        <f>'[1]Datos de apoyo '!AC35</f>
        <v>HABILITADO</v>
      </c>
      <c r="S31" s="88" t="s">
        <v>16</v>
      </c>
    </row>
    <row r="32" spans="1:19" ht="15.75" thickBot="1" x14ac:dyDescent="0.3">
      <c r="A32" s="171"/>
      <c r="B32" s="162"/>
      <c r="C32" s="120" t="s">
        <v>90</v>
      </c>
      <c r="D32" s="121" t="s">
        <v>91</v>
      </c>
      <c r="E32" s="102">
        <v>3392497560</v>
      </c>
      <c r="F32" s="102">
        <v>1069776573</v>
      </c>
      <c r="G32" s="102">
        <v>3417264189</v>
      </c>
      <c r="H32" s="102">
        <v>1385118054</v>
      </c>
      <c r="I32" s="102">
        <v>2032118054</v>
      </c>
      <c r="J32" s="102">
        <v>954775089</v>
      </c>
      <c r="K32" s="102">
        <v>43091010</v>
      </c>
      <c r="L32" s="30">
        <f t="shared" si="1"/>
        <v>2322720987</v>
      </c>
      <c r="M32" s="103">
        <f t="shared" si="6"/>
        <v>3.1712206507629328</v>
      </c>
      <c r="N32" s="103">
        <f t="shared" si="3"/>
        <v>0.4053295201637101</v>
      </c>
      <c r="O32" s="103">
        <f t="shared" si="4"/>
        <v>0.27939750519534678</v>
      </c>
      <c r="P32" s="127">
        <f t="shared" si="9"/>
        <v>22.157175916739941</v>
      </c>
      <c r="Q32" s="104">
        <f t="shared" si="5"/>
        <v>0.46984233377614587</v>
      </c>
      <c r="R32" s="105" t="str">
        <f>'[1]Datos de apoyo '!AC36</f>
        <v>HABILITADO</v>
      </c>
      <c r="S32" s="105"/>
    </row>
    <row r="33" spans="1:19" ht="15.75" thickBot="1" x14ac:dyDescent="0.3">
      <c r="A33" s="89">
        <v>17</v>
      </c>
      <c r="B33" s="123" t="s">
        <v>92</v>
      </c>
      <c r="C33" s="124" t="s">
        <v>93</v>
      </c>
      <c r="D33" s="125" t="s">
        <v>92</v>
      </c>
      <c r="E33" s="93">
        <v>1908761440</v>
      </c>
      <c r="F33" s="93">
        <v>324308204</v>
      </c>
      <c r="G33" s="93">
        <v>2895346059</v>
      </c>
      <c r="H33" s="93">
        <v>1740302380</v>
      </c>
      <c r="I33" s="93">
        <v>1155043679</v>
      </c>
      <c r="J33" s="93">
        <v>272865990</v>
      </c>
      <c r="K33" s="93">
        <v>39261960</v>
      </c>
      <c r="L33" s="14">
        <f t="shared" si="1"/>
        <v>1584453236</v>
      </c>
      <c r="M33" s="94">
        <f t="shared" si="6"/>
        <v>5.8856403151614378</v>
      </c>
      <c r="N33" s="94">
        <f t="shared" si="3"/>
        <v>0.60106886863847597</v>
      </c>
      <c r="O33" s="94">
        <f t="shared" si="4"/>
        <v>9.4242962478289366E-2</v>
      </c>
      <c r="P33" s="126">
        <f t="shared" si="9"/>
        <v>6.9498820232102521</v>
      </c>
      <c r="Q33" s="15">
        <f t="shared" si="5"/>
        <v>0.23623867647692656</v>
      </c>
      <c r="R33" s="17" t="str">
        <f>'[1]Datos de apoyo '!AC37</f>
        <v>HABILITADO</v>
      </c>
      <c r="S33" s="18" t="s">
        <v>16</v>
      </c>
    </row>
    <row r="34" spans="1:19" ht="15.75" thickBot="1" x14ac:dyDescent="0.3">
      <c r="A34" s="159">
        <v>18</v>
      </c>
      <c r="B34" s="161" t="s">
        <v>94</v>
      </c>
      <c r="C34" s="128" t="s">
        <v>95</v>
      </c>
      <c r="D34" s="129" t="s">
        <v>96</v>
      </c>
      <c r="E34" s="130">
        <v>1868997021</v>
      </c>
      <c r="F34" s="130">
        <v>319021928</v>
      </c>
      <c r="G34" s="130">
        <v>1933674894</v>
      </c>
      <c r="H34" s="130">
        <v>873414863</v>
      </c>
      <c r="I34" s="130">
        <v>1060260031</v>
      </c>
      <c r="J34" s="130">
        <v>454361226</v>
      </c>
      <c r="K34" s="130">
        <v>83599</v>
      </c>
      <c r="L34" s="30">
        <f t="shared" si="1"/>
        <v>1549975093</v>
      </c>
      <c r="M34" s="131">
        <f t="shared" si="6"/>
        <v>5.8585221170125958</v>
      </c>
      <c r="N34" s="131">
        <f t="shared" si="3"/>
        <v>0.45168650930418502</v>
      </c>
      <c r="O34" s="131">
        <f t="shared" si="4"/>
        <v>0.23497291473858273</v>
      </c>
      <c r="P34" s="119">
        <f t="shared" si="9"/>
        <v>5435.0079067931438</v>
      </c>
      <c r="Q34" s="132">
        <f t="shared" si="5"/>
        <v>0.42853754052339638</v>
      </c>
      <c r="R34" s="133"/>
      <c r="S34" s="134"/>
    </row>
    <row r="35" spans="1:19" ht="15.75" thickBot="1" x14ac:dyDescent="0.3">
      <c r="A35" s="160"/>
      <c r="B35" s="162"/>
      <c r="C35" s="128" t="s">
        <v>97</v>
      </c>
      <c r="D35" s="129" t="s">
        <v>98</v>
      </c>
      <c r="E35" s="130">
        <v>1784929958</v>
      </c>
      <c r="F35" s="130">
        <v>339597370</v>
      </c>
      <c r="G35" s="130">
        <v>2119580665</v>
      </c>
      <c r="H35" s="130">
        <v>782832604</v>
      </c>
      <c r="I35" s="130">
        <v>1336748061</v>
      </c>
      <c r="J35" s="130">
        <v>277959486</v>
      </c>
      <c r="K35" s="130">
        <v>10011879</v>
      </c>
      <c r="L35" s="30">
        <f t="shared" si="1"/>
        <v>1445332588</v>
      </c>
      <c r="M35" s="131">
        <f t="shared" si="6"/>
        <v>5.2560182017899608</v>
      </c>
      <c r="N35" s="131">
        <f t="shared" si="3"/>
        <v>0.3693337162990209</v>
      </c>
      <c r="O35" s="131">
        <f t="shared" si="4"/>
        <v>0.13113890430775371</v>
      </c>
      <c r="P35" s="119">
        <f t="shared" si="9"/>
        <v>27.762968969161534</v>
      </c>
      <c r="Q35" s="132">
        <f t="shared" si="5"/>
        <v>0.20793707812978829</v>
      </c>
      <c r="R35" s="133" t="str">
        <f>'[1]Datos de apoyo '!AC39</f>
        <v>HABILITADO</v>
      </c>
      <c r="S35" s="134" t="s">
        <v>16</v>
      </c>
    </row>
    <row r="36" spans="1:19" ht="15.75" thickBot="1" x14ac:dyDescent="0.3">
      <c r="A36" s="163">
        <v>19</v>
      </c>
      <c r="B36" s="165" t="s">
        <v>99</v>
      </c>
      <c r="C36" s="124" t="s">
        <v>100</v>
      </c>
      <c r="D36" s="135" t="s">
        <v>101</v>
      </c>
      <c r="E36" s="93">
        <v>2124389000</v>
      </c>
      <c r="F36" s="93">
        <v>341282000</v>
      </c>
      <c r="G36" s="93">
        <v>3541969000</v>
      </c>
      <c r="H36" s="93">
        <v>341282000</v>
      </c>
      <c r="I36" s="93">
        <v>3200687000</v>
      </c>
      <c r="J36" s="93">
        <v>667112000</v>
      </c>
      <c r="K36" s="93">
        <v>0</v>
      </c>
      <c r="L36" s="14">
        <f t="shared" si="1"/>
        <v>1783107000</v>
      </c>
      <c r="M36" s="94">
        <f t="shared" si="6"/>
        <v>6.2247320397794201</v>
      </c>
      <c r="N36" s="94">
        <f t="shared" si="3"/>
        <v>9.6353751260951179E-2</v>
      </c>
      <c r="O36" s="94">
        <f t="shared" si="4"/>
        <v>0.18834495728223483</v>
      </c>
      <c r="P36" s="95" t="s">
        <v>28</v>
      </c>
      <c r="Q36" s="15">
        <f t="shared" si="5"/>
        <v>0.208427753166742</v>
      </c>
      <c r="R36" s="17" t="str">
        <f>'[1]Datos de apoyo '!AC40</f>
        <v>HABILITADO</v>
      </c>
      <c r="S36" s="18" t="s">
        <v>16</v>
      </c>
    </row>
    <row r="37" spans="1:19" ht="15.75" thickBot="1" x14ac:dyDescent="0.3">
      <c r="A37" s="164"/>
      <c r="B37" s="166"/>
      <c r="C37" s="136" t="s">
        <v>102</v>
      </c>
      <c r="D37" s="137" t="s">
        <v>103</v>
      </c>
      <c r="E37" s="138">
        <v>1510011000</v>
      </c>
      <c r="F37" s="138">
        <v>496944000</v>
      </c>
      <c r="G37" s="138">
        <v>2653454000</v>
      </c>
      <c r="H37" s="138">
        <v>496944000</v>
      </c>
      <c r="I37" s="138">
        <v>2156510000</v>
      </c>
      <c r="J37" s="138">
        <v>0</v>
      </c>
      <c r="K37" s="138">
        <v>0</v>
      </c>
      <c r="L37" s="14">
        <f t="shared" si="1"/>
        <v>1013067000</v>
      </c>
      <c r="M37" s="139">
        <f t="shared" si="6"/>
        <v>3.0385938858301942</v>
      </c>
      <c r="N37" s="139">
        <f t="shared" si="3"/>
        <v>0.18728193516827502</v>
      </c>
      <c r="O37" s="139">
        <f t="shared" si="4"/>
        <v>0</v>
      </c>
      <c r="P37" s="140" t="s">
        <v>28</v>
      </c>
      <c r="Q37" s="27">
        <f t="shared" si="5"/>
        <v>0</v>
      </c>
      <c r="R37" s="27" t="str">
        <f>'[1]Datos de apoyo '!AC41</f>
        <v>HABILITADO</v>
      </c>
      <c r="S37" s="27"/>
    </row>
    <row r="38" spans="1:19" ht="15.75" thickBot="1" x14ac:dyDescent="0.3">
      <c r="A38" s="141">
        <v>20</v>
      </c>
      <c r="B38" s="142" t="s">
        <v>104</v>
      </c>
      <c r="C38" s="143" t="s">
        <v>105</v>
      </c>
      <c r="D38" s="144" t="s">
        <v>104</v>
      </c>
      <c r="E38" s="130">
        <v>3385580152</v>
      </c>
      <c r="F38" s="130">
        <v>365996372</v>
      </c>
      <c r="G38" s="130">
        <v>3514982294</v>
      </c>
      <c r="H38" s="130">
        <v>1263382033</v>
      </c>
      <c r="I38" s="130">
        <v>2251600261</v>
      </c>
      <c r="J38" s="130">
        <v>230148617</v>
      </c>
      <c r="K38" s="130">
        <v>17230624</v>
      </c>
      <c r="L38" s="30">
        <f t="shared" si="1"/>
        <v>3019583780</v>
      </c>
      <c r="M38" s="131">
        <f t="shared" si="6"/>
        <v>9.2503106888720747</v>
      </c>
      <c r="N38" s="131">
        <f t="shared" si="3"/>
        <v>0.35942770896927878</v>
      </c>
      <c r="O38" s="131">
        <f t="shared" si="4"/>
        <v>6.5476465526685235E-2</v>
      </c>
      <c r="P38" s="145">
        <f t="shared" ref="P38:P39" si="10">+J38/K38</f>
        <v>13.356951959487944</v>
      </c>
      <c r="Q38" s="132">
        <f t="shared" si="5"/>
        <v>0.10221557573358267</v>
      </c>
      <c r="R38" s="133" t="str">
        <f>'[1]Datos de apoyo '!AC42</f>
        <v>HABILITADO</v>
      </c>
      <c r="S38" s="134" t="s">
        <v>16</v>
      </c>
    </row>
    <row r="39" spans="1:19" ht="15.75" thickBot="1" x14ac:dyDescent="0.3">
      <c r="A39" s="146">
        <v>21</v>
      </c>
      <c r="B39" s="147" t="s">
        <v>106</v>
      </c>
      <c r="C39" s="148" t="s">
        <v>107</v>
      </c>
      <c r="D39" s="149" t="s">
        <v>106</v>
      </c>
      <c r="E39" s="60">
        <v>6413762082</v>
      </c>
      <c r="F39" s="60">
        <v>406593936</v>
      </c>
      <c r="G39" s="60">
        <v>6570788612</v>
      </c>
      <c r="H39" s="60">
        <v>3233108660</v>
      </c>
      <c r="I39" s="60">
        <v>3337679952</v>
      </c>
      <c r="J39" s="60">
        <v>2898541445</v>
      </c>
      <c r="K39" s="60">
        <v>1000000</v>
      </c>
      <c r="L39" s="14">
        <f t="shared" si="1"/>
        <v>6007168146</v>
      </c>
      <c r="M39" s="61">
        <f t="shared" si="6"/>
        <v>15.774367284218425</v>
      </c>
      <c r="N39" s="61">
        <f t="shared" si="3"/>
        <v>0.49204271373081271</v>
      </c>
      <c r="O39" s="61">
        <f t="shared" si="4"/>
        <v>0.44112535285437365</v>
      </c>
      <c r="P39" s="150">
        <f t="shared" si="10"/>
        <v>2898.5414449999998</v>
      </c>
      <c r="Q39" s="151">
        <f t="shared" si="5"/>
        <v>0.86843001326809055</v>
      </c>
      <c r="R39" s="63" t="str">
        <f>'[1]Datos de apoyo '!AC43</f>
        <v>HABILITADO</v>
      </c>
      <c r="S39" s="152" t="s">
        <v>16</v>
      </c>
    </row>
    <row r="41" spans="1:19" ht="15" customHeight="1" x14ac:dyDescent="0.25">
      <c r="B41" s="154" t="s">
        <v>108</v>
      </c>
    </row>
    <row r="42" spans="1:19" ht="15" customHeight="1" x14ac:dyDescent="0.25">
      <c r="B42" s="167" t="s">
        <v>109</v>
      </c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</row>
  </sheetData>
  <mergeCells count="29">
    <mergeCell ref="A3:A5"/>
    <mergeCell ref="B3:B5"/>
    <mergeCell ref="A6:A8"/>
    <mergeCell ref="B6:B8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A25"/>
    <mergeCell ref="B24:B25"/>
    <mergeCell ref="A26:A27"/>
    <mergeCell ref="B26:B27"/>
    <mergeCell ref="A28:A29"/>
    <mergeCell ref="B28:B29"/>
    <mergeCell ref="A31:A32"/>
    <mergeCell ref="B31:B32"/>
    <mergeCell ref="A34:A35"/>
    <mergeCell ref="B34:B35"/>
    <mergeCell ref="A36:A37"/>
    <mergeCell ref="B36:B37"/>
    <mergeCell ref="B42:S42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financiera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Marcela</cp:lastModifiedBy>
  <dcterms:created xsi:type="dcterms:W3CDTF">2020-12-14T18:16:04Z</dcterms:created>
  <dcterms:modified xsi:type="dcterms:W3CDTF">2020-12-16T02:15:51Z</dcterms:modified>
</cp:coreProperties>
</file>