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mc:AlternateContent xmlns:mc="http://schemas.openxmlformats.org/markup-compatibility/2006">
    <mc:Choice Requires="x15">
      <x15ac:absPath xmlns:x15ac="http://schemas.microsoft.com/office/spreadsheetml/2010/11/ac" url="/Users/tatianagonzalezsanchez/Desktop/SUBSECRETARIA DE PLANEACION SECTORIAL 2026/PROCESOS CONTRACTUALES /2. LICITACION PUBLICA No. 4143.010.32.1016-2026/"/>
    </mc:Choice>
  </mc:AlternateContent>
  <xr:revisionPtr revIDLastSave="0" documentId="13_ncr:1_{A4C85A97-2010-1246-8A5C-8B80ABA1E86B}" xr6:coauthVersionLast="47" xr6:coauthVersionMax="47" xr10:uidLastSave="{00000000-0000-0000-0000-000000000000}"/>
  <bookViews>
    <workbookView xWindow="0" yWindow="500" windowWidth="28800" windowHeight="16380" tabRatio="906" activeTab="1" xr2:uid="{00000000-000D-0000-FFFF-FFFF00000000}"/>
  </bookViews>
  <sheets>
    <sheet name="PRESUPUESTO OFICIAL"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ECONOMICA(Proponente)'!$I$12:$I$205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1">'PROPUESTA ECONOMICA(Proponente)'!$B$2:$L$218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ECONOMICA(Proponente)'!#REF!</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ECONOMICA(Proponente)'!#REF!</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ECONOMICA(Proponente)'!#REF!</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ECONOMICA(Proponente)'!#REF!</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161" i="269" l="1"/>
  <c r="C161" i="270"/>
  <c r="C162" i="270" s="1"/>
  <c r="C163" i="270" s="1"/>
  <c r="K203" i="270"/>
  <c r="K202" i="270"/>
  <c r="C202" i="270"/>
  <c r="C203" i="270" s="1"/>
  <c r="K198" i="270"/>
  <c r="K197" i="270"/>
  <c r="K199" i="270" s="1"/>
  <c r="K196" i="270"/>
  <c r="C196" i="270"/>
  <c r="C197" i="270" s="1"/>
  <c r="C198" i="270" s="1"/>
  <c r="K192" i="270"/>
  <c r="K191" i="270"/>
  <c r="K190" i="270"/>
  <c r="K188" i="270"/>
  <c r="K187" i="270"/>
  <c r="K185" i="270"/>
  <c r="K184" i="270"/>
  <c r="K183" i="270"/>
  <c r="K181" i="270"/>
  <c r="K180" i="270"/>
  <c r="K179" i="270"/>
  <c r="K178" i="270"/>
  <c r="K177" i="270"/>
  <c r="K176" i="270"/>
  <c r="K175" i="270"/>
  <c r="K173" i="270"/>
  <c r="K172" i="270"/>
  <c r="K171" i="270"/>
  <c r="K170" i="270"/>
  <c r="K168" i="270"/>
  <c r="C168" i="270"/>
  <c r="C170" i="270" s="1"/>
  <c r="C171" i="270" s="1"/>
  <c r="C172" i="270" s="1"/>
  <c r="C173" i="270" s="1"/>
  <c r="C175" i="270" s="1"/>
  <c r="C176" i="270" s="1"/>
  <c r="C177" i="270" s="1"/>
  <c r="C178" i="270" s="1"/>
  <c r="C179" i="270" s="1"/>
  <c r="C180" i="270" s="1"/>
  <c r="C181" i="270" s="1"/>
  <c r="C183" i="270" s="1"/>
  <c r="C184" i="270" s="1"/>
  <c r="C185" i="270" s="1"/>
  <c r="C187" i="270" s="1"/>
  <c r="C188" i="270" s="1"/>
  <c r="C190" i="270" s="1"/>
  <c r="C191" i="270" s="1"/>
  <c r="C192" i="270" s="1"/>
  <c r="K163" i="270"/>
  <c r="K162" i="270"/>
  <c r="K161" i="270"/>
  <c r="K160" i="270"/>
  <c r="K159" i="270"/>
  <c r="K158" i="270"/>
  <c r="K157" i="270"/>
  <c r="K156" i="270"/>
  <c r="K155" i="270"/>
  <c r="K154" i="270"/>
  <c r="K153" i="270"/>
  <c r="K152" i="270"/>
  <c r="K151" i="270"/>
  <c r="K150" i="270"/>
  <c r="K149" i="270"/>
  <c r="K148" i="270"/>
  <c r="K147" i="270"/>
  <c r="K146" i="270"/>
  <c r="K145" i="270"/>
  <c r="K144" i="270"/>
  <c r="K143" i="270"/>
  <c r="K142" i="270"/>
  <c r="K141" i="270"/>
  <c r="K140" i="270"/>
  <c r="K139" i="270"/>
  <c r="K138" i="270"/>
  <c r="K137" i="270"/>
  <c r="K135" i="270"/>
  <c r="K134" i="270"/>
  <c r="K133" i="270"/>
  <c r="K132" i="270"/>
  <c r="K131" i="270"/>
  <c r="K130" i="270"/>
  <c r="K129" i="270"/>
  <c r="K128" i="270"/>
  <c r="K126" i="270"/>
  <c r="K125" i="270"/>
  <c r="K124" i="270"/>
  <c r="K123" i="270"/>
  <c r="K122" i="270"/>
  <c r="K121" i="270"/>
  <c r="K120" i="270"/>
  <c r="K119" i="270"/>
  <c r="K118" i="270"/>
  <c r="K117" i="270"/>
  <c r="K116" i="270"/>
  <c r="K115" i="270"/>
  <c r="K114" i="270"/>
  <c r="K113" i="270"/>
  <c r="K112" i="270"/>
  <c r="K111" i="270"/>
  <c r="K110" i="270"/>
  <c r="K109" i="270"/>
  <c r="K108" i="270"/>
  <c r="K107" i="270"/>
  <c r="K105" i="270"/>
  <c r="K104" i="270"/>
  <c r="K103" i="270"/>
  <c r="K102" i="270"/>
  <c r="K101" i="270"/>
  <c r="K100" i="270"/>
  <c r="K99" i="270"/>
  <c r="K98" i="270"/>
  <c r="K97" i="270"/>
  <c r="K96" i="270"/>
  <c r="K94" i="270"/>
  <c r="K93" i="270"/>
  <c r="K92" i="270"/>
  <c r="K91" i="270"/>
  <c r="K90" i="270"/>
  <c r="K89" i="270"/>
  <c r="K88" i="270"/>
  <c r="K87" i="270"/>
  <c r="K86" i="270"/>
  <c r="K85" i="270"/>
  <c r="K84" i="270"/>
  <c r="K83" i="270"/>
  <c r="K82" i="270"/>
  <c r="K81" i="270"/>
  <c r="K80" i="270"/>
  <c r="K79" i="270"/>
  <c r="K78" i="270"/>
  <c r="K77" i="270"/>
  <c r="K76" i="270"/>
  <c r="K75" i="270"/>
  <c r="K74" i="270"/>
  <c r="K73" i="270"/>
  <c r="K72" i="270"/>
  <c r="K71" i="270"/>
  <c r="K70" i="270"/>
  <c r="K69" i="270"/>
  <c r="K68" i="270"/>
  <c r="K66" i="270"/>
  <c r="K65" i="270"/>
  <c r="K64" i="270"/>
  <c r="K63" i="270"/>
  <c r="K62" i="270"/>
  <c r="K61" i="270"/>
  <c r="K60" i="270"/>
  <c r="K59" i="270"/>
  <c r="K58" i="270"/>
  <c r="K57" i="270"/>
  <c r="K56" i="270"/>
  <c r="C56" i="270"/>
  <c r="C57" i="270" s="1"/>
  <c r="C58" i="270" s="1"/>
  <c r="C59" i="270" s="1"/>
  <c r="C60" i="270" s="1"/>
  <c r="C61" i="270" s="1"/>
  <c r="C62" i="270" s="1"/>
  <c r="C63" i="270" s="1"/>
  <c r="C64" i="270" s="1"/>
  <c r="C65" i="270" s="1"/>
  <c r="C66" i="270" s="1"/>
  <c r="C68" i="270" s="1"/>
  <c r="C69" i="270" s="1"/>
  <c r="C70" i="270" s="1"/>
  <c r="C71" i="270" s="1"/>
  <c r="C72" i="270" s="1"/>
  <c r="C73" i="270" s="1"/>
  <c r="C74" i="270" s="1"/>
  <c r="C75" i="270" s="1"/>
  <c r="C76" i="270" s="1"/>
  <c r="C77" i="270" s="1"/>
  <c r="C78" i="270" s="1"/>
  <c r="C79" i="270" s="1"/>
  <c r="C80" i="270" s="1"/>
  <c r="C81" i="270" s="1"/>
  <c r="C82" i="270" s="1"/>
  <c r="C83" i="270" s="1"/>
  <c r="C84" i="270" s="1"/>
  <c r="C85" i="270" s="1"/>
  <c r="C86" i="270" s="1"/>
  <c r="C87" i="270" s="1"/>
  <c r="C88" i="270" s="1"/>
  <c r="C89" i="270" s="1"/>
  <c r="C90" i="270" s="1"/>
  <c r="C91" i="270" s="1"/>
  <c r="C92" i="270" s="1"/>
  <c r="C93" i="270" s="1"/>
  <c r="C94" i="270" s="1"/>
  <c r="C96" i="270" s="1"/>
  <c r="C97" i="270" s="1"/>
  <c r="C98" i="270" s="1"/>
  <c r="C99" i="270" s="1"/>
  <c r="C100" i="270" s="1"/>
  <c r="C101" i="270" s="1"/>
  <c r="C102" i="270" s="1"/>
  <c r="C103" i="270" s="1"/>
  <c r="C104" i="270" s="1"/>
  <c r="C105" i="270" s="1"/>
  <c r="C107" i="270" s="1"/>
  <c r="C108" i="270" s="1"/>
  <c r="C109" i="270" s="1"/>
  <c r="C110" i="270" s="1"/>
  <c r="C111" i="270" s="1"/>
  <c r="C112" i="270" s="1"/>
  <c r="C113" i="270" s="1"/>
  <c r="C114" i="270" s="1"/>
  <c r="C115" i="270" s="1"/>
  <c r="C116" i="270" s="1"/>
  <c r="C117" i="270" s="1"/>
  <c r="C118" i="270" s="1"/>
  <c r="C119" i="270" s="1"/>
  <c r="C120" i="270" s="1"/>
  <c r="C121" i="270" s="1"/>
  <c r="C122" i="270" s="1"/>
  <c r="C123" i="270" s="1"/>
  <c r="C124" i="270" s="1"/>
  <c r="C125" i="270" s="1"/>
  <c r="C126" i="270" s="1"/>
  <c r="C128" i="270" s="1"/>
  <c r="C129" i="270" s="1"/>
  <c r="C130" i="270" s="1"/>
  <c r="C131" i="270" s="1"/>
  <c r="C132" i="270" s="1"/>
  <c r="C133" i="270" s="1"/>
  <c r="C134" i="270" s="1"/>
  <c r="C135" i="270" s="1"/>
  <c r="C137" i="270" s="1"/>
  <c r="C138" i="270" s="1"/>
  <c r="C139" i="270" s="1"/>
  <c r="C140" i="270" s="1"/>
  <c r="C141" i="270" s="1"/>
  <c r="C142" i="270" s="1"/>
  <c r="C143" i="270" s="1"/>
  <c r="C144" i="270" s="1"/>
  <c r="C145" i="270" s="1"/>
  <c r="C146" i="270" s="1"/>
  <c r="C147" i="270" s="1"/>
  <c r="C148" i="270" s="1"/>
  <c r="C149" i="270" s="1"/>
  <c r="C150" i="270" s="1"/>
  <c r="C151" i="270" s="1"/>
  <c r="C152" i="270" s="1"/>
  <c r="C153" i="270" s="1"/>
  <c r="C154" i="270" s="1"/>
  <c r="C155" i="270" s="1"/>
  <c r="C156" i="270" s="1"/>
  <c r="C157" i="270" s="1"/>
  <c r="C158" i="270" s="1"/>
  <c r="C159" i="270" s="1"/>
  <c r="K51" i="270"/>
  <c r="K50" i="270"/>
  <c r="K49" i="270"/>
  <c r="K48" i="270"/>
  <c r="K47" i="270"/>
  <c r="C47" i="270"/>
  <c r="C48" i="270" s="1"/>
  <c r="C49" i="270" s="1"/>
  <c r="C50" i="270" s="1"/>
  <c r="C51" i="270" s="1"/>
  <c r="K43" i="270"/>
  <c r="K42" i="270"/>
  <c r="K41" i="270"/>
  <c r="K40" i="270"/>
  <c r="C40" i="270"/>
  <c r="C41" i="270" s="1"/>
  <c r="C42" i="270" s="1"/>
  <c r="C43" i="270" s="1"/>
  <c r="K36" i="270"/>
  <c r="K35" i="270"/>
  <c r="K34" i="270"/>
  <c r="C34" i="270"/>
  <c r="C35" i="270" s="1"/>
  <c r="C36" i="270" s="1"/>
  <c r="K33" i="270"/>
  <c r="K37" i="270" s="1"/>
  <c r="K32" i="270"/>
  <c r="C32" i="270"/>
  <c r="K31" i="270"/>
  <c r="K30" i="270"/>
  <c r="C30" i="270"/>
  <c r="K26" i="270"/>
  <c r="K25" i="270"/>
  <c r="K24" i="270"/>
  <c r="K23" i="270"/>
  <c r="K22" i="270"/>
  <c r="K27" i="270" s="1"/>
  <c r="C22" i="270"/>
  <c r="C23" i="270" s="1"/>
  <c r="C24" i="270" s="1"/>
  <c r="C25" i="270" s="1"/>
  <c r="C26" i="270" s="1"/>
  <c r="K18" i="270"/>
  <c r="K17" i="270"/>
  <c r="K16" i="270"/>
  <c r="C16" i="270"/>
  <c r="C17" i="270" s="1"/>
  <c r="C18" i="270" s="1"/>
  <c r="K15" i="270"/>
  <c r="C15" i="270"/>
  <c r="K44" i="270" l="1"/>
  <c r="K193" i="270"/>
  <c r="K204" i="270"/>
  <c r="K164" i="270"/>
  <c r="K52" i="270"/>
  <c r="K19" i="270"/>
  <c r="K205" i="270" s="1"/>
  <c r="C202" i="269"/>
  <c r="C203" i="269" s="1"/>
  <c r="C196" i="269"/>
  <c r="C197" i="269" s="1"/>
  <c r="C198" i="269" s="1"/>
  <c r="C168" i="269"/>
  <c r="C170" i="269" s="1"/>
  <c r="C171" i="269" s="1"/>
  <c r="C172" i="269" s="1"/>
  <c r="C173" i="269" s="1"/>
  <c r="C175" i="269" s="1"/>
  <c r="C176" i="269" s="1"/>
  <c r="C177" i="269" s="1"/>
  <c r="C178" i="269" s="1"/>
  <c r="C179" i="269" s="1"/>
  <c r="C180" i="269" s="1"/>
  <c r="C181" i="269" s="1"/>
  <c r="C183" i="269" s="1"/>
  <c r="C184" i="269" s="1"/>
  <c r="C185" i="269" s="1"/>
  <c r="C187" i="269" s="1"/>
  <c r="C188" i="269" s="1"/>
  <c r="C190" i="269" s="1"/>
  <c r="C191" i="269" s="1"/>
  <c r="C192" i="269" s="1"/>
  <c r="C162" i="269"/>
  <c r="C163" i="269" s="1"/>
  <c r="C56" i="269"/>
  <c r="C57" i="269" s="1"/>
  <c r="C58" i="269" s="1"/>
  <c r="C59" i="269" s="1"/>
  <c r="C60" i="269" s="1"/>
  <c r="C61" i="269" s="1"/>
  <c r="C62" i="269" s="1"/>
  <c r="C63" i="269" s="1"/>
  <c r="C64" i="269" s="1"/>
  <c r="C65" i="269" s="1"/>
  <c r="C66" i="269" s="1"/>
  <c r="C68" i="269" s="1"/>
  <c r="C69" i="269" s="1"/>
  <c r="C70" i="269" s="1"/>
  <c r="C71" i="269" s="1"/>
  <c r="C72" i="269" s="1"/>
  <c r="C73" i="269" s="1"/>
  <c r="C74" i="269" s="1"/>
  <c r="C75" i="269" s="1"/>
  <c r="C76" i="269" s="1"/>
  <c r="C77" i="269" s="1"/>
  <c r="C78" i="269" s="1"/>
  <c r="C79" i="269" s="1"/>
  <c r="C80" i="269" s="1"/>
  <c r="C81" i="269" s="1"/>
  <c r="C82" i="269" s="1"/>
  <c r="C83" i="269" s="1"/>
  <c r="C84" i="269" s="1"/>
  <c r="C85" i="269" s="1"/>
  <c r="C86" i="269" s="1"/>
  <c r="C87" i="269" s="1"/>
  <c r="C88" i="269" s="1"/>
  <c r="C89" i="269" s="1"/>
  <c r="C90" i="269" s="1"/>
  <c r="C91" i="269" s="1"/>
  <c r="C92" i="269" s="1"/>
  <c r="C93" i="269" s="1"/>
  <c r="C94" i="269" s="1"/>
  <c r="C96" i="269" s="1"/>
  <c r="C97" i="269" s="1"/>
  <c r="C98" i="269" s="1"/>
  <c r="C99" i="269" s="1"/>
  <c r="C100" i="269" s="1"/>
  <c r="C101" i="269" s="1"/>
  <c r="C102" i="269" s="1"/>
  <c r="C103" i="269" s="1"/>
  <c r="C104" i="269" s="1"/>
  <c r="C105" i="269" s="1"/>
  <c r="C107" i="269" s="1"/>
  <c r="C108" i="269" s="1"/>
  <c r="C109" i="269" s="1"/>
  <c r="C110" i="269" s="1"/>
  <c r="C111" i="269" s="1"/>
  <c r="C112" i="269" s="1"/>
  <c r="C113" i="269" s="1"/>
  <c r="C114" i="269" s="1"/>
  <c r="C115" i="269" s="1"/>
  <c r="C116" i="269" s="1"/>
  <c r="C117" i="269" s="1"/>
  <c r="C118" i="269" s="1"/>
  <c r="C119" i="269" s="1"/>
  <c r="C120" i="269" s="1"/>
  <c r="C121" i="269" s="1"/>
  <c r="C122" i="269" s="1"/>
  <c r="C123" i="269" s="1"/>
  <c r="C124" i="269" s="1"/>
  <c r="C125" i="269" s="1"/>
  <c r="C126" i="269" s="1"/>
  <c r="C128" i="269" s="1"/>
  <c r="C129" i="269" s="1"/>
  <c r="C130" i="269" s="1"/>
  <c r="C131" i="269" s="1"/>
  <c r="C132" i="269" s="1"/>
  <c r="C133" i="269" s="1"/>
  <c r="C134" i="269" s="1"/>
  <c r="C135" i="269" s="1"/>
  <c r="C137" i="269" s="1"/>
  <c r="C138" i="269" s="1"/>
  <c r="C139" i="269" s="1"/>
  <c r="C140" i="269" s="1"/>
  <c r="C141" i="269" s="1"/>
  <c r="C142" i="269" s="1"/>
  <c r="C143" i="269" s="1"/>
  <c r="C144" i="269" s="1"/>
  <c r="C145" i="269" s="1"/>
  <c r="C146" i="269" s="1"/>
  <c r="C147" i="269" s="1"/>
  <c r="C148" i="269" s="1"/>
  <c r="C149" i="269" s="1"/>
  <c r="C150" i="269" s="1"/>
  <c r="C151" i="269" s="1"/>
  <c r="C152" i="269" s="1"/>
  <c r="C153" i="269" s="1"/>
  <c r="C154" i="269" s="1"/>
  <c r="C155" i="269" s="1"/>
  <c r="C156" i="269" s="1"/>
  <c r="C157" i="269" s="1"/>
  <c r="C158" i="269" s="1"/>
  <c r="C159" i="269" s="1"/>
  <c r="C47" i="269"/>
  <c r="C48" i="269" s="1"/>
  <c r="C49" i="269" s="1"/>
  <c r="C50" i="269" s="1"/>
  <c r="C51" i="269" s="1"/>
  <c r="C40" i="269"/>
  <c r="C41" i="269" s="1"/>
  <c r="C42" i="269" s="1"/>
  <c r="C43" i="269" s="1"/>
  <c r="C34" i="269"/>
  <c r="C35" i="269" s="1"/>
  <c r="C36" i="269" s="1"/>
  <c r="C32" i="269"/>
  <c r="C30" i="269"/>
  <c r="C22" i="269"/>
  <c r="C23" i="269" s="1"/>
  <c r="C24" i="269" s="1"/>
  <c r="C25" i="269" s="1"/>
  <c r="C26" i="269" s="1"/>
  <c r="C15" i="269"/>
  <c r="C16" i="269" s="1"/>
  <c r="C17" i="269" s="1"/>
  <c r="C18" i="269" s="1"/>
  <c r="K207" i="269" l="1"/>
  <c r="K207" i="270" l="1"/>
  <c r="K208" i="270" s="1"/>
  <c r="K208" i="269" l="1"/>
</calcChain>
</file>

<file path=xl/sharedStrings.xml><?xml version="1.0" encoding="utf-8"?>
<sst xmlns="http://schemas.openxmlformats.org/spreadsheetml/2006/main" count="837" uniqueCount="245">
  <si>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</si>
  <si>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</si>
  <si>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</si>
  <si>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</si>
  <si>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</si>
  <si>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</si>
  <si>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</si>
  <si>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</si>
  <si>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</si>
  <si>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</si>
  <si>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</si>
  <si>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</si>
  <si>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</si>
  <si>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</si>
  <si>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</si>
  <si>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PORCENTAJE</t>
  </si>
  <si>
    <t>ADMINISTRACIÓN</t>
  </si>
  <si>
    <t xml:space="preserve">UTILIDAD
</t>
  </si>
  <si>
    <t>U=</t>
  </si>
  <si>
    <t>FORMULARIO 1</t>
  </si>
  <si>
    <t>PROPUESTA ECONÓMICA</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</si>
  <si>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</si>
  <si>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</si>
  <si>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</si>
  <si>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</si>
  <si>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</si>
  <si>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</si>
  <si>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</si>
  <si>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</si>
  <si>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</si>
  <si>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</si>
  <si>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</si>
  <si>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</si>
  <si>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</si>
  <si>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</si>
  <si>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</si>
  <si>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</si>
  <si>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</si>
  <si>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</si>
  <si>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</si>
  <si>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</si>
  <si>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</si>
  <si>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</si>
  <si>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</si>
  <si>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</si>
  <si>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</si>
  <si>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</si>
  <si>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</si>
  <si>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</si>
  <si>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</si>
  <si>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</si>
  <si>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</si>
  <si>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</si>
  <si>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</si>
  <si>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</si>
  <si>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</si>
  <si>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</si>
  <si>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</si>
  <si>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</si>
  <si>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</si>
  <si>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</si>
  <si>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</si>
  <si>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</si>
  <si>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</si>
  <si>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</si>
  <si>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</si>
  <si>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</si>
  <si>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</si>
  <si>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</si>
  <si>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</si>
  <si>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</si>
  <si>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</si>
  <si>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</si>
  <si>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</si>
  <si>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</si>
  <si>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</si>
  <si>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</si>
  <si>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</si>
  <si>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</si>
  <si>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</si>
  <si>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</si>
  <si>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LOTE 1</t>
  </si>
  <si>
    <t xml:space="preserve">PRELIMINARES  </t>
  </si>
  <si>
    <t>M2</t>
  </si>
  <si>
    <t>M</t>
  </si>
  <si>
    <t>M3</t>
  </si>
  <si>
    <t>UND</t>
  </si>
  <si>
    <t>CERRAMIENTO TELA FIB.TEJIDA H=2.10M-BORD</t>
  </si>
  <si>
    <t>2</t>
  </si>
  <si>
    <t>EXCAVACION TIERRA A MANO</t>
  </si>
  <si>
    <t>3</t>
  </si>
  <si>
    <t>CIMENTACIONES</t>
  </si>
  <si>
    <t>SOLADO ESPESOR E=0.05M 3000 PSI 210 MPA</t>
  </si>
  <si>
    <t>VIGA CIMIENTO ENLACE H=20-40CM 3100PSI</t>
  </si>
  <si>
    <t>4</t>
  </si>
  <si>
    <t>PUNTO</t>
  </si>
  <si>
    <t>ESCALERILLA HIERRO GRAFILADO 1/4"</t>
  </si>
  <si>
    <t>CONCRETO MURO-DOVELAS 3100PSI-420MPA</t>
  </si>
  <si>
    <t>ACERO REFUERZO FLEJADO 60000 PSI 420Mpa</t>
  </si>
  <si>
    <t>KG</t>
  </si>
  <si>
    <t>5</t>
  </si>
  <si>
    <t>6</t>
  </si>
  <si>
    <t xml:space="preserve">CUBIERTA, ESTRUCTURA METALICA DE SOPORTE, CIELOS Y CANALES </t>
  </si>
  <si>
    <t>ESTRUCTURA METALlCA EN ACERO ESTRUCTURAL ASTM A-36 (SEGUN DISEÑO) INCLUYE FABRICACION, TRANSPORTE, MONTAJE, PINTURA ANTICORROSIVO, ESMALTE Y TERMINADO FINAL</t>
  </si>
  <si>
    <t>7</t>
  </si>
  <si>
    <t>INSTALACIONES HIDROSANITARIAS</t>
  </si>
  <si>
    <t>TUBERIA PVC 4" SANITARIA</t>
  </si>
  <si>
    <t>8</t>
  </si>
  <si>
    <t>INSTALACIONES ELECTRICAS</t>
  </si>
  <si>
    <t>PRELIMINARES ELECTRICOS</t>
  </si>
  <si>
    <t>ACOMETIDAS Y CABLEADO GENERAL</t>
  </si>
  <si>
    <t>CANALIZACIONES, TUBERIA Y  DUCTERIA</t>
  </si>
  <si>
    <t>TUBERIA EMT 3/4"</t>
  </si>
  <si>
    <t>TABLEROS Y BREAKER</t>
  </si>
  <si>
    <t>BREAKER 1F DESDE 15 HASTA 60 AMP</t>
  </si>
  <si>
    <t>SALIDAS ELECTRICAS</t>
  </si>
  <si>
    <t xml:space="preserve">SALIDA LAMPARA (CABLE COBRE HF FR LS CT) - EMT </t>
  </si>
  <si>
    <t>LUMINARIAS</t>
  </si>
  <si>
    <t>SUMINISTRO E INSTALACION DE REFLECTOR 200 W LED 10500 Lm, 30.000 HORAS, 100-277 VAC, IP65, , ALTURA MONTAJE 6-10 METROS.</t>
  </si>
  <si>
    <t>9</t>
  </si>
  <si>
    <t>REPELLO MURO 1:2</t>
  </si>
  <si>
    <t>PISOS</t>
  </si>
  <si>
    <t>MALLA ELECTROSOLDADA</t>
  </si>
  <si>
    <t>PLAQUETA CONCRETO L=120-130 A=25-30 E=5C</t>
  </si>
  <si>
    <t>LIMPIEZA GENERAL</t>
  </si>
  <si>
    <t>RETIRO DE SALDOS EN SITIO</t>
  </si>
  <si>
    <t>RETIRO ESCOMBROS MANUAL-VOLQUETA. INCLUYE
DISPOSICiÓN EN BOTADERO OFICIAL (DECRETO 0291 de 2005)</t>
  </si>
  <si>
    <t>TUBERIA PVC 2" SANITARIA</t>
  </si>
  <si>
    <t>RELLENO MATERIAL SITIO COMPACTADO-RANA</t>
  </si>
  <si>
    <t>MURO BLOQUE ESTRUCT.CERAMICO 12X20X30</t>
  </si>
  <si>
    <t>LOCALIZACION-REPLANTEO ACUEDUCTO-ALCANTARILLADO</t>
  </si>
  <si>
    <t>TUBERIA PVC 3" SANITARIA</t>
  </si>
  <si>
    <t>CODO SANITARIO PVC 45 CC-2"</t>
  </si>
  <si>
    <t>YEE SANITARIA SENCILLA 4" PVC</t>
  </si>
  <si>
    <t>YEE SANITARIA 2" PVC</t>
  </si>
  <si>
    <t>SIFON SANITARIO PVC 2"</t>
  </si>
  <si>
    <t>TUBERIA PVC ,1/2"</t>
  </si>
  <si>
    <t>CODO 90 PRESION PVC ,1/2"</t>
  </si>
  <si>
    <t>ADAPTADOR MACHO PVC PRESION 1/2"</t>
  </si>
  <si>
    <t>ADAPTADOR HEMBRA PF+UAD 1/2</t>
  </si>
  <si>
    <t>TEE PRESION PVC ,1/2"</t>
  </si>
  <si>
    <t>NAVE LAMINA LLENA CAL.20 BAT.</t>
  </si>
  <si>
    <t>VIGA CONCR.AMARRE MURO 10-12x20CM</t>
  </si>
  <si>
    <t>ALIMENTADOR 2F(3# 4+1# 8) 2" EMT" CABLE HF FR LS CT</t>
  </si>
  <si>
    <t>SENSOR DE MOVIMIENTO PARA TECHO 360° ALCANCE 6 METROS</t>
  </si>
  <si>
    <t>BALA PANEL LED 24W</t>
  </si>
  <si>
    <t>REDUCCION SANITARIA PVC 4X2</t>
  </si>
  <si>
    <t>CODO SANITARIO PVC 45 CC-4"</t>
  </si>
  <si>
    <t>SIFON SANITARIO PVC 4"</t>
  </si>
  <si>
    <t>ADAPTADOR SANITARIO LIMPIEZA 4"</t>
  </si>
  <si>
    <t>ADAPTADOR SANITARIO LIMPIEZA 2"</t>
  </si>
  <si>
    <t>COLCHON ARENA GRUESA E=5-7CM</t>
  </si>
  <si>
    <t>CONTRAPISO CONCRETO E= 8CM 2.500Psi</t>
  </si>
  <si>
    <t>TUBERIA PVC 2 VENTILACION</t>
  </si>
  <si>
    <t>CODO SANITARIO PVC 45 CC-3"</t>
  </si>
  <si>
    <t>TUBERIA PVC 1 RDE 21 - 200 PSI</t>
  </si>
  <si>
    <t>TUBERIA PVC ,3/4"</t>
  </si>
  <si>
    <t>CODO 90 PRESION PVC 1"</t>
  </si>
  <si>
    <t>CODO 90 PRESION PVC ,3/4"</t>
  </si>
  <si>
    <t>ADAPTADOR MACHO PVC PRESION 1"</t>
  </si>
  <si>
    <t>TEE PRESION PVC 1"</t>
  </si>
  <si>
    <t>TEE PRESION PVC ,3/4"</t>
  </si>
  <si>
    <t>SUMINISTRO DE NIPLE GALVANIZADO 1/2" X1- 5CM (2 ROSCAS)</t>
  </si>
  <si>
    <t>VALVULA CIERRE METALICO 1"</t>
  </si>
  <si>
    <t>BUJE 1" x 3/4" PRESION</t>
  </si>
  <si>
    <t>BUJE 3/4" x 1/2" PRESION</t>
  </si>
  <si>
    <t>ABRAZADERA GALVANIZADA 1"</t>
  </si>
  <si>
    <t>ADAPTADOR MACHO PVC PRESION 3/4"</t>
  </si>
  <si>
    <t>VALVULA CIERRE METALICO  3/4"</t>
  </si>
  <si>
    <t>TUBERIA EMT 2"</t>
  </si>
  <si>
    <r>
      <rPr>
        <b/>
        <sz val="11"/>
        <rFont val="Arial"/>
        <family val="2"/>
      </rPr>
      <t xml:space="preserve">NOTA 1: </t>
    </r>
    <r>
      <rPr>
        <sz val="11"/>
        <rFont val="Arial"/>
        <family val="2"/>
      </rPr>
      <t xml:space="preserve"> Se debe tener en cuenta que el PRECIO UNITARIO incluye el valor de A.U.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</si>
  <si>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</si>
  <si>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A= </t>
  </si>
  <si>
    <t>TOTAL A.U</t>
  </si>
  <si>
    <t>A.U.=</t>
  </si>
  <si>
    <t>PRESUPUESTO OFICIAL</t>
  </si>
  <si>
    <t>OBJETO: CONSTRUCCIÓN DE OBRAS PARA LA ADECUACIÓN DE LA PLANTA FÍSICA  DE LA INSTITUCION EDUCATIVA LUIS FERNANDO CAICEDO SEDE PRINCIPAL  DE LA COMUNA 1</t>
  </si>
  <si>
    <t>Adecuación de la cubierta de la cancha múltiple.</t>
  </si>
  <si>
    <t>RELLENO ROCAMUERTA COMPACT-RANA</t>
  </si>
  <si>
    <t>LOCALIZACION-REPLANTEO OBRA ARQUITECTON.</t>
  </si>
  <si>
    <t>ZAPATA CONCRETO 3000 PSI 210 MPA</t>
  </si>
  <si>
    <t>PEDESTAL CONCRETO 3100 PSI 21.0 MPA</t>
  </si>
  <si>
    <t>CONTRAPISO CONCRETO E=10CM 2.500Psi</t>
  </si>
  <si>
    <t>ALISTADO PISO 6 CM</t>
  </si>
  <si>
    <t>ENCHAPE CERAMICA 25X25 - 1 CALIDAD</t>
  </si>
  <si>
    <t>CERAMICA 20.01-22.50 X 20.01-22.50 TRAF</t>
  </si>
  <si>
    <t>ANDEN CONCRETO 10CM 2500 PSI</t>
  </si>
  <si>
    <t>ENTRAMADO METAL CF.PER.CHR 4X2-TUB.1.1/2</t>
  </si>
  <si>
    <t>TEJA UPVC E=2,5MM</t>
  </si>
  <si>
    <t>PLATINA LAMINA 300X300X12 MM (INLCUYE PERFORACIONES)</t>
  </si>
  <si>
    <t>ANCLAJE HIERRO ,5/8"-PERFORACION  ,3/4" 10-15C</t>
  </si>
  <si>
    <t/>
  </si>
  <si>
    <t>APARATOS SANITARIOS</t>
  </si>
  <si>
    <t>LAVATRAPERO ENCHAPADO 40X40CM</t>
  </si>
  <si>
    <t>LAVAMANOS COLGAR LINEA ECONOMICA</t>
  </si>
  <si>
    <t>SANITARIO LINEA MEDIA DS</t>
  </si>
  <si>
    <t>GRIFO DUCHA SENCILLA (MED)</t>
  </si>
  <si>
    <t>GRIFO LAVAMANOS LINEA ECON SENC</t>
  </si>
  <si>
    <t>ESPEJO CLARO DE 3MM.</t>
  </si>
  <si>
    <t>TAZA ALONGADO INSTITUCIONAL DISCAP</t>
  </si>
  <si>
    <t>LAVAMANOS DE COLGAR PARA DISCAPACITADOS BLANCO</t>
  </si>
  <si>
    <t>UN</t>
  </si>
  <si>
    <t>BARRA DISCAPACITADO EN ACERO INOXIDABLE FIJA</t>
  </si>
  <si>
    <t>KIT ACCESORIOS BANO METAL CROMO 6P MED</t>
  </si>
  <si>
    <t>JUEGO</t>
  </si>
  <si>
    <t>LLAVE TERMINAL CROMADA ,1/2 PESADA [ECON</t>
  </si>
  <si>
    <t xml:space="preserve">DRENAJE SANITARIO </t>
  </si>
  <si>
    <t>TUBERIA PVC NOVAFORT 6"</t>
  </si>
  <si>
    <t>CAJA INSPECCION 60x 60 CM [CONCRETO]</t>
  </si>
  <si>
    <t>TAPA CAJA MARCO ANGULO 61X61 - 70X70</t>
  </si>
  <si>
    <t>PAV.CONCR.MR=40 MEZCLA IN SITU  E=0.20,INC. JUNTA</t>
  </si>
  <si>
    <t>BASE GRANULAR CLASE B 
(Analizada para tipo NT2, de gradacion BG 38, clase B)</t>
  </si>
  <si>
    <t>SUB-BASE GRANULAR CLASE B 
(Analizada para tipo de gradacion SGB-50, clase B)</t>
  </si>
  <si>
    <t>EMPALME TUB 15"-21" CAMARA CONCRETO</t>
  </si>
  <si>
    <t>VENTILACIÓN</t>
  </si>
  <si>
    <t>ABRAZADERA SANITARIA 2</t>
  </si>
  <si>
    <t>PLUVIAL CANCHA</t>
  </si>
  <si>
    <t>CANAL CONCRETO PISO 100x25x08 CM DOBLE</t>
  </si>
  <si>
    <t>CANAL CONCRETO PISO 50x25x08 CM DOBLE</t>
  </si>
  <si>
    <t>TUBERIA PVC NOVAFORT 14"</t>
  </si>
  <si>
    <t>UNION SANITARIA PVC 4"</t>
  </si>
  <si>
    <t>PLUVIAL RAMPA</t>
  </si>
  <si>
    <t xml:space="preserve">CANAL DE PANTALLAS DEFLECTORAS 50x25x08 </t>
  </si>
  <si>
    <t xml:space="preserve">SUMINISTRO DE AGUA </t>
  </si>
  <si>
    <t>VALVULA CHEQUE GLOBO BRONCE D= 1"</t>
  </si>
  <si>
    <t>RETIRO DE POSTE</t>
  </si>
  <si>
    <t>CABLE COBRE HF-ZH# 12</t>
  </si>
  <si>
    <t>ALIMENTADOR 2F(3# 4+1# 8) 1"  PVC CABLE HF FR LS CT</t>
  </si>
  <si>
    <t>CABLE COBRE DESNUDO #4</t>
  </si>
  <si>
    <t>CAMARA ELECTRICA EN CONCRETO CON TAPA TIPO AP 0,4 X 0,4 X 0,75CM  - NORMA EMCALI</t>
  </si>
  <si>
    <t>TUBERIA IMC 2" GALV.</t>
  </si>
  <si>
    <t xml:space="preserve">CURVA PVC 2"  </t>
  </si>
  <si>
    <t xml:space="preserve">VARILLA DE COBRE DE 2,4M X 5/8" </t>
  </si>
  <si>
    <t>SOLDADURA TERMOWELD X115 GRM</t>
  </si>
  <si>
    <t>TABLERO 2F 6 CTOS TQSP</t>
  </si>
  <si>
    <t>BREAKER 2F DESDE 70 HASTA 100 AMP</t>
  </si>
  <si>
    <t>SOPORTE PARA REFLECTOR</t>
  </si>
  <si>
    <t>CARPINTERIA METALICA - CERRAMIENTO</t>
  </si>
  <si>
    <t>MARCO LAMINA  0.70-1.0 M CAL.20 PEST C/LUCE</t>
  </si>
  <si>
    <t>CERRADURA ENTRADA (CILIN)</t>
  </si>
  <si>
    <t xml:space="preserve">SUBTOTAL OBRAS - LOTE 1 </t>
  </si>
  <si>
    <r>
      <rPr>
        <b/>
        <sz val="11"/>
        <rFont val="Arial"/>
        <family val="2"/>
      </rPr>
      <t>NOTA 3:</t>
    </r>
    <r>
      <rPr>
        <sz val="11"/>
        <rFont val="Arial"/>
        <family val="2"/>
      </rPr>
      <t xml:space="preserve"> El A.U y su discriminación deben estar en porcentaje (%). </t>
    </r>
  </si>
  <si>
    <t xml:space="preserve">SUB TOTAL DE OBRAS PARA LA ADECUACIÓN DE LA PLANTA FÍSICA  DE LA INSTITUCION EDUCATIVA LUIS FERNANDO CAICEDO SEDE PRINCIPAL  DE LA COMUNA 1  INCLUIDO A.U. </t>
  </si>
  <si>
    <t>MAMPOSTERIA Y DIVISIONES LIVIANAS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</si>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</sst>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quot; &quot;;#,##0.00&quot; &quot;;&quot;-&quot;#&quot; &quot;;&quot; &quot;@&quot; &quot;"/>
    <numFmt numFmtId="201" formatCode="0.0"/>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Arial"/>
      <family val="2"/>
    </font>
    <font>
      <b/>
      <sz val="12"/>
      <name val="Arial"/>
      <family val="2"/>
    </font>
    <font>
      <sz val="12"/>
      <color rgb="FF000000"/>
      <name val="Arial"/>
      <family val="2"/>
    </font>
    <font>
      <sz val="12"/>
      <name val="Arial "/>
    </font>
    <font>
      <sz val="12"/>
      <name val="Arial"/>
      <family val="2"/>
    </font>
    <font>
      <b/>
      <sz val="12"/>
      <color rgb="FF000000"/>
      <name val="Arial"/>
      <family val="2"/>
    </font>
    <font>
      <b/>
      <sz val="12"/>
      <color theme="1"/>
      <name val="Arial"/>
      <family val="2"/>
    </font>
    <font>
      <sz val="12"/>
      <color theme="1"/>
      <name val="Arial"/>
      <family val="2"/>
    </font>
    <font>
      <sz val="10"/>
      <color rgb="FF000000"/>
      <name val="Calibri"/>
      <family val="2"/>
      <scheme val="minor"/>
    </font>
    <font>
      <sz val="11"/>
      <color rgb="FF000000"/>
      <name val="Calibri"/>
      <family val="2"/>
    </font>
    <font>
      <sz val="16"/>
      <name val="Arial Narrow"/>
      <family val="2"/>
    </font>
    <font>
      <sz val="14"/>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rgb="FF000000"/>
      </left>
      <right style="thin">
        <color rgb="FF000000"/>
      </right>
      <top style="thin">
        <color rgb="FF000000"/>
      </top>
      <bottom/>
      <diagonal/>
    </border>
  </borders>
  <cellStyleXfs count="26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9">
      <alignment horizontal="right"/>
    </xf>
    <xf numFmtId="186" fontId="7" fillId="0" borderId="49">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9">
      <alignment horizontal="right"/>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44" fontId="5" fillId="0" borderId="0" applyFont="0" applyFill="0" applyBorder="0" applyAlignment="0" applyProtection="0"/>
    <xf numFmtId="16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44" fontId="5" fillId="0" borderId="0" applyFont="0" applyFill="0" applyBorder="0" applyAlignment="0" applyProtection="0"/>
    <xf numFmtId="168"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3">
      <protection locked="0"/>
    </xf>
    <xf numFmtId="0" fontId="45" fillId="0" borderId="0"/>
    <xf numFmtId="0" fontId="46" fillId="0" borderId="0" applyNumberFormat="0" applyFill="0" applyBorder="0" applyAlignment="0" applyProtection="0">
      <alignment vertical="top"/>
      <protection locked="0"/>
    </xf>
    <xf numFmtId="164" fontId="57"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65" fillId="0" borderId="0"/>
    <xf numFmtId="0" fontId="65" fillId="0" borderId="0"/>
    <xf numFmtId="0" fontId="1" fillId="0" borderId="0"/>
    <xf numFmtId="200" fontId="66" fillId="0" borderId="0"/>
  </cellStyleXfs>
  <cellXfs count="410">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0"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1" xfId="0" applyFont="1" applyBorder="1"/>
    <xf numFmtId="0" fontId="31" fillId="0" borderId="82" xfId="0" applyFont="1" applyBorder="1"/>
    <xf numFmtId="0" fontId="31" fillId="0" borderId="83" xfId="0" applyFont="1" applyBorder="1"/>
    <xf numFmtId="0" fontId="50" fillId="0" borderId="0" xfId="0" applyFont="1"/>
    <xf numFmtId="0" fontId="50" fillId="0" borderId="62" xfId="0" applyFont="1" applyBorder="1" applyAlignment="1">
      <alignment horizontal="center"/>
    </xf>
    <xf numFmtId="0" fontId="52" fillId="0" borderId="54" xfId="0" applyFont="1" applyBorder="1" applyAlignment="1">
      <alignment horizontal="center"/>
    </xf>
    <xf numFmtId="0" fontId="50" fillId="0" borderId="54" xfId="0" applyFont="1" applyBorder="1" applyAlignment="1">
      <alignment vertical="center"/>
    </xf>
    <xf numFmtId="0" fontId="50" fillId="0" borderId="73" xfId="0" applyFont="1" applyBorder="1" applyAlignment="1">
      <alignment vertical="center"/>
    </xf>
    <xf numFmtId="0" fontId="50" fillId="0" borderId="59" xfId="0" applyFont="1" applyBorder="1" applyAlignment="1">
      <alignment horizontal="center"/>
    </xf>
    <xf numFmtId="0" fontId="50" fillId="0" borderId="58"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2" xfId="0" applyFont="1" applyBorder="1" applyAlignment="1">
      <alignment horizontal="left"/>
    </xf>
    <xf numFmtId="0" fontId="50" fillId="0" borderId="55" xfId="0" applyFont="1" applyBorder="1" applyAlignment="1">
      <alignment horizontal="center"/>
    </xf>
    <xf numFmtId="0" fontId="50" fillId="0" borderId="71" xfId="0" applyFont="1" applyBorder="1" applyAlignment="1">
      <alignment horizontal="center"/>
    </xf>
    <xf numFmtId="0" fontId="50" fillId="0" borderId="27" xfId="0" applyFont="1" applyBorder="1"/>
    <xf numFmtId="0" fontId="50" fillId="0" borderId="31" xfId="0" applyFont="1" applyBorder="1"/>
    <xf numFmtId="0" fontId="50" fillId="0" borderId="69" xfId="0" applyFont="1" applyBorder="1"/>
    <xf numFmtId="0" fontId="50" fillId="0" borderId="59" xfId="0" applyFont="1" applyBorder="1"/>
    <xf numFmtId="0" fontId="50" fillId="0" borderId="58" xfId="0" applyFont="1" applyBorder="1"/>
    <xf numFmtId="0" fontId="50" fillId="0" borderId="57" xfId="0" applyFont="1" applyBorder="1"/>
    <xf numFmtId="0" fontId="50" fillId="0" borderId="11" xfId="0" applyFont="1" applyBorder="1"/>
    <xf numFmtId="0" fontId="50" fillId="0" borderId="12" xfId="0" applyFont="1" applyBorder="1"/>
    <xf numFmtId="0" fontId="52" fillId="24" borderId="70" xfId="0" applyFont="1" applyFill="1" applyBorder="1" applyAlignment="1">
      <alignment horizontal="center" vertical="center"/>
    </xf>
    <xf numFmtId="0" fontId="50" fillId="24" borderId="68" xfId="0" applyFont="1" applyFill="1" applyBorder="1" applyAlignment="1">
      <alignment horizontal="center" vertical="center"/>
    </xf>
    <xf numFmtId="4" fontId="50" fillId="24" borderId="68"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2" xfId="0" applyFont="1" applyBorder="1"/>
    <xf numFmtId="0" fontId="50" fillId="0" borderId="54" xfId="0" applyFont="1" applyBorder="1"/>
    <xf numFmtId="0" fontId="50" fillId="0" borderId="64" xfId="0" applyFont="1" applyBorder="1"/>
    <xf numFmtId="0" fontId="50" fillId="0" borderId="65" xfId="0" applyFont="1" applyBorder="1"/>
    <xf numFmtId="173" fontId="50" fillId="0" borderId="63" xfId="34" applyFont="1" applyBorder="1"/>
    <xf numFmtId="173" fontId="50" fillId="0" borderId="60"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0"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3"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0"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0" xfId="0" applyNumberFormat="1" applyFont="1" applyBorder="1"/>
    <xf numFmtId="43" fontId="50" fillId="24" borderId="60" xfId="0" applyNumberFormat="1" applyFont="1" applyFill="1" applyBorder="1"/>
    <xf numFmtId="0" fontId="50" fillId="0" borderId="55"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6"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179" fontId="50" fillId="0" borderId="35" xfId="129" applyNumberFormat="1" applyFont="1" applyBorder="1" applyAlignment="1">
      <alignmen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79" fontId="52" fillId="0" borderId="31" xfId="129" applyNumberFormat="1" applyFont="1" applyBorder="1" applyAlignment="1">
      <alignment vertical="center"/>
    </xf>
    <xf numFmtId="0" fontId="50" fillId="0" borderId="28" xfId="128" applyFont="1" applyBorder="1" applyAlignment="1">
      <alignment vertical="center"/>
    </xf>
    <xf numFmtId="184" fontId="52" fillId="26" borderId="47" xfId="60" applyNumberFormat="1" applyFont="1" applyFill="1" applyBorder="1" applyAlignment="1">
      <alignment horizontal="center" vertical="center"/>
    </xf>
    <xf numFmtId="184" fontId="52" fillId="26" borderId="18" xfId="60" applyNumberFormat="1" applyFont="1" applyFill="1" applyBorder="1" applyAlignment="1">
      <alignment horizontal="center" vertical="center"/>
    </xf>
    <xf numFmtId="0" fontId="50" fillId="25" borderId="0" xfId="130" applyFont="1" applyFill="1" applyAlignment="1">
      <alignment horizontal="center" vertical="center" wrapText="1"/>
    </xf>
    <xf numFmtId="0" fontId="52" fillId="25" borderId="54" xfId="130" applyFont="1" applyFill="1" applyBorder="1" applyAlignment="1">
      <alignment horizontal="center" vertical="center" wrapText="1"/>
    </xf>
    <xf numFmtId="0" fontId="8" fillId="0" borderId="85" xfId="0" applyFont="1" applyBorder="1" applyAlignment="1">
      <alignment horizontal="left" vertical="center"/>
    </xf>
    <xf numFmtId="0" fontId="7" fillId="0" borderId="85" xfId="0" applyFont="1" applyBorder="1" applyAlignment="1">
      <alignment horizontal="left" vertical="center"/>
    </xf>
    <xf numFmtId="0" fontId="55" fillId="0" borderId="84" xfId="0" applyFont="1" applyBorder="1" applyAlignment="1">
      <alignment horizontal="left" vertical="center"/>
    </xf>
    <xf numFmtId="0" fontId="56" fillId="0" borderId="84" xfId="0" applyFont="1" applyBorder="1" applyAlignment="1">
      <alignment horizontal="left" vertical="center"/>
    </xf>
    <xf numFmtId="0" fontId="50" fillId="0" borderId="11" xfId="0" applyFont="1" applyBorder="1" applyAlignment="1">
      <alignment vertical="center" wrapText="1"/>
    </xf>
    <xf numFmtId="0" fontId="50" fillId="0" borderId="45" xfId="0" applyFont="1" applyBorder="1" applyAlignment="1">
      <alignment vertical="center" wrapText="1"/>
    </xf>
    <xf numFmtId="0" fontId="50" fillId="25" borderId="58"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2" fillId="0" borderId="0" xfId="0" applyFont="1" applyAlignment="1">
      <alignment horizontal="center"/>
    </xf>
    <xf numFmtId="0" fontId="52" fillId="24" borderId="46" xfId="0" applyFont="1" applyFill="1" applyBorder="1" applyAlignment="1">
      <alignment horizontal="center"/>
    </xf>
    <xf numFmtId="0" fontId="52" fillId="0" borderId="58"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0" xfId="89" applyFont="1" applyBorder="1"/>
    <xf numFmtId="0" fontId="33" fillId="0" borderId="80" xfId="89" applyFont="1" applyBorder="1" applyAlignment="1">
      <alignment horizont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3" fontId="33" fillId="0" borderId="82" xfId="34" applyNumberFormat="1" applyFont="1" applyBorder="1"/>
    <xf numFmtId="0" fontId="33" fillId="0" borderId="83" xfId="89" applyFont="1" applyBorder="1"/>
    <xf numFmtId="0" fontId="31" fillId="0" borderId="39" xfId="0" applyFont="1" applyBorder="1"/>
    <xf numFmtId="0" fontId="7" fillId="0" borderId="84" xfId="0" applyFont="1" applyBorder="1" applyAlignment="1">
      <alignment horizontal="left" vertical="center"/>
    </xf>
    <xf numFmtId="0" fontId="33" fillId="25" borderId="36" xfId="89" applyFont="1" applyFill="1" applyBorder="1"/>
    <xf numFmtId="164" fontId="62" fillId="0" borderId="15" xfId="256" applyFont="1" applyBorder="1" applyAlignment="1">
      <alignment horizontal="center" vertical="center"/>
    </xf>
    <xf numFmtId="0" fontId="58" fillId="0" borderId="18" xfId="233" applyFont="1" applyBorder="1" applyAlignment="1">
      <alignment vertical="center" wrapText="1"/>
    </xf>
    <xf numFmtId="0" fontId="58" fillId="0" borderId="18" xfId="233" applyFont="1" applyBorder="1" applyAlignment="1">
      <alignment horizontal="center" vertical="center" wrapText="1"/>
    </xf>
    <xf numFmtId="2" fontId="58" fillId="0" borderId="18" xfId="256" applyNumberFormat="1" applyFont="1" applyFill="1" applyBorder="1" applyAlignment="1">
      <alignment horizontal="center" vertical="center" wrapText="1"/>
    </xf>
    <xf numFmtId="170" fontId="58" fillId="0" borderId="18" xfId="62" applyFont="1" applyFill="1" applyBorder="1" applyAlignment="1">
      <alignment horizontal="center" vertical="center" wrapText="1"/>
    </xf>
    <xf numFmtId="0" fontId="61" fillId="0" borderId="18" xfId="258" applyFont="1" applyBorder="1" applyAlignment="1">
      <alignment vertical="center" wrapText="1"/>
    </xf>
    <xf numFmtId="164" fontId="62" fillId="0" borderId="40" xfId="256" applyFont="1" applyBorder="1" applyAlignment="1">
      <alignment horizontal="center" vertical="center"/>
    </xf>
    <xf numFmtId="0" fontId="59" fillId="0" borderId="18" xfId="0" applyFont="1" applyBorder="1" applyAlignment="1">
      <alignment horizontal="left" vertical="center" wrapText="1"/>
    </xf>
    <xf numFmtId="0" fontId="61" fillId="0" borderId="18" xfId="0" applyFont="1" applyBorder="1" applyAlignment="1">
      <alignment horizontal="left" vertical="center" wrapText="1"/>
    </xf>
    <xf numFmtId="0" fontId="58" fillId="0" borderId="76" xfId="233" applyFont="1" applyBorder="1" applyAlignment="1">
      <alignment horizontal="center" vertical="center" wrapText="1"/>
    </xf>
    <xf numFmtId="170" fontId="58" fillId="0" borderId="76" xfId="62" applyFont="1" applyFill="1" applyBorder="1" applyAlignment="1">
      <alignment horizontal="center" vertical="center" wrapText="1"/>
    </xf>
    <xf numFmtId="0" fontId="63" fillId="0" borderId="86" xfId="0" applyFont="1" applyBorder="1" applyAlignment="1">
      <alignment vertical="center" wrapText="1"/>
    </xf>
    <xf numFmtId="2" fontId="64" fillId="0" borderId="25" xfId="0" applyNumberFormat="1" applyFont="1" applyBorder="1" applyAlignment="1">
      <alignment horizontal="center" vertical="center"/>
    </xf>
    <xf numFmtId="164" fontId="61" fillId="0" borderId="18" xfId="255" applyFont="1" applyBorder="1" applyAlignment="1">
      <alignment horizontal="center" vertical="center"/>
    </xf>
    <xf numFmtId="0" fontId="61" fillId="0" borderId="25" xfId="89" applyFont="1" applyBorder="1" applyAlignment="1" applyProtection="1">
      <alignment vertical="center" wrapText="1"/>
      <protection hidden="1"/>
    </xf>
    <xf numFmtId="0" fontId="33" fillId="0" borderId="0" xfId="128" applyFont="1"/>
    <xf numFmtId="0" fontId="33" fillId="0" borderId="36" xfId="128" applyFont="1" applyBorder="1"/>
    <xf numFmtId="0" fontId="33" fillId="0" borderId="37" xfId="128" applyFont="1" applyBorder="1"/>
    <xf numFmtId="0" fontId="32" fillId="0" borderId="0" xfId="128" applyFont="1"/>
    <xf numFmtId="185" fontId="52" fillId="28" borderId="44" xfId="135" applyNumberFormat="1" applyFont="1" applyFill="1" applyBorder="1" applyAlignment="1">
      <alignment vertical="center"/>
    </xf>
    <xf numFmtId="0" fontId="52" fillId="0" borderId="34" xfId="227" applyFont="1" applyBorder="1" applyAlignment="1">
      <alignment vertical="center"/>
    </xf>
    <xf numFmtId="180" fontId="33" fillId="0" borderId="37" xfId="128" applyNumberFormat="1" applyFont="1" applyBorder="1"/>
    <xf numFmtId="182" fontId="33" fillId="0" borderId="37" xfId="128" applyNumberFormat="1" applyFont="1" applyBorder="1"/>
    <xf numFmtId="9" fontId="50" fillId="27" borderId="30" xfId="239" applyFont="1" applyFill="1" applyBorder="1" applyAlignment="1">
      <alignment horizontal="center" vertical="center"/>
    </xf>
    <xf numFmtId="0" fontId="50" fillId="0" borderId="13" xfId="0" applyFont="1" applyBorder="1" applyAlignment="1">
      <alignment vertical="center" wrapText="1"/>
    </xf>
    <xf numFmtId="0" fontId="58" fillId="0" borderId="33" xfId="233" applyFont="1" applyBorder="1" applyAlignment="1">
      <alignment horizontal="center" vertical="center" wrapText="1"/>
    </xf>
    <xf numFmtId="164" fontId="58" fillId="0" borderId="30" xfId="256" applyFont="1" applyFill="1" applyBorder="1" applyAlignment="1">
      <alignment vertical="center" wrapText="1"/>
    </xf>
    <xf numFmtId="164" fontId="59" fillId="0" borderId="30" xfId="256" applyFont="1" applyFill="1" applyBorder="1" applyAlignment="1">
      <alignment horizontal="center" vertical="center" wrapText="1"/>
    </xf>
    <xf numFmtId="2" fontId="60" fillId="0" borderId="33" xfId="76" applyNumberFormat="1" applyFont="1" applyBorder="1" applyAlignment="1">
      <alignment horizontal="center" vertical="center"/>
    </xf>
    <xf numFmtId="164" fontId="59" fillId="0" borderId="30" xfId="256" applyFont="1" applyBorder="1" applyAlignment="1">
      <alignment horizontal="center" vertical="center" wrapText="1"/>
    </xf>
    <xf numFmtId="49" fontId="58" fillId="0" borderId="33" xfId="233" applyNumberFormat="1" applyFont="1" applyBorder="1" applyAlignment="1">
      <alignment horizontal="center" vertical="center" wrapText="1"/>
    </xf>
    <xf numFmtId="164" fontId="58" fillId="0" borderId="75" xfId="256" applyFont="1" applyFill="1" applyBorder="1" applyAlignment="1">
      <alignment vertical="center" wrapText="1"/>
    </xf>
    <xf numFmtId="2" fontId="61" fillId="0" borderId="33" xfId="76" applyNumberFormat="1" applyFont="1" applyBorder="1" applyAlignment="1">
      <alignment horizontal="center" vertical="center"/>
    </xf>
    <xf numFmtId="49" fontId="52" fillId="0" borderId="11" xfId="131" applyNumberFormat="1" applyFont="1" applyBorder="1" applyAlignment="1">
      <alignment horizontal="right" vertical="center"/>
    </xf>
    <xf numFmtId="49" fontId="52" fillId="0" borderId="0" xfId="131" applyNumberFormat="1" applyFont="1" applyAlignment="1">
      <alignment horizontal="right" vertical="center"/>
    </xf>
    <xf numFmtId="184" fontId="52" fillId="0" borderId="12" xfId="131" applyNumberFormat="1" applyFont="1" applyBorder="1" applyAlignment="1">
      <alignment vertical="center"/>
    </xf>
    <xf numFmtId="39" fontId="52" fillId="0" borderId="12" xfId="129" applyNumberFormat="1" applyFont="1" applyBorder="1" applyAlignment="1">
      <alignment vertical="center"/>
    </xf>
    <xf numFmtId="0" fontId="50" fillId="0" borderId="0" xfId="0" applyFont="1" applyAlignment="1">
      <alignment vertical="center" wrapText="1"/>
    </xf>
    <xf numFmtId="0" fontId="61" fillId="0" borderId="18" xfId="0" applyFont="1" applyBorder="1" applyAlignment="1">
      <alignment vertical="center" wrapText="1"/>
    </xf>
    <xf numFmtId="0" fontId="59" fillId="0" borderId="0" xfId="237" applyFont="1" applyAlignment="1">
      <alignment vertical="center"/>
    </xf>
    <xf numFmtId="0" fontId="59" fillId="0" borderId="18" xfId="237" applyFont="1" applyBorder="1" applyAlignment="1">
      <alignment vertical="center"/>
    </xf>
    <xf numFmtId="0" fontId="61" fillId="0" borderId="18" xfId="258" applyFont="1" applyBorder="1" applyAlignment="1">
      <alignment vertical="center"/>
    </xf>
    <xf numFmtId="0" fontId="50" fillId="0" borderId="11" xfId="128" applyFont="1" applyBorder="1" applyAlignment="1">
      <alignment vertical="center"/>
    </xf>
    <xf numFmtId="0" fontId="50" fillId="0" borderId="0" xfId="128" applyFont="1" applyAlignment="1">
      <alignment horizontal="center" vertical="center"/>
    </xf>
    <xf numFmtId="0" fontId="50" fillId="0" borderId="0" xfId="128" applyFont="1" applyAlignment="1">
      <alignment vertical="center"/>
    </xf>
    <xf numFmtId="2" fontId="50" fillId="0" borderId="0" xfId="128" applyNumberFormat="1" applyFont="1" applyAlignment="1">
      <alignment vertical="center"/>
    </xf>
    <xf numFmtId="179" fontId="50" fillId="0" borderId="0" xfId="129" applyNumberFormat="1" applyFont="1" applyBorder="1" applyAlignment="1">
      <alignment vertical="center"/>
    </xf>
    <xf numFmtId="0" fontId="61" fillId="0" borderId="18" xfId="74" applyFont="1" applyBorder="1" applyAlignment="1">
      <alignment horizontal="center" vertical="center"/>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24" xfId="62" applyNumberFormat="1" applyFont="1" applyBorder="1" applyAlignment="1">
      <alignment horizontal="right" vertical="center" wrapText="1"/>
    </xf>
    <xf numFmtId="0" fontId="58" fillId="24" borderId="41" xfId="73" applyFont="1" applyFill="1" applyBorder="1" applyAlignment="1">
      <alignment vertical="center"/>
    </xf>
    <xf numFmtId="0" fontId="58" fillId="24" borderId="43" xfId="73" applyFont="1" applyFill="1" applyBorder="1" applyAlignment="1">
      <alignment vertical="center"/>
    </xf>
    <xf numFmtId="0" fontId="58" fillId="24" borderId="44" xfId="73" applyFont="1" applyFill="1" applyBorder="1" applyAlignment="1">
      <alignment vertical="center"/>
    </xf>
    <xf numFmtId="0" fontId="61" fillId="0" borderId="18" xfId="135" applyFont="1" applyBorder="1" applyAlignment="1">
      <alignment horizontal="center" vertical="center"/>
    </xf>
    <xf numFmtId="0" fontId="61" fillId="0" borderId="14" xfId="89" applyFont="1" applyBorder="1" applyAlignment="1">
      <alignment vertical="center"/>
    </xf>
    <xf numFmtId="0" fontId="61" fillId="0" borderId="14" xfId="89" applyFont="1" applyBorder="1" applyAlignment="1">
      <alignment horizontal="center" vertical="center"/>
    </xf>
    <xf numFmtId="0" fontId="61" fillId="0" borderId="18" xfId="73" applyFont="1" applyBorder="1" applyAlignment="1">
      <alignment horizontal="center" vertical="center"/>
    </xf>
    <xf numFmtId="0" fontId="61" fillId="0" borderId="18" xfId="126" applyFont="1" applyBorder="1" applyAlignment="1">
      <alignment horizontal="center" vertical="center"/>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49" fontId="58" fillId="0" borderId="11" xfId="131" applyNumberFormat="1" applyFont="1" applyBorder="1" applyAlignment="1">
      <alignment horizontal="right" vertical="center"/>
    </xf>
    <xf numFmtId="49" fontId="58" fillId="0" borderId="0" xfId="131" applyNumberFormat="1" applyFont="1" applyAlignment="1">
      <alignment horizontal="right" vertical="center"/>
    </xf>
    <xf numFmtId="184" fontId="58" fillId="0" borderId="12" xfId="131" applyNumberFormat="1" applyFont="1" applyBorder="1" applyAlignment="1">
      <alignment vertical="center"/>
    </xf>
    <xf numFmtId="0" fontId="61" fillId="0" borderId="11" xfId="128" applyFont="1" applyBorder="1" applyAlignment="1">
      <alignment vertical="center"/>
    </xf>
    <xf numFmtId="0" fontId="61" fillId="0" borderId="0" xfId="128" applyFont="1" applyAlignment="1">
      <alignment horizontal="center" vertical="center"/>
    </xf>
    <xf numFmtId="0" fontId="61" fillId="0" borderId="0" xfId="128" applyFont="1" applyAlignment="1">
      <alignment vertical="center"/>
    </xf>
    <xf numFmtId="179" fontId="61" fillId="0" borderId="35" xfId="129" applyNumberFormat="1" applyFont="1" applyBorder="1" applyAlignment="1">
      <alignment vertical="center"/>
    </xf>
    <xf numFmtId="0" fontId="58" fillId="0" borderId="27" xfId="128" applyFont="1" applyBorder="1" applyAlignment="1">
      <alignment horizontal="left" vertical="center"/>
    </xf>
    <xf numFmtId="9" fontId="61" fillId="0" borderId="31" xfId="129" applyNumberFormat="1" applyFont="1" applyBorder="1" applyAlignment="1">
      <alignment horizontal="center" vertical="center"/>
    </xf>
    <xf numFmtId="179" fontId="58" fillId="0" borderId="31" xfId="129" applyNumberFormat="1" applyFont="1" applyBorder="1" applyAlignment="1">
      <alignment vertical="center"/>
    </xf>
    <xf numFmtId="0" fontId="61" fillId="0" borderId="28" xfId="128" applyFont="1" applyBorder="1" applyAlignment="1">
      <alignment vertical="center"/>
    </xf>
    <xf numFmtId="185" fontId="58" fillId="28" borderId="44" xfId="135" applyNumberFormat="1" applyFont="1" applyFill="1" applyBorder="1" applyAlignment="1">
      <alignment vertical="center"/>
    </xf>
    <xf numFmtId="164" fontId="61" fillId="0" borderId="18" xfId="255" applyFont="1" applyFill="1" applyBorder="1" applyAlignment="1">
      <alignment horizontal="center" vertical="center"/>
    </xf>
    <xf numFmtId="0" fontId="61" fillId="0" borderId="18" xfId="76" applyFont="1" applyBorder="1" applyAlignment="1">
      <alignment vertical="center" wrapText="1"/>
    </xf>
    <xf numFmtId="201" fontId="64" fillId="0" borderId="25" xfId="0" applyNumberFormat="1" applyFont="1" applyBorder="1" applyAlignment="1">
      <alignment horizontal="center" vertical="center"/>
    </xf>
    <xf numFmtId="4" fontId="58" fillId="0" borderId="18" xfId="256" applyNumberFormat="1" applyFont="1" applyFill="1" applyBorder="1" applyAlignment="1">
      <alignment horizontal="right" vertical="center" wrapText="1"/>
    </xf>
    <xf numFmtId="4" fontId="61" fillId="0" borderId="25" xfId="39" applyNumberFormat="1" applyFont="1" applyBorder="1" applyAlignment="1">
      <alignment vertical="center" wrapText="1"/>
    </xf>
    <xf numFmtId="0" fontId="59" fillId="0" borderId="25" xfId="0" applyFont="1" applyBorder="1" applyAlignment="1">
      <alignment horizontal="left" vertical="center" wrapText="1"/>
    </xf>
    <xf numFmtId="4" fontId="58" fillId="0" borderId="76" xfId="256" applyNumberFormat="1" applyFont="1" applyFill="1" applyBorder="1" applyAlignment="1">
      <alignment horizontal="right" vertical="center" wrapText="1"/>
    </xf>
    <xf numFmtId="0" fontId="59" fillId="0" borderId="18" xfId="0" applyFont="1" applyBorder="1" applyAlignment="1">
      <alignment vertical="center"/>
    </xf>
    <xf numFmtId="0" fontId="67" fillId="0" borderId="0" xfId="89" applyFont="1"/>
    <xf numFmtId="187" fontId="60" fillId="0" borderId="33" xfId="76" applyNumberFormat="1" applyFont="1" applyBorder="1" applyAlignment="1">
      <alignment horizontal="center" vertical="center"/>
    </xf>
    <xf numFmtId="0" fontId="50" fillId="0" borderId="13" xfId="128" applyFont="1" applyBorder="1" applyAlignment="1">
      <alignment vertical="center"/>
    </xf>
    <xf numFmtId="0" fontId="50" fillId="0" borderId="14" xfId="128" applyFont="1" applyBorder="1" applyAlignment="1">
      <alignment horizontal="center" vertical="center"/>
    </xf>
    <xf numFmtId="0" fontId="50" fillId="0" borderId="14" xfId="128" applyFont="1" applyBorder="1" applyAlignment="1">
      <alignment vertical="center"/>
    </xf>
    <xf numFmtId="2" fontId="50" fillId="0" borderId="14" xfId="128" applyNumberFormat="1" applyFont="1" applyBorder="1" applyAlignment="1">
      <alignment vertical="center"/>
    </xf>
    <xf numFmtId="179" fontId="50" fillId="0" borderId="14" xfId="129" applyNumberFormat="1" applyFont="1" applyBorder="1" applyAlignment="1">
      <alignment vertical="center"/>
    </xf>
    <xf numFmtId="39" fontId="52" fillId="0" borderId="15" xfId="129" applyNumberFormat="1" applyFont="1" applyBorder="1" applyAlignment="1">
      <alignment vertical="center"/>
    </xf>
    <xf numFmtId="164" fontId="68" fillId="0" borderId="0" xfId="255" applyFont="1"/>
    <xf numFmtId="185" fontId="58" fillId="28" borderId="44" xfId="73" applyNumberFormat="1" applyFont="1" applyFill="1" applyBorder="1" applyAlignment="1">
      <alignment vertical="center"/>
    </xf>
    <xf numFmtId="4" fontId="61" fillId="0" borderId="18" xfId="76" applyNumberFormat="1" applyFont="1" applyBorder="1" applyAlignment="1">
      <alignment horizontal="center" vertical="center"/>
    </xf>
    <xf numFmtId="0" fontId="64" fillId="0" borderId="18" xfId="235" applyFont="1" applyBorder="1" applyAlignment="1">
      <alignment vertical="center" wrapText="1"/>
    </xf>
    <xf numFmtId="0" fontId="64" fillId="0" borderId="25" xfId="89" applyFont="1" applyBorder="1" applyAlignment="1" applyProtection="1">
      <alignment vertical="center" wrapText="1"/>
      <protection hidden="1"/>
    </xf>
    <xf numFmtId="4" fontId="61" fillId="0" borderId="18" xfId="255" applyNumberFormat="1" applyFont="1" applyBorder="1" applyAlignment="1">
      <alignment horizontal="center" vertical="center"/>
    </xf>
    <xf numFmtId="3" fontId="52" fillId="26" borderId="18" xfId="130" applyNumberFormat="1" applyFont="1" applyFill="1" applyBorder="1" applyAlignment="1">
      <alignment horizontal="center"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3" fontId="52" fillId="26" borderId="25" xfId="130" applyNumberFormat="1"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18" xfId="130" applyNumberFormat="1" applyFont="1" applyFill="1" applyBorder="1" applyAlignment="1">
      <alignment horizontal="center" vertical="center" wrapText="1"/>
    </xf>
    <xf numFmtId="0" fontId="52" fillId="28" borderId="27" xfId="135" applyFont="1" applyFill="1" applyBorder="1" applyAlignment="1">
      <alignment horizontal="center" vertical="center"/>
    </xf>
    <xf numFmtId="0" fontId="52" fillId="28" borderId="31" xfId="135" applyFont="1" applyFill="1" applyBorder="1" applyAlignment="1">
      <alignment horizontal="center" vertical="center"/>
    </xf>
    <xf numFmtId="0" fontId="52" fillId="28" borderId="69" xfId="135" applyFont="1" applyFill="1" applyBorder="1" applyAlignment="1">
      <alignment horizontal="center" vertical="center"/>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7" fillId="0" borderId="84" xfId="89" applyFont="1" applyBorder="1" applyAlignment="1">
      <alignment horizontal="center" wrapText="1"/>
    </xf>
    <xf numFmtId="0" fontId="54" fillId="0" borderId="84" xfId="89" applyFont="1" applyBorder="1" applyAlignment="1">
      <alignment horizontal="center" wrapText="1"/>
    </xf>
    <xf numFmtId="0" fontId="52" fillId="0" borderId="0" xfId="130" applyFont="1" applyAlignment="1">
      <alignment horizontal="center" vertical="center"/>
    </xf>
    <xf numFmtId="0" fontId="52" fillId="0" borderId="14" xfId="130" applyFont="1" applyBorder="1" applyAlignment="1">
      <alignment horizontal="center"/>
    </xf>
    <xf numFmtId="0" fontId="52" fillId="0" borderId="32" xfId="89" applyFont="1" applyBorder="1" applyAlignment="1">
      <alignment horizontal="center" vertical="center" wrapText="1"/>
    </xf>
    <xf numFmtId="0" fontId="52" fillId="0" borderId="29" xfId="89" applyFont="1" applyBorder="1" applyAlignment="1">
      <alignment horizontal="center" vertical="center" wrapText="1"/>
    </xf>
    <xf numFmtId="0" fontId="52" fillId="0" borderId="35" xfId="89" applyFont="1" applyBorder="1" applyAlignment="1">
      <alignment horizontal="center" vertical="center" wrapText="1"/>
    </xf>
    <xf numFmtId="0" fontId="52" fillId="0" borderId="33" xfId="89" applyFont="1" applyBorder="1" applyAlignment="1">
      <alignment horizontal="center" vertical="center" wrapText="1"/>
    </xf>
    <xf numFmtId="0" fontId="52" fillId="0" borderId="18" xfId="89" applyFont="1" applyBorder="1" applyAlignment="1">
      <alignment horizontal="center" vertical="center" wrapText="1"/>
    </xf>
    <xf numFmtId="0" fontId="52" fillId="0" borderId="30" xfId="89" applyFont="1" applyBorder="1" applyAlignment="1">
      <alignment horizontal="center"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6" xfId="89" applyFont="1" applyFill="1" applyBorder="1" applyAlignment="1">
      <alignment horizontal="center" vertical="center" wrapText="1"/>
    </xf>
    <xf numFmtId="0" fontId="50" fillId="0" borderId="16" xfId="227" applyFont="1" applyBorder="1" applyAlignment="1">
      <alignment horizontal="center" vertical="center"/>
    </xf>
    <xf numFmtId="0" fontId="50" fillId="0" borderId="26" xfId="227"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8" fillId="28" borderId="41" xfId="73" applyFont="1" applyFill="1" applyBorder="1" applyAlignment="1">
      <alignment horizontal="right" vertical="center"/>
    </xf>
    <xf numFmtId="0" fontId="58" fillId="28" borderId="43" xfId="73" applyFont="1" applyFill="1" applyBorder="1" applyAlignment="1">
      <alignment horizontal="right" vertical="center"/>
    </xf>
    <xf numFmtId="0" fontId="58" fillId="28" borderId="52" xfId="73" applyFont="1" applyFill="1" applyBorder="1" applyAlignment="1">
      <alignment horizontal="right" vertical="center"/>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6"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1"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1"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7" xfId="0" applyFont="1" applyFill="1" applyBorder="1" applyAlignment="1">
      <alignment horizontal="center"/>
    </xf>
    <xf numFmtId="0" fontId="52" fillId="24" borderId="66"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69" xfId="0" applyFont="1" applyFill="1" applyBorder="1" applyAlignment="1">
      <alignment horizontal="center"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57"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1" xfId="0" applyFont="1" applyBorder="1"/>
    <xf numFmtId="2" fontId="50" fillId="0" borderId="61" xfId="0" applyNumberFormat="1" applyFont="1" applyBorder="1" applyAlignment="1">
      <alignment horizontal="center"/>
    </xf>
    <xf numFmtId="2" fontId="50" fillId="0" borderId="28" xfId="0" applyNumberFormat="1" applyFont="1" applyBorder="1" applyAlignment="1">
      <alignment horizontal="center"/>
    </xf>
    <xf numFmtId="0" fontId="51" fillId="0" borderId="79" xfId="254" applyFont="1" applyBorder="1" applyAlignment="1" applyProtection="1">
      <alignment horizontal="center"/>
    </xf>
    <xf numFmtId="0" fontId="51" fillId="0" borderId="51" xfId="254"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52" fillId="0" borderId="74"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6" xfId="253"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5" xfId="253" applyFont="1" applyBorder="1" applyAlignment="1">
      <alignment horizontal="center" vertical="center"/>
    </xf>
    <xf numFmtId="0" fontId="50" fillId="0" borderId="50" xfId="253" applyFont="1" applyBorder="1" applyAlignment="1">
      <alignment horizontal="center" vertical="center"/>
    </xf>
    <xf numFmtId="0" fontId="50" fillId="0" borderId="77" xfId="253" applyFont="1" applyBorder="1" applyAlignment="1">
      <alignment horizontal="center" vertical="center"/>
    </xf>
    <xf numFmtId="0" fontId="50" fillId="0" borderId="58" xfId="253" applyFont="1" applyBorder="1" applyAlignment="1">
      <alignment horizontal="center" vertical="center"/>
    </xf>
    <xf numFmtId="0" fontId="50" fillId="0" borderId="57" xfId="253" applyFont="1" applyBorder="1" applyAlignment="1">
      <alignment horizontal="center" vertical="center"/>
    </xf>
    <xf numFmtId="0" fontId="50" fillId="0" borderId="67" xfId="253" applyFont="1" applyBorder="1" applyAlignment="1">
      <alignment horizontal="center" vertical="center"/>
    </xf>
    <xf numFmtId="0" fontId="50" fillId="0" borderId="55" xfId="253" applyFont="1" applyBorder="1" applyAlignment="1">
      <alignment horizontal="center" vertical="center"/>
    </xf>
    <xf numFmtId="0" fontId="50" fillId="0" borderId="71" xfId="253" applyFont="1" applyBorder="1" applyAlignment="1">
      <alignment horizontal="center" vertical="center"/>
    </xf>
    <xf numFmtId="0" fontId="50" fillId="0" borderId="65" xfId="253" applyFont="1" applyBorder="1" applyAlignment="1">
      <alignment horizontal="center" vertical="center"/>
    </xf>
    <xf numFmtId="0" fontId="50" fillId="0" borderId="54" xfId="253" applyFont="1" applyBorder="1" applyAlignment="1">
      <alignment horizontal="center" vertical="center"/>
    </xf>
    <xf numFmtId="0" fontId="50" fillId="0" borderId="73" xfId="253" applyFont="1" applyBorder="1" applyAlignment="1">
      <alignment horizontal="center" vertical="center"/>
    </xf>
    <xf numFmtId="0" fontId="50" fillId="0" borderId="67" xfId="0" applyFont="1" applyBorder="1" applyAlignment="1">
      <alignment horizontal="center" vertical="center"/>
    </xf>
    <xf numFmtId="0" fontId="50" fillId="0" borderId="55" xfId="0" applyFont="1" applyBorder="1" applyAlignment="1">
      <alignment horizontal="center" vertical="center"/>
    </xf>
    <xf numFmtId="0" fontId="50" fillId="0" borderId="71" xfId="0" applyFont="1" applyBorder="1" applyAlignment="1">
      <alignment horizontal="center" vertical="center"/>
    </xf>
    <xf numFmtId="0" fontId="50" fillId="0" borderId="49" xfId="253"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2" fillId="0" borderId="57"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7" fillId="0" borderId="84" xfId="0" applyFont="1" applyBorder="1" applyAlignment="1">
      <alignment horizontal="center" wrapText="1"/>
    </xf>
    <xf numFmtId="0" fontId="44" fillId="0" borderId="84"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4"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Excel Built-in Currency" xfId="263" xr:uid="{00000000-0005-0000-0000-000050000000}"/>
    <cellStyle name="F2" xfId="183" xr:uid="{00000000-0005-0000-0000-000051000000}"/>
    <cellStyle name="F3" xfId="184" xr:uid="{00000000-0005-0000-0000-000052000000}"/>
    <cellStyle name="F4" xfId="185" xr:uid="{00000000-0005-0000-0000-000053000000}"/>
    <cellStyle name="F5" xfId="186" xr:uid="{00000000-0005-0000-0000-000054000000}"/>
    <cellStyle name="F6" xfId="187" xr:uid="{00000000-0005-0000-0000-000055000000}"/>
    <cellStyle name="F7" xfId="188" xr:uid="{00000000-0005-0000-0000-000056000000}"/>
    <cellStyle name="F8" xfId="189" xr:uid="{00000000-0005-0000-0000-000057000000}"/>
    <cellStyle name="Fixed" xfId="190" xr:uid="{00000000-0005-0000-0000-000058000000}"/>
    <cellStyle name="Heading 1" xfId="191" xr:uid="{00000000-0005-0000-0000-000059000000}"/>
    <cellStyle name="Heading 2" xfId="192" xr:uid="{00000000-0005-0000-0000-00005A000000}"/>
    <cellStyle name="Heading1" xfId="193" xr:uid="{00000000-0005-0000-0000-00005B000000}"/>
    <cellStyle name="Heading2" xfId="194" xr:uid="{00000000-0005-0000-0000-00005C000000}"/>
    <cellStyle name="Hipervínculo" xfId="254" builtinId="8"/>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C000000}"/>
    <cellStyle name="Moneda 2" xfId="62" xr:uid="{00000000-0005-0000-0000-00008D000000}"/>
    <cellStyle name="Moneda 2 10" xfId="211" xr:uid="{00000000-0005-0000-0000-00008E000000}"/>
    <cellStyle name="Moneda 2 11" xfId="212" xr:uid="{00000000-0005-0000-0000-00008F000000}"/>
    <cellStyle name="Moneda 2 12" xfId="213"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4" xr:uid="{00000000-0005-0000-0000-000098000000}"/>
    <cellStyle name="Moneda 2 3" xfId="69" xr:uid="{00000000-0005-0000-0000-000099000000}"/>
    <cellStyle name="Moneda 2 4" xfId="215" xr:uid="{00000000-0005-0000-0000-00009A000000}"/>
    <cellStyle name="Moneda 2 5" xfId="216" xr:uid="{00000000-0005-0000-0000-00009B000000}"/>
    <cellStyle name="Moneda 2 6" xfId="217" xr:uid="{00000000-0005-0000-0000-00009C000000}"/>
    <cellStyle name="Moneda 2 7" xfId="218" xr:uid="{00000000-0005-0000-0000-00009D000000}"/>
    <cellStyle name="Moneda 2 8" xfId="219" xr:uid="{00000000-0005-0000-0000-00009E000000}"/>
    <cellStyle name="Moneda 2 9" xfId="220" xr:uid="{00000000-0005-0000-0000-00009F000000}"/>
    <cellStyle name="Moneda 2_APU´S_NO_PREVISTOS (1)" xfId="221" xr:uid="{00000000-0005-0000-0000-0000A0000000}"/>
    <cellStyle name="Moneda 3" xfId="70" xr:uid="{00000000-0005-0000-0000-0000A1000000}"/>
    <cellStyle name="Moneda 4" xfId="222" xr:uid="{00000000-0005-0000-0000-0000A2000000}"/>
    <cellStyle name="Moneda 5 3 2 2" xfId="256" xr:uid="{00000000-0005-0000-0000-0000A3000000}"/>
    <cellStyle name="Moneda 5 3 2 2 2" xfId="259" xr:uid="{00000000-0005-0000-0000-0000A4000000}"/>
    <cellStyle name="Monetario0" xfId="223" xr:uid="{00000000-0005-0000-0000-0000A5000000}"/>
    <cellStyle name="Neutral" xfId="71" builtinId="28" customBuiltin="1"/>
    <cellStyle name="Neutral 2" xfId="72" xr:uid="{00000000-0005-0000-0000-0000A7000000}"/>
    <cellStyle name="Neutral 3" xfId="224" xr:uid="{00000000-0005-0000-0000-0000A8000000}"/>
    <cellStyle name="No. punto" xfId="225" xr:uid="{00000000-0005-0000-0000-0000A9000000}"/>
    <cellStyle name="No. punto 2" xfId="226" xr:uid="{00000000-0005-0000-0000-0000AA000000}"/>
    <cellStyle name="Normal" xfId="0" builtinId="0"/>
    <cellStyle name="Normal 19" xfId="260" xr:uid="{00000000-0005-0000-0000-0000AC000000}"/>
    <cellStyle name="Normal 2" xfId="73" xr:uid="{00000000-0005-0000-0000-0000AD000000}"/>
    <cellStyle name="Normal 2 10" xfId="74" xr:uid="{00000000-0005-0000-0000-0000AE000000}"/>
    <cellStyle name="Normal 2 10 2" xfId="75" xr:uid="{00000000-0005-0000-0000-0000AF000000}"/>
    <cellStyle name="Normal 2 10 2 2" xfId="135" xr:uid="{00000000-0005-0000-0000-0000B0000000}"/>
    <cellStyle name="Normal 2 10 3" xfId="126" xr:uid="{00000000-0005-0000-0000-0000B1000000}"/>
    <cellStyle name="Normal 2 11" xfId="76" xr:uid="{00000000-0005-0000-0000-0000B2000000}"/>
    <cellStyle name="Normal 2 12" xfId="77" xr:uid="{00000000-0005-0000-0000-0000B3000000}"/>
    <cellStyle name="Normal 2 13" xfId="78" xr:uid="{00000000-0005-0000-0000-0000B4000000}"/>
    <cellStyle name="Normal 2 2" xfId="79" xr:uid="{00000000-0005-0000-0000-0000B5000000}"/>
    <cellStyle name="Normal 2 2 2" xfId="227" xr:uid="{00000000-0005-0000-0000-0000B6000000}"/>
    <cellStyle name="Normal 2 2 3" xfId="228" xr:uid="{00000000-0005-0000-0000-0000B7000000}"/>
    <cellStyle name="Normal 2 3" xfId="80" xr:uid="{00000000-0005-0000-0000-0000B8000000}"/>
    <cellStyle name="Normal 2 3 2" xfId="229" xr:uid="{00000000-0005-0000-0000-0000B9000000}"/>
    <cellStyle name="Normal 2 4" xfId="81" xr:uid="{00000000-0005-0000-0000-0000BA000000}"/>
    <cellStyle name="Normal 2 5" xfId="82" xr:uid="{00000000-0005-0000-0000-0000BB000000}"/>
    <cellStyle name="Normal 2 6" xfId="83" xr:uid="{00000000-0005-0000-0000-0000BC000000}"/>
    <cellStyle name="Normal 2 7" xfId="84" xr:uid="{00000000-0005-0000-0000-0000BD000000}"/>
    <cellStyle name="Normal 2 8" xfId="85" xr:uid="{00000000-0005-0000-0000-0000BE000000}"/>
    <cellStyle name="Normal 2 9" xfId="86" xr:uid="{00000000-0005-0000-0000-0000BF000000}"/>
    <cellStyle name="Normal 2_APU NO PREVISTOS MTTO" xfId="87" xr:uid="{00000000-0005-0000-0000-0000C0000000}"/>
    <cellStyle name="Normal 21" xfId="261" xr:uid="{00000000-0005-0000-0000-0000C1000000}"/>
    <cellStyle name="Normal 29" xfId="88" xr:uid="{00000000-0005-0000-0000-0000C2000000}"/>
    <cellStyle name="Normal 3" xfId="89" xr:uid="{00000000-0005-0000-0000-0000C3000000}"/>
    <cellStyle name="Normal 3 11" xfId="130" xr:uid="{00000000-0005-0000-0000-0000C4000000}"/>
    <cellStyle name="Normal 3 2" xfId="90" xr:uid="{00000000-0005-0000-0000-0000C5000000}"/>
    <cellStyle name="Normal 3 2 2" xfId="128" xr:uid="{00000000-0005-0000-0000-0000C6000000}"/>
    <cellStyle name="Normal 3 3" xfId="230" xr:uid="{00000000-0005-0000-0000-0000C7000000}"/>
    <cellStyle name="Normal 3_APU´S_NO_PREVISTOS (1)" xfId="231" xr:uid="{00000000-0005-0000-0000-0000C8000000}"/>
    <cellStyle name="Normal 4" xfId="91" xr:uid="{00000000-0005-0000-0000-0000C9000000}"/>
    <cellStyle name="Normal 4 2" xfId="92" xr:uid="{00000000-0005-0000-0000-0000CA000000}"/>
    <cellStyle name="Normal 4 2 2" xfId="232" xr:uid="{00000000-0005-0000-0000-0000CB000000}"/>
    <cellStyle name="Normal 5" xfId="133" xr:uid="{00000000-0005-0000-0000-0000CC000000}"/>
    <cellStyle name="Normal 5 2" xfId="257" xr:uid="{00000000-0005-0000-0000-0000CD000000}"/>
    <cellStyle name="Normal 5 2 2" xfId="258" xr:uid="{00000000-0005-0000-0000-0000CE000000}"/>
    <cellStyle name="Normal 6" xfId="233" xr:uid="{00000000-0005-0000-0000-0000CF000000}"/>
    <cellStyle name="Normal 6 2" xfId="234" xr:uid="{00000000-0005-0000-0000-0000D0000000}"/>
    <cellStyle name="Normal 7" xfId="235" xr:uid="{00000000-0005-0000-0000-0000D1000000}"/>
    <cellStyle name="Normal 7 2" xfId="262" xr:uid="{00000000-0005-0000-0000-0000D2000000}"/>
    <cellStyle name="Normal 8" xfId="236" xr:uid="{00000000-0005-0000-0000-0000D3000000}"/>
    <cellStyle name="Normal 9" xfId="237" xr:uid="{00000000-0005-0000-0000-0000D4000000}"/>
    <cellStyle name="Normal 9 2" xfId="132" xr:uid="{00000000-0005-0000-0000-0000D5000000}"/>
    <cellStyle name="Normal_modelo ACTA OBRA y MODIFICACION" xfId="253" xr:uid="{00000000-0005-0000-0000-0000D6000000}"/>
    <cellStyle name="Normal_PTO OFICIAL PREPLIEGO (CORREGIDO) 2" xfId="131" xr:uid="{00000000-0005-0000-0000-0000D7000000}"/>
    <cellStyle name="Notas 2" xfId="93" xr:uid="{00000000-0005-0000-0000-0000D8000000}"/>
    <cellStyle name="Notas 3" xfId="238" xr:uid="{00000000-0005-0000-0000-0000D9000000}"/>
    <cellStyle name="Percent" xfId="95" xr:uid="{00000000-0005-0000-0000-0000DA000000}"/>
    <cellStyle name="Porcentaje 2" xfId="239" xr:uid="{00000000-0005-0000-0000-0000DB000000}"/>
    <cellStyle name="Porcentaje 3" xfId="94" xr:uid="{00000000-0005-0000-0000-0000DC000000}"/>
    <cellStyle name="Porcentaje 4" xfId="240" xr:uid="{00000000-0005-0000-0000-0000DD000000}"/>
    <cellStyle name="Porcentaje 5" xfId="241" xr:uid="{00000000-0005-0000-0000-0000DE000000}"/>
    <cellStyle name="Porcentaje 5 2" xfId="242" xr:uid="{00000000-0005-0000-0000-0000DF000000}"/>
    <cellStyle name="Porcentual 2" xfId="96" xr:uid="{00000000-0005-0000-0000-0000E0000000}"/>
    <cellStyle name="Porcentual 2 10" xfId="97" xr:uid="{00000000-0005-0000-0000-0000E1000000}"/>
    <cellStyle name="Porcentual 2 10 2" xfId="98" xr:uid="{00000000-0005-0000-0000-0000E2000000}"/>
    <cellStyle name="Porcentual 2 11" xfId="99" xr:uid="{00000000-0005-0000-0000-0000E3000000}"/>
    <cellStyle name="Porcentual 2 12" xfId="100" xr:uid="{00000000-0005-0000-0000-0000E4000000}"/>
    <cellStyle name="Porcentual 2 2" xfId="101" xr:uid="{00000000-0005-0000-0000-0000E5000000}"/>
    <cellStyle name="Porcentual 2 3" xfId="102" xr:uid="{00000000-0005-0000-0000-0000E6000000}"/>
    <cellStyle name="Porcentual 2 4" xfId="103" xr:uid="{00000000-0005-0000-0000-0000E7000000}"/>
    <cellStyle name="Porcentual 2 5" xfId="104" xr:uid="{00000000-0005-0000-0000-0000E8000000}"/>
    <cellStyle name="Porcentual 2 6" xfId="105" xr:uid="{00000000-0005-0000-0000-0000E9000000}"/>
    <cellStyle name="Porcentual 2 7" xfId="106" xr:uid="{00000000-0005-0000-0000-0000EA000000}"/>
    <cellStyle name="Porcentual 2 8" xfId="107" xr:uid="{00000000-0005-0000-0000-0000EB000000}"/>
    <cellStyle name="Porcentual 2 9" xfId="108" xr:uid="{00000000-0005-0000-0000-0000EC000000}"/>
    <cellStyle name="Porcentual 3" xfId="109" xr:uid="{00000000-0005-0000-0000-0000ED000000}"/>
    <cellStyle name="Porcentual 4" xfId="110" xr:uid="{00000000-0005-0000-0000-0000EE000000}"/>
    <cellStyle name="Porcentual 4 2" xfId="111" xr:uid="{00000000-0005-0000-0000-0000EF000000}"/>
    <cellStyle name="Porcentual 5" xfId="112" xr:uid="{00000000-0005-0000-0000-0000F0000000}"/>
    <cellStyle name="Porcentual 5 2" xfId="243" xr:uid="{00000000-0005-0000-0000-0000F1000000}"/>
    <cellStyle name="Porcentual 6" xfId="113" xr:uid="{00000000-0005-0000-0000-0000F2000000}"/>
    <cellStyle name="Porcentual 6 2" xfId="114" xr:uid="{00000000-0005-0000-0000-0000F3000000}"/>
    <cellStyle name="Porcentual 7" xfId="115" xr:uid="{00000000-0005-0000-0000-0000F4000000}"/>
    <cellStyle name="Porcentual 8" xfId="127" xr:uid="{00000000-0005-0000-0000-0000F5000000}"/>
    <cellStyle name="resaltado" xfId="244" xr:uid="{00000000-0005-0000-0000-0000F6000000}"/>
    <cellStyle name="Salida 2" xfId="116" xr:uid="{00000000-0005-0000-0000-0000F7000000}"/>
    <cellStyle name="Salida 3" xfId="245" xr:uid="{00000000-0005-0000-0000-0000F8000000}"/>
    <cellStyle name="Texto de advertencia 2" xfId="117" xr:uid="{00000000-0005-0000-0000-0000F9000000}"/>
    <cellStyle name="Texto de advertencia 3" xfId="246" xr:uid="{00000000-0005-0000-0000-0000FA000000}"/>
    <cellStyle name="Texto explicativo 2" xfId="118" xr:uid="{00000000-0005-0000-0000-0000FB000000}"/>
    <cellStyle name="Texto explicativo 3" xfId="247" xr:uid="{00000000-0005-0000-0000-0000FC000000}"/>
    <cellStyle name="Título 1 2" xfId="119" xr:uid="{00000000-0005-0000-0000-0000FD000000}"/>
    <cellStyle name="Título 1 3" xfId="248" xr:uid="{00000000-0005-0000-0000-0000FE000000}"/>
    <cellStyle name="Título 2 2" xfId="120" xr:uid="{00000000-0005-0000-0000-0000FF000000}"/>
    <cellStyle name="Título 2 3" xfId="249" xr:uid="{00000000-0005-0000-0000-000000010000}"/>
    <cellStyle name="Título 3 2" xfId="121" xr:uid="{00000000-0005-0000-0000-000001010000}"/>
    <cellStyle name="Título 3 3" xfId="250" xr:uid="{00000000-0005-0000-0000-000002010000}"/>
    <cellStyle name="Título 4" xfId="122" xr:uid="{00000000-0005-0000-0000-000003010000}"/>
    <cellStyle name="Título 5" xfId="251" xr:uid="{00000000-0005-0000-0000-000004010000}"/>
    <cellStyle name="Total" xfId="123" builtinId="25" customBuiltin="1"/>
    <cellStyle name="Total 2" xfId="124" xr:uid="{00000000-0005-0000-0000-000006010000}"/>
    <cellStyle name="Total 3" xfId="252" xr:uid="{00000000-0005-0000-0000-000007010000}"/>
  </cellStyles>
  <dxfs count="206">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800000"/>
      </font>
      <fill>
        <patternFill patternType="solid">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800000"/>
      </font>
      <fill>
        <patternFill patternType="solid">
          <fgColor rgb="FFFFFF00"/>
          <bgColor rgb="FFFFFF00"/>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lor rgb="FF9C0006"/>
      </font>
      <fill>
        <patternFill>
          <bgColor rgb="FFFFC7CE"/>
        </patternFill>
      </fill>
    </dxf>
    <dxf>
      <font>
        <color rgb="FFFFFFFF"/>
      </font>
      <fill>
        <patternFill>
          <bgColor rgb="FF000000"/>
        </patternFill>
      </fill>
    </dxf>
    <dxf>
      <font>
        <condense val="0"/>
        <extend val="0"/>
        <color rgb="FF000000"/>
      </font>
      <fill>
        <patternFill patternType="solid">
          <bgColor rgb="FFFFFFCC"/>
        </patternFill>
      </fill>
    </dxf>
    <dxf>
      <font>
        <color rgb="FF9C0006"/>
      </font>
      <fill>
        <patternFill>
          <bgColor rgb="FFFFC7CE"/>
        </patternFill>
      </fill>
    </dxf>
    <dxf>
      <font>
        <color rgb="FFFFFFFF"/>
      </font>
      <fill>
        <patternFill>
          <bgColor rgb="FF0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FFFFFF"/>
      </font>
      <fill>
        <patternFill>
          <bgColor rgb="FF000000"/>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800000"/>
      </font>
      <fill>
        <patternFill patternType="solid">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800000"/>
      </font>
      <fill>
        <patternFill patternType="solid">
          <fgColor rgb="FFFFFF00"/>
          <bgColor rgb="FFFFFF00"/>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lor rgb="FF9C0006"/>
      </font>
      <fill>
        <patternFill>
          <bgColor rgb="FFFFC7CE"/>
        </patternFill>
      </fill>
    </dxf>
    <dxf>
      <font>
        <color rgb="FFFFFFFF"/>
      </font>
      <fill>
        <patternFill>
          <bgColor rgb="FF000000"/>
        </patternFill>
      </fill>
    </dxf>
    <dxf>
      <font>
        <condense val="0"/>
        <extend val="0"/>
        <color rgb="FF000000"/>
      </font>
      <fill>
        <patternFill patternType="solid">
          <bgColor rgb="FFFFFFCC"/>
        </patternFill>
      </fill>
    </dxf>
    <dxf>
      <font>
        <color rgb="FF9C0006"/>
      </font>
      <fill>
        <patternFill>
          <bgColor rgb="FFFFC7CE"/>
        </patternFill>
      </fill>
    </dxf>
    <dxf>
      <font>
        <color rgb="FFFFFFFF"/>
      </font>
      <fill>
        <patternFill>
          <bgColor rgb="FF0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FFFFFF"/>
      </font>
      <fill>
        <patternFill>
          <bgColor rgb="FF000000"/>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sheetName val="AIU"/>
      <sheetName val="PESOS"/>
      <sheetName val="MEMORIAS"/>
      <sheetName val="F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URVA_S"/>
      <sheetName val="Curva_&quot;S&quot;_General"/>
      <sheetName val="mto_electr_"/>
      <sheetName val="M_O_"/>
      <sheetName val="calculation"/>
      <sheetName val="1__MODELO_60KB"/>
      <sheetName val="CURVA_S1"/>
      <sheetName val="mto_electr_1"/>
      <sheetName val="Curva_&quot;S&quot;_General1"/>
      <sheetName val="1__MODELO_60KB1"/>
      <sheetName val="data"/>
      <sheetName val="MOD-DEV.XLS"/>
      <sheetName val="BDD Operadores"/>
      <sheetName val="Hoja6"/>
      <sheetName val="Suministros"/>
      <sheetName val="Recursos HH"/>
      <sheetName val="Recursos HE"/>
      <sheetName val="Transporte"/>
      <sheetName val="SC"/>
      <sheetName val="Civil"/>
      <sheetName val="A_A310"/>
      <sheetName val="A_G105"/>
      <sheetName val="A_G200"/>
      <sheetName val="PS P-514"/>
      <sheetName val="E21"/>
      <sheetName val="main"/>
      <sheetName val="SABANA"/>
      <sheetName val="API93"/>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 val="Hoja1 (2)"/>
      <sheetName val="Item"/>
      <sheetName val="AIU"/>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ow r="83">
          <cell r="O83" t="str">
            <v>Pendiente</v>
          </cell>
        </row>
      </sheetData>
      <sheetData sheetId="219">
        <row r="83">
          <cell r="O83" t="str">
            <v>Pendiente</v>
          </cell>
        </row>
      </sheetData>
      <sheetData sheetId="220">
        <row r="83">
          <cell r="O83" t="str">
            <v>Pendiente</v>
          </cell>
        </row>
      </sheetData>
      <sheetData sheetId="221">
        <row r="83">
          <cell r="O83" t="str">
            <v>Pendiente</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ow r="83">
          <cell r="O83" t="str">
            <v>Pendiente</v>
          </cell>
        </row>
      </sheetData>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83">
          <cell r="O83" t="str">
            <v>Pendiente</v>
          </cell>
        </row>
      </sheetData>
      <sheetData sheetId="297">
        <row r="83">
          <cell r="O83" t="str">
            <v>Pendiente</v>
          </cell>
        </row>
      </sheetData>
      <sheetData sheetId="298"/>
      <sheetData sheetId="299"/>
      <sheetData sheetId="300"/>
      <sheetData sheetId="301"/>
      <sheetData sheetId="302"/>
      <sheetData sheetId="303"/>
      <sheetData sheetId="304">
        <row r="83">
          <cell r="O83" t="str">
            <v>Pendiente</v>
          </cell>
        </row>
      </sheetData>
      <sheetData sheetId="305"/>
      <sheetData sheetId="306">
        <row r="83">
          <cell r="O83" t="str">
            <v>Pendiente</v>
          </cell>
        </row>
      </sheetData>
      <sheetData sheetId="307"/>
      <sheetData sheetId="308">
        <row r="83">
          <cell r="O83" t="str">
            <v>Pendiente</v>
          </cell>
        </row>
      </sheetData>
      <sheetData sheetId="309">
        <row r="83">
          <cell r="O83" t="str">
            <v>Pendiente</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refreshError="1"/>
      <sheetData sheetId="496"/>
      <sheetData sheetId="497"/>
      <sheetData sheetId="498"/>
      <sheetData sheetId="499"/>
      <sheetData sheetId="500"/>
      <sheetData sheetId="501"/>
      <sheetData sheetId="502"/>
      <sheetData sheetId="503"/>
      <sheetData sheetId="504"/>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ow r="83">
          <cell r="O83" t="str">
            <v>Pendiente</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Curva_&quot;S&quot;_General"/>
      <sheetName val="mto_electr_"/>
      <sheetName val="M_O_"/>
      <sheetName val="MOD-DEV.XLS"/>
      <sheetName val="1__MODELO_60KB"/>
      <sheetName val="CURVA_S1"/>
      <sheetName val="mto_electr_1"/>
      <sheetName val="Curva_&quot;S&quot;_General1"/>
      <sheetName val="1__MODELO_60KB1"/>
      <sheetName val="data"/>
      <sheetName val="LISTA DE LAS MACROS "/>
      <sheetName val="Data Tables"/>
      <sheetName val="Company"/>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BDD Operadores"/>
      <sheetName val="Hoja6"/>
      <sheetName val="Suministros"/>
      <sheetName val="Recursos HH"/>
      <sheetName val="Recursos HE"/>
      <sheetName val="Transporte"/>
      <sheetName val="BHA"/>
      <sheetName val="PDM RUN"/>
      <sheetName val="RES GASOL"/>
      <sheetName val="POZOS"/>
      <sheetName val="EQUIPOS CIVILES"/>
      <sheetName val="MI"/>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sap"/>
      <sheetName val="P2"/>
      <sheetName val="P1"/>
      <sheetName val="31-05-18"/>
      <sheetName val="F-7857-308"/>
      <sheetName val="Equipo Menor"/>
      <sheetName val="ALQUILADO F-7857-308 "/>
      <sheetName val="Real Para tarifas"/>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ral. 1"/>
      <sheetName val="Paral. 2"/>
      <sheetName val="Paral. 3"/>
      <sheetName val="Paral.4"/>
      <sheetName val="ó&gt;"/>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j0$?#???j_$?#???LÓu????"/>
      <sheetName val="MATERIALES Y RECURSOS"/>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RELACION DE PRECIOS"/>
      <sheetName val="ACTA 5"/>
      <sheetName val="MODIF. 2"/>
      <sheetName val="MODIF. 3"/>
      <sheetName val="cant"/>
      <sheetName val="par mar19"/>
      <sheetName val="par"/>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CANT OBRA"/>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G.G"/>
      <sheetName val="AI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efreshError="1"/>
      <sheetData sheetId="1108">
        <row r="2">
          <cell r="A2">
            <v>0</v>
          </cell>
        </row>
      </sheetData>
      <sheetData sheetId="1109">
        <row r="2">
          <cell r="A2">
            <v>0</v>
          </cell>
        </row>
      </sheetData>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B2" t="str">
            <v>Patrimonio
neto
personal</v>
          </cell>
        </row>
      </sheetData>
      <sheetData sheetId="1117">
        <row r="2">
          <cell r="A2">
            <v>0</v>
          </cell>
        </row>
      </sheetData>
      <sheetData sheetId="1118" refreshError="1"/>
      <sheetData sheetId="1119">
        <row r="2">
          <cell r="A2" t="str">
            <v>Locación</v>
          </cell>
        </row>
      </sheetData>
      <sheetData sheetId="1120" refreshError="1"/>
      <sheetData sheetId="1121">
        <row r="2">
          <cell r="A2">
            <v>0</v>
          </cell>
        </row>
      </sheetData>
      <sheetData sheetId="1122"/>
      <sheetData sheetId="1123"/>
      <sheetData sheetId="1124"/>
      <sheetData sheetId="1125">
        <row r="2">
          <cell r="A2">
            <v>0</v>
          </cell>
        </row>
      </sheetData>
      <sheetData sheetId="1126">
        <row r="2">
          <cell r="A2">
            <v>0</v>
          </cell>
        </row>
      </sheetData>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efreshError="1"/>
      <sheetData sheetId="1754" refreshError="1"/>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efreshError="1"/>
      <sheetData sheetId="1767" refreshError="1"/>
      <sheetData sheetId="1768" refreshError="1"/>
      <sheetData sheetId="1769" refreshError="1"/>
      <sheetData sheetId="1770" refreshError="1"/>
      <sheetData sheetId="1771" refreshError="1"/>
      <sheetData sheetId="1772">
        <row r="2">
          <cell r="A2">
            <v>0</v>
          </cell>
        </row>
      </sheetData>
      <sheetData sheetId="1773" refreshError="1"/>
      <sheetData sheetId="1774">
        <row r="2">
          <cell r="A2">
            <v>0</v>
          </cell>
        </row>
      </sheetData>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sheetData sheetId="1788" refreshError="1"/>
      <sheetData sheetId="1789" refreshError="1"/>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t="str">
            <v>FORMULARIO N° 4</v>
          </cell>
        </row>
      </sheetData>
      <sheetData sheetId="1808">
        <row r="2">
          <cell r="A2">
            <v>0</v>
          </cell>
        </row>
      </sheetData>
      <sheetData sheetId="1809">
        <row r="2">
          <cell r="B2">
            <v>0</v>
          </cell>
        </row>
      </sheetData>
      <sheetData sheetId="1810">
        <row r="5">
          <cell r="A5" t="str">
            <v>OFERTA ECONÓMICA DETALLADA</v>
          </cell>
        </row>
      </sheetData>
      <sheetData sheetId="1811"/>
      <sheetData sheetId="1812"/>
      <sheetData sheetId="1813"/>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efreshError="1"/>
      <sheetData sheetId="2568" refreshError="1"/>
      <sheetData sheetId="2569" refreshError="1"/>
      <sheetData sheetId="2570" refreshError="1"/>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efreshError="1"/>
      <sheetData sheetId="2708" refreshError="1"/>
      <sheetData sheetId="2709" refreshError="1"/>
      <sheetData sheetId="2710"/>
      <sheetData sheetId="2711">
        <row r="2">
          <cell r="A2">
            <v>0</v>
          </cell>
        </row>
      </sheetData>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efreshError="1"/>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sheetData sheetId="5521" refreshError="1"/>
      <sheetData sheetId="5522" refreshError="1"/>
      <sheetData sheetId="5523"/>
      <sheetData sheetId="5524"/>
      <sheetData sheetId="5525"/>
      <sheetData sheetId="5526"/>
      <sheetData sheetId="5527"/>
      <sheetData sheetId="5528"/>
      <sheetData sheetId="5529"/>
      <sheetData sheetId="5530"/>
      <sheetData sheetId="5531"/>
      <sheetData sheetId="5532"/>
      <sheetData sheetId="5533" refreshError="1"/>
      <sheetData sheetId="5534">
        <row r="2">
          <cell r="A2">
            <v>0</v>
          </cell>
        </row>
      </sheetData>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ow r="5">
          <cell r="B5">
            <v>0</v>
          </cell>
        </row>
      </sheetData>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626"/>
      <sheetData sheetId="5627"/>
      <sheetData sheetId="5628"/>
      <sheetData sheetId="5629"/>
      <sheetData sheetId="5630"/>
      <sheetData sheetId="5631"/>
      <sheetData sheetId="5632"/>
      <sheetData sheetId="5633" refreshError="1"/>
      <sheetData sheetId="56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 val="Equipo"/>
      <sheetName val="DATOS"/>
      <sheetName val="TES"/>
      <sheetName val="CONSTRUCCION"/>
      <sheetName val="ACTA DE RECIBO 2"/>
      <sheetName val="ACTA No2"/>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DATOS"/>
      <sheetName val="Análisis_determinístico1"/>
      <sheetName val="Modelo_financiero1"/>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 val="inst"/>
      <sheetName val="TABPOZO"/>
      <sheetName val="CONTRATO"/>
      <sheetName val="Hoja1"/>
      <sheetName val="5094-2003"/>
      <sheetName val="Materiales"/>
      <sheetName val="Informe_Semanal_1"/>
      <sheetName val="DATOS_CONTRATO2"/>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6"/>
      <sheetName val="[EST0798.XLS]__cceficiente_sh_2"/>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MPRESA"/>
      <sheetName val="Modelo financiero"/>
      <sheetName val="EST0798.XLS"/>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CIDENTES_DE_1995_-_199638"/>
      <sheetName val="aCCIDENTES_DE_1995_-_1996_xls15"/>
      <sheetName val="SUB_APU4"/>
      <sheetName val="Hoja2"/>
      <sheetName val="CANT OBRA"/>
      <sheetName val="Tabla CONPES 3714"/>
      <sheetName val="_aCCIDENTES_DE_1995___1996_xl_7"/>
      <sheetName val="//ccefici"/>
      <sheetName val="ESTADO VÍA-CRIT.TECNICO"/>
      <sheetName val="HISTORICOS FUEL OIL EXP"/>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Nuevos APU Córdoba\a  aaInform"/>
      <sheetName val="\E\Nuevos APU Córdoba\a  aaInfo"/>
      <sheetName val="\Users\JoseGabriel\Documents\Mi"/>
      <sheetName val="\Users\ANDRES FELIPE MUÑOZ\Down"/>
      <sheetName val="ACTA No.1 "/>
      <sheetName val="ACTA No.5"/>
      <sheetName val="ACTA MAYORES - GENERAL"/>
      <sheetName val="Base_Muestras"/>
      <sheetName val="Formulario_N°_4"/>
      <sheetName val="_aCCIDENTES_DE_1995___1996_xl_3"/>
      <sheetName val="//d.docs.live.net/a  aaInformac"/>
      <sheetName val="_aCCIDENTES_DE_1995___1996_xl_2"/>
      <sheetName val="_aCCIDENTES_DE_1995___1996_xl_4"/>
      <sheetName val="_aCCIDENTES_DE_1995___1996_xl_5"/>
      <sheetName val="_aCCIDENTES_DE_1995___1996_xl_6"/>
      <sheetName val="MAT"/>
      <sheetName val="HER"/>
      <sheetName val="PER"/>
      <sheetName val="TRANS"/>
      <sheetName val="_aCCIDENTES_DE_1995___1996_xl_8"/>
      <sheetName val="_aCCIDENTES_DE_1995___1996_xl_9"/>
      <sheetName val=" ACTA FINAL + MODIFICATORIA "/>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_12"/>
      <sheetName val="_aCCIDENTES_DE_1995___1996_x_10"/>
      <sheetName val="_aCCIDENTES_DE_1995___1996_x_11"/>
      <sheetName val="_aCCIDENTES_DE_1995___1996_x_14"/>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3"/>
      <sheetName val="INDICE"/>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a  aaInformación GRUPO 4\A"/>
      <sheetName val="\G\a  aaInformación GRUPO 4\A M"/>
      <sheetName val="\C\G\a  aaInformación GRUPO 4\A"/>
      <sheetName val="\C\K\a  aaInformación GRUPO 4\A"/>
      <sheetName val="\E\a  aaInformación GRUPO 4\A M"/>
      <sheetName val="\C\E\a  aaInformación GRUPO 4\A"/>
      <sheetName val="MATERIAL"/>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ESTADO RED"/>
      <sheetName val="aCCIDENTES%2520DE%25201995%2520"/>
      <sheetName val="\\Gabrielaapabone\d copias\a  a"/>
      <sheetName val="gp05"/>
      <sheetName val="GP06"/>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CARRETERAS"/>
      <sheetName val="GENERALIDADES "/>
      <sheetName val="ANALISIS RESUMIDOS"/>
      <sheetName val="BASES"/>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Program"/>
      <sheetName val="BASE"/>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51"/>
      <sheetName val="INST"/>
      <sheetName val="\Users\rosalym\Desktop\BALANCE "/>
      <sheetName val="modf "/>
      <sheetName val="1,2 MC"/>
      <sheetName val="3,1 MC"/>
      <sheetName val="3,2 MC"/>
      <sheetName val="4,2 MC"/>
      <sheetName val="/a  aaInformación GRUPO 4/A MIn"/>
      <sheetName val="_aCCIDENTES_DE_1995___1996_x_54"/>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Base Datos"/>
      <sheetName val="APU"/>
      <sheetName val="PU (2)"/>
      <sheetName val="PRECIOS"/>
      <sheetName val="aCCIDENTES_DE_1995_-_199646"/>
      <sheetName val="aCCIDENTES_DE_1995_-_1996_xls21"/>
      <sheetName val="ACTA_DE_MODIFICACION__(2)10"/>
      <sheetName val="\a__aaInformación_GRUPO_4\A_M10"/>
      <sheetName val="Datos_Básicos10"/>
      <sheetName val="SUB_APU10"/>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sistema proteccion a tierra equ"/>
      <sheetName val="_Users_HP_AppData_Local_Microso"/>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COSTOS OFICINA"/>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RBOL DE PROBLEMAS final"/>
      <sheetName val="IDENTIFICACION DEL PROBLEMA fin"/>
      <sheetName val="OBJETIVOS FINALES"/>
      <sheetName val="ESTRUCTURA DE PROYECTO"/>
      <sheetName val="OBJETIVOS ESPECIFICOS final"/>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B1FE7578\aCCIDENTES DE 1995 -"/>
      <sheetName val="2007 Database"/>
      <sheetName val="CONS"/>
      <sheetName val="31"/>
      <sheetName val="SRN-005"/>
      <sheetName val="Dólar"/>
      <sheetName val="EMPRESA"/>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sheetData sheetId="418"/>
      <sheetData sheetId="419"/>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refreshError="1"/>
      <sheetData sheetId="871"/>
      <sheetData sheetId="872"/>
      <sheetData sheetId="873"/>
      <sheetData sheetId="874"/>
      <sheetData sheetId="875"/>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sheetData sheetId="1009"/>
      <sheetData sheetId="1010"/>
      <sheetData sheetId="1011"/>
      <sheetData sheetId="1012"/>
      <sheetData sheetId="1013" refreshError="1"/>
      <sheetData sheetId="1014" refreshError="1"/>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sheetData sheetId="1609"/>
      <sheetData sheetId="1610"/>
      <sheetData sheetId="1611"/>
      <sheetData sheetId="1612"/>
      <sheetData sheetId="1613" refreshError="1"/>
      <sheetData sheetId="1614" refreshError="1"/>
      <sheetData sheetId="1615" refreshError="1"/>
      <sheetData sheetId="1616" refreshError="1"/>
      <sheetData sheetId="1617" refreshError="1"/>
      <sheetData sheetId="1618"/>
      <sheetData sheetId="1619"/>
      <sheetData sheetId="1620"/>
      <sheetData sheetId="1621"/>
      <sheetData sheetId="1622"/>
      <sheetData sheetId="1623"/>
      <sheetData sheetId="1624"/>
      <sheetData sheetId="1625"/>
      <sheetData sheetId="1626"/>
      <sheetData sheetId="1627"/>
      <sheetData sheetId="1628"/>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refreshError="1"/>
      <sheetData sheetId="2872"/>
      <sheetData sheetId="2873" refreshError="1"/>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 val="strsumm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 val="Reservas de Petróleo"/>
      <sheetName val="7422cw0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aCCIDENTES DE 1995 - 1996.xls]"/>
      <sheetName val="Base Muestras"/>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_a  aaInformación GRUPO 4_A MI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Insum"/>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Users\HP\AppData\Local\Micros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refreshError="1"/>
      <sheetData sheetId="458" refreshError="1"/>
      <sheetData sheetId="4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Giovanni\administracion vial\"/>
      <sheetName val="\MONTO AGOTABLE 2010\a  aaInfor"/>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REQUISITOS INF INTERVENTORÍA"/>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BASES"/>
      <sheetName val="gp05"/>
      <sheetName val="GP06"/>
      <sheetName val="HISTORICOS FUEL OIL EXP"/>
      <sheetName val="#REF"/>
      <sheetName val="Puntos Hidráulicos 1 2&quot; "/>
      <sheetName val="SEGUIM Y REPROG MES 1 (2)"/>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Tabla CONPES 3714"/>
      <sheetName val="CANT OBRA"/>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Nuevos APU Córdoba\a  aaInform"/>
      <sheetName val="\E\Nuevos APU Córdoba\a  aaInfo"/>
      <sheetName val="\Users\JoseGabriel\Documents\Mi"/>
      <sheetName val="aCCIDENTES%2520DE%25201995%2520"/>
      <sheetName val="\Users\rosalym\Desktop\BALANCE "/>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220"/>
      <sheetName val="INST"/>
      <sheetName val="0."/>
      <sheetName val="Base_Mater"/>
      <sheetName val="20."/>
      <sheetName val="17."/>
      <sheetName val="11."/>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ARBOL DE PROBLEMAS final"/>
      <sheetName val="IDENTIFICACION DEL PROBLEMA fin"/>
      <sheetName val="OBJETIVOS FINALES"/>
      <sheetName val="ESTRUCTURA DE PROYECTO"/>
      <sheetName val="OBJETIVOS ESPECIFICOS final"/>
      <sheetName val="\\Gabrielaapabone\d copias\a  a"/>
      <sheetName val="PU (2)"/>
      <sheetName val="A. P. 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refreshError="1"/>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efreshError="1"/>
      <sheetData sheetId="589"/>
      <sheetData sheetId="590" refreshError="1"/>
      <sheetData sheetId="591"/>
      <sheetData sheetId="592" refreshError="1"/>
      <sheetData sheetId="593" refreshError="1"/>
      <sheetData sheetId="594"/>
      <sheetData sheetId="595"/>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sheetData sheetId="694"/>
      <sheetData sheetId="695"/>
      <sheetData sheetId="696" refreshError="1"/>
      <sheetData sheetId="697" refreshError="1"/>
      <sheetData sheetId="698" refreshError="1"/>
      <sheetData sheetId="699" refreshError="1"/>
      <sheetData sheetId="700"/>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refreshError="1"/>
      <sheetData sheetId="1253" refreshError="1"/>
      <sheetData sheetId="1254"/>
      <sheetData sheetId="1255"/>
      <sheetData sheetId="1256"/>
      <sheetData sheetId="1257"/>
      <sheetData sheetId="1258"/>
      <sheetData sheetId="1259"/>
      <sheetData sheetId="1260"/>
      <sheetData sheetId="1261"/>
      <sheetData sheetId="1262"/>
      <sheetData sheetId="1263"/>
      <sheetData sheetId="1264"/>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sheetData sheetId="1286"/>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refreshError="1"/>
      <sheetData sheetId="1392" refreshError="1"/>
      <sheetData sheetId="1393" refreshError="1"/>
      <sheetData sheetId="1394" refreshError="1"/>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sheetData sheetId="1513"/>
      <sheetData sheetId="1514"/>
      <sheetData sheetId="1515" refreshError="1"/>
      <sheetData sheetId="1516" refreshError="1"/>
      <sheetData sheetId="151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a  aaInformación]__cceficien_3"/>
      <sheetName val="[a  aaInformación]__cceficien_4"/>
      <sheetName val="[a  aaInformación]//cceficiente"/>
      <sheetName val="[a  aaInformación]__cceficien_5"/>
      <sheetName val="[a  aaInformación]__cceficien_9"/>
      <sheetName val="[a  aaInformación]__cceficien_6"/>
      <sheetName val="[a  aaInformación]__cceficien_7"/>
      <sheetName val="[a  aaInformación]__cceficien_8"/>
      <sheetName val="ITEMS"/>
      <sheetName val="M.O."/>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89"/>
      <sheetName val="[a  aaInformación]__cceficie_90"/>
      <sheetName val="[a  aaInformación]__cceficie_92"/>
      <sheetName val="[a  aaInformación]__cceficie_91"/>
      <sheetName val="[a  aaInformación]__cceficie_93"/>
      <sheetName val="[a  aaInformación]__cceficie_94"/>
      <sheetName val="INFORME SEMANAL"/>
      <sheetName val="AVANCE SEMANAL"/>
      <sheetName val="CLIMA mes"/>
      <sheetName val="REG FOTO"/>
      <sheetName val="SISOMA"/>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ANEL"/>
      <sheetName val="Emboquillar"/>
      <sheetName val="Acometidacobrerígido"/>
      <sheetName val="Acometidatoma"/>
      <sheetName val="Acometidahasta1&quot;"/>
      <sheetName val="AJIZAL 3335"/>
      <sheetName val="SABANETA 3335"/>
      <sheetName val="Datos Generales"/>
      <sheetName val="HER"/>
      <sheetName val="MAT"/>
      <sheetName val="PER"/>
      <sheetName val="TRANS"/>
      <sheetName val="\Users\LENOVO\Downloads\Users\A"/>
      <sheetName val="Banderas"/>
      <sheetName val="M_O_"/>
      <sheetName val="Concretos_y_morteros"/>
      <sheetName val="Datos_iniciales_"/>
      <sheetName val="CrudosA"/>
      <sheetName val="casosWTI"/>
      <sheetName val="_MANTENIMIENTO RUTA 1001_MARZO "/>
      <sheetName val="_Users_USUARIO_Downloads_MANTEN"/>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_I_MANTENIMIENTO RUTA 1001_MARZ"/>
      <sheetName val="Base Datos"/>
      <sheetName val="a__aaInformación7"/>
      <sheetName val="aCCIDENTES_DE_1995_-_19964"/>
      <sheetName val="Base_Datos"/>
      <sheetName val="Res-Accide-10"/>
      <sheetName val="PRECIOS"/>
      <sheetName val="_F_MANTENIMIENTO RUTA 1001_MARZ"/>
      <sheetName val="__SERVIDOR_Public2_MANTENIMIENT"/>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46W9"/>
      <sheetName val="Presentacion"/>
      <sheetName val="[a  aaInformación]__cceficie_95"/>
      <sheetName val="[a  aaInformación]__cceficie_96"/>
      <sheetName val="[a  aaInformación]__cceficie_99"/>
      <sheetName val="[a  aaInformación]__cceficie_97"/>
      <sheetName val="[a  aaInformación]__cceficie_98"/>
      <sheetName val="\\Pc2\amv1-real\MANTENIMIENTO R"/>
      <sheetName val="Paramtrias"/>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ESTADO RED"/>
      <sheetName val="CARRETERAS"/>
      <sheetName val="GENERALIDADES "/>
      <sheetName val="\G\MANTENIMIENTO RUTA 1001_MARZ"/>
      <sheetName val="Presup_Cancha"/>
      <sheetName val="PROBLEMA"/>
      <sheetName val="Insum"/>
      <sheetName val="Circuitos"/>
      <sheetName val="\C\MANTENIMIENTO RUTA 1001_MARZ"/>
      <sheetName val="\C\C\MANTENIMIENTO RUTA 1001_MA"/>
      <sheetName val="[a  aaInformación]__192_168__19"/>
      <sheetName val="[a  aaInformación]__192_168__20"/>
      <sheetName val="[a  aaInformación]__192_168__21"/>
      <sheetName val="acero"/>
      <sheetName val="STRSUMM0"/>
      <sheetName val="CCP,LEYES, Y DEC."/>
      <sheetName val="\MANTENIMIENTO%20RUTA%20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7422cw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ASHTO"/>
      <sheetName val="INV"/>
      <sheetName val="strsumm0"/>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MC SF GAVIONES"/>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DATOS CONTRATO"/>
      <sheetName val="LIQ-NOM"/>
      <sheetName val="NOMINA-1"/>
      <sheetName val="INTERVENTORIA GMM-178-04"/>
      <sheetName val="5.2"/>
      <sheetName val="tabla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tablas"/>
      <sheetName val="DATOS CONTRATO"/>
      <sheetName val="LIQ-NOM"/>
      <sheetName val="NOMINA-1"/>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 val="EMPRESA"/>
      <sheetName val="Cuadros de control repocision p"/>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 val="EMPRESA"/>
      <sheetName val="BASES"/>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 val="Ejecutado%"/>
      <sheetName val="Ejecutado$"/>
      <sheetName val="Programado$"/>
      <sheetName val="comparativo"/>
      <sheetName val="BASES"/>
      <sheetName val="CDItem"/>
      <sheetName val="TOVFEB."/>
      <sheetName val="GCB2000"/>
      <sheetName val="BLOOMBERG"/>
      <sheetName val="LISTAS DESPLEGABLES"/>
      <sheetName val="AEA-944"/>
      <sheetName val="SNG_855"/>
      <sheetName val="VEA 374"/>
      <sheetName val="R-ING-067"/>
      <sheetName val="7422CW00"/>
      <sheetName val="Estimado F1"/>
      <sheetName val="Valores Desplegables"/>
      <sheetName val="AASHTO"/>
      <sheetName val="INV"/>
      <sheetName val="7422RDO0"/>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EMPRESA"/>
      <sheetName val="MODELO GRADIENTES + IPR"/>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EMPRESA"/>
      <sheetName val="comparativ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LEAD E"/>
      <sheetName val="\Users\edissonalfredocastropala"/>
      <sheetName val="\Users\nani\Library\Caches\Temp"/>
      <sheetName val="medelo"/>
      <sheetName val="\Users\juanpablobonillamanrique"/>
      <sheetName val="\CASO 2\Factura13"/>
      <sheetName val="CUADRILLAS"/>
      <sheetName val="Lists"/>
      <sheetName val="\Factura13"/>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SECTORIZACIÓN"/>
      <sheetName val="TRAMO 03"/>
      <sheetName val="PR 1"/>
      <sheetName val="LISTADO"/>
      <sheetName val=""/>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REACTA Y CONTRATISTAS"/>
      <sheetName val="BASES"/>
      <sheetName val="items"/>
      <sheetName val="inst"/>
      <sheetName val="pesos"/>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espec"/>
      <sheetName val="otros"/>
      <sheetName val="PRESUPUESTO"/>
      <sheetName val="liquidacio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TARIFAS"/>
      <sheetName val="XXJ617"/>
      <sheetName val="GPI 526"/>
      <sheetName val="SKJ452"/>
      <sheetName val="ITA878"/>
      <sheetName val="AEA-944"/>
      <sheetName val="DUB-823"/>
      <sheetName val="SNG_855"/>
      <sheetName val="VEA 374"/>
      <sheetName val="HFB024"/>
      <sheetName val="PAJ825"/>
      <sheetName val="CONFIS"/>
      <sheetName val="Hoja2"/>
      <sheetName val="NPIP"/>
      <sheetName val="PIP"/>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 val="7422cw00"/>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 val="strsumm0"/>
      <sheetName val="Soporte Douglas"/>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Cantidades Hidráulicas  La M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 val="mc sf gavione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 val="comparativo"/>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Pta a tierra"/>
      <sheetName val="EMPRESA"/>
      <sheetName val="mc sf gaviones"/>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 val="Info Ejec"/>
      <sheetName val="comparativo"/>
      <sheetName val="Res-Accide-10"/>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 sheetId="63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form5 _pág_ 1"/>
      <sheetName val="form5 _pág_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BASES"/>
      <sheetName val="inst"/>
    </sheetNames>
    <sheetDataSet>
      <sheetData sheetId="0"/>
      <sheetData sheetId="1"/>
      <sheetData sheetId="2"/>
      <sheetData sheetId="3"/>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Res-Accide-10"/>
      <sheetName val="tablas"/>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 val="Análisis de precios"/>
      <sheetName val="RELACI~1"/>
      <sheetName val="RELACI~1.XLS"/>
      <sheetName val="\\Phenom_x3\d\ADMINISTRACIÓN VI"/>
      <sheetName val="Hoja3"/>
      <sheetName val="CálculoTarifasMR"/>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civ_roma"/>
      <sheetName val="1. MODELO 60KB"/>
      <sheetName val="Tabl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ESPEC"/>
      <sheetName val="DATOS"/>
      <sheetName val="Constantes"/>
      <sheetName val="Equipo y Materiales"/>
      <sheetName val="días habiles 2015"/>
      <sheetName val="7422CW00"/>
      <sheetName val="ECP"/>
      <sheetName val="COMFABOY"/>
      <sheetName val="CONT-CUSIANA"/>
      <sheetName val="data"/>
      <sheetName val="DIA1"/>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_programado"/>
      <sheetName val="PESOS_%7"/>
      <sheetName val="TIPO_P37"/>
      <sheetName val="INF_DIARIO7"/>
      <sheetName val="INF_SAGA7"/>
      <sheetName val="C-3_ACTAS7"/>
      <sheetName val="PESOS_%8"/>
      <sheetName val="TIPO_P38"/>
      <sheetName val="INF_DIARIO8"/>
      <sheetName val="INF_SAGA8"/>
      <sheetName val="C-3_ACTAS8"/>
      <sheetName val="fisico"/>
      <sheetName val="Imbobiliaria B2"/>
      <sheetName val="calculation"/>
      <sheetName val="Proyectos incrementales"/>
      <sheetName val="GRAFICA"/>
      <sheetName val="Tablas"/>
      <sheetName val="Formato C2 % "/>
      <sheetName val="Curva S % OBRA"/>
      <sheetName val="Data Base-R"/>
      <sheetName val="main_civil"/>
      <sheetName val="main_eléctrico"/>
      <sheetName val="main_mecánico"/>
      <sheetName val="Mec"/>
      <sheetName val="Ele"/>
      <sheetName val="Ins"/>
      <sheetName val="HOJA DE COSTOS"/>
      <sheetName val="DIAM TUB"/>
      <sheetName val="HERRAM"/>
      <sheetName val="Puntos"/>
      <sheetName val="Cuadrillas"/>
      <sheetName val="Datos Oferta"/>
      <sheetName val="Equ"/>
      <sheetName val="Trans"/>
      <sheetName val="Mat"/>
      <sheetName val="Salarios"/>
      <sheetName val="PRESUPUESTO"/>
      <sheetName val="2,2,6,1 Pilotes 0,30"/>
      <sheetName val="BASE"/>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IDADES "/>
      <sheetName val="General"/>
      <sheetName val="Formular"/>
      <sheetName val="Recursos"/>
      <sheetName val="210.2.2"/>
      <sheetName val="PREACTA"/>
      <sheetName val="inst"/>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Hoja1"/>
      <sheetName val="CONTRATO"/>
      <sheetName val="LIQUIDA-NOMINA"/>
      <sheetName val="EMPRESA"/>
      <sheetName val="NOMINA 1"/>
      <sheetName val="Datos"/>
      <sheetName val="GRAFICOS"/>
      <sheetName val="PlanCero"/>
      <sheetName val="Pivot"/>
      <sheetName val="OBRAS DE DRENAJE"/>
      <sheetName val="DATOS CONTRATO"/>
      <sheetName val="LIQ-NOM"/>
      <sheetName val="NOMINA-1"/>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ejecutado%"/>
      <sheetName val="Ejecutado$"/>
      <sheetName val="Programado$"/>
      <sheetName val="ac2-ag96"/>
      <sheetName val="Info-Portaf"/>
      <sheetName val="precios-básicos2002"/>
      <sheetName val="ITEMS"/>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ow r="4">
          <cell r="C4" t="str">
            <v>DIRECCION TECNICA</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sheetData sheetId="98" refreshError="1"/>
      <sheetData sheetId="9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 val="tablas"/>
      <sheetName val="steel"/>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refreshError="1"/>
      <sheetData sheetId="5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Hoja1"/>
      <sheetName val="INDICE"/>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LISTA_CÓDIGOS"/>
      <sheetName val="BASE_APU"/>
      <sheetName val="MANO_DE_OBRA"/>
      <sheetName val="CIC-NOV"/>
      <sheetName val="CALC PROD MENSUAL"/>
      <sheetName val="TABLAS"/>
      <sheetName val="Base de Diseño"/>
      <sheetName val="PRESUPUESTAL"/>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1"/>
      <sheetName val="Info-Portaf"/>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ow r="1">
          <cell r="A1" t="str">
            <v>CODIGO</v>
          </cell>
        </row>
      </sheetData>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 sheetId="57">
        <row r="2">
          <cell r="A2" t="str">
            <v>MUNICIPIO DE SONSON ANTIOQUIA</v>
          </cell>
        </row>
      </sheetData>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 val="ELECTRICO"/>
      <sheetName val="Vuelta"/>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sheetData sheetId="23"/>
      <sheetData sheetId="2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2103mar%20.xls"/>
      <sheetName val="ELECTRICO"/>
      <sheetName val="Vuelta"/>
      <sheetName val="Hoja1"/>
      <sheetName val="BASE"/>
      <sheetName val="1_Preliminares"/>
      <sheetName val="M.Obra"/>
      <sheetName val="días habiles 2015"/>
      <sheetName val="INS"/>
      <sheetName val="Ppto"/>
      <sheetName val="Plan auditoría"/>
      <sheetName val="Precios"/>
      <sheetName val="320.1"/>
      <sheetName val="330.2"/>
      <sheetName val="700.1"/>
      <sheetName val="ManoDeObra"/>
      <sheetName val="Actual Data (MAP)"/>
      <sheetName val="Actual Data (STX)"/>
      <sheetName val="220.1"/>
      <sheetName val="330.1"/>
      <sheetName val="640.1.2"/>
      <sheetName val="673.1"/>
      <sheetName val="673.2"/>
      <sheetName val="Insum"/>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 val="tablas"/>
      <sheetName val="PARA INFORME"/>
      <sheetName val="Indicadores Gestión"/>
      <sheetName val="PR-04"/>
      <sheetName val="tipo_recurso"/>
      <sheetName val="Listado"/>
      <sheetName val="tipos_entidad"/>
      <sheetName val="Unidades"/>
      <sheetName val="TUBERIA"/>
      <sheetName val="Ejecutado$"/>
      <sheetName val="Programado$"/>
      <sheetName val="Cálculo"/>
      <sheetName val="APU"/>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basicos"/>
      <sheetName val="Res-Accide-10"/>
      <sheetName val="ejecutado%"/>
      <sheetName val="PPTO ADICIONALES"/>
      <sheetName val="salarios"/>
      <sheetName val="ITEM"/>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ALTAMIRA"/>
      <sheetName val="2,1"/>
      <sheetName val="2,2"/>
      <sheetName val="2,3"/>
      <sheetName val="2,4"/>
      <sheetName val="2,6"/>
      <sheetName val="2,7"/>
      <sheetName val="2,9"/>
      <sheetName val="2,10"/>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LAN DE INVERSION ANTICIPO"/>
      <sheetName val="inv mensual"/>
      <sheetName val="borrador flujo inv"/>
      <sheetName val="social-ambiental"/>
      <sheetName val="AU"/>
      <sheetName val="CONTRATO"/>
      <sheetName val="mc sf gaviones"/>
      <sheetName val="BAS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INVÍAS - TERRITORIAL CORDOBA - GRUPO 3</v>
          </cell>
        </row>
      </sheetData>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row r="2">
          <cell r="A2" t="str">
            <v>INVÍAS - TERRITORIAL CORDOBA - GRUPO 3</v>
          </cell>
        </row>
      </sheetData>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row r="2">
          <cell r="A2" t="str">
            <v>INVÍAS - TERRITORIAL CORDOBA - GRUPO 3</v>
          </cell>
        </row>
      </sheetData>
      <sheetData sheetId="174">
        <row r="2">
          <cell r="A2" t="str">
            <v>INVÍAS - TERRITORIAL CORDOBA - GRUPO 3</v>
          </cell>
        </row>
      </sheetData>
      <sheetData sheetId="175"/>
      <sheetData sheetId="176"/>
      <sheetData sheetId="177"/>
      <sheetData sheetId="178"/>
      <sheetData sheetId="179"/>
      <sheetData sheetId="180"/>
      <sheetData sheetId="181"/>
      <sheetData sheetId="182"/>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INVÍAS - TERRITORIAL CORDOBA - GRUPO 3</v>
          </cell>
        </row>
      </sheetData>
      <sheetData sheetId="226">
        <row r="2">
          <cell r="A2" t="str">
            <v>INVÍAS - TERRITORIAL CORDOBA - GRUPO 3</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row r="2">
          <cell r="A2" t="str">
            <v>INVÍAS - TERRITORIAL CORDOBA - GRUPO 3</v>
          </cell>
        </row>
      </sheetData>
      <sheetData sheetId="278">
        <row r="2">
          <cell r="A2" t="str">
            <v>INVÍAS - TERRITORIAL CORDOBA - GRUPO 3</v>
          </cell>
        </row>
      </sheetData>
      <sheetData sheetId="279"/>
      <sheetData sheetId="280"/>
      <sheetData sheetId="281"/>
      <sheetData sheetId="282"/>
      <sheetData sheetId="283"/>
      <sheetData sheetId="284"/>
      <sheetData sheetId="285"/>
      <sheetData sheetId="286"/>
      <sheetData sheetId="287"/>
      <sheetData sheetId="288">
        <row r="2">
          <cell r="A2" t="str">
            <v>INVÍAS - TERRITORIAL CORDOBA - GRUPO 3</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ow r="2">
          <cell r="A2" t="str">
            <v>INVÍAS - TERRITORIAL CORDOBA - GRUPO 3</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 sheetId="470" refreshError="1"/>
      <sheetData sheetId="471">
        <row r="2">
          <cell r="B2">
            <v>0</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ow r="2">
          <cell r="A2" t="str">
            <v>VIGENTE 2019</v>
          </cell>
        </row>
      </sheetData>
      <sheetData sheetId="484"/>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refreshError="1"/>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sheetData sheetId="644" refreshError="1"/>
      <sheetData sheetId="645" refreshError="1"/>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ow r="2">
          <cell r="A2">
            <v>0</v>
          </cell>
        </row>
      </sheetData>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row r="2">
          <cell r="A2">
            <v>0</v>
          </cell>
        </row>
      </sheetData>
      <sheetData sheetId="758"/>
      <sheetData sheetId="759"/>
      <sheetData sheetId="760"/>
      <sheetData sheetId="761"/>
      <sheetData sheetId="762" refreshError="1"/>
      <sheetData sheetId="763" refreshError="1"/>
      <sheetData sheetId="76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todos"/>
      <sheetName val="Desmonte_y_Limpieza"/>
      <sheetName val="Reprograma_4"/>
      <sheetName val="PR_1"/>
      <sheetName val="5_2"/>
      <sheetName val="MC_SF_GAVIONES"/>
      <sheetName val="ACTA_DE_OBRA"/>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LISTADO OBRAS"/>
      <sheetName val="Dto Equipos"/>
      <sheetName val="1"/>
      <sheetName val="673.2"/>
      <sheetName val="FORMATO (1)"/>
      <sheetName val="Hoja1 (1)"/>
      <sheetName val="FORMATO (2)"/>
      <sheetName val="Hoja1 (2)"/>
      <sheetName val="FORMATO (3)"/>
      <sheetName val="Hoja1 (3)"/>
      <sheetName val="Hoja2"/>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 val="GPI 526"/>
      <sheetName val="SKJ452"/>
      <sheetName val="ITA878"/>
      <sheetName val="AEA-944"/>
      <sheetName val="DUB-823"/>
      <sheetName val="XXJ617"/>
      <sheetName val="SNG_855"/>
      <sheetName val="VEA 374"/>
      <sheetName val="HFB024"/>
      <sheetName val="PAJ825"/>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steel"/>
      <sheetName val="mc sf gaviones"/>
      <sheetName val="CONT_ADI"/>
      <sheetName val="LISTADO"/>
      <sheetName val="SECTORIZACIÓN"/>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ECTORIZACIÓN"/>
      <sheetName val="inst"/>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EQUIPOS"/>
      <sheetName val="CAPEX ACACIAS 90K"/>
      <sheetName val="CAPEX CASTILLA_CLUSTER"/>
      <sheetName val="Análisis determinístico"/>
      <sheetName val="Hoja1"/>
      <sheetName val="$_Directo"/>
      <sheetName val="prog_"/>
      <sheetName val="C21_G115"/>
      <sheetName val="original_sist"/>
      <sheetName val="1"/>
      <sheetName val="1. MODELO 60KB"/>
      <sheetName val="Modelo Financiero Determ. "/>
      <sheetName val="Sal_Integ"/>
      <sheetName val="Hoja2"/>
      <sheetName val="factores"/>
      <sheetName val="CAPEX CHICHIMENE 70K_2013"/>
      <sheetName val="CAPEX CASTILLA_ESPESADORES"/>
      <sheetName val="CAPEX STAP3-4"/>
      <sheetName val="PRESUPUESTO "/>
      <sheetName val="recurso"/>
      <sheetName val="SABANA"/>
      <sheetName val="RESUMEN"/>
      <sheetName val="INST"/>
      <sheetName val="&quot;S&quot;"/>
      <sheetName val="CAPEX POSOS"/>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Presupuesto"/>
      <sheetName val="Formulario N° 4"/>
      <sheetName val="MATERIALES"/>
      <sheetName val="EQUIPO"/>
      <sheetName val="ANEXO IX"/>
      <sheetName val="APUs"/>
      <sheetName val="INSUMOS"/>
      <sheetName val="PptoGral"/>
      <sheetName val="a__aaInformación"/>
      <sheetName val="a__aaInformación1"/>
      <sheetName val="a__aaInformación2"/>
      <sheetName val="otros"/>
      <sheetName val="\\SERVIDOR\Public2\MANTENIMIENT"/>
      <sheetName val="Datos"/>
      <sheetName val="Cuadrillas"/>
      <sheetName val="Jornal"/>
      <sheetName val="[a  aaInformación]__cceficien_2"/>
      <sheetName val="[a  aaInformación]__cceficien_3"/>
      <sheetName val="[a  aaInformación]__cceficien_5"/>
      <sheetName val="[a  aaInformación]__cceficien_4"/>
      <sheetName val="[a  aaInformación]__cceficien_6"/>
      <sheetName val="[a  aaInformación]__cceficien_9"/>
      <sheetName val="[a  aaInformación]__cceficien_7"/>
      <sheetName val="[a  aaInformación]__cceficien_8"/>
      <sheetName val="[a  aaInformación]__cceficie_10"/>
      <sheetName val="[a  aaInformación]__cceficie_11"/>
      <sheetName val="Hoja 1 "/>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_15"/>
      <sheetName val="[a  aaInformación]__cceficie_14"/>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Hoja1"/>
      <sheetName val="Datos"/>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6">
          <cell r="E6">
            <v>538</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a. p. u."/>
      <sheetName val="pesos"/>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Anexo No 14 RESIDENTE (5)"/>
      <sheetName val="Anexo No 14 RESIDENTE (2)"/>
      <sheetName val="Anexo No 14 RESIDENTE"/>
      <sheetName val="DATOS"/>
      <sheetName val="Hoja1"/>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COL 21169"/>
      <sheetName val="9.625 CSG LN-5"/>
      <sheetName val="Drill Sheet"/>
      <sheetName val="LN5-CHC.4-7-SS7"/>
      <sheetName val="STRSUMM0"/>
      <sheetName val="Form5__Pág__1"/>
      <sheetName val="CALC PROD MENSUAL"/>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Hoja 1 "/>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eel"/>
      <sheetName val="CUMPLIMIENTO"/>
      <sheetName val=" BHA#02 12"/>
      <sheetName val="Category"/>
      <sheetName val="Cover"/>
      <sheetName val="Parámetros Formato"/>
      <sheetName val="A_A310"/>
      <sheetName val="A_G105"/>
      <sheetName val="A_G200"/>
      <sheetName val="C21_G115"/>
      <sheetName val="BW P&amp;L"/>
      <sheetName val="precios"/>
      <sheetName val="Gaviones"/>
      <sheetName val="calculation"/>
      <sheetName val="ACTA DE INICIO"/>
      <sheetName val="ACTA N° 1"/>
      <sheetName val="ITEM 1.1"/>
      <sheetName val="ITEM 2.1"/>
      <sheetName val="ITEM 3.1"/>
      <sheetName val="ITEM 3.3"/>
      <sheetName val="ITEM 4.1"/>
      <sheetName val="Acta de recibo y final"/>
      <sheetName val="ITEM 1.12"/>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2" t="str">
            <v>INFORME SEMANAL DE ACTIVIDADES</v>
          </cell>
        </row>
      </sheetData>
      <sheetData sheetId="8">
        <row r="2">
          <cell r="B2" t="str">
            <v>INFORME SEMANAL DE ACTIVIDADES</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ow r="2">
          <cell r="BZ2" t="str">
            <v xml:space="preserve">          ACERIA   M.C.C.</v>
          </cell>
        </row>
      </sheetData>
      <sheetData sheetId="54">
        <row r="2">
          <cell r="B2" t="str">
            <v>INFORME SEMANAL DE ACTIVIDADES</v>
          </cell>
        </row>
      </sheetData>
      <sheetData sheetId="55">
        <row r="2">
          <cell r="B2" t="str">
            <v>INFORME SEMANAL DE ACTIVIDADES</v>
          </cell>
        </row>
      </sheetData>
      <sheetData sheetId="56">
        <row r="2">
          <cell r="BZ2" t="str">
            <v xml:space="preserve">          ACERIA   M.C.C.</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Z2" t="str">
            <v xml:space="preserve">          ACERIA   M.C.C.</v>
          </cell>
        </row>
      </sheetData>
      <sheetData sheetId="63">
        <row r="2">
          <cell r="B2" t="str">
            <v>INFORME SEMANAL DE ACTIVIDADES</v>
          </cell>
        </row>
      </sheetData>
      <sheetData sheetId="64">
        <row r="2">
          <cell r="BZ2" t="str">
            <v xml:space="preserve">          ACERIA   M.C.C.</v>
          </cell>
        </row>
      </sheetData>
      <sheetData sheetId="65">
        <row r="2">
          <cell r="BZ2" t="str">
            <v xml:space="preserve">          ACERIA   M.C.C.</v>
          </cell>
        </row>
      </sheetData>
      <sheetData sheetId="66">
        <row r="2">
          <cell r="BZ2" t="str">
            <v xml:space="preserve">          ACERIA   M.C.C.</v>
          </cell>
        </row>
      </sheetData>
      <sheetData sheetId="67">
        <row r="2">
          <cell r="BZ2" t="str">
            <v xml:space="preserve">          ACERIA   M.C.C.</v>
          </cell>
        </row>
      </sheetData>
      <sheetData sheetId="68"/>
      <sheetData sheetId="69">
        <row r="2">
          <cell r="BZ2" t="str">
            <v xml:space="preserve">          ACERIA   M.C.C.</v>
          </cell>
        </row>
      </sheetData>
      <sheetData sheetId="70"/>
      <sheetData sheetId="71">
        <row r="2">
          <cell r="BZ2" t="str">
            <v xml:space="preserve">          ACERIA   M.C.C.</v>
          </cell>
        </row>
      </sheetData>
      <sheetData sheetId="72"/>
      <sheetData sheetId="73"/>
      <sheetData sheetId="74"/>
      <sheetData sheetId="75">
        <row r="2">
          <cell r="BZ2" t="str">
            <v xml:space="preserve">          ACERIA   M.C.C.</v>
          </cell>
        </row>
      </sheetData>
      <sheetData sheetId="76"/>
      <sheetData sheetId="77"/>
      <sheetData sheetId="78">
        <row r="2">
          <cell r="BZ2" t="str">
            <v xml:space="preserve">          ACERIA   M.C.C.</v>
          </cell>
        </row>
      </sheetData>
      <sheetData sheetId="79"/>
      <sheetData sheetId="80">
        <row r="2">
          <cell r="BZ2" t="str">
            <v xml:space="preserve">          ACERIA   M.C.C.</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row r="2">
          <cell r="BZ2" t="str">
            <v xml:space="preserve">          ACERIA   M.C.C.</v>
          </cell>
        </row>
      </sheetData>
      <sheetData sheetId="94"/>
      <sheetData sheetId="95">
        <row r="2">
          <cell r="BZ2" t="str">
            <v xml:space="preserve">          ACERIA   M.C.C.</v>
          </cell>
        </row>
      </sheetData>
      <sheetData sheetId="96">
        <row r="2">
          <cell r="BZ2" t="str">
            <v xml:space="preserve">          ACERIA   M.C.C.</v>
          </cell>
        </row>
      </sheetData>
      <sheetData sheetId="97">
        <row r="2">
          <cell r="BZ2" t="str">
            <v xml:space="preserve">          ACERIA   M.C.C.</v>
          </cell>
        </row>
      </sheetData>
      <sheetData sheetId="98">
        <row r="2">
          <cell r="BZ2" t="str">
            <v xml:space="preserve">          ACERIA   M.C.C.</v>
          </cell>
        </row>
      </sheetData>
      <sheetData sheetId="99">
        <row r="2">
          <cell r="BZ2" t="str">
            <v xml:space="preserve">          ACERIA   M.C.C.</v>
          </cell>
        </row>
      </sheetData>
      <sheetData sheetId="100">
        <row r="2">
          <cell r="BZ2" t="str">
            <v xml:space="preserve">          ACERIA   M.C.C.</v>
          </cell>
        </row>
      </sheetData>
      <sheetData sheetId="101">
        <row r="2">
          <cell r="BZ2" t="str">
            <v xml:space="preserve">          ACERIA   M.C.C.</v>
          </cell>
        </row>
      </sheetData>
      <sheetData sheetId="102">
        <row r="2">
          <cell r="BZ2" t="str">
            <v xml:space="preserve">          ACERIA   M.C.C.</v>
          </cell>
        </row>
      </sheetData>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row r="2">
          <cell r="BZ2" t="str">
            <v xml:space="preserve">          ACERIA   M.C.C.</v>
          </cell>
        </row>
      </sheetData>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ow r="2">
          <cell r="BZ2" t="str">
            <v xml:space="preserve">          ACERIA   M.C.C.</v>
          </cell>
        </row>
      </sheetData>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ases_2A"/>
      <sheetName val="Petroq_"/>
      <sheetName val="Serv_Ind_"/>
      <sheetName val="Manto,_Otros"/>
      <sheetName val="TARIFAS"/>
      <sheetName val="DATOS CONTRATO"/>
      <sheetName val="Hoja1"/>
      <sheetName val="Datos"/>
      <sheetName val="Listado priorizado de reposicio"/>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0">
          <cell r="C20">
            <v>2265.5</v>
          </cell>
        </row>
      </sheetData>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STADO VÍA-CRIT.TECNICO"/>
      <sheetName val="CONT_ADI"/>
      <sheetName val="Bajadas"/>
      <sheetName val="TRANSPORTE"/>
      <sheetName val="NARIÑO"/>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Prestacional"/>
      <sheetName val="CRONOGRAMA"/>
      <sheetName val="OCTUBRE"/>
      <sheetName val="Summary"/>
      <sheetName val="CODCONST"/>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Hoja2"/>
      <sheetName val="Cuadr."/>
      <sheetName val="PUNITARIOS PARA 241201 2S.xls"/>
      <sheetName val="OBRAS SES"/>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Requisición1"/>
      <sheetName val="SALARIOS"/>
      <sheetName val="PREACTA Y CONTRATISTAS"/>
      <sheetName val="PERSONAL"/>
      <sheetName val="Tarifa MT"/>
      <sheetName val="UNITARIOS"/>
      <sheetName val="THE"/>
      <sheetName val="ATHE"/>
      <sheetName val="APU NO PREVISTO"/>
      <sheetName val="PPTA (3)"/>
      <sheetName val="PPTA (2)"/>
      <sheetName val="PPTA"/>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materiales"/>
      <sheetName val="BALANCE"/>
      <sheetName val="ITEMS NO REVISTOS"/>
      <sheetName val="APU ELECTRICOS"/>
      <sheetName val="for 6"/>
      <sheetName val="glvc"/>
      <sheetName val="civ_roma"/>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ow r="48">
          <cell r="E48">
            <v>0</v>
          </cell>
        </row>
      </sheetData>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row r="48">
          <cell r="E48">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ow r="48">
          <cell r="E48">
            <v>0</v>
          </cell>
        </row>
      </sheetData>
      <sheetData sheetId="227"/>
      <sheetData sheetId="228"/>
      <sheetData sheetId="229" refreshError="1"/>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sheetData sheetId="242"/>
      <sheetData sheetId="243" refreshError="1"/>
      <sheetData sheetId="244" refreshError="1"/>
      <sheetData sheetId="245">
        <row r="48">
          <cell r="E48">
            <v>0</v>
          </cell>
        </row>
      </sheetData>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RIFAS"/>
      <sheetName val="espe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46"/>
      <sheetName val="Tabl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2004"/>
      <sheetName val="[A MInformes M]__cceficiente__7"/>
      <sheetName val="[A MInformes M]__cceficiente__8"/>
      <sheetName val="\MANTENIMIENTO RUTA 1001_MARZO "/>
      <sheetName val="\D\MANTENIMIENTO RUTA 1001_MARZ"/>
      <sheetName val="\G\D\MANTENIMIENTO RUTA 1001_MA"/>
      <sheetName val="BALANCE- RECURSOS"/>
      <sheetName val="\\SERVIDOR\Public2\MANTENIMIENT"/>
      <sheetName val="Caida Escalonada Alcant"/>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 val="Informacion"/>
      <sheetName val="cronograma"/>
      <sheetName val="MEDIA GEOMETRICA"/>
      <sheetName val="ASPECTOS TECNICO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19"/>
  <sheetViews>
    <sheetView zoomScale="84" zoomScaleNormal="84" workbookViewId="0">
      <selection activeCell="K205" sqref="K205"/>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4" width="15.6640625" style="1" customWidth="1"/>
    <col min="15" max="16" width="14.33203125" style="1" customWidth="1"/>
    <col min="17" max="16384" width="11.5" style="1"/>
  </cols>
  <sheetData>
    <row r="1" spans="1:13" ht="17" thickBot="1">
      <c r="A1" s="4"/>
      <c r="B1" s="4"/>
      <c r="C1" s="4"/>
      <c r="D1" s="4"/>
      <c r="E1" s="5"/>
      <c r="F1" s="4"/>
      <c r="G1" s="4"/>
      <c r="H1" s="4"/>
      <c r="I1" s="4"/>
      <c r="J1" s="4"/>
      <c r="K1" s="4"/>
      <c r="L1" s="4"/>
      <c r="M1" s="4"/>
    </row>
    <row r="2" spans="1:13" ht="17" thickTop="1">
      <c r="A2" s="4"/>
      <c r="B2" s="6"/>
      <c r="C2" s="151"/>
      <c r="D2" s="151"/>
      <c r="E2" s="152"/>
      <c r="F2" s="151"/>
      <c r="G2" s="151"/>
      <c r="H2" s="151"/>
      <c r="I2" s="151"/>
      <c r="J2" s="151"/>
      <c r="K2" s="151"/>
      <c r="L2" s="7"/>
      <c r="M2" s="4"/>
    </row>
    <row r="3" spans="1:13" ht="26.25" customHeight="1">
      <c r="A3" s="4"/>
      <c r="B3" s="8"/>
      <c r="C3" s="282" t="s">
        <v>0</v>
      </c>
      <c r="D3" s="283"/>
      <c r="E3" s="283"/>
      <c r="F3" s="283"/>
      <c r="G3" s="4" t="s">
        <v>74</v>
      </c>
      <c r="H3" s="4"/>
      <c r="I3" s="4"/>
      <c r="J3" s="4"/>
      <c r="K3" s="4"/>
      <c r="L3" s="9"/>
      <c r="M3" s="4"/>
    </row>
    <row r="4" spans="1:13" ht="16">
      <c r="A4" s="4"/>
      <c r="B4" s="8"/>
      <c r="C4" s="136"/>
      <c r="D4" s="137" t="s">
        <v>1</v>
      </c>
      <c r="E4" s="136"/>
      <c r="F4" s="137"/>
      <c r="G4" s="4"/>
      <c r="H4" s="4"/>
      <c r="I4" s="4"/>
      <c r="J4" s="4"/>
      <c r="K4" s="4"/>
      <c r="L4" s="9"/>
      <c r="M4" s="4"/>
    </row>
    <row r="5" spans="1:13" ht="16">
      <c r="A5" s="4"/>
      <c r="B5" s="8"/>
      <c r="C5" s="284" t="s">
        <v>74</v>
      </c>
      <c r="D5" s="284"/>
      <c r="E5" s="284"/>
      <c r="F5" s="284"/>
      <c r="G5" s="284"/>
      <c r="H5" s="284"/>
      <c r="I5" s="284"/>
      <c r="J5" s="284"/>
      <c r="K5" s="284"/>
      <c r="L5" s="9"/>
      <c r="M5" s="4"/>
    </row>
    <row r="6" spans="1:13" ht="17" thickBot="1">
      <c r="A6" s="4"/>
      <c r="B6" s="8"/>
      <c r="C6" s="285" t="s">
        <v>175</v>
      </c>
      <c r="D6" s="285"/>
      <c r="E6" s="285"/>
      <c r="F6" s="285"/>
      <c r="G6" s="285"/>
      <c r="H6" s="285"/>
      <c r="I6" s="285"/>
      <c r="J6" s="285"/>
      <c r="K6" s="285"/>
      <c r="L6" s="9"/>
      <c r="M6" s="4"/>
    </row>
    <row r="7" spans="1:13" s="17" customFormat="1" ht="16">
      <c r="A7" s="16"/>
      <c r="B7" s="160"/>
      <c r="C7" s="286" t="s">
        <v>81</v>
      </c>
      <c r="D7" s="287"/>
      <c r="E7" s="287"/>
      <c r="F7" s="287"/>
      <c r="G7" s="287"/>
      <c r="H7" s="287"/>
      <c r="I7" s="287"/>
      <c r="J7" s="287"/>
      <c r="K7" s="288"/>
      <c r="L7" s="18"/>
      <c r="M7" s="16"/>
    </row>
    <row r="8" spans="1:13" ht="33.75" customHeight="1">
      <c r="A8" s="4"/>
      <c r="B8" s="8"/>
      <c r="C8" s="289"/>
      <c r="D8" s="290"/>
      <c r="E8" s="290"/>
      <c r="F8" s="290"/>
      <c r="G8" s="290"/>
      <c r="H8" s="290"/>
      <c r="I8" s="290"/>
      <c r="J8" s="290"/>
      <c r="K8" s="291"/>
      <c r="L8" s="9"/>
      <c r="M8" s="4"/>
    </row>
    <row r="9" spans="1:13" ht="34.5" customHeight="1">
      <c r="A9" s="4"/>
      <c r="B9" s="8"/>
      <c r="C9" s="292" t="s">
        <v>176</v>
      </c>
      <c r="D9" s="293"/>
      <c r="E9" s="293"/>
      <c r="F9" s="293"/>
      <c r="G9" s="293"/>
      <c r="H9" s="293"/>
      <c r="I9" s="293"/>
      <c r="J9" s="293"/>
      <c r="K9" s="294"/>
      <c r="L9" s="9"/>
      <c r="M9" s="4"/>
    </row>
    <row r="10" spans="1:13" ht="30" customHeight="1" thickBot="1">
      <c r="A10" s="4"/>
      <c r="B10" s="8"/>
      <c r="C10" s="271" t="s">
        <v>177</v>
      </c>
      <c r="D10" s="272"/>
      <c r="E10" s="272"/>
      <c r="F10" s="272"/>
      <c r="G10" s="272"/>
      <c r="H10" s="272"/>
      <c r="I10" s="272"/>
      <c r="J10" s="272"/>
      <c r="K10" s="273"/>
      <c r="L10" s="9"/>
      <c r="M10" s="4"/>
    </row>
    <row r="11" spans="1:13" ht="30" customHeight="1" thickBot="1">
      <c r="A11" s="4"/>
      <c r="B11" s="8"/>
      <c r="C11" s="274"/>
      <c r="D11" s="275"/>
      <c r="E11" s="275"/>
      <c r="F11" s="275"/>
      <c r="G11" s="275"/>
      <c r="H11" s="275"/>
      <c r="I11" s="275"/>
      <c r="J11" s="275"/>
      <c r="K11" s="276"/>
      <c r="L11" s="9"/>
      <c r="M11" s="4"/>
    </row>
    <row r="12" spans="1:13" ht="30" customHeight="1">
      <c r="A12" s="4"/>
      <c r="B12" s="8"/>
      <c r="C12" s="277" t="s">
        <v>2</v>
      </c>
      <c r="D12" s="279" t="s">
        <v>3</v>
      </c>
      <c r="E12" s="281" t="s">
        <v>4</v>
      </c>
      <c r="F12" s="281"/>
      <c r="G12" s="277" t="s">
        <v>5</v>
      </c>
      <c r="H12" s="279" t="s">
        <v>6</v>
      </c>
      <c r="I12" s="279" t="s">
        <v>7</v>
      </c>
      <c r="J12" s="300" t="s">
        <v>8</v>
      </c>
      <c r="K12" s="302" t="s">
        <v>9</v>
      </c>
      <c r="L12" s="9"/>
      <c r="M12" s="4"/>
    </row>
    <row r="13" spans="1:13" ht="30" customHeight="1" thickBot="1">
      <c r="A13" s="4"/>
      <c r="B13" s="8"/>
      <c r="C13" s="278"/>
      <c r="D13" s="280"/>
      <c r="E13" s="126" t="s">
        <v>10</v>
      </c>
      <c r="F13" s="126" t="s">
        <v>11</v>
      </c>
      <c r="G13" s="278"/>
      <c r="H13" s="280"/>
      <c r="I13" s="280"/>
      <c r="J13" s="301"/>
      <c r="K13" s="303"/>
      <c r="L13" s="9"/>
      <c r="M13" s="4"/>
    </row>
    <row r="14" spans="1:13" ht="30" customHeight="1">
      <c r="A14" s="4"/>
      <c r="B14" s="8"/>
      <c r="C14" s="186">
        <v>1</v>
      </c>
      <c r="D14" s="208"/>
      <c r="E14" s="208"/>
      <c r="F14" s="208"/>
      <c r="G14" s="162" t="s">
        <v>82</v>
      </c>
      <c r="H14" s="163"/>
      <c r="I14" s="164"/>
      <c r="J14" s="165"/>
      <c r="K14" s="187"/>
      <c r="L14" s="9"/>
      <c r="M14" s="4"/>
    </row>
    <row r="15" spans="1:13" ht="30" customHeight="1">
      <c r="A15" s="4"/>
      <c r="B15" s="8"/>
      <c r="C15" s="193">
        <f>C14+0.01</f>
        <v>1.01</v>
      </c>
      <c r="D15" s="208"/>
      <c r="E15" s="208"/>
      <c r="F15" s="208"/>
      <c r="G15" s="243" t="s">
        <v>89</v>
      </c>
      <c r="H15" s="174" t="s">
        <v>85</v>
      </c>
      <c r="I15" s="263">
        <v>54</v>
      </c>
      <c r="J15" s="174">
        <v>38637</v>
      </c>
      <c r="K15" s="190">
        <f>IFERROR(ROUND(J15*I15,0),"")</f>
        <v>2086398</v>
      </c>
      <c r="L15" s="9"/>
      <c r="M15" s="4"/>
    </row>
    <row r="16" spans="1:13" ht="30" customHeight="1">
      <c r="A16" s="4"/>
      <c r="B16" s="8"/>
      <c r="C16" s="193">
        <f t="shared" ref="C16:C18" si="0">C15+0.01</f>
        <v>1.02</v>
      </c>
      <c r="D16" s="208"/>
      <c r="E16" s="208"/>
      <c r="F16" s="208"/>
      <c r="G16" s="243" t="s">
        <v>178</v>
      </c>
      <c r="H16" s="174" t="s">
        <v>85</v>
      </c>
      <c r="I16" s="263">
        <v>48</v>
      </c>
      <c r="J16" s="174">
        <v>128283</v>
      </c>
      <c r="K16" s="190">
        <f>IFERROR(ROUND(J16*I16,0),"")</f>
        <v>6157584</v>
      </c>
      <c r="L16" s="9"/>
      <c r="M16" s="4"/>
    </row>
    <row r="17" spans="1:15" ht="30" customHeight="1">
      <c r="A17" s="4"/>
      <c r="B17" s="8"/>
      <c r="C17" s="193">
        <f t="shared" si="0"/>
        <v>1.03</v>
      </c>
      <c r="D17" s="208"/>
      <c r="E17" s="208"/>
      <c r="F17" s="208"/>
      <c r="G17" s="243" t="s">
        <v>179</v>
      </c>
      <c r="H17" s="174" t="s">
        <v>83</v>
      </c>
      <c r="I17" s="263">
        <v>402</v>
      </c>
      <c r="J17" s="174">
        <v>9782</v>
      </c>
      <c r="K17" s="190">
        <f>IFERROR(ROUND(J17*I17,0),"")</f>
        <v>3932364</v>
      </c>
      <c r="L17" s="9"/>
      <c r="M17" s="4"/>
    </row>
    <row r="18" spans="1:15" ht="30" customHeight="1">
      <c r="A18" s="4"/>
      <c r="B18" s="8"/>
      <c r="C18" s="193">
        <f t="shared" si="0"/>
        <v>1.04</v>
      </c>
      <c r="D18" s="208"/>
      <c r="E18" s="208"/>
      <c r="F18" s="208"/>
      <c r="G18" s="243" t="s">
        <v>87</v>
      </c>
      <c r="H18" s="174" t="s">
        <v>84</v>
      </c>
      <c r="I18" s="263">
        <v>85</v>
      </c>
      <c r="J18" s="174">
        <v>19038</v>
      </c>
      <c r="K18" s="190">
        <f>IFERROR(ROUND(J18*I18,0),"")</f>
        <v>1618230</v>
      </c>
      <c r="L18" s="9"/>
      <c r="M18" s="4"/>
    </row>
    <row r="19" spans="1:15" ht="30" customHeight="1" thickBot="1">
      <c r="A19" s="4"/>
      <c r="B19" s="8"/>
      <c r="C19" s="209" t="s">
        <v>12</v>
      </c>
      <c r="D19" s="210"/>
      <c r="E19" s="210"/>
      <c r="F19" s="210"/>
      <c r="G19" s="211"/>
      <c r="H19" s="210"/>
      <c r="I19" s="212"/>
      <c r="J19" s="213"/>
      <c r="K19" s="161">
        <f>SUM(K15:K18)</f>
        <v>13794576</v>
      </c>
      <c r="L19" s="9"/>
      <c r="M19" s="4"/>
    </row>
    <row r="20" spans="1:15" ht="30" customHeight="1" thickBot="1">
      <c r="A20" s="4"/>
      <c r="B20" s="8"/>
      <c r="C20" s="214"/>
      <c r="D20" s="215"/>
      <c r="E20" s="215"/>
      <c r="F20" s="215"/>
      <c r="G20" s="215"/>
      <c r="H20" s="215"/>
      <c r="I20" s="215"/>
      <c r="J20" s="215"/>
      <c r="K20" s="216"/>
      <c r="L20" s="9"/>
      <c r="M20" s="4"/>
    </row>
    <row r="21" spans="1:15" ht="30" customHeight="1">
      <c r="A21" s="4"/>
      <c r="B21" s="8"/>
      <c r="C21" s="191" t="s">
        <v>88</v>
      </c>
      <c r="D21" s="208"/>
      <c r="E21" s="208"/>
      <c r="F21" s="208"/>
      <c r="G21" s="162" t="s">
        <v>91</v>
      </c>
      <c r="H21" s="163"/>
      <c r="I21" s="164"/>
      <c r="J21" s="165"/>
      <c r="K21" s="187"/>
      <c r="L21" s="9"/>
      <c r="M21" s="4"/>
    </row>
    <row r="22" spans="1:15" ht="30" customHeight="1">
      <c r="A22" s="4"/>
      <c r="B22" s="8"/>
      <c r="C22" s="193">
        <f>C21+0.01</f>
        <v>2.0099999999999998</v>
      </c>
      <c r="D22" s="208"/>
      <c r="E22" s="208"/>
      <c r="F22" s="208"/>
      <c r="G22" s="201" t="s">
        <v>92</v>
      </c>
      <c r="H22" s="174" t="s">
        <v>83</v>
      </c>
      <c r="I22" s="263">
        <v>41</v>
      </c>
      <c r="J22" s="174">
        <v>55313</v>
      </c>
      <c r="K22" s="190">
        <f>IFERROR(ROUND(J22*I22,0),"")</f>
        <v>2267833</v>
      </c>
      <c r="L22" s="9"/>
      <c r="M22" s="4"/>
    </row>
    <row r="23" spans="1:15" ht="30" customHeight="1">
      <c r="A23" s="4"/>
      <c r="B23" s="8"/>
      <c r="C23" s="193">
        <f>C22+0.01</f>
        <v>2.0199999999999996</v>
      </c>
      <c r="D23" s="208"/>
      <c r="E23" s="208"/>
      <c r="F23" s="208"/>
      <c r="G23" s="201" t="s">
        <v>180</v>
      </c>
      <c r="H23" s="174" t="s">
        <v>85</v>
      </c>
      <c r="I23" s="263">
        <v>8</v>
      </c>
      <c r="J23" s="174">
        <v>863227</v>
      </c>
      <c r="K23" s="190">
        <f>IFERROR(ROUND(J23*I23,0),"")</f>
        <v>6905816</v>
      </c>
      <c r="L23" s="9"/>
      <c r="M23" s="4"/>
    </row>
    <row r="24" spans="1:15" ht="30" customHeight="1">
      <c r="A24" s="4"/>
      <c r="B24" s="8"/>
      <c r="C24" s="193">
        <f t="shared" ref="C24:C26" si="1">C23+0.01</f>
        <v>2.0299999999999994</v>
      </c>
      <c r="D24" s="208"/>
      <c r="E24" s="208"/>
      <c r="F24" s="208"/>
      <c r="G24" s="202" t="s">
        <v>93</v>
      </c>
      <c r="H24" s="174" t="s">
        <v>85</v>
      </c>
      <c r="I24" s="263">
        <v>6</v>
      </c>
      <c r="J24" s="174">
        <v>1461473</v>
      </c>
      <c r="K24" s="190">
        <f>IFERROR(ROUND(J24*I24,0),"")</f>
        <v>8768838</v>
      </c>
      <c r="L24" s="9"/>
      <c r="M24" s="4"/>
    </row>
    <row r="25" spans="1:15" s="4" customFormat="1" ht="30" customHeight="1">
      <c r="B25" s="8"/>
      <c r="C25" s="193">
        <f t="shared" si="1"/>
        <v>2.0399999999999991</v>
      </c>
      <c r="D25" s="217"/>
      <c r="E25" s="217"/>
      <c r="F25" s="217"/>
      <c r="G25" s="202" t="s">
        <v>181</v>
      </c>
      <c r="H25" s="174" t="s">
        <v>85</v>
      </c>
      <c r="I25" s="263">
        <v>4</v>
      </c>
      <c r="J25" s="174">
        <v>1488746</v>
      </c>
      <c r="K25" s="190">
        <f>IFERROR(ROUND(J25*I25,0),"")</f>
        <v>5954984</v>
      </c>
      <c r="L25" s="9"/>
    </row>
    <row r="26" spans="1:15" ht="30" customHeight="1">
      <c r="B26" s="13"/>
      <c r="C26" s="193">
        <f t="shared" si="1"/>
        <v>2.0499999999999989</v>
      </c>
      <c r="D26" s="208"/>
      <c r="E26" s="208"/>
      <c r="F26" s="208"/>
      <c r="G26" s="166" t="s">
        <v>98</v>
      </c>
      <c r="H26" s="174" t="s">
        <v>99</v>
      </c>
      <c r="I26" s="263">
        <v>4370</v>
      </c>
      <c r="J26" s="174">
        <v>8659</v>
      </c>
      <c r="K26" s="188">
        <f>IFERROR(ROUND(J26*I26,0),"")</f>
        <v>37839830</v>
      </c>
      <c r="L26" s="14"/>
      <c r="O26" s="250"/>
    </row>
    <row r="27" spans="1:15" ht="30" customHeight="1" thickBot="1">
      <c r="A27" s="4"/>
      <c r="B27" s="8"/>
      <c r="C27" s="209" t="s">
        <v>12</v>
      </c>
      <c r="D27" s="218"/>
      <c r="E27" s="219"/>
      <c r="F27" s="218"/>
      <c r="G27" s="218"/>
      <c r="H27" s="218"/>
      <c r="I27" s="212"/>
      <c r="J27" s="213"/>
      <c r="K27" s="161">
        <f>SUM(K22:K26)</f>
        <v>61737301</v>
      </c>
      <c r="L27" s="9"/>
      <c r="M27" s="4"/>
    </row>
    <row r="28" spans="1:15" ht="30" customHeight="1" thickBot="1">
      <c r="A28" s="4"/>
      <c r="B28" s="8"/>
      <c r="C28" s="214"/>
      <c r="D28" s="215"/>
      <c r="E28" s="215"/>
      <c r="F28" s="215"/>
      <c r="G28" s="215"/>
      <c r="H28" s="215"/>
      <c r="I28" s="215"/>
      <c r="J28" s="215"/>
      <c r="K28" s="216"/>
      <c r="L28" s="9"/>
      <c r="M28" s="4"/>
    </row>
    <row r="29" spans="1:15" ht="30" customHeight="1">
      <c r="A29" s="4"/>
      <c r="B29" s="8"/>
      <c r="C29" s="191" t="s">
        <v>90</v>
      </c>
      <c r="D29" s="220"/>
      <c r="E29" s="220"/>
      <c r="F29" s="220"/>
      <c r="G29" s="162" t="s">
        <v>121</v>
      </c>
      <c r="H29" s="163"/>
      <c r="I29" s="164"/>
      <c r="J29" s="165"/>
      <c r="K29" s="187"/>
      <c r="L29" s="9"/>
      <c r="M29" s="4"/>
    </row>
    <row r="30" spans="1:15" ht="30" customHeight="1">
      <c r="A30" s="4"/>
      <c r="B30" s="8"/>
      <c r="C30" s="193">
        <f>C29+0.01</f>
        <v>3.01</v>
      </c>
      <c r="D30" s="221"/>
      <c r="E30" s="221"/>
      <c r="F30" s="221"/>
      <c r="G30" s="243" t="s">
        <v>182</v>
      </c>
      <c r="H30" s="174" t="s">
        <v>83</v>
      </c>
      <c r="I30" s="260">
        <v>13</v>
      </c>
      <c r="J30" s="174">
        <v>127543</v>
      </c>
      <c r="K30" s="190">
        <f t="shared" ref="K30:K36" si="2">IFERROR(ROUND(J30*I30,0),"")</f>
        <v>1658059</v>
      </c>
      <c r="L30" s="9"/>
      <c r="M30" s="4"/>
    </row>
    <row r="31" spans="1:15" ht="30" customHeight="1">
      <c r="A31" s="4"/>
      <c r="B31" s="8"/>
      <c r="C31" s="193">
        <v>3.02</v>
      </c>
      <c r="D31" s="221"/>
      <c r="E31" s="221"/>
      <c r="F31" s="221"/>
      <c r="G31" s="243" t="s">
        <v>122</v>
      </c>
      <c r="H31" s="174" t="s">
        <v>99</v>
      </c>
      <c r="I31" s="263">
        <v>350</v>
      </c>
      <c r="J31" s="174">
        <v>12760</v>
      </c>
      <c r="K31" s="190">
        <f t="shared" si="2"/>
        <v>4466000</v>
      </c>
      <c r="L31" s="9"/>
      <c r="M31" s="4"/>
    </row>
    <row r="32" spans="1:15" ht="30" customHeight="1">
      <c r="A32" s="4"/>
      <c r="B32" s="8"/>
      <c r="C32" s="193">
        <f t="shared" ref="C32" si="3">C31+0.01</f>
        <v>3.03</v>
      </c>
      <c r="D32" s="221"/>
      <c r="E32" s="221"/>
      <c r="F32" s="221"/>
      <c r="G32" s="243" t="s">
        <v>120</v>
      </c>
      <c r="H32" s="174" t="s">
        <v>83</v>
      </c>
      <c r="I32" s="260">
        <v>30</v>
      </c>
      <c r="J32" s="174">
        <v>53484</v>
      </c>
      <c r="K32" s="190">
        <f t="shared" si="2"/>
        <v>1604520</v>
      </c>
      <c r="L32" s="9"/>
      <c r="M32" s="4"/>
    </row>
    <row r="33" spans="1:13" ht="30" customHeight="1">
      <c r="A33" s="4"/>
      <c r="B33" s="8"/>
      <c r="C33" s="193">
        <v>3.04</v>
      </c>
      <c r="D33" s="221"/>
      <c r="E33" s="221"/>
      <c r="F33" s="221"/>
      <c r="G33" s="243" t="s">
        <v>183</v>
      </c>
      <c r="H33" s="174" t="s">
        <v>83</v>
      </c>
      <c r="I33" s="260">
        <v>13</v>
      </c>
      <c r="J33" s="174">
        <v>65879</v>
      </c>
      <c r="K33" s="190">
        <f t="shared" si="2"/>
        <v>856427</v>
      </c>
      <c r="L33" s="9"/>
      <c r="M33" s="4"/>
    </row>
    <row r="34" spans="1:13" ht="30" customHeight="1">
      <c r="A34" s="4"/>
      <c r="B34" s="8"/>
      <c r="C34" s="193">
        <f>C33+0.01</f>
        <v>3.05</v>
      </c>
      <c r="D34" s="221"/>
      <c r="E34" s="221"/>
      <c r="F34" s="221"/>
      <c r="G34" s="243" t="s">
        <v>184</v>
      </c>
      <c r="H34" s="174" t="s">
        <v>83</v>
      </c>
      <c r="I34" s="260">
        <v>30</v>
      </c>
      <c r="J34" s="174">
        <v>152318</v>
      </c>
      <c r="K34" s="190">
        <f t="shared" si="2"/>
        <v>4569540</v>
      </c>
      <c r="L34" s="9"/>
      <c r="M34" s="4"/>
    </row>
    <row r="35" spans="1:13" ht="30" customHeight="1">
      <c r="A35" s="4"/>
      <c r="B35" s="8"/>
      <c r="C35" s="193">
        <f t="shared" ref="C35:C36" si="4">C34+0.01</f>
        <v>3.0599999999999996</v>
      </c>
      <c r="D35" s="220"/>
      <c r="E35" s="220"/>
      <c r="F35" s="220"/>
      <c r="G35" s="243" t="s">
        <v>185</v>
      </c>
      <c r="H35" s="174" t="s">
        <v>83</v>
      </c>
      <c r="I35" s="263">
        <v>13</v>
      </c>
      <c r="J35" s="174">
        <v>157435</v>
      </c>
      <c r="K35" s="190">
        <f t="shared" si="2"/>
        <v>2046655</v>
      </c>
      <c r="L35" s="9"/>
      <c r="M35" s="4"/>
    </row>
    <row r="36" spans="1:13" s="4" customFormat="1" ht="30" customHeight="1">
      <c r="B36" s="8"/>
      <c r="C36" s="193">
        <f t="shared" si="4"/>
        <v>3.0699999999999994</v>
      </c>
      <c r="D36" s="217"/>
      <c r="E36" s="217"/>
      <c r="F36" s="217"/>
      <c r="G36" s="201" t="s">
        <v>186</v>
      </c>
      <c r="H36" s="174" t="s">
        <v>83</v>
      </c>
      <c r="I36" s="263">
        <v>10</v>
      </c>
      <c r="J36" s="174">
        <v>127543</v>
      </c>
      <c r="K36" s="190">
        <f t="shared" si="2"/>
        <v>1275430</v>
      </c>
      <c r="L36" s="9"/>
    </row>
    <row r="37" spans="1:13" ht="30" customHeight="1" thickBot="1">
      <c r="A37" s="4"/>
      <c r="B37" s="8"/>
      <c r="C37" s="222" t="s">
        <v>12</v>
      </c>
      <c r="D37" s="223"/>
      <c r="E37" s="223"/>
      <c r="F37" s="223"/>
      <c r="G37" s="224"/>
      <c r="H37" s="223"/>
      <c r="I37" s="212"/>
      <c r="J37" s="225"/>
      <c r="K37" s="161">
        <f>SUM(K30:K36)</f>
        <v>16476631</v>
      </c>
      <c r="L37" s="9"/>
      <c r="M37" s="4"/>
    </row>
    <row r="38" spans="1:13" ht="30" customHeight="1" thickBot="1">
      <c r="A38" s="4"/>
      <c r="B38" s="8"/>
      <c r="C38" s="214"/>
      <c r="D38" s="215"/>
      <c r="E38" s="215"/>
      <c r="F38" s="215"/>
      <c r="G38" s="215"/>
      <c r="H38" s="215"/>
      <c r="I38" s="215"/>
      <c r="J38" s="215"/>
      <c r="K38" s="216"/>
      <c r="L38" s="9"/>
      <c r="M38" s="4"/>
    </row>
    <row r="39" spans="1:13" ht="30" customHeight="1">
      <c r="A39" s="4"/>
      <c r="B39" s="8"/>
      <c r="C39" s="191" t="s">
        <v>94</v>
      </c>
      <c r="D39" s="220"/>
      <c r="E39" s="220"/>
      <c r="F39" s="220"/>
      <c r="G39" s="162" t="s">
        <v>243</v>
      </c>
      <c r="H39" s="163"/>
      <c r="I39" s="164"/>
      <c r="J39" s="165"/>
      <c r="K39" s="187"/>
      <c r="L39" s="9"/>
      <c r="M39" s="4"/>
    </row>
    <row r="40" spans="1:13" ht="30" customHeight="1">
      <c r="A40" s="4"/>
      <c r="B40" s="8"/>
      <c r="C40" s="193">
        <f>C39+0.01</f>
        <v>4.01</v>
      </c>
      <c r="D40" s="220"/>
      <c r="E40" s="220"/>
      <c r="F40" s="220"/>
      <c r="G40" s="243" t="s">
        <v>129</v>
      </c>
      <c r="H40" s="174" t="s">
        <v>83</v>
      </c>
      <c r="I40" s="260">
        <v>55</v>
      </c>
      <c r="J40" s="174">
        <v>161864</v>
      </c>
      <c r="K40" s="190">
        <f>IFERROR(ROUND(J40*I40,0),"")</f>
        <v>8902520</v>
      </c>
      <c r="L40" s="9"/>
      <c r="M40" s="4"/>
    </row>
    <row r="41" spans="1:13" ht="30" customHeight="1">
      <c r="A41" s="4"/>
      <c r="B41" s="8"/>
      <c r="C41" s="193">
        <f t="shared" ref="C41:C43" si="5">C40+0.01</f>
        <v>4.0199999999999996</v>
      </c>
      <c r="D41" s="220"/>
      <c r="E41" s="220"/>
      <c r="F41" s="220"/>
      <c r="G41" s="200" t="s">
        <v>97</v>
      </c>
      <c r="H41" s="174" t="s">
        <v>85</v>
      </c>
      <c r="I41" s="260">
        <v>5</v>
      </c>
      <c r="J41" s="174">
        <v>868253</v>
      </c>
      <c r="K41" s="190">
        <f>IFERROR(ROUND(J41*I41,0),"")</f>
        <v>4341265</v>
      </c>
      <c r="L41" s="9"/>
      <c r="M41" s="4"/>
    </row>
    <row r="42" spans="1:13" ht="30" customHeight="1">
      <c r="A42" s="4"/>
      <c r="B42" s="8"/>
      <c r="C42" s="193">
        <f t="shared" si="5"/>
        <v>4.0299999999999994</v>
      </c>
      <c r="D42" s="220"/>
      <c r="E42" s="220"/>
      <c r="F42" s="220"/>
      <c r="G42" s="243" t="s">
        <v>142</v>
      </c>
      <c r="H42" s="174" t="s">
        <v>84</v>
      </c>
      <c r="I42" s="260">
        <v>18</v>
      </c>
      <c r="J42" s="174">
        <v>83824</v>
      </c>
      <c r="K42" s="190">
        <f>IFERROR(ROUND(J42*I42,0),"")</f>
        <v>1508832</v>
      </c>
      <c r="L42" s="9"/>
      <c r="M42" s="4"/>
    </row>
    <row r="43" spans="1:13" ht="30" customHeight="1">
      <c r="A43" s="4"/>
      <c r="B43" s="8"/>
      <c r="C43" s="193">
        <f t="shared" si="5"/>
        <v>4.0399999999999991</v>
      </c>
      <c r="D43" s="220"/>
      <c r="E43" s="220"/>
      <c r="F43" s="220"/>
      <c r="G43" s="243" t="s">
        <v>96</v>
      </c>
      <c r="H43" s="174" t="s">
        <v>84</v>
      </c>
      <c r="I43" s="260">
        <v>89</v>
      </c>
      <c r="J43" s="174">
        <v>10180</v>
      </c>
      <c r="K43" s="190">
        <f>IFERROR(ROUND(J43*I43,0),"")</f>
        <v>906020</v>
      </c>
      <c r="L43" s="9"/>
      <c r="M43" s="4"/>
    </row>
    <row r="44" spans="1:13" ht="30" customHeight="1" thickBot="1">
      <c r="A44" s="4"/>
      <c r="B44" s="8"/>
      <c r="C44" s="209" t="s">
        <v>12</v>
      </c>
      <c r="D44" s="226"/>
      <c r="E44" s="226"/>
      <c r="F44" s="226"/>
      <c r="G44" s="227"/>
      <c r="H44" s="228"/>
      <c r="I44" s="212"/>
      <c r="J44" s="213"/>
      <c r="K44" s="161">
        <f>SUM(K40:K43)</f>
        <v>15658637</v>
      </c>
      <c r="L44" s="9"/>
      <c r="M44" s="4"/>
    </row>
    <row r="45" spans="1:13" ht="30" customHeight="1" thickBot="1">
      <c r="A45" s="4"/>
      <c r="B45" s="8"/>
      <c r="C45" s="214"/>
      <c r="D45" s="215"/>
      <c r="E45" s="215"/>
      <c r="F45" s="215"/>
      <c r="G45" s="215"/>
      <c r="H45" s="215"/>
      <c r="I45" s="215"/>
      <c r="J45" s="215"/>
      <c r="K45" s="216"/>
      <c r="L45" s="9"/>
      <c r="M45" s="4"/>
    </row>
    <row r="46" spans="1:13" ht="39.75" customHeight="1">
      <c r="A46" s="4"/>
      <c r="B46" s="8"/>
      <c r="C46" s="191" t="s">
        <v>100</v>
      </c>
      <c r="D46" s="220"/>
      <c r="E46" s="220"/>
      <c r="F46" s="220"/>
      <c r="G46" s="162" t="s">
        <v>102</v>
      </c>
      <c r="H46" s="163"/>
      <c r="I46" s="164"/>
      <c r="J46" s="165"/>
      <c r="K46" s="187"/>
      <c r="L46" s="9"/>
      <c r="M46" s="4"/>
    </row>
    <row r="47" spans="1:13" ht="30" customHeight="1">
      <c r="A47" s="4"/>
      <c r="B47" s="8"/>
      <c r="C47" s="189">
        <f>C46+0.01</f>
        <v>5.01</v>
      </c>
      <c r="D47" s="220"/>
      <c r="E47" s="220"/>
      <c r="F47" s="220"/>
      <c r="G47" s="243" t="s">
        <v>187</v>
      </c>
      <c r="H47" s="174" t="s">
        <v>83</v>
      </c>
      <c r="I47" s="260">
        <v>13</v>
      </c>
      <c r="J47" s="174">
        <v>122266</v>
      </c>
      <c r="K47" s="190">
        <f>IFERROR(ROUND(J47*I47,0),"")</f>
        <v>1589458</v>
      </c>
      <c r="L47" s="9"/>
      <c r="M47" s="4"/>
    </row>
    <row r="48" spans="1:13" ht="30" customHeight="1">
      <c r="A48" s="4"/>
      <c r="B48" s="8"/>
      <c r="C48" s="189">
        <f t="shared" ref="C48:C51" si="6">C47+0.01</f>
        <v>5.0199999999999996</v>
      </c>
      <c r="D48" s="220"/>
      <c r="E48" s="220"/>
      <c r="F48" s="220"/>
      <c r="G48" s="243" t="s">
        <v>188</v>
      </c>
      <c r="H48" s="174" t="s">
        <v>83</v>
      </c>
      <c r="I48" s="260">
        <v>401</v>
      </c>
      <c r="J48" s="174">
        <v>87428</v>
      </c>
      <c r="K48" s="190">
        <f>IFERROR(ROUND(J48*I48,0),"")</f>
        <v>35058628</v>
      </c>
      <c r="L48" s="9"/>
      <c r="M48" s="4"/>
    </row>
    <row r="49" spans="1:15" ht="66.75" customHeight="1">
      <c r="A49" s="4"/>
      <c r="B49" s="8"/>
      <c r="C49" s="189">
        <f t="shared" si="6"/>
        <v>5.0299999999999994</v>
      </c>
      <c r="D49" s="220"/>
      <c r="E49" s="220"/>
      <c r="F49" s="220"/>
      <c r="G49" s="243" t="s">
        <v>103</v>
      </c>
      <c r="H49" s="174" t="s">
        <v>99</v>
      </c>
      <c r="I49" s="260">
        <v>12283</v>
      </c>
      <c r="J49" s="242">
        <v>26062.999755759971</v>
      </c>
      <c r="K49" s="190">
        <f>IFERROR(ROUND(J49*I49,0),"")</f>
        <v>320131826</v>
      </c>
      <c r="L49" s="9"/>
      <c r="M49" s="4"/>
      <c r="O49" s="258"/>
    </row>
    <row r="50" spans="1:15" ht="30" customHeight="1">
      <c r="A50" s="4"/>
      <c r="B50" s="8"/>
      <c r="C50" s="189">
        <f t="shared" si="6"/>
        <v>5.0399999999999991</v>
      </c>
      <c r="D50" s="220"/>
      <c r="E50" s="220"/>
      <c r="F50" s="220"/>
      <c r="G50" s="243" t="s">
        <v>189</v>
      </c>
      <c r="H50" s="174" t="s">
        <v>86</v>
      </c>
      <c r="I50" s="260">
        <v>10</v>
      </c>
      <c r="J50" s="174">
        <v>144484</v>
      </c>
      <c r="K50" s="190">
        <f>IFERROR(ROUND(J50*I50,0),"")</f>
        <v>1444840</v>
      </c>
      <c r="L50" s="9"/>
      <c r="M50" s="4"/>
    </row>
    <row r="51" spans="1:15" ht="30" customHeight="1">
      <c r="A51" s="4"/>
      <c r="B51" s="8"/>
      <c r="C51" s="189">
        <f t="shared" si="6"/>
        <v>5.0499999999999989</v>
      </c>
      <c r="D51" s="220"/>
      <c r="E51" s="220"/>
      <c r="F51" s="220"/>
      <c r="G51" s="199" t="s">
        <v>190</v>
      </c>
      <c r="H51" s="174" t="s">
        <v>95</v>
      </c>
      <c r="I51" s="260">
        <v>60</v>
      </c>
      <c r="J51" s="174">
        <v>54200</v>
      </c>
      <c r="K51" s="190">
        <f>IFERROR(ROUND(J51*I51,0),"")</f>
        <v>3252000</v>
      </c>
      <c r="L51" s="9"/>
      <c r="M51" s="4"/>
    </row>
    <row r="52" spans="1:15" ht="30" customHeight="1" thickBot="1">
      <c r="A52" s="4"/>
      <c r="B52" s="8"/>
      <c r="C52" s="209" t="s">
        <v>12</v>
      </c>
      <c r="D52" s="226"/>
      <c r="E52" s="226"/>
      <c r="F52" s="226"/>
      <c r="G52" s="227"/>
      <c r="H52" s="228"/>
      <c r="I52" s="212"/>
      <c r="J52" s="213"/>
      <c r="K52" s="161">
        <f>SUM(K47:K51)</f>
        <v>361476752</v>
      </c>
      <c r="L52" s="9"/>
      <c r="M52" s="4"/>
    </row>
    <row r="53" spans="1:15" ht="30" customHeight="1" thickBot="1">
      <c r="A53" s="4"/>
      <c r="B53" s="8"/>
      <c r="C53" s="214"/>
      <c r="D53" s="215"/>
      <c r="E53" s="215"/>
      <c r="F53" s="215"/>
      <c r="G53" s="215"/>
      <c r="H53" s="215"/>
      <c r="I53" s="215"/>
      <c r="J53" s="215"/>
      <c r="K53" s="216"/>
      <c r="L53" s="9"/>
      <c r="M53" s="4"/>
    </row>
    <row r="54" spans="1:15" ht="30" customHeight="1">
      <c r="A54" s="4"/>
      <c r="B54" s="8"/>
      <c r="C54" s="191" t="s">
        <v>101</v>
      </c>
      <c r="D54" s="220"/>
      <c r="E54" s="220"/>
      <c r="F54" s="220"/>
      <c r="G54" s="162" t="s">
        <v>105</v>
      </c>
      <c r="H54" s="163" t="s">
        <v>191</v>
      </c>
      <c r="I54" s="245"/>
      <c r="J54" s="165"/>
      <c r="K54" s="187"/>
      <c r="L54" s="9"/>
      <c r="M54" s="4"/>
    </row>
    <row r="55" spans="1:15" ht="30" customHeight="1">
      <c r="A55" s="4"/>
      <c r="B55" s="8"/>
      <c r="C55" s="191"/>
      <c r="D55" s="220"/>
      <c r="E55" s="220"/>
      <c r="F55" s="220"/>
      <c r="G55" s="162" t="s">
        <v>192</v>
      </c>
      <c r="H55" s="163"/>
      <c r="I55" s="245"/>
      <c r="J55" s="165"/>
      <c r="K55" s="187"/>
      <c r="L55" s="9"/>
      <c r="M55" s="4"/>
    </row>
    <row r="56" spans="1:15" ht="30" customHeight="1">
      <c r="A56" s="4"/>
      <c r="B56" s="8"/>
      <c r="C56" s="189">
        <f>C54+0.01</f>
        <v>6.01</v>
      </c>
      <c r="D56" s="220"/>
      <c r="E56" s="220"/>
      <c r="F56" s="220"/>
      <c r="G56" s="243" t="s">
        <v>193</v>
      </c>
      <c r="H56" s="174" t="s">
        <v>86</v>
      </c>
      <c r="I56" s="260">
        <v>1</v>
      </c>
      <c r="J56" s="174">
        <v>377481</v>
      </c>
      <c r="K56" s="190">
        <f t="shared" ref="K56:K66" si="7">IFERROR(ROUND(J56*I56,0),"")</f>
        <v>377481</v>
      </c>
      <c r="L56" s="9"/>
      <c r="M56" s="4"/>
    </row>
    <row r="57" spans="1:15" ht="30" customHeight="1">
      <c r="A57" s="4"/>
      <c r="B57" s="8"/>
      <c r="C57" s="189">
        <f>C56+0.01</f>
        <v>6.02</v>
      </c>
      <c r="D57" s="220"/>
      <c r="E57" s="220"/>
      <c r="F57" s="220"/>
      <c r="G57" s="200" t="s">
        <v>194</v>
      </c>
      <c r="H57" s="174" t="s">
        <v>86</v>
      </c>
      <c r="I57" s="260">
        <v>1</v>
      </c>
      <c r="J57" s="174">
        <v>293271</v>
      </c>
      <c r="K57" s="190">
        <f t="shared" si="7"/>
        <v>293271</v>
      </c>
      <c r="L57" s="9"/>
      <c r="M57" s="4"/>
    </row>
    <row r="58" spans="1:15" ht="30" customHeight="1">
      <c r="A58" s="4"/>
      <c r="B58" s="8"/>
      <c r="C58" s="189">
        <f>C57+0.01</f>
        <v>6.0299999999999994</v>
      </c>
      <c r="D58" s="220"/>
      <c r="E58" s="220"/>
      <c r="F58" s="220"/>
      <c r="G58" s="243" t="s">
        <v>195</v>
      </c>
      <c r="H58" s="174" t="s">
        <v>86</v>
      </c>
      <c r="I58" s="260">
        <v>1</v>
      </c>
      <c r="J58" s="174">
        <v>1134391</v>
      </c>
      <c r="K58" s="190">
        <f t="shared" si="7"/>
        <v>1134391</v>
      </c>
      <c r="L58" s="9"/>
      <c r="M58" s="4"/>
    </row>
    <row r="59" spans="1:15" ht="30" customHeight="1">
      <c r="A59" s="4"/>
      <c r="B59" s="8"/>
      <c r="C59" s="189">
        <f>C58+0.01</f>
        <v>6.0399999999999991</v>
      </c>
      <c r="D59" s="220"/>
      <c r="E59" s="220"/>
      <c r="F59" s="220"/>
      <c r="G59" s="200" t="s">
        <v>196</v>
      </c>
      <c r="H59" s="174" t="s">
        <v>86</v>
      </c>
      <c r="I59" s="260">
        <v>1</v>
      </c>
      <c r="J59" s="174">
        <v>140337</v>
      </c>
      <c r="K59" s="190">
        <f t="shared" si="7"/>
        <v>140337</v>
      </c>
      <c r="L59" s="9"/>
      <c r="M59" s="4"/>
    </row>
    <row r="60" spans="1:15" ht="30" customHeight="1">
      <c r="A60" s="4"/>
      <c r="B60" s="8"/>
      <c r="C60" s="189">
        <f>C59+0.01</f>
        <v>6.0499999999999989</v>
      </c>
      <c r="D60" s="220"/>
      <c r="E60" s="220"/>
      <c r="F60" s="220"/>
      <c r="G60" s="243" t="s">
        <v>197</v>
      </c>
      <c r="H60" s="174" t="s">
        <v>86</v>
      </c>
      <c r="I60" s="260">
        <v>2</v>
      </c>
      <c r="J60" s="174">
        <v>97227</v>
      </c>
      <c r="K60" s="190">
        <f t="shared" si="7"/>
        <v>194454</v>
      </c>
      <c r="L60" s="9"/>
      <c r="M60" s="4"/>
    </row>
    <row r="61" spans="1:15" ht="30" customHeight="1">
      <c r="A61" s="4"/>
      <c r="B61" s="8"/>
      <c r="C61" s="189">
        <f t="shared" ref="C61:C66" si="8">C60+0.01</f>
        <v>6.0599999999999987</v>
      </c>
      <c r="D61" s="220"/>
      <c r="E61" s="220"/>
      <c r="F61" s="220"/>
      <c r="G61" s="243" t="s">
        <v>198</v>
      </c>
      <c r="H61" s="174" t="s">
        <v>83</v>
      </c>
      <c r="I61" s="260">
        <v>2</v>
      </c>
      <c r="J61" s="174">
        <v>156502</v>
      </c>
      <c r="K61" s="190">
        <f t="shared" si="7"/>
        <v>313004</v>
      </c>
      <c r="L61" s="9"/>
      <c r="M61" s="4"/>
    </row>
    <row r="62" spans="1:15" ht="30" customHeight="1">
      <c r="A62" s="4"/>
      <c r="B62" s="8"/>
      <c r="C62" s="189">
        <f t="shared" si="8"/>
        <v>6.0699999999999985</v>
      </c>
      <c r="D62" s="220"/>
      <c r="E62" s="220"/>
      <c r="F62" s="220"/>
      <c r="G62" s="243" t="s">
        <v>199</v>
      </c>
      <c r="H62" s="174" t="s">
        <v>86</v>
      </c>
      <c r="I62" s="260">
        <v>1</v>
      </c>
      <c r="J62" s="174">
        <v>1870540</v>
      </c>
      <c r="K62" s="190">
        <f t="shared" si="7"/>
        <v>1870540</v>
      </c>
      <c r="L62" s="9"/>
      <c r="M62" s="4"/>
    </row>
    <row r="63" spans="1:15" ht="30" customHeight="1">
      <c r="A63" s="4"/>
      <c r="B63" s="8"/>
      <c r="C63" s="189">
        <f t="shared" si="8"/>
        <v>6.0799999999999983</v>
      </c>
      <c r="D63" s="220"/>
      <c r="E63" s="220"/>
      <c r="F63" s="220"/>
      <c r="G63" s="243" t="s">
        <v>200</v>
      </c>
      <c r="H63" s="174" t="s">
        <v>201</v>
      </c>
      <c r="I63" s="260">
        <v>1</v>
      </c>
      <c r="J63" s="174">
        <v>834195</v>
      </c>
      <c r="K63" s="190">
        <f t="shared" si="7"/>
        <v>834195</v>
      </c>
      <c r="L63" s="9"/>
      <c r="M63" s="4"/>
    </row>
    <row r="64" spans="1:15" ht="30" customHeight="1">
      <c r="A64" s="4"/>
      <c r="B64" s="8"/>
      <c r="C64" s="189">
        <f t="shared" si="8"/>
        <v>6.0899999999999981</v>
      </c>
      <c r="D64" s="220"/>
      <c r="E64" s="220"/>
      <c r="F64" s="220"/>
      <c r="G64" s="243" t="s">
        <v>202</v>
      </c>
      <c r="H64" s="174" t="s">
        <v>201</v>
      </c>
      <c r="I64" s="260">
        <v>1</v>
      </c>
      <c r="J64" s="174">
        <v>557198</v>
      </c>
      <c r="K64" s="190">
        <f t="shared" si="7"/>
        <v>557198</v>
      </c>
      <c r="L64" s="9"/>
      <c r="M64" s="4"/>
    </row>
    <row r="65" spans="1:13" ht="30" customHeight="1">
      <c r="A65" s="4"/>
      <c r="B65" s="8"/>
      <c r="C65" s="189">
        <f t="shared" si="8"/>
        <v>6.0999999999999979</v>
      </c>
      <c r="D65" s="220"/>
      <c r="E65" s="220"/>
      <c r="F65" s="220"/>
      <c r="G65" s="243" t="s">
        <v>203</v>
      </c>
      <c r="H65" s="174" t="s">
        <v>204</v>
      </c>
      <c r="I65" s="260">
        <v>2</v>
      </c>
      <c r="J65" s="174">
        <v>569818</v>
      </c>
      <c r="K65" s="190">
        <f t="shared" si="7"/>
        <v>1139636</v>
      </c>
      <c r="L65" s="9"/>
      <c r="M65" s="4"/>
    </row>
    <row r="66" spans="1:13" ht="30" customHeight="1">
      <c r="A66" s="4"/>
      <c r="B66" s="8"/>
      <c r="C66" s="189">
        <f t="shared" si="8"/>
        <v>6.1099999999999977</v>
      </c>
      <c r="D66" s="220"/>
      <c r="E66" s="220"/>
      <c r="F66" s="220"/>
      <c r="G66" s="243" t="s">
        <v>205</v>
      </c>
      <c r="H66" s="174" t="s">
        <v>86</v>
      </c>
      <c r="I66" s="260">
        <v>2</v>
      </c>
      <c r="J66" s="174">
        <v>104691</v>
      </c>
      <c r="K66" s="190">
        <f t="shared" si="7"/>
        <v>209382</v>
      </c>
      <c r="L66" s="9"/>
      <c r="M66" s="4"/>
    </row>
    <row r="67" spans="1:13" ht="30" customHeight="1">
      <c r="A67" s="4"/>
      <c r="B67" s="8"/>
      <c r="C67" s="191"/>
      <c r="D67" s="220"/>
      <c r="E67" s="220"/>
      <c r="F67" s="220"/>
      <c r="G67" s="162" t="s">
        <v>206</v>
      </c>
      <c r="H67" s="163"/>
      <c r="I67" s="245"/>
      <c r="J67" s="165"/>
      <c r="K67" s="187"/>
      <c r="L67" s="9"/>
      <c r="M67" s="4"/>
    </row>
    <row r="68" spans="1:13" ht="30" customHeight="1">
      <c r="A68" s="4"/>
      <c r="B68" s="8"/>
      <c r="C68" s="189">
        <f>C66+0.01</f>
        <v>6.1199999999999974</v>
      </c>
      <c r="D68" s="220"/>
      <c r="E68" s="220"/>
      <c r="F68" s="220"/>
      <c r="G68" s="262" t="s">
        <v>130</v>
      </c>
      <c r="H68" s="174" t="s">
        <v>84</v>
      </c>
      <c r="I68" s="260">
        <v>40</v>
      </c>
      <c r="J68" s="174">
        <v>3844</v>
      </c>
      <c r="K68" s="190">
        <f t="shared" ref="K68:K94" si="9">IFERROR(ROUND(J68*I68,0),"")</f>
        <v>153760</v>
      </c>
      <c r="L68" s="9"/>
      <c r="M68" s="4"/>
    </row>
    <row r="69" spans="1:13" ht="30" customHeight="1">
      <c r="A69" s="4"/>
      <c r="B69" s="8"/>
      <c r="C69" s="189">
        <f t="shared" ref="C69:C94" si="10">C68+0.01</f>
        <v>6.1299999999999972</v>
      </c>
      <c r="D69" s="220"/>
      <c r="E69" s="220"/>
      <c r="F69" s="220"/>
      <c r="G69" s="175" t="s">
        <v>106</v>
      </c>
      <c r="H69" s="174" t="s">
        <v>84</v>
      </c>
      <c r="I69" s="260">
        <v>8</v>
      </c>
      <c r="J69" s="174">
        <v>68201</v>
      </c>
      <c r="K69" s="190">
        <f t="shared" si="9"/>
        <v>545608</v>
      </c>
      <c r="L69" s="9"/>
      <c r="M69" s="4"/>
    </row>
    <row r="70" spans="1:13" ht="30" customHeight="1">
      <c r="A70" s="4"/>
      <c r="B70" s="8"/>
      <c r="C70" s="189">
        <f t="shared" si="10"/>
        <v>6.139999999999997</v>
      </c>
      <c r="D70" s="220"/>
      <c r="E70" s="220"/>
      <c r="F70" s="220"/>
      <c r="G70" s="175" t="s">
        <v>131</v>
      </c>
      <c r="H70" s="174" t="s">
        <v>84</v>
      </c>
      <c r="I70" s="260">
        <v>3</v>
      </c>
      <c r="J70" s="174">
        <v>48923</v>
      </c>
      <c r="K70" s="190">
        <f t="shared" si="9"/>
        <v>146769</v>
      </c>
      <c r="L70" s="9"/>
      <c r="M70" s="4"/>
    </row>
    <row r="71" spans="1:13" ht="30" customHeight="1">
      <c r="A71" s="4"/>
      <c r="B71" s="8"/>
      <c r="C71" s="189">
        <f t="shared" si="10"/>
        <v>6.1499999999999968</v>
      </c>
      <c r="D71" s="220"/>
      <c r="E71" s="220"/>
      <c r="F71" s="220"/>
      <c r="G71" s="175" t="s">
        <v>127</v>
      </c>
      <c r="H71" s="174" t="s">
        <v>84</v>
      </c>
      <c r="I71" s="260">
        <v>6</v>
      </c>
      <c r="J71" s="174">
        <v>41198</v>
      </c>
      <c r="K71" s="190">
        <f t="shared" si="9"/>
        <v>247188</v>
      </c>
      <c r="L71" s="9"/>
      <c r="M71" s="4"/>
    </row>
    <row r="72" spans="1:13" ht="30" customHeight="1">
      <c r="A72" s="4"/>
      <c r="B72" s="8"/>
      <c r="C72" s="189">
        <f t="shared" si="10"/>
        <v>6.1599999999999966</v>
      </c>
      <c r="D72" s="220"/>
      <c r="E72" s="220"/>
      <c r="F72" s="220"/>
      <c r="G72" s="175" t="s">
        <v>207</v>
      </c>
      <c r="H72" s="174" t="s">
        <v>84</v>
      </c>
      <c r="I72" s="260">
        <v>23</v>
      </c>
      <c r="J72" s="174">
        <v>111906</v>
      </c>
      <c r="K72" s="190">
        <f t="shared" si="9"/>
        <v>2573838</v>
      </c>
      <c r="L72" s="9"/>
      <c r="M72" s="4"/>
    </row>
    <row r="73" spans="1:13" ht="30" customHeight="1">
      <c r="A73" s="4"/>
      <c r="B73" s="8"/>
      <c r="C73" s="189">
        <f t="shared" si="10"/>
        <v>6.1699999999999964</v>
      </c>
      <c r="D73" s="220"/>
      <c r="E73" s="220"/>
      <c r="F73" s="220"/>
      <c r="G73" s="175" t="s">
        <v>146</v>
      </c>
      <c r="H73" s="174" t="s">
        <v>86</v>
      </c>
      <c r="I73" s="260">
        <v>2</v>
      </c>
      <c r="J73" s="174">
        <v>28345</v>
      </c>
      <c r="K73" s="190">
        <f t="shared" si="9"/>
        <v>56690</v>
      </c>
      <c r="L73" s="9"/>
      <c r="M73" s="4"/>
    </row>
    <row r="74" spans="1:13" ht="30" customHeight="1">
      <c r="A74" s="4"/>
      <c r="B74" s="8"/>
      <c r="C74" s="189">
        <f t="shared" si="10"/>
        <v>6.1799999999999962</v>
      </c>
      <c r="D74" s="220"/>
      <c r="E74" s="220"/>
      <c r="F74" s="220"/>
      <c r="G74" s="175" t="s">
        <v>132</v>
      </c>
      <c r="H74" s="174" t="s">
        <v>86</v>
      </c>
      <c r="I74" s="260">
        <v>12</v>
      </c>
      <c r="J74" s="174">
        <v>16645</v>
      </c>
      <c r="K74" s="190">
        <f t="shared" si="9"/>
        <v>199740</v>
      </c>
      <c r="L74" s="9"/>
      <c r="M74" s="4"/>
    </row>
    <row r="75" spans="1:13" ht="30" customHeight="1">
      <c r="A75" s="4"/>
      <c r="B75" s="8"/>
      <c r="C75" s="189">
        <f t="shared" si="10"/>
        <v>6.1899999999999959</v>
      </c>
      <c r="D75" s="220"/>
      <c r="E75" s="220"/>
      <c r="F75" s="220"/>
      <c r="G75" s="175" t="s">
        <v>154</v>
      </c>
      <c r="H75" s="174" t="s">
        <v>86</v>
      </c>
      <c r="I75" s="260">
        <v>2</v>
      </c>
      <c r="J75" s="174">
        <v>25783</v>
      </c>
      <c r="K75" s="190">
        <f t="shared" si="9"/>
        <v>51566</v>
      </c>
      <c r="L75" s="9"/>
      <c r="M75" s="4"/>
    </row>
    <row r="76" spans="1:13" ht="30" customHeight="1">
      <c r="A76" s="4"/>
      <c r="B76" s="8"/>
      <c r="C76" s="189">
        <f t="shared" si="10"/>
        <v>6.1999999999999957</v>
      </c>
      <c r="D76" s="220"/>
      <c r="E76" s="220"/>
      <c r="F76" s="220"/>
      <c r="G76" s="175" t="s">
        <v>147</v>
      </c>
      <c r="H76" s="174" t="s">
        <v>86</v>
      </c>
      <c r="I76" s="260">
        <v>4</v>
      </c>
      <c r="J76" s="174">
        <v>38581</v>
      </c>
      <c r="K76" s="190">
        <f t="shared" si="9"/>
        <v>154324</v>
      </c>
      <c r="L76" s="9"/>
      <c r="M76" s="4"/>
    </row>
    <row r="77" spans="1:13" ht="30" customHeight="1">
      <c r="A77" s="4"/>
      <c r="B77" s="8"/>
      <c r="C77" s="189">
        <f t="shared" si="10"/>
        <v>6.2099999999999955</v>
      </c>
      <c r="D77" s="220"/>
      <c r="E77" s="220"/>
      <c r="F77" s="220"/>
      <c r="G77" s="175" t="s">
        <v>133</v>
      </c>
      <c r="H77" s="174" t="s">
        <v>86</v>
      </c>
      <c r="I77" s="260">
        <v>2</v>
      </c>
      <c r="J77" s="174">
        <v>63093</v>
      </c>
      <c r="K77" s="190">
        <f t="shared" si="9"/>
        <v>126186</v>
      </c>
      <c r="L77" s="9"/>
      <c r="M77" s="4"/>
    </row>
    <row r="78" spans="1:13" ht="30" customHeight="1">
      <c r="A78" s="4"/>
      <c r="B78" s="8"/>
      <c r="C78" s="189">
        <f t="shared" si="10"/>
        <v>6.2199999999999953</v>
      </c>
      <c r="D78" s="220"/>
      <c r="E78" s="220"/>
      <c r="F78" s="220"/>
      <c r="G78" s="175" t="s">
        <v>134</v>
      </c>
      <c r="H78" s="174" t="s">
        <v>86</v>
      </c>
      <c r="I78" s="260">
        <v>2</v>
      </c>
      <c r="J78" s="174">
        <v>24354</v>
      </c>
      <c r="K78" s="190">
        <f t="shared" si="9"/>
        <v>48708</v>
      </c>
      <c r="L78" s="9"/>
      <c r="M78" s="4"/>
    </row>
    <row r="79" spans="1:13" ht="30" customHeight="1">
      <c r="A79" s="4"/>
      <c r="B79" s="8"/>
      <c r="C79" s="189">
        <f t="shared" si="10"/>
        <v>6.2299999999999951</v>
      </c>
      <c r="D79" s="220"/>
      <c r="E79" s="220"/>
      <c r="F79" s="220"/>
      <c r="G79" s="175" t="s">
        <v>135</v>
      </c>
      <c r="H79" s="174" t="s">
        <v>86</v>
      </c>
      <c r="I79" s="260">
        <v>2</v>
      </c>
      <c r="J79" s="174">
        <v>26288</v>
      </c>
      <c r="K79" s="190">
        <f t="shared" si="9"/>
        <v>52576</v>
      </c>
      <c r="L79" s="9"/>
      <c r="M79" s="4"/>
    </row>
    <row r="80" spans="1:13" ht="30" customHeight="1">
      <c r="A80" s="4"/>
      <c r="B80" s="8"/>
      <c r="C80" s="189">
        <f t="shared" si="10"/>
        <v>6.2399999999999949</v>
      </c>
      <c r="D80" s="220"/>
      <c r="E80" s="220"/>
      <c r="F80" s="220"/>
      <c r="G80" s="175" t="s">
        <v>148</v>
      </c>
      <c r="H80" s="174" t="s">
        <v>86</v>
      </c>
      <c r="I80" s="260">
        <v>3</v>
      </c>
      <c r="J80" s="174">
        <v>56358</v>
      </c>
      <c r="K80" s="190">
        <f t="shared" si="9"/>
        <v>169074</v>
      </c>
      <c r="L80" s="9"/>
      <c r="M80" s="4"/>
    </row>
    <row r="81" spans="1:13" ht="30" customHeight="1">
      <c r="A81" s="4"/>
      <c r="B81" s="8"/>
      <c r="C81" s="189">
        <f t="shared" si="10"/>
        <v>6.2499999999999947</v>
      </c>
      <c r="D81" s="220"/>
      <c r="E81" s="220"/>
      <c r="F81" s="220"/>
      <c r="G81" s="175" t="s">
        <v>149</v>
      </c>
      <c r="H81" s="174" t="s">
        <v>86</v>
      </c>
      <c r="I81" s="260">
        <v>3</v>
      </c>
      <c r="J81" s="174">
        <v>52188</v>
      </c>
      <c r="K81" s="190">
        <f t="shared" si="9"/>
        <v>156564</v>
      </c>
      <c r="L81" s="9"/>
      <c r="M81" s="4"/>
    </row>
    <row r="82" spans="1:13" ht="30" customHeight="1">
      <c r="A82" s="4"/>
      <c r="B82" s="8"/>
      <c r="C82" s="189">
        <f t="shared" si="10"/>
        <v>6.2599999999999945</v>
      </c>
      <c r="D82" s="220"/>
      <c r="E82" s="220"/>
      <c r="F82" s="220"/>
      <c r="G82" s="175" t="s">
        <v>150</v>
      </c>
      <c r="H82" s="174" t="s">
        <v>86</v>
      </c>
      <c r="I82" s="260">
        <v>1</v>
      </c>
      <c r="J82" s="174">
        <v>22412</v>
      </c>
      <c r="K82" s="190">
        <f t="shared" si="9"/>
        <v>22412</v>
      </c>
      <c r="L82" s="9"/>
      <c r="M82" s="4"/>
    </row>
    <row r="83" spans="1:13" ht="30" customHeight="1">
      <c r="A83" s="4"/>
      <c r="B83" s="8"/>
      <c r="C83" s="189">
        <f t="shared" si="10"/>
        <v>6.2699999999999942</v>
      </c>
      <c r="D83" s="220"/>
      <c r="E83" s="220"/>
      <c r="F83" s="220"/>
      <c r="G83" s="175" t="s">
        <v>208</v>
      </c>
      <c r="H83" s="174" t="s">
        <v>86</v>
      </c>
      <c r="I83" s="260">
        <v>2</v>
      </c>
      <c r="J83" s="174">
        <v>720881</v>
      </c>
      <c r="K83" s="190">
        <f t="shared" si="9"/>
        <v>1441762</v>
      </c>
      <c r="L83" s="9"/>
      <c r="M83" s="4"/>
    </row>
    <row r="84" spans="1:13" ht="30" customHeight="1">
      <c r="A84" s="4"/>
      <c r="B84" s="8"/>
      <c r="C84" s="189">
        <f t="shared" si="10"/>
        <v>6.279999999999994</v>
      </c>
      <c r="D84" s="220"/>
      <c r="E84" s="220"/>
      <c r="F84" s="220"/>
      <c r="G84" s="175" t="s">
        <v>209</v>
      </c>
      <c r="H84" s="174" t="s">
        <v>86</v>
      </c>
      <c r="I84" s="260">
        <v>2</v>
      </c>
      <c r="J84" s="174">
        <v>390741</v>
      </c>
      <c r="K84" s="190">
        <f t="shared" si="9"/>
        <v>781482</v>
      </c>
      <c r="L84" s="9"/>
      <c r="M84" s="4"/>
    </row>
    <row r="85" spans="1:13" ht="30" customHeight="1">
      <c r="A85" s="4"/>
      <c r="B85" s="8"/>
      <c r="C85" s="189">
        <f t="shared" si="10"/>
        <v>6.2899999999999938</v>
      </c>
      <c r="D85" s="220"/>
      <c r="E85" s="220"/>
      <c r="F85" s="220"/>
      <c r="G85" s="175" t="s">
        <v>89</v>
      </c>
      <c r="H85" s="174" t="s">
        <v>85</v>
      </c>
      <c r="I85" s="260">
        <v>31</v>
      </c>
      <c r="J85" s="174">
        <v>38637</v>
      </c>
      <c r="K85" s="190">
        <f t="shared" si="9"/>
        <v>1197747</v>
      </c>
      <c r="L85" s="9"/>
      <c r="M85" s="4"/>
    </row>
    <row r="86" spans="1:13" ht="30" customHeight="1">
      <c r="A86" s="4"/>
      <c r="B86" s="8"/>
      <c r="C86" s="189">
        <f t="shared" si="10"/>
        <v>6.2999999999999936</v>
      </c>
      <c r="D86" s="220"/>
      <c r="E86" s="220"/>
      <c r="F86" s="220"/>
      <c r="G86" s="175" t="s">
        <v>128</v>
      </c>
      <c r="H86" s="174" t="s">
        <v>85</v>
      </c>
      <c r="I86" s="173">
        <v>27</v>
      </c>
      <c r="J86" s="174">
        <v>57891</v>
      </c>
      <c r="K86" s="190">
        <f t="shared" si="9"/>
        <v>1563057</v>
      </c>
      <c r="L86" s="9"/>
      <c r="M86" s="4"/>
    </row>
    <row r="87" spans="1:13" ht="30" customHeight="1">
      <c r="A87" s="4"/>
      <c r="B87" s="8"/>
      <c r="C87" s="189">
        <f t="shared" si="10"/>
        <v>6.3099999999999934</v>
      </c>
      <c r="D87" s="220"/>
      <c r="E87" s="220"/>
      <c r="F87" s="220"/>
      <c r="G87" s="175" t="s">
        <v>151</v>
      </c>
      <c r="H87" s="174" t="s">
        <v>85</v>
      </c>
      <c r="I87" s="173">
        <v>4</v>
      </c>
      <c r="J87" s="174">
        <v>103322</v>
      </c>
      <c r="K87" s="190">
        <f t="shared" si="9"/>
        <v>413288</v>
      </c>
      <c r="L87" s="9"/>
      <c r="M87" s="4"/>
    </row>
    <row r="88" spans="1:13" ht="30" customHeight="1">
      <c r="A88" s="4"/>
      <c r="B88" s="8"/>
      <c r="C88" s="189">
        <f t="shared" si="10"/>
        <v>6.3199999999999932</v>
      </c>
      <c r="D88" s="220"/>
      <c r="E88" s="220"/>
      <c r="F88" s="220"/>
      <c r="G88" s="175" t="s">
        <v>125</v>
      </c>
      <c r="H88" s="174" t="s">
        <v>85</v>
      </c>
      <c r="I88" s="173">
        <v>8</v>
      </c>
      <c r="J88" s="174">
        <v>19079</v>
      </c>
      <c r="K88" s="190">
        <f t="shared" si="9"/>
        <v>152632</v>
      </c>
      <c r="L88" s="9"/>
      <c r="M88" s="4"/>
    </row>
    <row r="89" spans="1:13" ht="40.5" customHeight="1">
      <c r="A89" s="4"/>
      <c r="B89" s="8"/>
      <c r="C89" s="189">
        <f t="shared" si="10"/>
        <v>6.329999999999993</v>
      </c>
      <c r="D89" s="220"/>
      <c r="E89" s="220"/>
      <c r="F89" s="220"/>
      <c r="G89" s="175" t="s">
        <v>126</v>
      </c>
      <c r="H89" s="174" t="s">
        <v>85</v>
      </c>
      <c r="I89" s="173">
        <v>8</v>
      </c>
      <c r="J89" s="174">
        <v>67522</v>
      </c>
      <c r="K89" s="190">
        <f t="shared" si="9"/>
        <v>540176</v>
      </c>
      <c r="L89" s="9"/>
      <c r="M89" s="4"/>
    </row>
    <row r="90" spans="1:13" ht="26.25" customHeight="1">
      <c r="A90" s="4"/>
      <c r="B90" s="8"/>
      <c r="C90" s="189">
        <f t="shared" si="10"/>
        <v>6.3399999999999928</v>
      </c>
      <c r="D90" s="220"/>
      <c r="E90" s="220"/>
      <c r="F90" s="220"/>
      <c r="G90" s="175" t="s">
        <v>152</v>
      </c>
      <c r="H90" s="174" t="s">
        <v>83</v>
      </c>
      <c r="I90" s="173">
        <v>24</v>
      </c>
      <c r="J90" s="174">
        <v>101165</v>
      </c>
      <c r="K90" s="190">
        <f t="shared" si="9"/>
        <v>2427960</v>
      </c>
      <c r="L90" s="9"/>
      <c r="M90" s="4"/>
    </row>
    <row r="91" spans="1:13" ht="26.25" customHeight="1">
      <c r="A91" s="4"/>
      <c r="B91" s="8"/>
      <c r="C91" s="189">
        <f t="shared" si="10"/>
        <v>6.3499999999999925</v>
      </c>
      <c r="D91" s="220"/>
      <c r="E91" s="220"/>
      <c r="F91" s="220"/>
      <c r="G91" s="175" t="s">
        <v>210</v>
      </c>
      <c r="H91" s="174" t="s">
        <v>83</v>
      </c>
      <c r="I91" s="173">
        <v>3</v>
      </c>
      <c r="J91" s="174">
        <v>283592</v>
      </c>
      <c r="K91" s="190">
        <f t="shared" si="9"/>
        <v>850776</v>
      </c>
      <c r="L91" s="9"/>
      <c r="M91" s="4"/>
    </row>
    <row r="92" spans="1:13" ht="40.5" customHeight="1">
      <c r="A92" s="4"/>
      <c r="B92" s="8"/>
      <c r="C92" s="189">
        <f t="shared" si="10"/>
        <v>6.3599999999999923</v>
      </c>
      <c r="D92" s="220"/>
      <c r="E92" s="220"/>
      <c r="F92" s="220"/>
      <c r="G92" s="175" t="s">
        <v>211</v>
      </c>
      <c r="H92" s="174" t="s">
        <v>85</v>
      </c>
      <c r="I92" s="173">
        <v>1</v>
      </c>
      <c r="J92" s="174">
        <v>187241</v>
      </c>
      <c r="K92" s="190">
        <f t="shared" si="9"/>
        <v>187241</v>
      </c>
      <c r="L92" s="9"/>
      <c r="M92" s="4"/>
    </row>
    <row r="93" spans="1:13" ht="40.5" customHeight="1">
      <c r="A93" s="4"/>
      <c r="B93" s="8"/>
      <c r="C93" s="189">
        <f t="shared" si="10"/>
        <v>6.3699999999999921</v>
      </c>
      <c r="D93" s="220"/>
      <c r="E93" s="220"/>
      <c r="F93" s="220"/>
      <c r="G93" s="175" t="s">
        <v>212</v>
      </c>
      <c r="H93" s="174" t="s">
        <v>85</v>
      </c>
      <c r="I93" s="173">
        <v>1</v>
      </c>
      <c r="J93" s="174">
        <v>171655</v>
      </c>
      <c r="K93" s="190">
        <f t="shared" si="9"/>
        <v>171655</v>
      </c>
      <c r="L93" s="9"/>
      <c r="M93" s="4"/>
    </row>
    <row r="94" spans="1:13" ht="36" customHeight="1">
      <c r="A94" s="4"/>
      <c r="B94" s="8"/>
      <c r="C94" s="189">
        <f t="shared" si="10"/>
        <v>6.3799999999999919</v>
      </c>
      <c r="D94" s="220"/>
      <c r="E94" s="220"/>
      <c r="F94" s="220"/>
      <c r="G94" s="175" t="s">
        <v>213</v>
      </c>
      <c r="H94" s="174" t="s">
        <v>86</v>
      </c>
      <c r="I94" s="173">
        <v>1</v>
      </c>
      <c r="J94" s="174">
        <v>430487</v>
      </c>
      <c r="K94" s="190">
        <f t="shared" si="9"/>
        <v>430487</v>
      </c>
      <c r="L94" s="9"/>
      <c r="M94" s="4"/>
    </row>
    <row r="95" spans="1:13" ht="36" customHeight="1">
      <c r="A95" s="4"/>
      <c r="B95" s="8"/>
      <c r="C95" s="191"/>
      <c r="D95" s="220"/>
      <c r="E95" s="220"/>
      <c r="F95" s="220"/>
      <c r="G95" s="162" t="s">
        <v>214</v>
      </c>
      <c r="H95" s="163"/>
      <c r="I95" s="245"/>
      <c r="J95" s="165"/>
      <c r="K95" s="187"/>
      <c r="L95" s="9"/>
      <c r="M95" s="4"/>
    </row>
    <row r="96" spans="1:13" ht="36" customHeight="1">
      <c r="A96" s="4"/>
      <c r="B96" s="8"/>
      <c r="C96" s="189">
        <f>C94+0.01</f>
        <v>6.3899999999999917</v>
      </c>
      <c r="D96" s="220"/>
      <c r="E96" s="220"/>
      <c r="F96" s="220"/>
      <c r="G96" s="262" t="s">
        <v>130</v>
      </c>
      <c r="H96" s="174" t="s">
        <v>84</v>
      </c>
      <c r="I96" s="260">
        <v>3</v>
      </c>
      <c r="J96" s="174">
        <v>3844</v>
      </c>
      <c r="K96" s="190">
        <f t="shared" ref="K96:K105" si="11">IFERROR(ROUND(J96*I96,0),"")</f>
        <v>11532</v>
      </c>
      <c r="L96" s="9"/>
      <c r="M96" s="4"/>
    </row>
    <row r="97" spans="1:13" ht="36" customHeight="1">
      <c r="A97" s="4"/>
      <c r="B97" s="8"/>
      <c r="C97" s="189">
        <f t="shared" ref="C97:C105" si="12">C96+0.01</f>
        <v>6.3999999999999915</v>
      </c>
      <c r="D97" s="220"/>
      <c r="E97" s="220"/>
      <c r="F97" s="220"/>
      <c r="G97" s="262" t="s">
        <v>153</v>
      </c>
      <c r="H97" s="174" t="s">
        <v>84</v>
      </c>
      <c r="I97" s="260">
        <v>6</v>
      </c>
      <c r="J97" s="174">
        <v>29999</v>
      </c>
      <c r="K97" s="190">
        <f t="shared" si="11"/>
        <v>179994</v>
      </c>
      <c r="L97" s="9"/>
      <c r="M97" s="4"/>
    </row>
    <row r="98" spans="1:13" ht="36" customHeight="1">
      <c r="A98" s="4"/>
      <c r="B98" s="8"/>
      <c r="C98" s="189">
        <f t="shared" si="12"/>
        <v>6.4099999999999913</v>
      </c>
      <c r="D98" s="220"/>
      <c r="E98" s="220"/>
      <c r="F98" s="220"/>
      <c r="G98" s="175" t="s">
        <v>132</v>
      </c>
      <c r="H98" s="174" t="s">
        <v>86</v>
      </c>
      <c r="I98" s="260">
        <v>12</v>
      </c>
      <c r="J98" s="174">
        <v>16645</v>
      </c>
      <c r="K98" s="190">
        <f t="shared" si="11"/>
        <v>199740</v>
      </c>
      <c r="L98" s="9"/>
      <c r="M98" s="4"/>
    </row>
    <row r="99" spans="1:13" ht="36" customHeight="1">
      <c r="A99" s="4"/>
      <c r="B99" s="8"/>
      <c r="C99" s="189">
        <f t="shared" si="12"/>
        <v>6.419999999999991</v>
      </c>
      <c r="D99" s="220"/>
      <c r="E99" s="220"/>
      <c r="F99" s="220"/>
      <c r="G99" s="175" t="s">
        <v>215</v>
      </c>
      <c r="H99" s="174" t="s">
        <v>86</v>
      </c>
      <c r="I99" s="260">
        <v>2</v>
      </c>
      <c r="J99" s="174">
        <v>10482</v>
      </c>
      <c r="K99" s="190">
        <f t="shared" si="11"/>
        <v>20964</v>
      </c>
      <c r="L99" s="9"/>
      <c r="M99" s="4"/>
    </row>
    <row r="100" spans="1:13" ht="36" customHeight="1">
      <c r="A100" s="4"/>
      <c r="B100" s="8"/>
      <c r="C100" s="189">
        <f t="shared" si="12"/>
        <v>6.4299999999999908</v>
      </c>
      <c r="D100" s="220"/>
      <c r="E100" s="220"/>
      <c r="F100" s="220"/>
      <c r="G100" s="175" t="s">
        <v>89</v>
      </c>
      <c r="H100" s="174" t="s">
        <v>85</v>
      </c>
      <c r="I100" s="260">
        <v>2</v>
      </c>
      <c r="J100" s="174">
        <v>38637</v>
      </c>
      <c r="K100" s="190">
        <f t="shared" si="11"/>
        <v>77274</v>
      </c>
      <c r="L100" s="9"/>
      <c r="M100" s="4"/>
    </row>
    <row r="101" spans="1:13" ht="36" customHeight="1">
      <c r="A101" s="4"/>
      <c r="B101" s="8"/>
      <c r="C101" s="189">
        <f t="shared" si="12"/>
        <v>6.4399999999999906</v>
      </c>
      <c r="D101" s="220"/>
      <c r="E101" s="220"/>
      <c r="F101" s="220"/>
      <c r="G101" s="175" t="s">
        <v>128</v>
      </c>
      <c r="H101" s="174" t="s">
        <v>85</v>
      </c>
      <c r="I101" s="173">
        <v>2</v>
      </c>
      <c r="J101" s="174">
        <v>57891</v>
      </c>
      <c r="K101" s="190">
        <f t="shared" si="11"/>
        <v>115782</v>
      </c>
      <c r="L101" s="9"/>
      <c r="M101" s="4"/>
    </row>
    <row r="102" spans="1:13" ht="36" customHeight="1">
      <c r="A102" s="4"/>
      <c r="B102" s="8"/>
      <c r="C102" s="189">
        <f t="shared" si="12"/>
        <v>6.4499999999999904</v>
      </c>
      <c r="D102" s="220"/>
      <c r="E102" s="220"/>
      <c r="F102" s="220"/>
      <c r="G102" s="175" t="s">
        <v>151</v>
      </c>
      <c r="H102" s="174" t="s">
        <v>85</v>
      </c>
      <c r="I102" s="173">
        <v>1</v>
      </c>
      <c r="J102" s="174">
        <v>103322</v>
      </c>
      <c r="K102" s="190">
        <f t="shared" si="11"/>
        <v>103322</v>
      </c>
      <c r="L102" s="9"/>
      <c r="M102" s="4"/>
    </row>
    <row r="103" spans="1:13" ht="36" customHeight="1">
      <c r="A103" s="4"/>
      <c r="B103" s="8"/>
      <c r="C103" s="189">
        <f t="shared" si="12"/>
        <v>6.4599999999999902</v>
      </c>
      <c r="D103" s="220"/>
      <c r="E103" s="220"/>
      <c r="F103" s="220"/>
      <c r="G103" s="175" t="s">
        <v>125</v>
      </c>
      <c r="H103" s="174" t="s">
        <v>85</v>
      </c>
      <c r="I103" s="173">
        <v>1</v>
      </c>
      <c r="J103" s="174">
        <v>19079</v>
      </c>
      <c r="K103" s="190">
        <f t="shared" si="11"/>
        <v>19079</v>
      </c>
      <c r="L103" s="9"/>
      <c r="M103" s="4"/>
    </row>
    <row r="104" spans="1:13" ht="40.5" customHeight="1">
      <c r="A104" s="4"/>
      <c r="B104" s="8"/>
      <c r="C104" s="189">
        <f t="shared" si="12"/>
        <v>6.46999999999999</v>
      </c>
      <c r="D104" s="220"/>
      <c r="E104" s="220"/>
      <c r="F104" s="220"/>
      <c r="G104" s="175" t="s">
        <v>126</v>
      </c>
      <c r="H104" s="174" t="s">
        <v>85</v>
      </c>
      <c r="I104" s="173">
        <v>1</v>
      </c>
      <c r="J104" s="174">
        <v>67522</v>
      </c>
      <c r="K104" s="190">
        <f t="shared" si="11"/>
        <v>67522</v>
      </c>
      <c r="L104" s="9"/>
      <c r="M104" s="4"/>
    </row>
    <row r="105" spans="1:13" ht="30.75" customHeight="1">
      <c r="A105" s="4"/>
      <c r="B105" s="8"/>
      <c r="C105" s="189">
        <f t="shared" si="12"/>
        <v>6.4799999999999898</v>
      </c>
      <c r="D105" s="220"/>
      <c r="E105" s="220"/>
      <c r="F105" s="220"/>
      <c r="G105" s="175" t="s">
        <v>152</v>
      </c>
      <c r="H105" s="174" t="s">
        <v>83</v>
      </c>
      <c r="I105" s="173">
        <v>1</v>
      </c>
      <c r="J105" s="174">
        <v>101165</v>
      </c>
      <c r="K105" s="190">
        <f t="shared" si="11"/>
        <v>101165</v>
      </c>
      <c r="L105" s="9"/>
      <c r="M105" s="4"/>
    </row>
    <row r="106" spans="1:13" ht="30.75" customHeight="1">
      <c r="A106" s="4"/>
      <c r="B106" s="8"/>
      <c r="C106" s="191"/>
      <c r="D106" s="220"/>
      <c r="E106" s="220"/>
      <c r="F106" s="220"/>
      <c r="G106" s="162" t="s">
        <v>216</v>
      </c>
      <c r="H106" s="163"/>
      <c r="I106" s="245"/>
      <c r="J106" s="165"/>
      <c r="K106" s="187"/>
      <c r="L106" s="9"/>
      <c r="M106" s="4"/>
    </row>
    <row r="107" spans="1:13" ht="30.75" customHeight="1">
      <c r="A107" s="4"/>
      <c r="B107" s="8"/>
      <c r="C107" s="189">
        <f>C105+0.01</f>
        <v>6.4899999999999896</v>
      </c>
      <c r="D107" s="220"/>
      <c r="E107" s="220"/>
      <c r="F107" s="220"/>
      <c r="G107" s="175" t="s">
        <v>130</v>
      </c>
      <c r="H107" s="174" t="s">
        <v>84</v>
      </c>
      <c r="I107" s="173">
        <v>74</v>
      </c>
      <c r="J107" s="174">
        <v>3844</v>
      </c>
      <c r="K107" s="190">
        <f t="shared" ref="K107:K126" si="13">IFERROR(ROUND(J107*I107,0),"")</f>
        <v>284456</v>
      </c>
      <c r="L107" s="9"/>
      <c r="M107" s="4"/>
    </row>
    <row r="108" spans="1:13" ht="30.75" customHeight="1">
      <c r="A108" s="4"/>
      <c r="B108" s="8"/>
      <c r="C108" s="189">
        <f t="shared" ref="C108:C126" si="14">C107+0.01</f>
        <v>6.4999999999999893</v>
      </c>
      <c r="D108" s="220"/>
      <c r="E108" s="220"/>
      <c r="F108" s="220"/>
      <c r="G108" s="175" t="s">
        <v>217</v>
      </c>
      <c r="H108" s="174" t="s">
        <v>84</v>
      </c>
      <c r="I108" s="173">
        <v>39</v>
      </c>
      <c r="J108" s="174">
        <v>215643</v>
      </c>
      <c r="K108" s="190">
        <f t="shared" si="13"/>
        <v>8410077</v>
      </c>
      <c r="L108" s="9"/>
      <c r="M108" s="4"/>
    </row>
    <row r="109" spans="1:13" ht="30.75" customHeight="1">
      <c r="A109" s="4"/>
      <c r="B109" s="8"/>
      <c r="C109" s="189">
        <f t="shared" si="14"/>
        <v>6.5099999999999891</v>
      </c>
      <c r="D109" s="220"/>
      <c r="E109" s="220"/>
      <c r="F109" s="220"/>
      <c r="G109" s="175" t="s">
        <v>218</v>
      </c>
      <c r="H109" s="174" t="s">
        <v>84</v>
      </c>
      <c r="I109" s="173">
        <v>31</v>
      </c>
      <c r="J109" s="174">
        <v>191328</v>
      </c>
      <c r="K109" s="190">
        <f t="shared" si="13"/>
        <v>5931168</v>
      </c>
      <c r="L109" s="9"/>
      <c r="M109" s="4"/>
    </row>
    <row r="110" spans="1:13" ht="30.75" customHeight="1">
      <c r="A110" s="4"/>
      <c r="B110" s="8"/>
      <c r="C110" s="189">
        <f t="shared" si="14"/>
        <v>6.5199999999999889</v>
      </c>
      <c r="D110" s="220"/>
      <c r="E110" s="220"/>
      <c r="F110" s="220"/>
      <c r="G110" s="175" t="s">
        <v>123</v>
      </c>
      <c r="H110" s="174" t="s">
        <v>86</v>
      </c>
      <c r="I110" s="173">
        <v>62</v>
      </c>
      <c r="J110" s="174">
        <v>128554</v>
      </c>
      <c r="K110" s="190">
        <f t="shared" si="13"/>
        <v>7970348</v>
      </c>
      <c r="L110" s="9"/>
      <c r="M110" s="4"/>
    </row>
    <row r="111" spans="1:13" ht="30.75" customHeight="1">
      <c r="A111" s="4"/>
      <c r="B111" s="8"/>
      <c r="C111" s="189">
        <f t="shared" si="14"/>
        <v>6.5299999999999887</v>
      </c>
      <c r="D111" s="220"/>
      <c r="E111" s="220"/>
      <c r="F111" s="220"/>
      <c r="G111" s="175" t="s">
        <v>219</v>
      </c>
      <c r="H111" s="174" t="s">
        <v>84</v>
      </c>
      <c r="I111" s="173">
        <v>4</v>
      </c>
      <c r="J111" s="174">
        <v>424474</v>
      </c>
      <c r="K111" s="190">
        <f t="shared" si="13"/>
        <v>1697896</v>
      </c>
      <c r="L111" s="9"/>
      <c r="M111" s="4"/>
    </row>
    <row r="112" spans="1:13" ht="30.75" customHeight="1">
      <c r="A112" s="4"/>
      <c r="B112" s="8"/>
      <c r="C112" s="189">
        <f t="shared" si="14"/>
        <v>6.5399999999999885</v>
      </c>
      <c r="D112" s="220"/>
      <c r="E112" s="220"/>
      <c r="F112" s="220"/>
      <c r="G112" s="175" t="s">
        <v>106</v>
      </c>
      <c r="H112" s="174" t="s">
        <v>84</v>
      </c>
      <c r="I112" s="173">
        <v>28</v>
      </c>
      <c r="J112" s="174">
        <v>68201</v>
      </c>
      <c r="K112" s="190">
        <f t="shared" si="13"/>
        <v>1909628</v>
      </c>
      <c r="L112" s="9"/>
      <c r="M112" s="4"/>
    </row>
    <row r="113" spans="1:13" ht="30.75" customHeight="1">
      <c r="A113" s="4"/>
      <c r="B113" s="8"/>
      <c r="C113" s="189">
        <f t="shared" si="14"/>
        <v>6.5499999999999883</v>
      </c>
      <c r="D113" s="220"/>
      <c r="E113" s="220"/>
      <c r="F113" s="220"/>
      <c r="G113" s="175" t="s">
        <v>147</v>
      </c>
      <c r="H113" s="174" t="s">
        <v>86</v>
      </c>
      <c r="I113" s="173">
        <v>24</v>
      </c>
      <c r="J113" s="174">
        <v>38581</v>
      </c>
      <c r="K113" s="190">
        <f t="shared" si="13"/>
        <v>925944</v>
      </c>
      <c r="L113" s="9"/>
      <c r="M113" s="4"/>
    </row>
    <row r="114" spans="1:13" ht="30.75" customHeight="1">
      <c r="A114" s="4"/>
      <c r="B114" s="8"/>
      <c r="C114" s="189">
        <f t="shared" si="14"/>
        <v>6.5599999999999881</v>
      </c>
      <c r="D114" s="220"/>
      <c r="E114" s="220"/>
      <c r="F114" s="220"/>
      <c r="G114" s="175" t="s">
        <v>220</v>
      </c>
      <c r="H114" s="174" t="s">
        <v>86</v>
      </c>
      <c r="I114" s="173">
        <v>12</v>
      </c>
      <c r="J114" s="174">
        <v>24220</v>
      </c>
      <c r="K114" s="190">
        <f t="shared" si="13"/>
        <v>290640</v>
      </c>
      <c r="L114" s="9"/>
      <c r="M114" s="4"/>
    </row>
    <row r="115" spans="1:13" ht="30.75" customHeight="1">
      <c r="A115" s="4"/>
      <c r="B115" s="8"/>
      <c r="C115" s="189">
        <f t="shared" si="14"/>
        <v>6.5699999999999878</v>
      </c>
      <c r="D115" s="220"/>
      <c r="E115" s="220"/>
      <c r="F115" s="220"/>
      <c r="G115" s="175" t="s">
        <v>208</v>
      </c>
      <c r="H115" s="174" t="s">
        <v>86</v>
      </c>
      <c r="I115" s="173">
        <v>3</v>
      </c>
      <c r="J115" s="174">
        <v>720881</v>
      </c>
      <c r="K115" s="190">
        <f t="shared" si="13"/>
        <v>2162643</v>
      </c>
      <c r="L115" s="9"/>
      <c r="M115" s="4"/>
    </row>
    <row r="116" spans="1:13" ht="30.75" customHeight="1">
      <c r="A116" s="4"/>
      <c r="B116" s="8"/>
      <c r="C116" s="189">
        <f t="shared" si="14"/>
        <v>6.5799999999999876</v>
      </c>
      <c r="D116" s="220"/>
      <c r="E116" s="220"/>
      <c r="F116" s="220"/>
      <c r="G116" s="175" t="s">
        <v>209</v>
      </c>
      <c r="H116" s="174" t="s">
        <v>86</v>
      </c>
      <c r="I116" s="173">
        <v>3</v>
      </c>
      <c r="J116" s="174">
        <v>390741</v>
      </c>
      <c r="K116" s="190">
        <f t="shared" si="13"/>
        <v>1172223</v>
      </c>
      <c r="L116" s="9"/>
      <c r="M116" s="4"/>
    </row>
    <row r="117" spans="1:13" ht="30.75" customHeight="1">
      <c r="A117" s="4"/>
      <c r="B117" s="8"/>
      <c r="C117" s="189">
        <f t="shared" si="14"/>
        <v>6.5899999999999874</v>
      </c>
      <c r="D117" s="220"/>
      <c r="E117" s="220"/>
      <c r="F117" s="220"/>
      <c r="G117" s="175" t="s">
        <v>89</v>
      </c>
      <c r="H117" s="174" t="s">
        <v>85</v>
      </c>
      <c r="I117" s="260">
        <v>38</v>
      </c>
      <c r="J117" s="174">
        <v>38637</v>
      </c>
      <c r="K117" s="190">
        <f t="shared" si="13"/>
        <v>1468206</v>
      </c>
      <c r="L117" s="9"/>
      <c r="M117" s="4"/>
    </row>
    <row r="118" spans="1:13" ht="30.75" customHeight="1">
      <c r="A118" s="4"/>
      <c r="B118" s="8"/>
      <c r="C118" s="189">
        <f t="shared" si="14"/>
        <v>6.5999999999999872</v>
      </c>
      <c r="D118" s="220"/>
      <c r="E118" s="220"/>
      <c r="F118" s="220"/>
      <c r="G118" s="175" t="s">
        <v>128</v>
      </c>
      <c r="H118" s="174" t="s">
        <v>85</v>
      </c>
      <c r="I118" s="173">
        <v>27</v>
      </c>
      <c r="J118" s="174">
        <v>57891</v>
      </c>
      <c r="K118" s="190">
        <f t="shared" si="13"/>
        <v>1563057</v>
      </c>
      <c r="L118" s="9"/>
      <c r="M118" s="4"/>
    </row>
    <row r="119" spans="1:13" ht="30.75" customHeight="1">
      <c r="A119" s="4"/>
      <c r="B119" s="8"/>
      <c r="C119" s="189">
        <f t="shared" si="14"/>
        <v>6.609999999999987</v>
      </c>
      <c r="D119" s="220"/>
      <c r="E119" s="220"/>
      <c r="F119" s="220"/>
      <c r="G119" s="175" t="s">
        <v>151</v>
      </c>
      <c r="H119" s="174" t="s">
        <v>85</v>
      </c>
      <c r="I119" s="173">
        <v>1</v>
      </c>
      <c r="J119" s="174">
        <v>103322</v>
      </c>
      <c r="K119" s="190">
        <f t="shared" si="13"/>
        <v>103322</v>
      </c>
      <c r="L119" s="9"/>
      <c r="M119" s="4"/>
    </row>
    <row r="120" spans="1:13" ht="30.75" customHeight="1">
      <c r="A120" s="4"/>
      <c r="B120" s="8"/>
      <c r="C120" s="189">
        <f t="shared" si="14"/>
        <v>6.6199999999999868</v>
      </c>
      <c r="D120" s="220"/>
      <c r="E120" s="220"/>
      <c r="F120" s="220"/>
      <c r="G120" s="175" t="s">
        <v>125</v>
      </c>
      <c r="H120" s="174" t="s">
        <v>85</v>
      </c>
      <c r="I120" s="173">
        <v>10</v>
      </c>
      <c r="J120" s="174">
        <v>19079</v>
      </c>
      <c r="K120" s="190">
        <f t="shared" si="13"/>
        <v>190790</v>
      </c>
      <c r="L120" s="9"/>
      <c r="M120" s="4"/>
    </row>
    <row r="121" spans="1:13" ht="40.5" customHeight="1">
      <c r="A121" s="4"/>
      <c r="B121" s="8"/>
      <c r="C121" s="189">
        <f t="shared" si="14"/>
        <v>6.6299999999999866</v>
      </c>
      <c r="D121" s="220"/>
      <c r="E121" s="220"/>
      <c r="F121" s="220"/>
      <c r="G121" s="175" t="s">
        <v>126</v>
      </c>
      <c r="H121" s="174" t="s">
        <v>85</v>
      </c>
      <c r="I121" s="173">
        <v>10</v>
      </c>
      <c r="J121" s="174">
        <v>67522</v>
      </c>
      <c r="K121" s="190">
        <f t="shared" si="13"/>
        <v>675220</v>
      </c>
      <c r="L121" s="9"/>
      <c r="M121" s="4"/>
    </row>
    <row r="122" spans="1:13" ht="32.25" customHeight="1">
      <c r="A122" s="4"/>
      <c r="B122" s="8"/>
      <c r="C122" s="189">
        <f t="shared" si="14"/>
        <v>6.6399999999999864</v>
      </c>
      <c r="D122" s="220"/>
      <c r="E122" s="220"/>
      <c r="F122" s="220"/>
      <c r="G122" s="175" t="s">
        <v>152</v>
      </c>
      <c r="H122" s="174" t="s">
        <v>83</v>
      </c>
      <c r="I122" s="173">
        <v>3</v>
      </c>
      <c r="J122" s="174">
        <v>101165</v>
      </c>
      <c r="K122" s="190">
        <f t="shared" si="13"/>
        <v>303495</v>
      </c>
      <c r="L122" s="9"/>
      <c r="M122" s="4"/>
    </row>
    <row r="123" spans="1:13" ht="32.25" customHeight="1">
      <c r="A123" s="4"/>
      <c r="B123" s="8"/>
      <c r="C123" s="189">
        <f t="shared" si="14"/>
        <v>6.6499999999999861</v>
      </c>
      <c r="D123" s="220"/>
      <c r="E123" s="220"/>
      <c r="F123" s="220"/>
      <c r="G123" s="175" t="s">
        <v>210</v>
      </c>
      <c r="H123" s="174" t="s">
        <v>83</v>
      </c>
      <c r="I123" s="173">
        <v>3</v>
      </c>
      <c r="J123" s="174">
        <v>283592</v>
      </c>
      <c r="K123" s="190">
        <f t="shared" si="13"/>
        <v>850776</v>
      </c>
      <c r="L123" s="9"/>
      <c r="M123" s="4"/>
    </row>
    <row r="124" spans="1:13" ht="40.5" customHeight="1">
      <c r="A124" s="4"/>
      <c r="B124" s="8"/>
      <c r="C124" s="189">
        <f t="shared" si="14"/>
        <v>6.6599999999999859</v>
      </c>
      <c r="D124" s="220"/>
      <c r="E124" s="220"/>
      <c r="F124" s="220"/>
      <c r="G124" s="175" t="s">
        <v>211</v>
      </c>
      <c r="H124" s="174" t="s">
        <v>85</v>
      </c>
      <c r="I124" s="173">
        <v>1</v>
      </c>
      <c r="J124" s="174">
        <v>187241</v>
      </c>
      <c r="K124" s="190">
        <f t="shared" si="13"/>
        <v>187241</v>
      </c>
      <c r="L124" s="9"/>
      <c r="M124" s="4"/>
    </row>
    <row r="125" spans="1:13" ht="40.5" customHeight="1">
      <c r="A125" s="4"/>
      <c r="B125" s="8"/>
      <c r="C125" s="189">
        <f t="shared" si="14"/>
        <v>6.6699999999999857</v>
      </c>
      <c r="D125" s="220"/>
      <c r="E125" s="220"/>
      <c r="F125" s="220"/>
      <c r="G125" s="175" t="s">
        <v>212</v>
      </c>
      <c r="H125" s="174" t="s">
        <v>85</v>
      </c>
      <c r="I125" s="173">
        <v>1</v>
      </c>
      <c r="J125" s="174">
        <v>171655</v>
      </c>
      <c r="K125" s="190">
        <f t="shared" si="13"/>
        <v>171655</v>
      </c>
      <c r="L125" s="9"/>
      <c r="M125" s="4"/>
    </row>
    <row r="126" spans="1:13" ht="27.75" customHeight="1">
      <c r="A126" s="4"/>
      <c r="B126" s="8"/>
      <c r="C126" s="189">
        <f t="shared" si="14"/>
        <v>6.6799999999999855</v>
      </c>
      <c r="D126" s="220"/>
      <c r="E126" s="220"/>
      <c r="F126" s="220"/>
      <c r="G126" s="175" t="s">
        <v>213</v>
      </c>
      <c r="H126" s="174" t="s">
        <v>86</v>
      </c>
      <c r="I126" s="173">
        <v>1</v>
      </c>
      <c r="J126" s="174">
        <v>430487</v>
      </c>
      <c r="K126" s="190">
        <f t="shared" si="13"/>
        <v>430487</v>
      </c>
      <c r="L126" s="9"/>
      <c r="M126" s="4"/>
    </row>
    <row r="127" spans="1:13" ht="27.75" customHeight="1">
      <c r="A127" s="4"/>
      <c r="B127" s="8"/>
      <c r="C127" s="191"/>
      <c r="D127" s="220"/>
      <c r="E127" s="220"/>
      <c r="F127" s="220"/>
      <c r="G127" s="162" t="s">
        <v>221</v>
      </c>
      <c r="H127" s="163"/>
      <c r="I127" s="245"/>
      <c r="J127" s="165"/>
      <c r="K127" s="187"/>
      <c r="L127" s="9"/>
      <c r="M127" s="4"/>
    </row>
    <row r="128" spans="1:13" ht="27.75" customHeight="1">
      <c r="A128" s="4"/>
      <c r="B128" s="8"/>
      <c r="C128" s="189">
        <f>C126+0.01</f>
        <v>6.6899999999999853</v>
      </c>
      <c r="D128" s="220"/>
      <c r="E128" s="220"/>
      <c r="F128" s="220"/>
      <c r="G128" s="175" t="s">
        <v>130</v>
      </c>
      <c r="H128" s="174" t="s">
        <v>84</v>
      </c>
      <c r="I128" s="173">
        <v>44</v>
      </c>
      <c r="J128" s="174">
        <v>3844</v>
      </c>
      <c r="K128" s="190">
        <f t="shared" ref="K128:K135" si="15">IFERROR(ROUND(J128*I128,0),"")</f>
        <v>169136</v>
      </c>
      <c r="L128" s="9"/>
      <c r="M128" s="4"/>
    </row>
    <row r="129" spans="1:13" ht="27.75" customHeight="1">
      <c r="A129" s="4"/>
      <c r="B129" s="8"/>
      <c r="C129" s="189">
        <f t="shared" ref="C129:C135" si="16">C128+0.01</f>
        <v>6.6999999999999851</v>
      </c>
      <c r="D129" s="220"/>
      <c r="E129" s="220"/>
      <c r="F129" s="220"/>
      <c r="G129" s="175" t="s">
        <v>218</v>
      </c>
      <c r="H129" s="174" t="s">
        <v>84</v>
      </c>
      <c r="I129" s="173">
        <v>39</v>
      </c>
      <c r="J129" s="174">
        <v>191328</v>
      </c>
      <c r="K129" s="190">
        <f t="shared" si="15"/>
        <v>7461792</v>
      </c>
      <c r="L129" s="9"/>
      <c r="M129" s="4"/>
    </row>
    <row r="130" spans="1:13" ht="27.75" customHeight="1">
      <c r="A130" s="4"/>
      <c r="B130" s="8"/>
      <c r="C130" s="189">
        <f t="shared" si="16"/>
        <v>6.7099999999999849</v>
      </c>
      <c r="D130" s="220"/>
      <c r="E130" s="220"/>
      <c r="F130" s="220"/>
      <c r="G130" s="175" t="s">
        <v>222</v>
      </c>
      <c r="H130" s="174" t="s">
        <v>86</v>
      </c>
      <c r="I130" s="173">
        <v>5</v>
      </c>
      <c r="J130" s="174">
        <v>269553</v>
      </c>
      <c r="K130" s="190">
        <f t="shared" si="15"/>
        <v>1347765</v>
      </c>
      <c r="L130" s="9"/>
      <c r="M130" s="4"/>
    </row>
    <row r="131" spans="1:13" ht="27.75" customHeight="1">
      <c r="A131" s="4"/>
      <c r="B131" s="8"/>
      <c r="C131" s="189">
        <f t="shared" si="16"/>
        <v>6.7199999999999847</v>
      </c>
      <c r="D131" s="220"/>
      <c r="E131" s="220"/>
      <c r="F131" s="220"/>
      <c r="G131" s="175" t="s">
        <v>123</v>
      </c>
      <c r="H131" s="174" t="s">
        <v>86</v>
      </c>
      <c r="I131" s="173">
        <v>37</v>
      </c>
      <c r="J131" s="174">
        <v>128554</v>
      </c>
      <c r="K131" s="190">
        <f t="shared" si="15"/>
        <v>4756498</v>
      </c>
      <c r="L131" s="9"/>
      <c r="M131" s="4"/>
    </row>
    <row r="132" spans="1:13" ht="27.75" customHeight="1">
      <c r="A132" s="4"/>
      <c r="B132" s="8"/>
      <c r="C132" s="189">
        <f t="shared" si="16"/>
        <v>6.7299999999999844</v>
      </c>
      <c r="D132" s="220"/>
      <c r="E132" s="220"/>
      <c r="F132" s="220"/>
      <c r="G132" s="175" t="s">
        <v>89</v>
      </c>
      <c r="H132" s="174" t="s">
        <v>85</v>
      </c>
      <c r="I132" s="260">
        <v>13</v>
      </c>
      <c r="J132" s="174">
        <v>38637</v>
      </c>
      <c r="K132" s="190">
        <f t="shared" si="15"/>
        <v>502281</v>
      </c>
      <c r="L132" s="9"/>
      <c r="M132" s="4"/>
    </row>
    <row r="133" spans="1:13" ht="27.75" customHeight="1">
      <c r="A133" s="4"/>
      <c r="B133" s="8"/>
      <c r="C133" s="189">
        <f t="shared" si="16"/>
        <v>6.7399999999999842</v>
      </c>
      <c r="D133" s="220"/>
      <c r="E133" s="220"/>
      <c r="F133" s="220"/>
      <c r="G133" s="175" t="s">
        <v>128</v>
      </c>
      <c r="H133" s="174" t="s">
        <v>85</v>
      </c>
      <c r="I133" s="244">
        <v>9</v>
      </c>
      <c r="J133" s="174">
        <v>57891</v>
      </c>
      <c r="K133" s="190">
        <f t="shared" si="15"/>
        <v>521019</v>
      </c>
      <c r="L133" s="9"/>
      <c r="M133" s="4"/>
    </row>
    <row r="134" spans="1:13" ht="27.75" customHeight="1">
      <c r="A134" s="4"/>
      <c r="B134" s="8"/>
      <c r="C134" s="189">
        <f t="shared" si="16"/>
        <v>6.749999999999984</v>
      </c>
      <c r="D134" s="220"/>
      <c r="E134" s="220"/>
      <c r="F134" s="220"/>
      <c r="G134" s="175" t="s">
        <v>125</v>
      </c>
      <c r="H134" s="174" t="s">
        <v>85</v>
      </c>
      <c r="I134" s="173">
        <v>4</v>
      </c>
      <c r="J134" s="174">
        <v>19079</v>
      </c>
      <c r="K134" s="190">
        <f t="shared" si="15"/>
        <v>76316</v>
      </c>
      <c r="L134" s="9"/>
      <c r="M134" s="4"/>
    </row>
    <row r="135" spans="1:13" ht="40.5" customHeight="1">
      <c r="A135" s="4"/>
      <c r="B135" s="8"/>
      <c r="C135" s="189">
        <f t="shared" si="16"/>
        <v>6.7599999999999838</v>
      </c>
      <c r="D135" s="220"/>
      <c r="E135" s="220"/>
      <c r="F135" s="220"/>
      <c r="G135" s="175" t="s">
        <v>126</v>
      </c>
      <c r="H135" s="174" t="s">
        <v>85</v>
      </c>
      <c r="I135" s="173">
        <v>4</v>
      </c>
      <c r="J135" s="174">
        <v>67522</v>
      </c>
      <c r="K135" s="190">
        <f t="shared" si="15"/>
        <v>270088</v>
      </c>
      <c r="L135" s="9"/>
      <c r="M135" s="4"/>
    </row>
    <row r="136" spans="1:13" ht="27.75" customHeight="1">
      <c r="A136" s="4"/>
      <c r="B136" s="8"/>
      <c r="C136" s="191"/>
      <c r="D136" s="220"/>
      <c r="E136" s="220"/>
      <c r="F136" s="220"/>
      <c r="G136" s="162" t="s">
        <v>223</v>
      </c>
      <c r="H136" s="163"/>
      <c r="I136" s="245"/>
      <c r="J136" s="165"/>
      <c r="K136" s="187"/>
      <c r="L136" s="9"/>
      <c r="M136" s="4"/>
    </row>
    <row r="137" spans="1:13" ht="27.75" customHeight="1">
      <c r="A137" s="4"/>
      <c r="B137" s="8"/>
      <c r="C137" s="189">
        <f>C135+0.01</f>
        <v>6.7699999999999836</v>
      </c>
      <c r="D137" s="220"/>
      <c r="E137" s="220"/>
      <c r="F137" s="220"/>
      <c r="G137" s="175" t="s">
        <v>130</v>
      </c>
      <c r="H137" s="174" t="s">
        <v>84</v>
      </c>
      <c r="I137" s="173">
        <v>73</v>
      </c>
      <c r="J137" s="174">
        <v>3844</v>
      </c>
      <c r="K137" s="190">
        <f t="shared" ref="K137:K163" si="17">IFERROR(ROUND(J137*I137,0),"")</f>
        <v>280612</v>
      </c>
      <c r="L137" s="9"/>
      <c r="M137" s="4"/>
    </row>
    <row r="138" spans="1:13" ht="32.25" customHeight="1">
      <c r="A138" s="4"/>
      <c r="B138" s="8"/>
      <c r="C138" s="189">
        <f t="shared" ref="C138:C159" si="18">C137+0.01</f>
        <v>6.7799999999999834</v>
      </c>
      <c r="D138" s="220"/>
      <c r="E138" s="220"/>
      <c r="F138" s="220"/>
      <c r="G138" s="175" t="s">
        <v>155</v>
      </c>
      <c r="H138" s="174" t="s">
        <v>84</v>
      </c>
      <c r="I138" s="173">
        <v>47</v>
      </c>
      <c r="J138" s="174">
        <v>17936</v>
      </c>
      <c r="K138" s="190">
        <f t="shared" si="17"/>
        <v>842992</v>
      </c>
      <c r="L138" s="9"/>
      <c r="M138" s="4"/>
    </row>
    <row r="139" spans="1:13" ht="32.25" customHeight="1">
      <c r="A139" s="4"/>
      <c r="B139" s="8"/>
      <c r="C139" s="189">
        <f t="shared" si="18"/>
        <v>6.7899999999999832</v>
      </c>
      <c r="D139" s="220"/>
      <c r="E139" s="220"/>
      <c r="F139" s="220"/>
      <c r="G139" s="175" t="s">
        <v>156</v>
      </c>
      <c r="H139" s="174" t="s">
        <v>84</v>
      </c>
      <c r="I139" s="173">
        <v>11</v>
      </c>
      <c r="J139" s="174">
        <v>14504</v>
      </c>
      <c r="K139" s="190">
        <f t="shared" si="17"/>
        <v>159544</v>
      </c>
      <c r="L139" s="9"/>
      <c r="M139" s="4"/>
    </row>
    <row r="140" spans="1:13" ht="32.25" customHeight="1">
      <c r="A140" s="4"/>
      <c r="B140" s="8"/>
      <c r="C140" s="189">
        <f t="shared" si="18"/>
        <v>6.7999999999999829</v>
      </c>
      <c r="D140" s="220"/>
      <c r="E140" s="220"/>
      <c r="F140" s="220"/>
      <c r="G140" s="175" t="s">
        <v>136</v>
      </c>
      <c r="H140" s="174" t="s">
        <v>84</v>
      </c>
      <c r="I140" s="173">
        <v>12</v>
      </c>
      <c r="J140" s="174">
        <v>11677</v>
      </c>
      <c r="K140" s="190">
        <f t="shared" si="17"/>
        <v>140124</v>
      </c>
      <c r="L140" s="9"/>
      <c r="M140" s="4"/>
    </row>
    <row r="141" spans="1:13" ht="32.25" customHeight="1">
      <c r="A141" s="4"/>
      <c r="B141" s="8"/>
      <c r="C141" s="189">
        <f t="shared" si="18"/>
        <v>6.8099999999999827</v>
      </c>
      <c r="D141" s="220"/>
      <c r="E141" s="220"/>
      <c r="F141" s="220"/>
      <c r="G141" s="175" t="s">
        <v>157</v>
      </c>
      <c r="H141" s="174" t="s">
        <v>86</v>
      </c>
      <c r="I141" s="173">
        <v>10</v>
      </c>
      <c r="J141" s="174">
        <v>7640</v>
      </c>
      <c r="K141" s="190">
        <f t="shared" si="17"/>
        <v>76400</v>
      </c>
      <c r="L141" s="9"/>
      <c r="M141" s="4"/>
    </row>
    <row r="142" spans="1:13" ht="32.25" customHeight="1">
      <c r="A142" s="4"/>
      <c r="B142" s="8"/>
      <c r="C142" s="189">
        <f t="shared" si="18"/>
        <v>6.8199999999999825</v>
      </c>
      <c r="D142" s="220"/>
      <c r="E142" s="220"/>
      <c r="F142" s="220"/>
      <c r="G142" s="175" t="s">
        <v>158</v>
      </c>
      <c r="H142" s="174" t="s">
        <v>86</v>
      </c>
      <c r="I142" s="173">
        <v>17</v>
      </c>
      <c r="J142" s="174">
        <v>3053</v>
      </c>
      <c r="K142" s="190">
        <f t="shared" si="17"/>
        <v>51901</v>
      </c>
      <c r="L142" s="9"/>
      <c r="M142" s="4"/>
    </row>
    <row r="143" spans="1:13" ht="32.25" customHeight="1">
      <c r="A143" s="4"/>
      <c r="B143" s="8"/>
      <c r="C143" s="189">
        <f t="shared" si="18"/>
        <v>6.8299999999999823</v>
      </c>
      <c r="D143" s="220"/>
      <c r="E143" s="220"/>
      <c r="F143" s="220"/>
      <c r="G143" s="175" t="s">
        <v>137</v>
      </c>
      <c r="H143" s="174" t="s">
        <v>86</v>
      </c>
      <c r="I143" s="173">
        <v>10</v>
      </c>
      <c r="J143" s="174">
        <v>2298</v>
      </c>
      <c r="K143" s="190">
        <f t="shared" si="17"/>
        <v>22980</v>
      </c>
      <c r="L143" s="9"/>
      <c r="M143" s="4"/>
    </row>
    <row r="144" spans="1:13" ht="32.25" customHeight="1">
      <c r="A144" s="4"/>
      <c r="B144" s="8"/>
      <c r="C144" s="189">
        <f t="shared" si="18"/>
        <v>6.8399999999999821</v>
      </c>
      <c r="D144" s="220"/>
      <c r="E144" s="220"/>
      <c r="F144" s="220"/>
      <c r="G144" s="175" t="s">
        <v>138</v>
      </c>
      <c r="H144" s="174" t="s">
        <v>86</v>
      </c>
      <c r="I144" s="173">
        <v>4</v>
      </c>
      <c r="J144" s="174">
        <v>2894</v>
      </c>
      <c r="K144" s="190">
        <f t="shared" si="17"/>
        <v>11576</v>
      </c>
      <c r="L144" s="9"/>
      <c r="M144" s="4"/>
    </row>
    <row r="145" spans="1:13" ht="32.25" customHeight="1">
      <c r="A145" s="4"/>
      <c r="B145" s="8"/>
      <c r="C145" s="189">
        <f t="shared" si="18"/>
        <v>6.8499999999999819</v>
      </c>
      <c r="D145" s="220"/>
      <c r="E145" s="220"/>
      <c r="F145" s="220"/>
      <c r="G145" s="175" t="s">
        <v>139</v>
      </c>
      <c r="H145" s="174" t="s">
        <v>86</v>
      </c>
      <c r="I145" s="173">
        <v>5</v>
      </c>
      <c r="J145" s="174">
        <v>8703</v>
      </c>
      <c r="K145" s="190">
        <f t="shared" si="17"/>
        <v>43515</v>
      </c>
      <c r="L145" s="9"/>
      <c r="M145" s="4"/>
    </row>
    <row r="146" spans="1:13" ht="32.25" customHeight="1">
      <c r="A146" s="4"/>
      <c r="B146" s="8"/>
      <c r="C146" s="189">
        <f t="shared" si="18"/>
        <v>6.8599999999999817</v>
      </c>
      <c r="D146" s="220"/>
      <c r="E146" s="220"/>
      <c r="F146" s="220"/>
      <c r="G146" s="175" t="s">
        <v>167</v>
      </c>
      <c r="H146" s="174" t="s">
        <v>86</v>
      </c>
      <c r="I146" s="173">
        <v>4</v>
      </c>
      <c r="J146" s="174">
        <v>3594</v>
      </c>
      <c r="K146" s="190">
        <f t="shared" si="17"/>
        <v>14376</v>
      </c>
      <c r="L146" s="9"/>
      <c r="M146" s="4"/>
    </row>
    <row r="147" spans="1:13" ht="32.25" customHeight="1">
      <c r="A147" s="4"/>
      <c r="B147" s="8"/>
      <c r="C147" s="189">
        <f t="shared" si="18"/>
        <v>6.8699999999999815</v>
      </c>
      <c r="D147" s="220"/>
      <c r="E147" s="220"/>
      <c r="F147" s="220"/>
      <c r="G147" s="175" t="s">
        <v>159</v>
      </c>
      <c r="H147" s="174" t="s">
        <v>86</v>
      </c>
      <c r="I147" s="173">
        <v>8</v>
      </c>
      <c r="J147" s="174">
        <v>4561</v>
      </c>
      <c r="K147" s="190">
        <f t="shared" si="17"/>
        <v>36488</v>
      </c>
      <c r="L147" s="9"/>
      <c r="M147" s="4"/>
    </row>
    <row r="148" spans="1:13" ht="32.25" customHeight="1">
      <c r="A148" s="4"/>
      <c r="B148" s="8"/>
      <c r="C148" s="189">
        <f t="shared" si="18"/>
        <v>6.8799999999999812</v>
      </c>
      <c r="D148" s="220"/>
      <c r="E148" s="220"/>
      <c r="F148" s="220"/>
      <c r="G148" s="175" t="s">
        <v>160</v>
      </c>
      <c r="H148" s="174" t="s">
        <v>86</v>
      </c>
      <c r="I148" s="173">
        <v>2</v>
      </c>
      <c r="J148" s="174">
        <v>8027</v>
      </c>
      <c r="K148" s="190">
        <f t="shared" si="17"/>
        <v>16054</v>
      </c>
      <c r="L148" s="9"/>
      <c r="M148" s="4"/>
    </row>
    <row r="149" spans="1:13" ht="32.25" customHeight="1">
      <c r="A149" s="4"/>
      <c r="B149" s="8"/>
      <c r="C149" s="189">
        <f t="shared" si="18"/>
        <v>6.889999999999981</v>
      </c>
      <c r="D149" s="220"/>
      <c r="E149" s="220"/>
      <c r="F149" s="220"/>
      <c r="G149" s="175" t="s">
        <v>161</v>
      </c>
      <c r="H149" s="174" t="s">
        <v>86</v>
      </c>
      <c r="I149" s="173">
        <v>3</v>
      </c>
      <c r="J149" s="174">
        <v>4609</v>
      </c>
      <c r="K149" s="190">
        <f t="shared" si="17"/>
        <v>13827</v>
      </c>
      <c r="L149" s="9"/>
      <c r="M149" s="4"/>
    </row>
    <row r="150" spans="1:13" ht="32.25" customHeight="1">
      <c r="A150" s="4"/>
      <c r="B150" s="8"/>
      <c r="C150" s="189">
        <f t="shared" si="18"/>
        <v>6.8999999999999808</v>
      </c>
      <c r="D150" s="220"/>
      <c r="E150" s="220"/>
      <c r="F150" s="220"/>
      <c r="G150" s="175" t="s">
        <v>140</v>
      </c>
      <c r="H150" s="174" t="s">
        <v>86</v>
      </c>
      <c r="I150" s="173">
        <v>2</v>
      </c>
      <c r="J150" s="174">
        <v>2692</v>
      </c>
      <c r="K150" s="190">
        <f t="shared" si="17"/>
        <v>5384</v>
      </c>
      <c r="L150" s="9"/>
      <c r="M150" s="4"/>
    </row>
    <row r="151" spans="1:13" ht="32.25" customHeight="1">
      <c r="A151" s="4"/>
      <c r="B151" s="8"/>
      <c r="C151" s="189">
        <f t="shared" si="18"/>
        <v>6.9099999999999806</v>
      </c>
      <c r="D151" s="220"/>
      <c r="E151" s="220"/>
      <c r="F151" s="220"/>
      <c r="G151" s="175" t="s">
        <v>162</v>
      </c>
      <c r="H151" s="174" t="s">
        <v>86</v>
      </c>
      <c r="I151" s="173">
        <v>5</v>
      </c>
      <c r="J151" s="174">
        <v>4575</v>
      </c>
      <c r="K151" s="190">
        <f t="shared" si="17"/>
        <v>22875</v>
      </c>
      <c r="L151" s="9"/>
      <c r="M151" s="4"/>
    </row>
    <row r="152" spans="1:13" ht="32.25" customHeight="1">
      <c r="A152" s="4"/>
      <c r="B152" s="8"/>
      <c r="C152" s="189">
        <f t="shared" si="18"/>
        <v>6.9199999999999804</v>
      </c>
      <c r="D152" s="220"/>
      <c r="E152" s="220"/>
      <c r="F152" s="220"/>
      <c r="G152" s="175" t="s">
        <v>168</v>
      </c>
      <c r="H152" s="174" t="s">
        <v>86</v>
      </c>
      <c r="I152" s="173">
        <v>2</v>
      </c>
      <c r="J152" s="174">
        <v>70226</v>
      </c>
      <c r="K152" s="190">
        <f t="shared" si="17"/>
        <v>140452</v>
      </c>
      <c r="L152" s="9"/>
      <c r="M152" s="4"/>
    </row>
    <row r="153" spans="1:13" ht="32.25" customHeight="1">
      <c r="A153" s="4"/>
      <c r="B153" s="8"/>
      <c r="C153" s="189">
        <f t="shared" si="18"/>
        <v>6.9299999999999802</v>
      </c>
      <c r="D153" s="220"/>
      <c r="E153" s="220"/>
      <c r="F153" s="220"/>
      <c r="G153" s="175" t="s">
        <v>163</v>
      </c>
      <c r="H153" s="174" t="s">
        <v>86</v>
      </c>
      <c r="I153" s="173">
        <v>3</v>
      </c>
      <c r="J153" s="174">
        <v>275506</v>
      </c>
      <c r="K153" s="190">
        <f t="shared" si="17"/>
        <v>826518</v>
      </c>
      <c r="L153" s="9"/>
      <c r="M153" s="4"/>
    </row>
    <row r="154" spans="1:13" ht="32.25" customHeight="1">
      <c r="A154" s="4"/>
      <c r="B154" s="8"/>
      <c r="C154" s="189">
        <f t="shared" si="18"/>
        <v>6.93999999999998</v>
      </c>
      <c r="D154" s="220"/>
      <c r="E154" s="220"/>
      <c r="F154" s="220"/>
      <c r="G154" s="175" t="s">
        <v>224</v>
      </c>
      <c r="H154" s="174" t="s">
        <v>86</v>
      </c>
      <c r="I154" s="173">
        <v>1</v>
      </c>
      <c r="J154" s="174">
        <v>439783</v>
      </c>
      <c r="K154" s="190">
        <f t="shared" si="17"/>
        <v>439783</v>
      </c>
      <c r="L154" s="9"/>
      <c r="M154" s="4"/>
    </row>
    <row r="155" spans="1:13" ht="32.25" customHeight="1">
      <c r="A155" s="4"/>
      <c r="B155" s="8"/>
      <c r="C155" s="189">
        <f t="shared" si="18"/>
        <v>6.9499999999999797</v>
      </c>
      <c r="D155" s="220"/>
      <c r="E155" s="220"/>
      <c r="F155" s="220"/>
      <c r="G155" s="175" t="s">
        <v>164</v>
      </c>
      <c r="H155" s="174" t="s">
        <v>86</v>
      </c>
      <c r="I155" s="173">
        <v>2</v>
      </c>
      <c r="J155" s="174">
        <v>5923</v>
      </c>
      <c r="K155" s="190">
        <f t="shared" si="17"/>
        <v>11846</v>
      </c>
      <c r="L155" s="9"/>
      <c r="M155" s="4"/>
    </row>
    <row r="156" spans="1:13" ht="32.25" customHeight="1">
      <c r="A156" s="4"/>
      <c r="B156" s="8"/>
      <c r="C156" s="189">
        <f t="shared" si="18"/>
        <v>6.9599999999999795</v>
      </c>
      <c r="D156" s="220"/>
      <c r="E156" s="220"/>
      <c r="F156" s="220"/>
      <c r="G156" s="175" t="s">
        <v>165</v>
      </c>
      <c r="H156" s="174" t="s">
        <v>86</v>
      </c>
      <c r="I156" s="173">
        <v>5</v>
      </c>
      <c r="J156" s="174">
        <v>2282</v>
      </c>
      <c r="K156" s="190">
        <f t="shared" si="17"/>
        <v>11410</v>
      </c>
      <c r="L156" s="9"/>
      <c r="M156" s="4"/>
    </row>
    <row r="157" spans="1:13" ht="32.25" customHeight="1">
      <c r="A157" s="4"/>
      <c r="B157" s="8"/>
      <c r="C157" s="189">
        <f t="shared" si="18"/>
        <v>6.9699999999999793</v>
      </c>
      <c r="D157" s="220"/>
      <c r="E157" s="220"/>
      <c r="F157" s="220"/>
      <c r="G157" s="175" t="s">
        <v>166</v>
      </c>
      <c r="H157" s="174" t="s">
        <v>86</v>
      </c>
      <c r="I157" s="173">
        <v>8</v>
      </c>
      <c r="J157" s="174">
        <v>8090</v>
      </c>
      <c r="K157" s="190">
        <f t="shared" si="17"/>
        <v>64720</v>
      </c>
      <c r="L157" s="9"/>
      <c r="M157" s="4"/>
    </row>
    <row r="158" spans="1:13" ht="32.25" customHeight="1">
      <c r="A158" s="4"/>
      <c r="B158" s="8"/>
      <c r="C158" s="189">
        <f t="shared" si="18"/>
        <v>6.9799999999999791</v>
      </c>
      <c r="D158" s="220"/>
      <c r="E158" s="220"/>
      <c r="F158" s="220"/>
      <c r="G158" s="175" t="s">
        <v>89</v>
      </c>
      <c r="H158" s="174" t="s">
        <v>85</v>
      </c>
      <c r="I158" s="173">
        <v>17</v>
      </c>
      <c r="J158" s="174">
        <v>38637</v>
      </c>
      <c r="K158" s="190">
        <f t="shared" si="17"/>
        <v>656829</v>
      </c>
      <c r="L158" s="9"/>
      <c r="M158" s="4"/>
    </row>
    <row r="159" spans="1:13" ht="27.75" customHeight="1">
      <c r="A159" s="4"/>
      <c r="B159" s="8"/>
      <c r="C159" s="189">
        <f t="shared" si="18"/>
        <v>6.9899999999999789</v>
      </c>
      <c r="D159" s="220"/>
      <c r="E159" s="220"/>
      <c r="F159" s="220"/>
      <c r="G159" s="175" t="s">
        <v>128</v>
      </c>
      <c r="H159" s="174" t="s">
        <v>85</v>
      </c>
      <c r="I159" s="173">
        <v>13</v>
      </c>
      <c r="J159" s="174">
        <v>57891</v>
      </c>
      <c r="K159" s="190">
        <f t="shared" si="17"/>
        <v>752583</v>
      </c>
      <c r="L159" s="9"/>
      <c r="M159" s="4"/>
    </row>
    <row r="160" spans="1:13" ht="27.75" customHeight="1">
      <c r="A160" s="4"/>
      <c r="B160" s="8"/>
      <c r="C160" s="251">
        <v>6.1</v>
      </c>
      <c r="D160" s="220"/>
      <c r="E160" s="220"/>
      <c r="F160" s="220"/>
      <c r="G160" s="175" t="s">
        <v>151</v>
      </c>
      <c r="H160" s="174" t="s">
        <v>85</v>
      </c>
      <c r="I160" s="173">
        <v>4</v>
      </c>
      <c r="J160" s="174">
        <v>103322</v>
      </c>
      <c r="K160" s="190">
        <f t="shared" si="17"/>
        <v>413288</v>
      </c>
      <c r="L160" s="9"/>
      <c r="M160" s="4"/>
    </row>
    <row r="161" spans="1:13" ht="27.75" customHeight="1">
      <c r="A161" s="4"/>
      <c r="B161" s="8"/>
      <c r="C161" s="251">
        <f>C160+0.001</f>
        <v>6.101</v>
      </c>
      <c r="D161" s="220"/>
      <c r="E161" s="220"/>
      <c r="F161" s="220"/>
      <c r="G161" s="175" t="s">
        <v>125</v>
      </c>
      <c r="H161" s="174" t="s">
        <v>85</v>
      </c>
      <c r="I161" s="173">
        <v>5</v>
      </c>
      <c r="J161" s="174">
        <v>19079</v>
      </c>
      <c r="K161" s="190">
        <f t="shared" si="17"/>
        <v>95395</v>
      </c>
      <c r="L161" s="9"/>
      <c r="M161" s="4"/>
    </row>
    <row r="162" spans="1:13" ht="40.5" customHeight="1">
      <c r="A162" s="4"/>
      <c r="B162" s="8"/>
      <c r="C162" s="251">
        <f>C161+0.001</f>
        <v>6.1020000000000003</v>
      </c>
      <c r="D162" s="220"/>
      <c r="E162" s="220"/>
      <c r="F162" s="220"/>
      <c r="G162" s="175" t="s">
        <v>126</v>
      </c>
      <c r="H162" s="174" t="s">
        <v>85</v>
      </c>
      <c r="I162" s="173">
        <v>6</v>
      </c>
      <c r="J162" s="174">
        <v>67522</v>
      </c>
      <c r="K162" s="190">
        <f t="shared" si="17"/>
        <v>405132</v>
      </c>
      <c r="L162" s="9"/>
      <c r="M162" s="4"/>
    </row>
    <row r="163" spans="1:13" ht="26.25" customHeight="1">
      <c r="A163" s="4"/>
      <c r="B163" s="8"/>
      <c r="C163" s="251">
        <f>C162+0.001</f>
        <v>6.1030000000000006</v>
      </c>
      <c r="D163" s="220"/>
      <c r="E163" s="220"/>
      <c r="F163" s="220"/>
      <c r="G163" s="175" t="s">
        <v>152</v>
      </c>
      <c r="H163" s="174" t="s">
        <v>83</v>
      </c>
      <c r="I163" s="173">
        <v>29</v>
      </c>
      <c r="J163" s="174">
        <v>101165</v>
      </c>
      <c r="K163" s="190">
        <f t="shared" si="17"/>
        <v>2933785</v>
      </c>
      <c r="L163" s="9"/>
      <c r="M163" s="4"/>
    </row>
    <row r="164" spans="1:13" ht="26.25" customHeight="1" thickBot="1">
      <c r="A164" s="4"/>
      <c r="B164" s="8"/>
      <c r="C164" s="209" t="s">
        <v>12</v>
      </c>
      <c r="D164" s="226"/>
      <c r="E164" s="226"/>
      <c r="F164" s="226"/>
      <c r="G164" s="227"/>
      <c r="H164" s="228"/>
      <c r="I164" s="212"/>
      <c r="J164" s="213"/>
      <c r="K164" s="161">
        <f>SUM(K55:K163)</f>
        <v>83118085</v>
      </c>
      <c r="L164" s="9"/>
      <c r="M164" s="4"/>
    </row>
    <row r="165" spans="1:13" ht="30" customHeight="1" thickBot="1">
      <c r="A165" s="4"/>
      <c r="B165" s="8"/>
      <c r="C165" s="214"/>
      <c r="D165" s="215"/>
      <c r="E165" s="215"/>
      <c r="F165" s="215"/>
      <c r="G165" s="215"/>
      <c r="H165" s="215"/>
      <c r="I165" s="215"/>
      <c r="J165" s="215"/>
      <c r="K165" s="216"/>
      <c r="L165" s="9"/>
      <c r="M165" s="4"/>
    </row>
    <row r="166" spans="1:13" ht="25.5" customHeight="1">
      <c r="A166" s="4"/>
      <c r="B166" s="8"/>
      <c r="C166" s="191" t="s">
        <v>104</v>
      </c>
      <c r="D166" s="220"/>
      <c r="E166" s="220"/>
      <c r="F166" s="220"/>
      <c r="G166" s="162" t="s">
        <v>108</v>
      </c>
      <c r="H166" s="163"/>
      <c r="I166" s="245"/>
      <c r="J166" s="165"/>
      <c r="K166" s="187"/>
      <c r="L166" s="9"/>
      <c r="M166" s="4"/>
    </row>
    <row r="167" spans="1:13" ht="25.5" customHeight="1">
      <c r="A167" s="4"/>
      <c r="B167" s="8"/>
      <c r="C167" s="193" t="s">
        <v>74</v>
      </c>
      <c r="D167" s="220"/>
      <c r="E167" s="220"/>
      <c r="F167" s="220"/>
      <c r="G167" s="162" t="s">
        <v>109</v>
      </c>
      <c r="H167" s="163"/>
      <c r="I167" s="245"/>
      <c r="J167" s="165"/>
      <c r="K167" s="187"/>
      <c r="L167" s="9"/>
      <c r="M167" s="4"/>
    </row>
    <row r="168" spans="1:13" ht="25.5" customHeight="1">
      <c r="A168" s="4"/>
      <c r="B168" s="8"/>
      <c r="C168" s="193">
        <f>C166+0.01</f>
        <v>7.01</v>
      </c>
      <c r="D168" s="220"/>
      <c r="E168" s="220"/>
      <c r="F168" s="220"/>
      <c r="G168" s="261" t="s">
        <v>225</v>
      </c>
      <c r="H168" s="242" t="s">
        <v>86</v>
      </c>
      <c r="I168" s="260">
        <v>1</v>
      </c>
      <c r="J168" s="242">
        <v>617619</v>
      </c>
      <c r="K168" s="188">
        <f>IFERROR(ROUND(J168*I168,0),"")</f>
        <v>617619</v>
      </c>
      <c r="L168" s="9"/>
      <c r="M168" s="4"/>
    </row>
    <row r="169" spans="1:13" ht="25.5" customHeight="1">
      <c r="A169" s="4"/>
      <c r="B169" s="8"/>
      <c r="C169" s="193"/>
      <c r="D169" s="220"/>
      <c r="E169" s="220"/>
      <c r="F169" s="220"/>
      <c r="G169" s="162" t="s">
        <v>110</v>
      </c>
      <c r="H169" s="163"/>
      <c r="I169" s="245"/>
      <c r="J169" s="165"/>
      <c r="K169" s="187"/>
      <c r="L169" s="9"/>
      <c r="M169" s="4"/>
    </row>
    <row r="170" spans="1:13" ht="25.5" customHeight="1">
      <c r="A170" s="4"/>
      <c r="B170" s="8"/>
      <c r="C170" s="189">
        <f>+C168+0.01</f>
        <v>7.02</v>
      </c>
      <c r="D170" s="220"/>
      <c r="E170" s="220"/>
      <c r="F170" s="220"/>
      <c r="G170" s="200" t="s">
        <v>226</v>
      </c>
      <c r="H170" s="242" t="s">
        <v>84</v>
      </c>
      <c r="I170" s="260">
        <v>165</v>
      </c>
      <c r="J170" s="242">
        <v>7554</v>
      </c>
      <c r="K170" s="188">
        <f>IFERROR(ROUND(J170*I170,0),"")</f>
        <v>1246410</v>
      </c>
      <c r="L170" s="9"/>
      <c r="M170" s="4"/>
    </row>
    <row r="171" spans="1:13" ht="25.5" customHeight="1">
      <c r="A171" s="4"/>
      <c r="B171" s="8"/>
      <c r="C171" s="189">
        <f t="shared" ref="C171:C173" si="19">C170+0.01</f>
        <v>7.0299999999999994</v>
      </c>
      <c r="D171" s="220"/>
      <c r="E171" s="220"/>
      <c r="F171" s="220"/>
      <c r="G171" s="168" t="s">
        <v>143</v>
      </c>
      <c r="H171" s="242" t="s">
        <v>84</v>
      </c>
      <c r="I171" s="260">
        <v>8</v>
      </c>
      <c r="J171" s="242">
        <v>205752</v>
      </c>
      <c r="K171" s="188">
        <f>IFERROR(ROUND(J171*I171,0),"")</f>
        <v>1646016</v>
      </c>
      <c r="L171" s="9"/>
      <c r="M171" s="4"/>
    </row>
    <row r="172" spans="1:13" ht="25.5" customHeight="1">
      <c r="A172" s="4"/>
      <c r="B172" s="8"/>
      <c r="C172" s="189">
        <f t="shared" si="19"/>
        <v>7.0399999999999991</v>
      </c>
      <c r="D172" s="220"/>
      <c r="E172" s="220"/>
      <c r="F172" s="220"/>
      <c r="G172" s="168" t="s">
        <v>227</v>
      </c>
      <c r="H172" s="242" t="s">
        <v>84</v>
      </c>
      <c r="I172" s="260">
        <v>60</v>
      </c>
      <c r="J172" s="242">
        <v>123489</v>
      </c>
      <c r="K172" s="188">
        <f>IFERROR(ROUND(J172*I172,0),"")</f>
        <v>7409340</v>
      </c>
      <c r="L172" s="9"/>
      <c r="M172" s="4"/>
    </row>
    <row r="173" spans="1:13" ht="25.5" customHeight="1">
      <c r="A173" s="4"/>
      <c r="B173" s="8"/>
      <c r="C173" s="189">
        <f t="shared" si="19"/>
        <v>7.0499999999999989</v>
      </c>
      <c r="D173" s="220"/>
      <c r="E173" s="220"/>
      <c r="F173" s="220"/>
      <c r="G173" s="169" t="s">
        <v>228</v>
      </c>
      <c r="H173" s="242" t="s">
        <v>84</v>
      </c>
      <c r="I173" s="260">
        <v>10</v>
      </c>
      <c r="J173" s="242">
        <v>28345</v>
      </c>
      <c r="K173" s="188">
        <f>IFERROR(ROUND(J173*I173,0),"")</f>
        <v>283450</v>
      </c>
      <c r="L173" s="9"/>
      <c r="M173" s="4"/>
    </row>
    <row r="174" spans="1:13" ht="25.5" customHeight="1">
      <c r="A174" s="4"/>
      <c r="B174" s="8"/>
      <c r="C174" s="189"/>
      <c r="D174" s="220"/>
      <c r="E174" s="220"/>
      <c r="F174" s="220"/>
      <c r="G174" s="162" t="s">
        <v>111</v>
      </c>
      <c r="H174" s="163"/>
      <c r="I174" s="245"/>
      <c r="J174" s="165"/>
      <c r="K174" s="187"/>
      <c r="L174" s="9"/>
      <c r="M174" s="4"/>
    </row>
    <row r="175" spans="1:13" ht="38.25" customHeight="1">
      <c r="A175" s="4"/>
      <c r="B175" s="8"/>
      <c r="C175" s="189">
        <f>+C173+0.01</f>
        <v>7.0599999999999987</v>
      </c>
      <c r="D175" s="220"/>
      <c r="E175" s="220"/>
      <c r="F175" s="220"/>
      <c r="G175" s="247" t="s">
        <v>229</v>
      </c>
      <c r="H175" s="242" t="s">
        <v>86</v>
      </c>
      <c r="I175" s="260">
        <v>11</v>
      </c>
      <c r="J175" s="242">
        <v>607095</v>
      </c>
      <c r="K175" s="188">
        <f t="shared" ref="K175:K181" si="20">IFERROR(ROUND(J175*I175,0),"")</f>
        <v>6678045</v>
      </c>
      <c r="L175" s="9"/>
      <c r="M175" s="4"/>
    </row>
    <row r="176" spans="1:13" ht="25.5" customHeight="1">
      <c r="A176" s="4"/>
      <c r="B176" s="8"/>
      <c r="C176" s="189">
        <f t="shared" ref="C176:C181" si="21">C175+0.01</f>
        <v>7.0699999999999985</v>
      </c>
      <c r="D176" s="220"/>
      <c r="E176" s="220"/>
      <c r="F176" s="220"/>
      <c r="G176" s="247" t="s">
        <v>230</v>
      </c>
      <c r="H176" s="242" t="s">
        <v>84</v>
      </c>
      <c r="I176" s="260">
        <v>6</v>
      </c>
      <c r="J176" s="242">
        <v>113073</v>
      </c>
      <c r="K176" s="188">
        <f t="shared" si="20"/>
        <v>678438</v>
      </c>
      <c r="L176" s="9"/>
      <c r="M176" s="4"/>
    </row>
    <row r="177" spans="1:13" ht="25.5" customHeight="1">
      <c r="A177" s="4"/>
      <c r="B177" s="8"/>
      <c r="C177" s="189">
        <f t="shared" si="21"/>
        <v>7.0799999999999983</v>
      </c>
      <c r="D177" s="220"/>
      <c r="E177" s="220"/>
      <c r="F177" s="220"/>
      <c r="G177" s="201" t="s">
        <v>231</v>
      </c>
      <c r="H177" s="242" t="s">
        <v>86</v>
      </c>
      <c r="I177" s="260">
        <v>2</v>
      </c>
      <c r="J177" s="242">
        <v>43720</v>
      </c>
      <c r="K177" s="188">
        <f t="shared" si="20"/>
        <v>87440</v>
      </c>
      <c r="L177" s="9"/>
      <c r="M177" s="4"/>
    </row>
    <row r="178" spans="1:13" ht="25.5" customHeight="1">
      <c r="A178" s="4"/>
      <c r="B178" s="8"/>
      <c r="C178" s="189">
        <f t="shared" si="21"/>
        <v>7.0899999999999981</v>
      </c>
      <c r="D178" s="220"/>
      <c r="E178" s="220"/>
      <c r="F178" s="220"/>
      <c r="G178" s="249" t="s">
        <v>232</v>
      </c>
      <c r="H178" s="242" t="s">
        <v>86</v>
      </c>
      <c r="I178" s="260">
        <v>2</v>
      </c>
      <c r="J178" s="242">
        <v>465821</v>
      </c>
      <c r="K178" s="188">
        <f t="shared" si="20"/>
        <v>931642</v>
      </c>
      <c r="L178" s="9"/>
      <c r="M178" s="4"/>
    </row>
    <row r="179" spans="1:13" ht="25.5" customHeight="1">
      <c r="A179" s="4"/>
      <c r="B179" s="8"/>
      <c r="C179" s="189">
        <f t="shared" si="21"/>
        <v>7.0999999999999979</v>
      </c>
      <c r="D179" s="220"/>
      <c r="E179" s="220"/>
      <c r="F179" s="220"/>
      <c r="G179" s="201" t="s">
        <v>233</v>
      </c>
      <c r="H179" s="242" t="s">
        <v>86</v>
      </c>
      <c r="I179" s="260">
        <v>4</v>
      </c>
      <c r="J179" s="242">
        <v>185208</v>
      </c>
      <c r="K179" s="188">
        <f t="shared" si="20"/>
        <v>740832</v>
      </c>
      <c r="L179" s="9"/>
      <c r="M179" s="4"/>
    </row>
    <row r="180" spans="1:13" ht="25.5" customHeight="1">
      <c r="A180" s="4"/>
      <c r="B180" s="8"/>
      <c r="C180" s="189">
        <f t="shared" si="21"/>
        <v>7.1099999999999977</v>
      </c>
      <c r="D180" s="220"/>
      <c r="E180" s="220"/>
      <c r="F180" s="220"/>
      <c r="G180" s="201" t="s">
        <v>112</v>
      </c>
      <c r="H180" s="242" t="s">
        <v>84</v>
      </c>
      <c r="I180" s="260">
        <v>26</v>
      </c>
      <c r="J180" s="242">
        <v>52918</v>
      </c>
      <c r="K180" s="188">
        <f t="shared" si="20"/>
        <v>1375868</v>
      </c>
      <c r="L180" s="9"/>
      <c r="M180" s="4"/>
    </row>
    <row r="181" spans="1:13" ht="25.5" customHeight="1">
      <c r="A181" s="4"/>
      <c r="B181" s="8"/>
      <c r="C181" s="189">
        <f t="shared" si="21"/>
        <v>7.1199999999999974</v>
      </c>
      <c r="D181" s="220"/>
      <c r="E181" s="220"/>
      <c r="F181" s="220"/>
      <c r="G181" s="201" t="s">
        <v>169</v>
      </c>
      <c r="H181" s="242" t="s">
        <v>84</v>
      </c>
      <c r="I181" s="260">
        <v>6</v>
      </c>
      <c r="J181" s="242">
        <v>113976</v>
      </c>
      <c r="K181" s="188">
        <f t="shared" si="20"/>
        <v>683856</v>
      </c>
      <c r="L181" s="9"/>
      <c r="M181" s="4"/>
    </row>
    <row r="182" spans="1:13" ht="25.5" customHeight="1">
      <c r="A182" s="4"/>
      <c r="B182" s="8"/>
      <c r="C182" s="189"/>
      <c r="D182" s="220"/>
      <c r="E182" s="220"/>
      <c r="F182" s="220"/>
      <c r="G182" s="162" t="s">
        <v>113</v>
      </c>
      <c r="H182" s="163"/>
      <c r="I182" s="245"/>
      <c r="J182" s="165"/>
      <c r="K182" s="187"/>
      <c r="L182" s="9"/>
      <c r="M182" s="4"/>
    </row>
    <row r="183" spans="1:13" ht="25.5" customHeight="1">
      <c r="A183" s="4"/>
      <c r="B183" s="8"/>
      <c r="C183" s="189">
        <f>+C181+0.01</f>
        <v>7.1299999999999972</v>
      </c>
      <c r="D183" s="220"/>
      <c r="E183" s="220"/>
      <c r="F183" s="220"/>
      <c r="G183" s="200" t="s">
        <v>234</v>
      </c>
      <c r="H183" s="242" t="s">
        <v>86</v>
      </c>
      <c r="I183" s="260">
        <v>1</v>
      </c>
      <c r="J183" s="242">
        <v>401310</v>
      </c>
      <c r="K183" s="188">
        <f>IFERROR(ROUND(J183*I183,0),"")</f>
        <v>401310</v>
      </c>
      <c r="L183" s="9"/>
      <c r="M183" s="4"/>
    </row>
    <row r="184" spans="1:13" ht="25.5" customHeight="1">
      <c r="A184" s="4"/>
      <c r="B184" s="8"/>
      <c r="C184" s="189">
        <f t="shared" ref="C184:C185" si="22">C183+0.01</f>
        <v>7.139999999999997</v>
      </c>
      <c r="D184" s="220"/>
      <c r="E184" s="220"/>
      <c r="F184" s="220"/>
      <c r="G184" s="243" t="s">
        <v>114</v>
      </c>
      <c r="H184" s="242" t="s">
        <v>86</v>
      </c>
      <c r="I184" s="260">
        <v>2</v>
      </c>
      <c r="J184" s="242">
        <v>130072</v>
      </c>
      <c r="K184" s="188">
        <f>IFERROR(ROUND(J184*I184,0),"")</f>
        <v>260144</v>
      </c>
      <c r="L184" s="9"/>
      <c r="M184" s="4"/>
    </row>
    <row r="185" spans="1:13" ht="25.5" customHeight="1">
      <c r="A185" s="4"/>
      <c r="B185" s="8"/>
      <c r="C185" s="189">
        <f t="shared" si="22"/>
        <v>7.1499999999999968</v>
      </c>
      <c r="D185" s="220"/>
      <c r="E185" s="220"/>
      <c r="F185" s="220"/>
      <c r="G185" s="201" t="s">
        <v>235</v>
      </c>
      <c r="H185" s="242" t="s">
        <v>86</v>
      </c>
      <c r="I185" s="260">
        <v>1</v>
      </c>
      <c r="J185" s="242">
        <v>431588</v>
      </c>
      <c r="K185" s="188">
        <f>IFERROR(ROUND(J185*I185,0),"")</f>
        <v>431588</v>
      </c>
      <c r="L185" s="9"/>
      <c r="M185" s="4"/>
    </row>
    <row r="186" spans="1:13" ht="25.5" customHeight="1">
      <c r="A186" s="4"/>
      <c r="B186" s="8"/>
      <c r="C186" s="189"/>
      <c r="D186" s="220"/>
      <c r="E186" s="220"/>
      <c r="F186" s="220"/>
      <c r="G186" s="162" t="s">
        <v>115</v>
      </c>
      <c r="H186" s="163"/>
      <c r="I186" s="245"/>
      <c r="J186" s="165"/>
      <c r="K186" s="187"/>
      <c r="L186" s="9"/>
      <c r="M186" s="4"/>
    </row>
    <row r="187" spans="1:13" ht="25.5" customHeight="1">
      <c r="A187" s="4"/>
      <c r="B187" s="8"/>
      <c r="C187" s="189">
        <f>+C185+0.01</f>
        <v>7.1599999999999966</v>
      </c>
      <c r="D187" s="220"/>
      <c r="E187" s="220"/>
      <c r="F187" s="220"/>
      <c r="G187" s="243" t="s">
        <v>116</v>
      </c>
      <c r="H187" s="242" t="s">
        <v>86</v>
      </c>
      <c r="I187" s="260">
        <v>8</v>
      </c>
      <c r="J187" s="242">
        <v>356619</v>
      </c>
      <c r="K187" s="188">
        <f>IFERROR(ROUND(J187*I187,0),"")</f>
        <v>2852952</v>
      </c>
      <c r="L187" s="9"/>
      <c r="M187" s="4"/>
    </row>
    <row r="188" spans="1:13" ht="35.25" customHeight="1">
      <c r="A188" s="4"/>
      <c r="B188" s="8"/>
      <c r="C188" s="189">
        <f t="shared" ref="C188" si="23">C187+0.01</f>
        <v>7.1699999999999964</v>
      </c>
      <c r="D188" s="220"/>
      <c r="E188" s="220"/>
      <c r="F188" s="220"/>
      <c r="G188" s="168" t="s">
        <v>144</v>
      </c>
      <c r="H188" s="242" t="s">
        <v>86</v>
      </c>
      <c r="I188" s="260">
        <v>2</v>
      </c>
      <c r="J188" s="242">
        <v>166795</v>
      </c>
      <c r="K188" s="188">
        <f>IFERROR(ROUND(J188*I188,0),"")</f>
        <v>333590</v>
      </c>
      <c r="L188" s="9"/>
      <c r="M188" s="4"/>
    </row>
    <row r="189" spans="1:13" ht="25.5" customHeight="1">
      <c r="A189" s="4"/>
      <c r="B189" s="8"/>
      <c r="C189" s="189"/>
      <c r="D189" s="220"/>
      <c r="E189" s="220"/>
      <c r="F189" s="220"/>
      <c r="G189" s="162" t="s">
        <v>117</v>
      </c>
      <c r="H189" s="163"/>
      <c r="I189" s="245"/>
      <c r="J189" s="165"/>
      <c r="K189" s="187"/>
      <c r="L189" s="9"/>
      <c r="M189" s="4"/>
    </row>
    <row r="190" spans="1:13" ht="52.5" customHeight="1">
      <c r="A190" s="4"/>
      <c r="B190" s="8"/>
      <c r="C190" s="189">
        <f>+C188+0.01</f>
        <v>7.1799999999999962</v>
      </c>
      <c r="D190" s="220"/>
      <c r="E190" s="220"/>
      <c r="F190" s="220"/>
      <c r="G190" s="243" t="s">
        <v>118</v>
      </c>
      <c r="H190" s="174" t="s">
        <v>86</v>
      </c>
      <c r="I190" s="260">
        <v>6</v>
      </c>
      <c r="J190" s="174">
        <v>517221</v>
      </c>
      <c r="K190" s="190">
        <f>IFERROR(ROUND(J190*I190,0),"")</f>
        <v>3103326</v>
      </c>
      <c r="L190" s="9"/>
      <c r="M190" s="4"/>
    </row>
    <row r="191" spans="1:13" ht="27" customHeight="1">
      <c r="A191" s="4"/>
      <c r="B191" s="8"/>
      <c r="C191" s="189">
        <f t="shared" ref="C191:C192" si="24">C190+0.01</f>
        <v>7.1899999999999959</v>
      </c>
      <c r="D191" s="220"/>
      <c r="E191" s="220"/>
      <c r="F191" s="220"/>
      <c r="G191" s="243" t="s">
        <v>236</v>
      </c>
      <c r="H191" s="174" t="s">
        <v>86</v>
      </c>
      <c r="I191" s="260">
        <v>6</v>
      </c>
      <c r="J191" s="174">
        <v>153721</v>
      </c>
      <c r="K191" s="190">
        <f>IFERROR(ROUND(J191*I191,0),"")</f>
        <v>922326</v>
      </c>
      <c r="L191" s="9"/>
      <c r="M191" s="4"/>
    </row>
    <row r="192" spans="1:13" ht="27" customHeight="1">
      <c r="A192" s="4"/>
      <c r="B192" s="8"/>
      <c r="C192" s="189">
        <f t="shared" si="24"/>
        <v>7.1999999999999957</v>
      </c>
      <c r="D192" s="220"/>
      <c r="E192" s="220"/>
      <c r="F192" s="220"/>
      <c r="G192" s="201" t="s">
        <v>145</v>
      </c>
      <c r="H192" s="174" t="s">
        <v>86</v>
      </c>
      <c r="I192" s="260">
        <v>2</v>
      </c>
      <c r="J192" s="174">
        <v>87285</v>
      </c>
      <c r="K192" s="190">
        <f>IFERROR(ROUND(J192*I192,0),"")</f>
        <v>174570</v>
      </c>
      <c r="L192" s="9"/>
      <c r="M192" s="4"/>
    </row>
    <row r="193" spans="1:13" ht="27" customHeight="1" thickBot="1">
      <c r="A193" s="4"/>
      <c r="B193" s="8"/>
      <c r="C193" s="209" t="s">
        <v>12</v>
      </c>
      <c r="D193" s="226"/>
      <c r="E193" s="226"/>
      <c r="F193" s="226"/>
      <c r="G193" s="229"/>
      <c r="H193" s="228"/>
      <c r="I193" s="246"/>
      <c r="J193" s="213"/>
      <c r="K193" s="167">
        <f>SUM(K166:K192)</f>
        <v>30858762</v>
      </c>
      <c r="L193" s="9"/>
      <c r="M193" s="4"/>
    </row>
    <row r="194" spans="1:13" ht="30" customHeight="1" thickBot="1">
      <c r="A194" s="4"/>
      <c r="B194" s="8"/>
      <c r="C194" s="214"/>
      <c r="D194" s="215"/>
      <c r="E194" s="215"/>
      <c r="F194" s="215"/>
      <c r="G194" s="215"/>
      <c r="H194" s="215"/>
      <c r="I194" s="215"/>
      <c r="J194" s="215"/>
      <c r="K194" s="216"/>
      <c r="L194" s="9"/>
      <c r="M194" s="4"/>
    </row>
    <row r="195" spans="1:13" ht="30" customHeight="1">
      <c r="A195" s="4"/>
      <c r="B195" s="8"/>
      <c r="C195" s="191" t="s">
        <v>107</v>
      </c>
      <c r="D195" s="220"/>
      <c r="E195" s="220"/>
      <c r="F195" s="220"/>
      <c r="G195" s="172" t="s">
        <v>237</v>
      </c>
      <c r="H195" s="170" t="s">
        <v>191</v>
      </c>
      <c r="I195" s="248"/>
      <c r="J195" s="171"/>
      <c r="K195" s="192"/>
      <c r="L195" s="9"/>
      <c r="M195" s="4"/>
    </row>
    <row r="196" spans="1:13" ht="30" customHeight="1">
      <c r="A196" s="4"/>
      <c r="B196" s="8"/>
      <c r="C196" s="189">
        <f t="shared" ref="C196:C198" si="25">C195+0.01</f>
        <v>8.01</v>
      </c>
      <c r="D196" s="220"/>
      <c r="E196" s="220"/>
      <c r="F196" s="220"/>
      <c r="G196" s="201" t="s">
        <v>238</v>
      </c>
      <c r="H196" s="174" t="s">
        <v>86</v>
      </c>
      <c r="I196" s="260">
        <v>2</v>
      </c>
      <c r="J196" s="174">
        <v>290643</v>
      </c>
      <c r="K196" s="190">
        <f>IFERROR(ROUND(J196*I196,0),"")</f>
        <v>581286</v>
      </c>
      <c r="L196" s="9"/>
      <c r="M196" s="4"/>
    </row>
    <row r="197" spans="1:13" ht="33" customHeight="1">
      <c r="A197" s="4"/>
      <c r="B197" s="8"/>
      <c r="C197" s="189">
        <f t="shared" si="25"/>
        <v>8.02</v>
      </c>
      <c r="D197" s="220"/>
      <c r="E197" s="220"/>
      <c r="F197" s="220"/>
      <c r="G197" s="201" t="s">
        <v>141</v>
      </c>
      <c r="H197" s="174" t="s">
        <v>83</v>
      </c>
      <c r="I197" s="260">
        <v>8</v>
      </c>
      <c r="J197" s="174">
        <v>672131</v>
      </c>
      <c r="K197" s="190">
        <f>IFERROR(ROUND(J197*I197,0),"")</f>
        <v>5377048</v>
      </c>
      <c r="L197" s="9"/>
      <c r="M197" s="4"/>
    </row>
    <row r="198" spans="1:13" ht="33" customHeight="1">
      <c r="A198" s="4"/>
      <c r="B198" s="8"/>
      <c r="C198" s="189">
        <f t="shared" si="25"/>
        <v>8.0299999999999994</v>
      </c>
      <c r="D198" s="220"/>
      <c r="E198" s="220"/>
      <c r="F198" s="220"/>
      <c r="G198" s="201" t="s">
        <v>239</v>
      </c>
      <c r="H198" s="174" t="s">
        <v>86</v>
      </c>
      <c r="I198" s="260">
        <v>2</v>
      </c>
      <c r="J198" s="174">
        <v>185074</v>
      </c>
      <c r="K198" s="190">
        <f>IFERROR(ROUND(J198*I198,0),"")</f>
        <v>370148</v>
      </c>
      <c r="L198" s="9"/>
      <c r="M198" s="4"/>
    </row>
    <row r="199" spans="1:13" ht="30" customHeight="1" thickBot="1">
      <c r="A199" s="4"/>
      <c r="B199" s="8"/>
      <c r="C199" s="209" t="s">
        <v>12</v>
      </c>
      <c r="D199" s="226"/>
      <c r="E199" s="226"/>
      <c r="F199" s="226"/>
      <c r="G199" s="227"/>
      <c r="H199" s="228"/>
      <c r="I199" s="212"/>
      <c r="J199" s="213"/>
      <c r="K199" s="167">
        <f>SUM(K195:K198)</f>
        <v>6328482</v>
      </c>
      <c r="L199" s="9"/>
      <c r="M199" s="4"/>
    </row>
    <row r="200" spans="1:13" ht="30" customHeight="1" thickBot="1">
      <c r="A200" s="4"/>
      <c r="B200" s="8"/>
      <c r="C200" s="214"/>
      <c r="D200" s="215"/>
      <c r="E200" s="215"/>
      <c r="F200" s="215"/>
      <c r="G200" s="215"/>
      <c r="H200" s="215"/>
      <c r="I200" s="215"/>
      <c r="J200" s="215"/>
      <c r="K200" s="216"/>
      <c r="L200" s="9"/>
      <c r="M200" s="4"/>
    </row>
    <row r="201" spans="1:13" ht="31.5" customHeight="1">
      <c r="A201" s="4"/>
      <c r="B201" s="8"/>
      <c r="C201" s="191" t="s">
        <v>119</v>
      </c>
      <c r="D201" s="220"/>
      <c r="E201" s="220"/>
      <c r="F201" s="220"/>
      <c r="G201" s="162" t="s">
        <v>124</v>
      </c>
      <c r="H201" s="163" t="s">
        <v>74</v>
      </c>
      <c r="I201" s="245"/>
      <c r="J201" s="165"/>
      <c r="K201" s="187"/>
      <c r="L201" s="9"/>
      <c r="M201" s="4"/>
    </row>
    <row r="202" spans="1:13" ht="31.5" customHeight="1">
      <c r="A202" s="4"/>
      <c r="B202" s="8"/>
      <c r="C202" s="193">
        <f>C201+0.01</f>
        <v>9.01</v>
      </c>
      <c r="D202" s="220"/>
      <c r="E202" s="220"/>
      <c r="F202" s="220"/>
      <c r="G202" s="243" t="s">
        <v>124</v>
      </c>
      <c r="H202" s="174" t="s">
        <v>83</v>
      </c>
      <c r="I202" s="260">
        <v>405.15</v>
      </c>
      <c r="J202" s="174">
        <v>1801</v>
      </c>
      <c r="K202" s="190">
        <f>IFERROR(ROUND(J202*I202,0),"")</f>
        <v>729675</v>
      </c>
      <c r="L202" s="9"/>
      <c r="M202" s="4"/>
    </row>
    <row r="203" spans="1:13" ht="44.25" customHeight="1">
      <c r="A203" s="4"/>
      <c r="B203" s="8"/>
      <c r="C203" s="193">
        <f>C202+0.01</f>
        <v>9.02</v>
      </c>
      <c r="D203" s="220"/>
      <c r="E203" s="220"/>
      <c r="F203" s="220"/>
      <c r="G203" s="243" t="s">
        <v>126</v>
      </c>
      <c r="H203" s="174" t="s">
        <v>85</v>
      </c>
      <c r="I203" s="260">
        <v>60</v>
      </c>
      <c r="J203" s="174">
        <v>67522</v>
      </c>
      <c r="K203" s="188">
        <f>IFERROR(ROUND(J203*I203,0),"")</f>
        <v>4051320</v>
      </c>
      <c r="L203" s="9"/>
      <c r="M203" s="4"/>
    </row>
    <row r="204" spans="1:13" ht="30" customHeight="1" thickBot="1">
      <c r="A204" s="4"/>
      <c r="B204" s="8"/>
      <c r="C204" s="209" t="s">
        <v>12</v>
      </c>
      <c r="D204" s="226"/>
      <c r="E204" s="226"/>
      <c r="F204" s="226"/>
      <c r="G204" s="227"/>
      <c r="H204" s="228"/>
      <c r="I204" s="212"/>
      <c r="J204" s="213"/>
      <c r="K204" s="161">
        <f>SUM(K201:K203)</f>
        <v>4780995</v>
      </c>
      <c r="L204" s="9"/>
      <c r="M204" s="4"/>
    </row>
    <row r="205" spans="1:13" s="3" customFormat="1" ht="30" customHeight="1" thickBot="1">
      <c r="A205" s="10"/>
      <c r="B205" s="11"/>
      <c r="C205" s="304" t="s">
        <v>240</v>
      </c>
      <c r="D205" s="305"/>
      <c r="E205" s="305"/>
      <c r="F205" s="305"/>
      <c r="G205" s="305"/>
      <c r="H205" s="305"/>
      <c r="I205" s="305"/>
      <c r="J205" s="306"/>
      <c r="K205" s="259">
        <f>SUM(K14:K204)/2</f>
        <v>594230221</v>
      </c>
      <c r="L205" s="12"/>
      <c r="M205" s="10"/>
    </row>
    <row r="206" spans="1:13" s="179" customFormat="1" ht="17" thickBot="1">
      <c r="A206" s="176"/>
      <c r="B206" s="177"/>
      <c r="C206" s="230"/>
      <c r="D206" s="231"/>
      <c r="E206" s="231"/>
      <c r="F206" s="231"/>
      <c r="G206" s="231"/>
      <c r="H206" s="231"/>
      <c r="I206" s="231"/>
      <c r="J206" s="231"/>
      <c r="K206" s="232"/>
      <c r="L206" s="178"/>
      <c r="M206" s="176"/>
    </row>
    <row r="207" spans="1:13" s="179" customFormat="1" ht="41.25" customHeight="1" thickBot="1">
      <c r="A207" s="176"/>
      <c r="B207" s="177"/>
      <c r="C207" s="233"/>
      <c r="D207" s="234"/>
      <c r="E207" s="235"/>
      <c r="F207" s="235"/>
      <c r="G207" s="297" t="s">
        <v>242</v>
      </c>
      <c r="H207" s="298"/>
      <c r="I207" s="298"/>
      <c r="J207" s="299"/>
      <c r="K207" s="236">
        <f>+K205</f>
        <v>594230221</v>
      </c>
      <c r="L207" s="178"/>
      <c r="M207" s="176"/>
    </row>
    <row r="208" spans="1:13" s="179" customFormat="1" ht="30" customHeight="1" thickBot="1">
      <c r="A208" s="176"/>
      <c r="B208" s="177"/>
      <c r="C208" s="233"/>
      <c r="D208" s="234"/>
      <c r="E208" s="235"/>
      <c r="F208" s="235"/>
      <c r="G208" s="237" t="s">
        <v>13</v>
      </c>
      <c r="H208" s="238"/>
      <c r="I208" s="239"/>
      <c r="J208" s="240"/>
      <c r="K208" s="241">
        <f>SUM(K207:K207)</f>
        <v>594230221</v>
      </c>
      <c r="L208" s="178"/>
      <c r="M208" s="176"/>
    </row>
    <row r="209" spans="1:13" s="179" customFormat="1" ht="17" thickBot="1">
      <c r="A209" s="176"/>
      <c r="B209" s="177"/>
      <c r="C209" s="252"/>
      <c r="D209" s="253"/>
      <c r="E209" s="253"/>
      <c r="F209" s="253"/>
      <c r="G209" s="254"/>
      <c r="H209" s="254"/>
      <c r="I209" s="255"/>
      <c r="J209" s="256"/>
      <c r="K209" s="257"/>
      <c r="L209" s="178"/>
      <c r="M209" s="176"/>
    </row>
    <row r="210" spans="1:13" s="179" customFormat="1" ht="16">
      <c r="A210" s="176"/>
      <c r="B210" s="177"/>
      <c r="C210" s="181"/>
      <c r="D210" s="295"/>
      <c r="E210" s="295"/>
      <c r="F210" s="295"/>
      <c r="G210" s="295"/>
      <c r="H210" s="295"/>
      <c r="I210" s="295"/>
      <c r="J210" s="295"/>
      <c r="K210" s="296"/>
      <c r="L210" s="182"/>
      <c r="M210" s="176"/>
    </row>
    <row r="211" spans="1:13" s="179" customFormat="1" ht="46.5" customHeight="1">
      <c r="A211" s="176"/>
      <c r="B211" s="177"/>
      <c r="C211" s="268" t="s">
        <v>170</v>
      </c>
      <c r="D211" s="269"/>
      <c r="E211" s="269"/>
      <c r="F211" s="269"/>
      <c r="G211" s="269"/>
      <c r="H211" s="267" t="s">
        <v>14</v>
      </c>
      <c r="I211" s="267"/>
      <c r="J211" s="267"/>
      <c r="K211" s="132" t="s">
        <v>15</v>
      </c>
      <c r="L211" s="183"/>
      <c r="M211" s="176"/>
    </row>
    <row r="212" spans="1:13" s="179" customFormat="1" ht="44.25" customHeight="1">
      <c r="A212" s="176"/>
      <c r="B212" s="177"/>
      <c r="C212" s="268" t="s">
        <v>171</v>
      </c>
      <c r="D212" s="269"/>
      <c r="E212" s="269"/>
      <c r="F212" s="269"/>
      <c r="G212" s="269"/>
      <c r="H212" s="264" t="s">
        <v>16</v>
      </c>
      <c r="I212" s="264"/>
      <c r="J212" s="133" t="s">
        <v>172</v>
      </c>
      <c r="K212" s="184">
        <v>0.37</v>
      </c>
      <c r="L212" s="183"/>
      <c r="M212" s="176"/>
    </row>
    <row r="213" spans="1:13" s="179" customFormat="1" ht="44.25" customHeight="1">
      <c r="A213" s="176"/>
      <c r="B213" s="177"/>
      <c r="C213" s="268" t="s">
        <v>241</v>
      </c>
      <c r="D213" s="269"/>
      <c r="E213" s="269"/>
      <c r="F213" s="269"/>
      <c r="G213" s="269"/>
      <c r="H213" s="270" t="s">
        <v>17</v>
      </c>
      <c r="I213" s="264"/>
      <c r="J213" s="133" t="s">
        <v>18</v>
      </c>
      <c r="K213" s="184">
        <v>0.05</v>
      </c>
      <c r="L213" s="183"/>
      <c r="M213" s="176"/>
    </row>
    <row r="214" spans="1:13" ht="57" customHeight="1">
      <c r="A214" s="4"/>
      <c r="B214" s="8"/>
      <c r="C214" s="140"/>
      <c r="D214" s="198"/>
      <c r="E214" s="198"/>
      <c r="F214" s="198"/>
      <c r="G214" s="141"/>
      <c r="H214" s="264" t="s">
        <v>173</v>
      </c>
      <c r="I214" s="264"/>
      <c r="J214" s="133" t="s">
        <v>174</v>
      </c>
      <c r="K214" s="184">
        <v>0.42</v>
      </c>
      <c r="L214" s="9"/>
      <c r="M214" s="4"/>
    </row>
    <row r="215" spans="1:13" ht="17" thickBot="1">
      <c r="A215" s="4"/>
      <c r="B215" s="8"/>
      <c r="C215" s="185"/>
      <c r="D215" s="143"/>
      <c r="E215" s="143"/>
      <c r="F215" s="143"/>
      <c r="G215" s="144"/>
      <c r="H215" s="265"/>
      <c r="I215" s="265"/>
      <c r="J215" s="265"/>
      <c r="K215" s="266"/>
      <c r="L215" s="9"/>
      <c r="M215" s="4"/>
    </row>
    <row r="216" spans="1:13" ht="17" thickBot="1">
      <c r="A216" s="4"/>
      <c r="B216" s="153"/>
      <c r="C216" s="154"/>
      <c r="D216" s="154"/>
      <c r="E216" s="155"/>
      <c r="F216" s="154"/>
      <c r="G216" s="156"/>
      <c r="H216" s="154"/>
      <c r="I216" s="154"/>
      <c r="J216" s="154"/>
      <c r="K216" s="154"/>
      <c r="L216" s="157"/>
      <c r="M216" s="4"/>
    </row>
    <row r="217" spans="1:13" ht="17" thickTop="1">
      <c r="A217" s="4"/>
      <c r="B217" s="4"/>
      <c r="C217" s="4"/>
      <c r="D217" s="4"/>
      <c r="E217" s="5"/>
      <c r="F217" s="4"/>
      <c r="G217" s="4"/>
      <c r="H217" s="4"/>
      <c r="I217" s="4"/>
      <c r="J217" s="4"/>
      <c r="K217" s="4"/>
      <c r="L217" s="4"/>
      <c r="M217" s="4"/>
    </row>
    <row r="219" spans="1:13">
      <c r="H219" s="19"/>
    </row>
  </sheetData>
  <mergeCells count="26">
    <mergeCell ref="D210:K210"/>
    <mergeCell ref="C211:G211"/>
    <mergeCell ref="G207:J207"/>
    <mergeCell ref="H12:H13"/>
    <mergeCell ref="I12:I13"/>
    <mergeCell ref="J12:J13"/>
    <mergeCell ref="K12:K13"/>
    <mergeCell ref="C205:J205"/>
    <mergeCell ref="C3:F3"/>
    <mergeCell ref="C5:K5"/>
    <mergeCell ref="C6:K6"/>
    <mergeCell ref="C7:K8"/>
    <mergeCell ref="C9:K9"/>
    <mergeCell ref="C10:K10"/>
    <mergeCell ref="C11:K11"/>
    <mergeCell ref="C12:C13"/>
    <mergeCell ref="D12:D13"/>
    <mergeCell ref="E12:F12"/>
    <mergeCell ref="G12:G13"/>
    <mergeCell ref="H214:I214"/>
    <mergeCell ref="H215:K215"/>
    <mergeCell ref="H211:J211"/>
    <mergeCell ref="C212:G212"/>
    <mergeCell ref="H212:I212"/>
    <mergeCell ref="C213:G213"/>
    <mergeCell ref="H213:I213"/>
  </mergeCells>
  <conditionalFormatting sqref="C15:C18">
    <cfRule type="cellIs" dxfId="205" priority="112" operator="equal">
      <formula>"ESCRIBA AQUÍ EL NOMBRE DEL CAPITULO"</formula>
    </cfRule>
  </conditionalFormatting>
  <conditionalFormatting sqref="C22:C26">
    <cfRule type="cellIs" dxfId="204" priority="111" operator="equal">
      <formula>"ESCRIBA AQUÍ EL NOMBRE DEL CAPITULO"</formula>
    </cfRule>
  </conditionalFormatting>
  <conditionalFormatting sqref="C30:C36">
    <cfRule type="cellIs" dxfId="203" priority="108" operator="equal">
      <formula>"ESCRIBA AQUÍ EL NOMBRE DEL CAPITULO"</formula>
    </cfRule>
  </conditionalFormatting>
  <conditionalFormatting sqref="C40:C43">
    <cfRule type="cellIs" dxfId="202" priority="105" operator="equal">
      <formula>"ESCRIBA AQUÍ EL NOMBRE DEL CAPITULO"</formula>
    </cfRule>
  </conditionalFormatting>
  <conditionalFormatting sqref="C47:C51">
    <cfRule type="cellIs" dxfId="201" priority="78" operator="equal">
      <formula>"ESCRIBA AQUÍ EL NOMBRE DEL CAPITULO"</formula>
    </cfRule>
  </conditionalFormatting>
  <conditionalFormatting sqref="C54:C55 C67 C95 C106 C127 C136">
    <cfRule type="cellIs" dxfId="200" priority="100" stopIfTrue="1" operator="equal">
      <formula>"ESCRIBA AQUÍ EL NOMBRE DEL CAPITULO"</formula>
    </cfRule>
  </conditionalFormatting>
  <conditionalFormatting sqref="C54:C163">
    <cfRule type="cellIs" dxfId="199" priority="47" operator="equal">
      <formula>"ESCRIBA AQUÍ EL NOMBRE DEL CAPITULO"</formula>
    </cfRule>
  </conditionalFormatting>
  <conditionalFormatting sqref="C167:C192">
    <cfRule type="cellIs" dxfId="198" priority="11" operator="equal">
      <formula>"ESCRIBA AQUÍ EL NOMBRE DEL CAPITULO"</formula>
    </cfRule>
  </conditionalFormatting>
  <conditionalFormatting sqref="C196:C198">
    <cfRule type="cellIs" dxfId="197" priority="5" operator="equal">
      <formula>"ESCRIBA AQUÍ EL NOMBRE DEL CAPITULO"</formula>
    </cfRule>
  </conditionalFormatting>
  <conditionalFormatting sqref="C198">
    <cfRule type="cellIs" dxfId="196" priority="6" stopIfTrue="1" operator="equal">
      <formula>"ESCRIBA AQUÍ EL NOMBRE DEL CAPITULO"</formula>
    </cfRule>
  </conditionalFormatting>
  <conditionalFormatting sqref="C202:C203">
    <cfRule type="cellIs" dxfId="195" priority="97" operator="equal">
      <formula>"ESCRIBA AQUÍ EL NOMBRE DEL CAPITULO"</formula>
    </cfRule>
  </conditionalFormatting>
  <conditionalFormatting sqref="G14">
    <cfRule type="duplicateValues" dxfId="194" priority="114"/>
  </conditionalFormatting>
  <conditionalFormatting sqref="G15:G16">
    <cfRule type="cellIs" dxfId="193" priority="95" operator="equal">
      <formula>"ESCRIBA AQUÍ EL NOMBRE DEL CAPITULO"</formula>
    </cfRule>
  </conditionalFormatting>
  <conditionalFormatting sqref="G17:G18">
    <cfRule type="cellIs" dxfId="192" priority="96" operator="equal">
      <formula>"ESCRIBA AQUÍ EL NOMBRE DEL CAPITULO"</formula>
    </cfRule>
  </conditionalFormatting>
  <conditionalFormatting sqref="G21">
    <cfRule type="duplicateValues" dxfId="191" priority="110"/>
  </conditionalFormatting>
  <conditionalFormatting sqref="G22">
    <cfRule type="duplicateValues" dxfId="190" priority="93"/>
  </conditionalFormatting>
  <conditionalFormatting sqref="G23">
    <cfRule type="duplicateValues" dxfId="189" priority="92"/>
  </conditionalFormatting>
  <conditionalFormatting sqref="G29">
    <cfRule type="duplicateValues" dxfId="188" priority="107"/>
  </conditionalFormatting>
  <conditionalFormatting sqref="G30:G35">
    <cfRule type="cellIs" dxfId="187" priority="88" operator="equal">
      <formula>"ESCRIBA AQUÍ EL NOMBRE DEL CAPITULO"</formula>
    </cfRule>
  </conditionalFormatting>
  <conditionalFormatting sqref="G31">
    <cfRule type="duplicateValues" dxfId="186" priority="87"/>
  </conditionalFormatting>
  <conditionalFormatting sqref="G35">
    <cfRule type="duplicateValues" dxfId="185" priority="91"/>
  </conditionalFormatting>
  <conditionalFormatting sqref="G36">
    <cfRule type="duplicateValues" dxfId="184" priority="89"/>
  </conditionalFormatting>
  <conditionalFormatting sqref="G39">
    <cfRule type="duplicateValues" dxfId="183" priority="104"/>
  </conditionalFormatting>
  <conditionalFormatting sqref="G40">
    <cfRule type="cellIs" dxfId="182" priority="85" operator="equal">
      <formula>"ESCRIBA AQUÍ EL NOMBRE DEL CAPITULO"</formula>
    </cfRule>
  </conditionalFormatting>
  <conditionalFormatting sqref="G41">
    <cfRule type="duplicateValues" dxfId="181" priority="83"/>
  </conditionalFormatting>
  <conditionalFormatting sqref="G42:G43">
    <cfRule type="cellIs" dxfId="180" priority="86" operator="equal">
      <formula>"ESCRIBA AQUÍ EL NOMBRE DEL CAPITULO"</formula>
    </cfRule>
  </conditionalFormatting>
  <conditionalFormatting sqref="G46">
    <cfRule type="duplicateValues" dxfId="179" priority="102"/>
  </conditionalFormatting>
  <conditionalFormatting sqref="G47:G50">
    <cfRule type="cellIs" dxfId="178" priority="81" operator="equal">
      <formula>"ESCRIBA AQUÍ EL NOMBRE DEL CAPITULO"</formula>
    </cfRule>
    <cfRule type="cellIs" dxfId="177" priority="80" stopIfTrue="1" operator="equal">
      <formula>"ESCRIBA AQUÍ EL NOMBRE DEL CAPITULO"</formula>
    </cfRule>
  </conditionalFormatting>
  <conditionalFormatting sqref="G51">
    <cfRule type="duplicateValues" dxfId="176" priority="82"/>
  </conditionalFormatting>
  <conditionalFormatting sqref="G54:G55">
    <cfRule type="duplicateValues" dxfId="175" priority="77"/>
  </conditionalFormatting>
  <conditionalFormatting sqref="G54:G56 G58 G60:G66">
    <cfRule type="cellIs" dxfId="174" priority="75" operator="equal">
      <formula>"ESCRIBA AQUÍ EL NOMBRE DEL CAPITULO"</formula>
    </cfRule>
  </conditionalFormatting>
  <conditionalFormatting sqref="G56 G58 G60:G66">
    <cfRule type="duplicateValues" dxfId="173" priority="76"/>
  </conditionalFormatting>
  <conditionalFormatting sqref="G57">
    <cfRule type="duplicateValues" dxfId="172" priority="74"/>
  </conditionalFormatting>
  <conditionalFormatting sqref="G59">
    <cfRule type="duplicateValues" dxfId="171" priority="73"/>
  </conditionalFormatting>
  <conditionalFormatting sqref="G67">
    <cfRule type="duplicateValues" dxfId="170" priority="68"/>
  </conditionalFormatting>
  <conditionalFormatting sqref="G68:G94">
    <cfRule type="cellIs" dxfId="169" priority="70" operator="equal">
      <formula>"ESCRIBA AQUÍ EL NOMBRE DEL CAPITULO"</formula>
    </cfRule>
  </conditionalFormatting>
  <conditionalFormatting sqref="G84">
    <cfRule type="duplicateValues" dxfId="168" priority="69"/>
  </conditionalFormatting>
  <conditionalFormatting sqref="G95">
    <cfRule type="duplicateValues" dxfId="167" priority="64"/>
  </conditionalFormatting>
  <conditionalFormatting sqref="G96:G105">
    <cfRule type="cellIs" dxfId="166" priority="65" operator="equal">
      <formula>"ESCRIBA AQUÍ EL NOMBRE DEL CAPITULO"</formula>
    </cfRule>
  </conditionalFormatting>
  <conditionalFormatting sqref="G106">
    <cfRule type="duplicateValues" dxfId="165" priority="57"/>
  </conditionalFormatting>
  <conditionalFormatting sqref="G107:G116">
    <cfRule type="cellIs" dxfId="164" priority="61" operator="equal">
      <formula>"ESCRIBA AQUÍ EL NOMBRE DEL CAPITULO"</formula>
    </cfRule>
  </conditionalFormatting>
  <conditionalFormatting sqref="G116">
    <cfRule type="duplicateValues" dxfId="163" priority="60"/>
  </conditionalFormatting>
  <conditionalFormatting sqref="G117">
    <cfRule type="duplicateValues" dxfId="162" priority="58"/>
  </conditionalFormatting>
  <conditionalFormatting sqref="G117:G126">
    <cfRule type="cellIs" dxfId="161" priority="59" operator="equal">
      <formula>"ESCRIBA AQUÍ EL NOMBRE DEL CAPITULO"</formula>
    </cfRule>
  </conditionalFormatting>
  <conditionalFormatting sqref="G127">
    <cfRule type="duplicateValues" dxfId="160" priority="53"/>
  </conditionalFormatting>
  <conditionalFormatting sqref="G128:G135">
    <cfRule type="cellIs" dxfId="159" priority="54" operator="equal">
      <formula>"ESCRIBA AQUÍ EL NOMBRE DEL CAPITULO"</formula>
    </cfRule>
  </conditionalFormatting>
  <conditionalFormatting sqref="G136">
    <cfRule type="duplicateValues" dxfId="158" priority="49"/>
  </conditionalFormatting>
  <conditionalFormatting sqref="G137:G163">
    <cfRule type="cellIs" dxfId="157" priority="50" operator="equal">
      <formula>"ESCRIBA AQUÍ EL NOMBRE DEL CAPITULO"</formula>
    </cfRule>
  </conditionalFormatting>
  <conditionalFormatting sqref="G166:G167">
    <cfRule type="duplicateValues" dxfId="156" priority="46"/>
  </conditionalFormatting>
  <conditionalFormatting sqref="G168">
    <cfRule type="cellIs" dxfId="155" priority="44" operator="equal">
      <formula>"ESCRIBA AQUÍ EL NOMBRE DEL CAPITULO"</formula>
    </cfRule>
  </conditionalFormatting>
  <conditionalFormatting sqref="G169">
    <cfRule type="duplicateValues" dxfId="154" priority="43"/>
  </conditionalFormatting>
  <conditionalFormatting sqref="G170">
    <cfRule type="duplicateValues" dxfId="153" priority="41"/>
  </conditionalFormatting>
  <conditionalFormatting sqref="G171">
    <cfRule type="duplicateValues" dxfId="152" priority="40"/>
  </conditionalFormatting>
  <conditionalFormatting sqref="G172">
    <cfRule type="duplicateValues" dxfId="151" priority="39"/>
  </conditionalFormatting>
  <conditionalFormatting sqref="G173">
    <cfRule type="duplicateValues" dxfId="150" priority="38"/>
  </conditionalFormatting>
  <conditionalFormatting sqref="G174">
    <cfRule type="duplicateValues" dxfId="149" priority="36"/>
  </conditionalFormatting>
  <conditionalFormatting sqref="G175">
    <cfRule type="duplicateValues" dxfId="148" priority="33"/>
  </conditionalFormatting>
  <conditionalFormatting sqref="G176">
    <cfRule type="duplicateValues" dxfId="147" priority="31"/>
  </conditionalFormatting>
  <conditionalFormatting sqref="G177">
    <cfRule type="duplicateValues" dxfId="146" priority="32"/>
  </conditionalFormatting>
  <conditionalFormatting sqref="G179">
    <cfRule type="duplicateValues" dxfId="145" priority="30"/>
  </conditionalFormatting>
  <conditionalFormatting sqref="G180">
    <cfRule type="duplicateValues" dxfId="144" priority="29"/>
  </conditionalFormatting>
  <conditionalFormatting sqref="G181">
    <cfRule type="duplicateValues" dxfId="143" priority="28"/>
  </conditionalFormatting>
  <conditionalFormatting sqref="G182">
    <cfRule type="duplicateValues" dxfId="142" priority="26"/>
  </conditionalFormatting>
  <conditionalFormatting sqref="G183">
    <cfRule type="duplicateValues" dxfId="141" priority="24"/>
  </conditionalFormatting>
  <conditionalFormatting sqref="G184">
    <cfRule type="cellIs" dxfId="140" priority="23" operator="equal">
      <formula>"ESCRIBA AQUÍ EL NOMBRE DEL CAPITULO"</formula>
    </cfRule>
  </conditionalFormatting>
  <conditionalFormatting sqref="G185">
    <cfRule type="duplicateValues" dxfId="139" priority="22"/>
  </conditionalFormatting>
  <conditionalFormatting sqref="G186">
    <cfRule type="cellIs" dxfId="138" priority="20" operator="equal">
      <formula>"ESCRIBA AQUÍ EL NOMBRE DEL CAPITULO"</formula>
    </cfRule>
  </conditionalFormatting>
  <conditionalFormatting sqref="G187">
    <cfRule type="cellIs" dxfId="137" priority="18" operator="equal">
      <formula>"ESCRIBA AQUÍ EL NOMBRE DEL CAPITULO"</formula>
    </cfRule>
  </conditionalFormatting>
  <conditionalFormatting sqref="G188">
    <cfRule type="duplicateValues" dxfId="136" priority="17"/>
  </conditionalFormatting>
  <conditionalFormatting sqref="G189">
    <cfRule type="cellIs" dxfId="135" priority="15" operator="equal">
      <formula>"ESCRIBA AQUÍ EL NOMBRE DEL CAPITULO"</formula>
    </cfRule>
  </conditionalFormatting>
  <conditionalFormatting sqref="G190:G191">
    <cfRule type="cellIs" dxfId="134" priority="12" operator="equal">
      <formula>"ESCRIBA AQUÍ EL NOMBRE DEL CAPITULO"</formula>
    </cfRule>
  </conditionalFormatting>
  <conditionalFormatting sqref="G192">
    <cfRule type="duplicateValues" dxfId="133" priority="13"/>
  </conditionalFormatting>
  <conditionalFormatting sqref="G195">
    <cfRule type="cellIs" dxfId="132" priority="9" operator="equal">
      <formula>"ESCRIBA AQUÍ EL NOMBRE DEL CAPITULO"</formula>
    </cfRule>
  </conditionalFormatting>
  <conditionalFormatting sqref="G196:G197">
    <cfRule type="duplicateValues" dxfId="131" priority="10"/>
  </conditionalFormatting>
  <conditionalFormatting sqref="G198">
    <cfRule type="duplicateValues" dxfId="130" priority="8"/>
  </conditionalFormatting>
  <conditionalFormatting sqref="G201">
    <cfRule type="duplicateValues" dxfId="129" priority="3"/>
  </conditionalFormatting>
  <conditionalFormatting sqref="G201:G203">
    <cfRule type="cellIs" dxfId="128" priority="2" operator="equal">
      <formula>"ESCRIBA AQUÍ EL NOMBRE DEL CAPITULO"</formula>
    </cfRule>
  </conditionalFormatting>
  <conditionalFormatting sqref="G14:K14">
    <cfRule type="cellIs" dxfId="127" priority="113" operator="equal">
      <formula>"ESCRIBA AQUÍ EL NOMBRE DEL CAPITULO"</formula>
    </cfRule>
  </conditionalFormatting>
  <conditionalFormatting sqref="G21:K21">
    <cfRule type="cellIs" dxfId="126" priority="109" operator="equal">
      <formula>"ESCRIBA AQUÍ EL NOMBRE DEL CAPITULO"</formula>
    </cfRule>
  </conditionalFormatting>
  <conditionalFormatting sqref="G29:K29">
    <cfRule type="cellIs" dxfId="125" priority="106" operator="equal">
      <formula>"ESCRIBA AQUÍ EL NOMBRE DEL CAPITULO"</formula>
    </cfRule>
  </conditionalFormatting>
  <conditionalFormatting sqref="G39:K39">
    <cfRule type="cellIs" dxfId="124" priority="103" operator="equal">
      <formula>"ESCRIBA AQUÍ EL NOMBRE DEL CAPITULO"</formula>
    </cfRule>
  </conditionalFormatting>
  <conditionalFormatting sqref="G46:K46">
    <cfRule type="cellIs" dxfId="123" priority="101" operator="equal">
      <formula>"ESCRIBA AQUÍ EL NOMBRE DEL CAPITULO"</formula>
    </cfRule>
  </conditionalFormatting>
  <conditionalFormatting sqref="G67:K67">
    <cfRule type="cellIs" dxfId="122" priority="67" operator="equal">
      <formula>"ESCRIBA AQUÍ EL NOMBRE DEL CAPITULO"</formula>
    </cfRule>
  </conditionalFormatting>
  <conditionalFormatting sqref="G95:K95">
    <cfRule type="cellIs" dxfId="121" priority="63" operator="equal">
      <formula>"ESCRIBA AQUÍ EL NOMBRE DEL CAPITULO"</formula>
    </cfRule>
  </conditionalFormatting>
  <conditionalFormatting sqref="G106:K106">
    <cfRule type="cellIs" dxfId="120" priority="56" operator="equal">
      <formula>"ESCRIBA AQUÍ EL NOMBRE DEL CAPITULO"</formula>
    </cfRule>
  </conditionalFormatting>
  <conditionalFormatting sqref="G127:K127">
    <cfRule type="cellIs" dxfId="119" priority="52" operator="equal">
      <formula>"ESCRIBA AQUÍ EL NOMBRE DEL CAPITULO"</formula>
    </cfRule>
  </conditionalFormatting>
  <conditionalFormatting sqref="G136:K136">
    <cfRule type="cellIs" dxfId="118" priority="48" operator="equal">
      <formula>"ESCRIBA AQUÍ EL NOMBRE DEL CAPITULO"</formula>
    </cfRule>
  </conditionalFormatting>
  <conditionalFormatting sqref="G166:K167">
    <cfRule type="cellIs" dxfId="117" priority="45" operator="equal">
      <formula>"ESCRIBA AQUÍ EL NOMBRE DEL CAPITULO"</formula>
    </cfRule>
  </conditionalFormatting>
  <conditionalFormatting sqref="G169:K169">
    <cfRule type="cellIs" dxfId="116" priority="42" operator="equal">
      <formula>"ESCRIBA AQUÍ EL NOMBRE DEL CAPITULO"</formula>
    </cfRule>
  </conditionalFormatting>
  <conditionalFormatting sqref="G174:K174">
    <cfRule type="cellIs" dxfId="115" priority="34" operator="equal">
      <formula>"ESCRIBA AQUÍ EL NOMBRE DEL CAPITULO"</formula>
    </cfRule>
  </conditionalFormatting>
  <conditionalFormatting sqref="G182:K182">
    <cfRule type="cellIs" dxfId="114" priority="25" operator="equal">
      <formula>"ESCRIBA AQUÍ EL NOMBRE DEL CAPITULO"</formula>
    </cfRule>
  </conditionalFormatting>
  <conditionalFormatting sqref="H54:K55">
    <cfRule type="cellIs" dxfId="113" priority="72" operator="equal">
      <formula>"ESCRIBA AQUÍ EL NOMBRE DEL CAPITULO"</formula>
    </cfRule>
  </conditionalFormatting>
  <conditionalFormatting sqref="H186:K186">
    <cfRule type="cellIs" dxfId="112" priority="19" operator="equal">
      <formula>"ESCRIBA AQUÍ EL NOMBRE DEL CAPITULO"</formula>
    </cfRule>
  </conditionalFormatting>
  <conditionalFormatting sqref="H189:K189">
    <cfRule type="cellIs" dxfId="111" priority="14" operator="equal">
      <formula>"ESCRIBA AQUÍ EL NOMBRE DEL CAPITULO"</formula>
    </cfRule>
  </conditionalFormatting>
  <conditionalFormatting sqref="H195:K195">
    <cfRule type="cellIs" dxfId="110" priority="7" operator="equal">
      <formula>"ESCRIBA AQUÍ EL NOMBRE DEL CAPITULO"</formula>
    </cfRule>
  </conditionalFormatting>
  <conditionalFormatting sqref="H201:K201">
    <cfRule type="cellIs" dxfId="109" priority="1" operator="equal">
      <formula>"ESCRIBA AQUÍ EL NOMBRE DEL CAPITULO"</formula>
    </cfRule>
  </conditionalFormatting>
  <conditionalFormatting sqref="I22:I26 G24:G26">
    <cfRule type="cellIs" dxfId="108" priority="94" operator="equal">
      <formula>"ESCRIBA AQUÍ EL NOMBRE DEL CAPITULO"</formula>
    </cfRule>
  </conditionalFormatting>
  <conditionalFormatting sqref="I30">
    <cfRule type="cellIs" dxfId="107" priority="90" operator="equal">
      <formula>"ESCRIBA AQUÍ EL NOMBRE DEL CAPITULO"</formula>
    </cfRule>
  </conditionalFormatting>
  <conditionalFormatting sqref="I40:I43">
    <cfRule type="cellIs" dxfId="106" priority="84" operator="equal">
      <formula>"ESCRIBA AQUÍ EL NOMBRE DEL CAPITULO"</formula>
    </cfRule>
  </conditionalFormatting>
  <conditionalFormatting sqref="I47:I51">
    <cfRule type="cellIs" dxfId="105" priority="79" operator="equal">
      <formula>"ESCRIBA AQUÍ EL NOMBRE DEL CAPITULO"</formula>
    </cfRule>
  </conditionalFormatting>
  <conditionalFormatting sqref="I175:I181">
    <cfRule type="cellIs" dxfId="104" priority="35" operator="equal">
      <formula>"ESCRIBA AQUÍ EL NOMBRE DEL CAPITULO"</formula>
    </cfRule>
  </conditionalFormatting>
  <conditionalFormatting sqref="I202:I203">
    <cfRule type="cellIs" dxfId="103" priority="4" operator="equal">
      <formula>"ESCRIBA AQUÍ EL NOMBRE DEL CAPITULO"</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21"/>
  <sheetViews>
    <sheetView showGridLines="0" tabSelected="1" view="pageBreakPreview" topLeftCell="F1" zoomScale="69" zoomScaleNormal="100" zoomScaleSheetLayoutView="69" zoomScalePageLayoutView="91" workbookViewId="0">
      <selection activeCell="Q215" sqref="Q215"/>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6640625" style="1" customWidth="1"/>
    <col min="12" max="12" width="3.5" style="1" customWidth="1"/>
    <col min="13" max="13" width="2.5" style="1" customWidth="1"/>
    <col min="14" max="14" width="6.5" style="1" customWidth="1"/>
    <col min="15" max="15" width="18.5" style="1" customWidth="1"/>
    <col min="16" max="16384" width="11.5" style="1"/>
  </cols>
  <sheetData>
    <row r="1" spans="1:13" ht="17" thickBot="1">
      <c r="A1" s="4"/>
      <c r="B1" s="4"/>
      <c r="C1" s="4"/>
      <c r="D1" s="4"/>
      <c r="E1" s="5"/>
      <c r="F1" s="4"/>
      <c r="G1" s="4"/>
      <c r="H1" s="4"/>
      <c r="I1" s="4"/>
      <c r="J1" s="4"/>
      <c r="K1" s="4"/>
      <c r="L1" s="4"/>
      <c r="M1" s="4"/>
    </row>
    <row r="2" spans="1:13" ht="17" thickTop="1">
      <c r="A2" s="4"/>
      <c r="B2" s="6"/>
      <c r="C2" s="151"/>
      <c r="D2" s="151"/>
      <c r="E2" s="152"/>
      <c r="F2" s="151"/>
      <c r="G2" s="151"/>
      <c r="H2" s="151"/>
      <c r="I2" s="151"/>
      <c r="J2" s="151"/>
      <c r="K2" s="151"/>
      <c r="L2" s="7"/>
      <c r="M2" s="4"/>
    </row>
    <row r="3" spans="1:13" ht="26.25" customHeight="1">
      <c r="A3" s="4"/>
      <c r="B3" s="8"/>
      <c r="C3" s="282" t="s">
        <v>0</v>
      </c>
      <c r="D3" s="283"/>
      <c r="E3" s="283"/>
      <c r="F3" s="283"/>
      <c r="G3" s="4"/>
      <c r="H3" s="4"/>
      <c r="I3" s="4"/>
      <c r="J3" s="4"/>
      <c r="K3" s="4"/>
      <c r="L3" s="9"/>
      <c r="M3" s="4"/>
    </row>
    <row r="4" spans="1:13" ht="16">
      <c r="A4" s="4"/>
      <c r="B4" s="8"/>
      <c r="C4" s="136"/>
      <c r="D4" s="137" t="s">
        <v>1</v>
      </c>
      <c r="E4" s="136"/>
      <c r="F4" s="137"/>
      <c r="G4" s="4"/>
      <c r="H4" s="4"/>
      <c r="I4" s="4"/>
      <c r="J4" s="4"/>
      <c r="K4" s="4"/>
      <c r="L4" s="9"/>
      <c r="M4" s="4"/>
    </row>
    <row r="5" spans="1:13" ht="16">
      <c r="A5" s="4"/>
      <c r="B5" s="8"/>
      <c r="C5" s="284" t="s">
        <v>19</v>
      </c>
      <c r="D5" s="284"/>
      <c r="E5" s="284"/>
      <c r="F5" s="284"/>
      <c r="G5" s="284"/>
      <c r="H5" s="284"/>
      <c r="I5" s="284"/>
      <c r="J5" s="284"/>
      <c r="K5" s="284"/>
      <c r="L5" s="9"/>
      <c r="M5" s="4"/>
    </row>
    <row r="6" spans="1:13" ht="17" thickBot="1">
      <c r="A6" s="4"/>
      <c r="B6" s="8"/>
      <c r="C6" s="285" t="s">
        <v>20</v>
      </c>
      <c r="D6" s="285"/>
      <c r="E6" s="285"/>
      <c r="F6" s="285"/>
      <c r="G6" s="285"/>
      <c r="H6" s="285"/>
      <c r="I6" s="285"/>
      <c r="J6" s="285"/>
      <c r="K6" s="285"/>
      <c r="L6" s="9"/>
      <c r="M6" s="4"/>
    </row>
    <row r="7" spans="1:13" s="17" customFormat="1" ht="16">
      <c r="A7" s="16"/>
      <c r="B7" s="160"/>
      <c r="C7" s="286" t="s">
        <v>81</v>
      </c>
      <c r="D7" s="287"/>
      <c r="E7" s="287"/>
      <c r="F7" s="287"/>
      <c r="G7" s="287"/>
      <c r="H7" s="287"/>
      <c r="I7" s="287"/>
      <c r="J7" s="287"/>
      <c r="K7" s="288"/>
      <c r="L7" s="18"/>
      <c r="M7" s="16"/>
    </row>
    <row r="8" spans="1:13" ht="33.75" customHeight="1">
      <c r="A8" s="4"/>
      <c r="B8" s="8"/>
      <c r="C8" s="289"/>
      <c r="D8" s="290"/>
      <c r="E8" s="290"/>
      <c r="F8" s="290"/>
      <c r="G8" s="290"/>
      <c r="H8" s="290"/>
      <c r="I8" s="290"/>
      <c r="J8" s="290"/>
      <c r="K8" s="291"/>
      <c r="L8" s="9"/>
      <c r="M8" s="4"/>
    </row>
    <row r="9" spans="1:13" ht="34.5" customHeight="1">
      <c r="A9" s="4"/>
      <c r="B9" s="8"/>
      <c r="C9" s="292" t="s">
        <v>176</v>
      </c>
      <c r="D9" s="293"/>
      <c r="E9" s="293"/>
      <c r="F9" s="293"/>
      <c r="G9" s="293"/>
      <c r="H9" s="293"/>
      <c r="I9" s="293"/>
      <c r="J9" s="293"/>
      <c r="K9" s="294"/>
      <c r="L9" s="9"/>
      <c r="M9" s="4"/>
    </row>
    <row r="10" spans="1:13" ht="30" customHeight="1" thickBot="1">
      <c r="A10" s="4"/>
      <c r="B10" s="8"/>
      <c r="C10" s="271" t="s">
        <v>177</v>
      </c>
      <c r="D10" s="272"/>
      <c r="E10" s="272"/>
      <c r="F10" s="272"/>
      <c r="G10" s="272"/>
      <c r="H10" s="272"/>
      <c r="I10" s="272"/>
      <c r="J10" s="272"/>
      <c r="K10" s="273"/>
      <c r="L10" s="9"/>
      <c r="M10" s="4"/>
    </row>
    <row r="11" spans="1:13" ht="30" customHeight="1" thickBot="1">
      <c r="A11" s="4"/>
      <c r="B11" s="8"/>
      <c r="C11" s="274"/>
      <c r="D11" s="275"/>
      <c r="E11" s="275"/>
      <c r="F11" s="275"/>
      <c r="G11" s="275"/>
      <c r="H11" s="275"/>
      <c r="I11" s="275"/>
      <c r="J11" s="275"/>
      <c r="K11" s="276"/>
      <c r="L11" s="9"/>
      <c r="M11" s="4"/>
    </row>
    <row r="12" spans="1:13" ht="30" customHeight="1">
      <c r="A12" s="4"/>
      <c r="B12" s="8"/>
      <c r="C12" s="277" t="s">
        <v>2</v>
      </c>
      <c r="D12" s="279" t="s">
        <v>3</v>
      </c>
      <c r="E12" s="281" t="s">
        <v>4</v>
      </c>
      <c r="F12" s="281"/>
      <c r="G12" s="277" t="s">
        <v>5</v>
      </c>
      <c r="H12" s="279" t="s">
        <v>6</v>
      </c>
      <c r="I12" s="279" t="s">
        <v>7</v>
      </c>
      <c r="J12" s="300" t="s">
        <v>8</v>
      </c>
      <c r="K12" s="302" t="s">
        <v>9</v>
      </c>
      <c r="L12" s="9"/>
      <c r="M12" s="4"/>
    </row>
    <row r="13" spans="1:13" ht="30" customHeight="1" thickBot="1">
      <c r="A13" s="4"/>
      <c r="B13" s="8"/>
      <c r="C13" s="278"/>
      <c r="D13" s="280"/>
      <c r="E13" s="126" t="s">
        <v>10</v>
      </c>
      <c r="F13" s="126" t="s">
        <v>11</v>
      </c>
      <c r="G13" s="278"/>
      <c r="H13" s="280"/>
      <c r="I13" s="280"/>
      <c r="J13" s="301"/>
      <c r="K13" s="303"/>
      <c r="L13" s="9"/>
      <c r="M13" s="4"/>
    </row>
    <row r="14" spans="1:13" ht="30" customHeight="1">
      <c r="A14" s="4"/>
      <c r="B14" s="8"/>
      <c r="C14" s="186">
        <v>1</v>
      </c>
      <c r="D14" s="208"/>
      <c r="E14" s="208"/>
      <c r="F14" s="208"/>
      <c r="G14" s="162" t="s">
        <v>82</v>
      </c>
      <c r="H14" s="163"/>
      <c r="I14" s="164"/>
      <c r="J14" s="165"/>
      <c r="K14" s="187"/>
      <c r="L14" s="9"/>
      <c r="M14" s="4"/>
    </row>
    <row r="15" spans="1:13" ht="30" customHeight="1">
      <c r="A15" s="4"/>
      <c r="B15" s="8"/>
      <c r="C15" s="193">
        <f>C14+0.01</f>
        <v>1.01</v>
      </c>
      <c r="D15" s="208"/>
      <c r="E15" s="208"/>
      <c r="F15" s="208"/>
      <c r="G15" s="243" t="s">
        <v>89</v>
      </c>
      <c r="H15" s="174" t="s">
        <v>85</v>
      </c>
      <c r="I15" s="263">
        <v>54</v>
      </c>
      <c r="J15" s="174"/>
      <c r="K15" s="190"/>
      <c r="L15" s="9"/>
      <c r="M15" s="4"/>
    </row>
    <row r="16" spans="1:13" ht="30" customHeight="1">
      <c r="A16" s="4"/>
      <c r="B16" s="8"/>
      <c r="C16" s="193">
        <f t="shared" ref="C16:C18" si="0">C15+0.01</f>
        <v>1.02</v>
      </c>
      <c r="D16" s="208"/>
      <c r="E16" s="208"/>
      <c r="F16" s="208"/>
      <c r="G16" s="243" t="s">
        <v>178</v>
      </c>
      <c r="H16" s="174" t="s">
        <v>85</v>
      </c>
      <c r="I16" s="263">
        <v>48</v>
      </c>
      <c r="J16" s="174"/>
      <c r="K16" s="190"/>
      <c r="L16" s="9"/>
      <c r="M16" s="4"/>
    </row>
    <row r="17" spans="1:15" ht="30" customHeight="1">
      <c r="A17" s="4"/>
      <c r="B17" s="8"/>
      <c r="C17" s="193">
        <f t="shared" si="0"/>
        <v>1.03</v>
      </c>
      <c r="D17" s="208"/>
      <c r="E17" s="208"/>
      <c r="F17" s="208"/>
      <c r="G17" s="243" t="s">
        <v>179</v>
      </c>
      <c r="H17" s="174" t="s">
        <v>83</v>
      </c>
      <c r="I17" s="263">
        <v>402</v>
      </c>
      <c r="J17" s="174"/>
      <c r="K17" s="190"/>
      <c r="L17" s="9"/>
      <c r="M17" s="4"/>
    </row>
    <row r="18" spans="1:15" ht="30" customHeight="1">
      <c r="A18" s="4"/>
      <c r="B18" s="8"/>
      <c r="C18" s="193">
        <f t="shared" si="0"/>
        <v>1.04</v>
      </c>
      <c r="D18" s="208"/>
      <c r="E18" s="208"/>
      <c r="F18" s="208"/>
      <c r="G18" s="243" t="s">
        <v>87</v>
      </c>
      <c r="H18" s="174" t="s">
        <v>84</v>
      </c>
      <c r="I18" s="263">
        <v>85</v>
      </c>
      <c r="J18" s="174"/>
      <c r="K18" s="190"/>
      <c r="L18" s="9"/>
      <c r="M18" s="4"/>
    </row>
    <row r="19" spans="1:15" ht="30" customHeight="1" thickBot="1">
      <c r="A19" s="4"/>
      <c r="B19" s="8"/>
      <c r="C19" s="209" t="s">
        <v>12</v>
      </c>
      <c r="D19" s="210"/>
      <c r="E19" s="210"/>
      <c r="F19" s="210"/>
      <c r="G19" s="211"/>
      <c r="H19" s="210"/>
      <c r="I19" s="212"/>
      <c r="J19" s="213"/>
      <c r="K19" s="161"/>
      <c r="L19" s="9"/>
      <c r="M19" s="4"/>
    </row>
    <row r="20" spans="1:15" ht="30" customHeight="1" thickBot="1">
      <c r="A20" s="4"/>
      <c r="B20" s="8"/>
      <c r="C20" s="214"/>
      <c r="D20" s="215"/>
      <c r="E20" s="215"/>
      <c r="F20" s="215"/>
      <c r="G20" s="215"/>
      <c r="H20" s="215"/>
      <c r="I20" s="215"/>
      <c r="J20" s="215"/>
      <c r="K20" s="216"/>
      <c r="L20" s="9"/>
      <c r="M20" s="4"/>
    </row>
    <row r="21" spans="1:15" ht="30" customHeight="1">
      <c r="A21" s="4"/>
      <c r="B21" s="8"/>
      <c r="C21" s="191" t="s">
        <v>88</v>
      </c>
      <c r="D21" s="208"/>
      <c r="E21" s="208"/>
      <c r="F21" s="208"/>
      <c r="G21" s="162" t="s">
        <v>91</v>
      </c>
      <c r="H21" s="163"/>
      <c r="I21" s="164"/>
      <c r="J21" s="165"/>
      <c r="K21" s="187"/>
      <c r="L21" s="9"/>
      <c r="M21" s="4"/>
    </row>
    <row r="22" spans="1:15" ht="30" customHeight="1">
      <c r="A22" s="4"/>
      <c r="B22" s="8"/>
      <c r="C22" s="193">
        <f>C21+0.01</f>
        <v>2.0099999999999998</v>
      </c>
      <c r="D22" s="208"/>
      <c r="E22" s="208"/>
      <c r="F22" s="208"/>
      <c r="G22" s="201" t="s">
        <v>92</v>
      </c>
      <c r="H22" s="174" t="s">
        <v>83</v>
      </c>
      <c r="I22" s="263">
        <v>41</v>
      </c>
      <c r="J22" s="174"/>
      <c r="K22" s="190"/>
      <c r="L22" s="9"/>
      <c r="M22" s="4"/>
    </row>
    <row r="23" spans="1:15" ht="30" customHeight="1">
      <c r="A23" s="4"/>
      <c r="B23" s="8"/>
      <c r="C23" s="193">
        <f>C22+0.01</f>
        <v>2.0199999999999996</v>
      </c>
      <c r="D23" s="208"/>
      <c r="E23" s="208"/>
      <c r="F23" s="208"/>
      <c r="G23" s="201" t="s">
        <v>180</v>
      </c>
      <c r="H23" s="174" t="s">
        <v>85</v>
      </c>
      <c r="I23" s="263">
        <v>8</v>
      </c>
      <c r="J23" s="174"/>
      <c r="K23" s="190"/>
      <c r="L23" s="9"/>
      <c r="M23" s="4"/>
    </row>
    <row r="24" spans="1:15" ht="30" customHeight="1">
      <c r="A24" s="4"/>
      <c r="B24" s="8"/>
      <c r="C24" s="193">
        <f t="shared" ref="C24:C26" si="1">C23+0.01</f>
        <v>2.0299999999999994</v>
      </c>
      <c r="D24" s="208"/>
      <c r="E24" s="208"/>
      <c r="F24" s="208"/>
      <c r="G24" s="202" t="s">
        <v>93</v>
      </c>
      <c r="H24" s="174" t="s">
        <v>85</v>
      </c>
      <c r="I24" s="263">
        <v>6</v>
      </c>
      <c r="J24" s="174"/>
      <c r="K24" s="190"/>
      <c r="L24" s="9"/>
      <c r="M24" s="4"/>
    </row>
    <row r="25" spans="1:15" s="4" customFormat="1" ht="30" customHeight="1">
      <c r="B25" s="8"/>
      <c r="C25" s="193">
        <f t="shared" si="1"/>
        <v>2.0399999999999991</v>
      </c>
      <c r="D25" s="217"/>
      <c r="E25" s="217"/>
      <c r="F25" s="217"/>
      <c r="G25" s="202" t="s">
        <v>181</v>
      </c>
      <c r="H25" s="174" t="s">
        <v>85</v>
      </c>
      <c r="I25" s="263">
        <v>4</v>
      </c>
      <c r="J25" s="174"/>
      <c r="K25" s="190"/>
      <c r="L25" s="9"/>
    </row>
    <row r="26" spans="1:15" ht="30" customHeight="1">
      <c r="B26" s="13"/>
      <c r="C26" s="193">
        <f t="shared" si="1"/>
        <v>2.0499999999999989</v>
      </c>
      <c r="D26" s="208"/>
      <c r="E26" s="208"/>
      <c r="F26" s="208"/>
      <c r="G26" s="166" t="s">
        <v>98</v>
      </c>
      <c r="H26" s="174" t="s">
        <v>99</v>
      </c>
      <c r="I26" s="263">
        <v>4370</v>
      </c>
      <c r="J26" s="174"/>
      <c r="K26" s="188"/>
      <c r="L26" s="14"/>
      <c r="O26" s="250"/>
    </row>
    <row r="27" spans="1:15" ht="30" customHeight="1" thickBot="1">
      <c r="A27" s="4"/>
      <c r="B27" s="8"/>
      <c r="C27" s="209" t="s">
        <v>12</v>
      </c>
      <c r="D27" s="218"/>
      <c r="E27" s="219"/>
      <c r="F27" s="218"/>
      <c r="G27" s="218"/>
      <c r="H27" s="218"/>
      <c r="I27" s="212"/>
      <c r="J27" s="213"/>
      <c r="K27" s="161"/>
      <c r="L27" s="9"/>
      <c r="M27" s="4"/>
    </row>
    <row r="28" spans="1:15" ht="30" customHeight="1" thickBot="1">
      <c r="A28" s="4"/>
      <c r="B28" s="8"/>
      <c r="C28" s="214"/>
      <c r="D28" s="215"/>
      <c r="E28" s="215"/>
      <c r="F28" s="215"/>
      <c r="G28" s="215"/>
      <c r="H28" s="215"/>
      <c r="I28" s="215"/>
      <c r="J28" s="215"/>
      <c r="K28" s="216"/>
      <c r="L28" s="9"/>
      <c r="M28" s="4"/>
    </row>
    <row r="29" spans="1:15" ht="30" customHeight="1">
      <c r="A29" s="4"/>
      <c r="B29" s="8"/>
      <c r="C29" s="191" t="s">
        <v>90</v>
      </c>
      <c r="D29" s="220"/>
      <c r="E29" s="220"/>
      <c r="F29" s="220"/>
      <c r="G29" s="162" t="s">
        <v>121</v>
      </c>
      <c r="H29" s="163"/>
      <c r="I29" s="164"/>
      <c r="J29" s="165"/>
      <c r="K29" s="187"/>
      <c r="L29" s="9"/>
      <c r="M29" s="4"/>
    </row>
    <row r="30" spans="1:15" ht="30" customHeight="1">
      <c r="A30" s="4"/>
      <c r="B30" s="8"/>
      <c r="C30" s="193">
        <f>C29+0.01</f>
        <v>3.01</v>
      </c>
      <c r="D30" s="221"/>
      <c r="E30" s="221"/>
      <c r="F30" s="221"/>
      <c r="G30" s="243" t="s">
        <v>182</v>
      </c>
      <c r="H30" s="174" t="s">
        <v>83</v>
      </c>
      <c r="I30" s="260">
        <v>13</v>
      </c>
      <c r="J30" s="174"/>
      <c r="K30" s="190"/>
      <c r="L30" s="9"/>
      <c r="M30" s="4"/>
    </row>
    <row r="31" spans="1:15" ht="30" customHeight="1">
      <c r="A31" s="4"/>
      <c r="B31" s="8"/>
      <c r="C31" s="193">
        <v>3.02</v>
      </c>
      <c r="D31" s="221"/>
      <c r="E31" s="221"/>
      <c r="F31" s="221"/>
      <c r="G31" s="243" t="s">
        <v>122</v>
      </c>
      <c r="H31" s="174" t="s">
        <v>99</v>
      </c>
      <c r="I31" s="263">
        <v>350</v>
      </c>
      <c r="J31" s="174"/>
      <c r="K31" s="190"/>
      <c r="L31" s="9"/>
      <c r="M31" s="4"/>
    </row>
    <row r="32" spans="1:15" ht="30" customHeight="1">
      <c r="A32" s="4"/>
      <c r="B32" s="8"/>
      <c r="C32" s="193">
        <f t="shared" ref="C32" si="2">C31+0.01</f>
        <v>3.03</v>
      </c>
      <c r="D32" s="221"/>
      <c r="E32" s="221"/>
      <c r="F32" s="221"/>
      <c r="G32" s="243" t="s">
        <v>120</v>
      </c>
      <c r="H32" s="174" t="s">
        <v>83</v>
      </c>
      <c r="I32" s="260">
        <v>30</v>
      </c>
      <c r="J32" s="174"/>
      <c r="K32" s="190"/>
      <c r="L32" s="9"/>
      <c r="M32" s="4"/>
    </row>
    <row r="33" spans="1:13" ht="30" customHeight="1">
      <c r="A33" s="4"/>
      <c r="B33" s="8"/>
      <c r="C33" s="193">
        <v>3.04</v>
      </c>
      <c r="D33" s="221"/>
      <c r="E33" s="221"/>
      <c r="F33" s="221"/>
      <c r="G33" s="243" t="s">
        <v>183</v>
      </c>
      <c r="H33" s="174" t="s">
        <v>83</v>
      </c>
      <c r="I33" s="260">
        <v>13</v>
      </c>
      <c r="J33" s="174"/>
      <c r="K33" s="190"/>
      <c r="L33" s="9"/>
      <c r="M33" s="4"/>
    </row>
    <row r="34" spans="1:13" ht="30" customHeight="1">
      <c r="A34" s="4"/>
      <c r="B34" s="8"/>
      <c r="C34" s="193">
        <f>C33+0.01</f>
        <v>3.05</v>
      </c>
      <c r="D34" s="221"/>
      <c r="E34" s="221"/>
      <c r="F34" s="221"/>
      <c r="G34" s="243" t="s">
        <v>184</v>
      </c>
      <c r="H34" s="174" t="s">
        <v>83</v>
      </c>
      <c r="I34" s="260">
        <v>30</v>
      </c>
      <c r="J34" s="174"/>
      <c r="K34" s="190"/>
      <c r="L34" s="9"/>
      <c r="M34" s="4"/>
    </row>
    <row r="35" spans="1:13" ht="30" customHeight="1">
      <c r="A35" s="4"/>
      <c r="B35" s="8"/>
      <c r="C35" s="193">
        <f t="shared" ref="C35:C36" si="3">C34+0.01</f>
        <v>3.0599999999999996</v>
      </c>
      <c r="D35" s="220"/>
      <c r="E35" s="220"/>
      <c r="F35" s="220"/>
      <c r="G35" s="243" t="s">
        <v>185</v>
      </c>
      <c r="H35" s="174" t="s">
        <v>83</v>
      </c>
      <c r="I35" s="263">
        <v>13</v>
      </c>
      <c r="J35" s="174"/>
      <c r="K35" s="190"/>
      <c r="L35" s="9"/>
      <c r="M35" s="4"/>
    </row>
    <row r="36" spans="1:13" s="4" customFormat="1" ht="30" customHeight="1">
      <c r="B36" s="8"/>
      <c r="C36" s="193">
        <f t="shared" si="3"/>
        <v>3.0699999999999994</v>
      </c>
      <c r="D36" s="217"/>
      <c r="E36" s="217"/>
      <c r="F36" s="217"/>
      <c r="G36" s="201" t="s">
        <v>186</v>
      </c>
      <c r="H36" s="174" t="s">
        <v>83</v>
      </c>
      <c r="I36" s="263">
        <v>10</v>
      </c>
      <c r="J36" s="174"/>
      <c r="K36" s="190"/>
      <c r="L36" s="9"/>
    </row>
    <row r="37" spans="1:13" ht="30" customHeight="1" thickBot="1">
      <c r="A37" s="4"/>
      <c r="B37" s="8"/>
      <c r="C37" s="222" t="s">
        <v>12</v>
      </c>
      <c r="D37" s="223"/>
      <c r="E37" s="223"/>
      <c r="F37" s="223"/>
      <c r="G37" s="224"/>
      <c r="H37" s="223"/>
      <c r="I37" s="212"/>
      <c r="J37" s="225"/>
      <c r="K37" s="161"/>
      <c r="L37" s="9"/>
      <c r="M37" s="4"/>
    </row>
    <row r="38" spans="1:13" ht="30" customHeight="1" thickBot="1">
      <c r="A38" s="4"/>
      <c r="B38" s="8"/>
      <c r="C38" s="214"/>
      <c r="D38" s="215"/>
      <c r="E38" s="215"/>
      <c r="F38" s="215"/>
      <c r="G38" s="215"/>
      <c r="H38" s="215"/>
      <c r="I38" s="215"/>
      <c r="J38" s="215"/>
      <c r="K38" s="216"/>
      <c r="L38" s="9"/>
      <c r="M38" s="4"/>
    </row>
    <row r="39" spans="1:13" ht="30" customHeight="1">
      <c r="A39" s="4"/>
      <c r="B39" s="8"/>
      <c r="C39" s="191" t="s">
        <v>94</v>
      </c>
      <c r="D39" s="220"/>
      <c r="E39" s="220"/>
      <c r="F39" s="220"/>
      <c r="G39" s="162" t="s">
        <v>243</v>
      </c>
      <c r="H39" s="163"/>
      <c r="I39" s="164"/>
      <c r="J39" s="165"/>
      <c r="K39" s="187"/>
      <c r="L39" s="9"/>
      <c r="M39" s="4"/>
    </row>
    <row r="40" spans="1:13" ht="30" customHeight="1">
      <c r="A40" s="4"/>
      <c r="B40" s="8"/>
      <c r="C40" s="193">
        <f>C39+0.01</f>
        <v>4.01</v>
      </c>
      <c r="D40" s="220"/>
      <c r="E40" s="220"/>
      <c r="F40" s="220"/>
      <c r="G40" s="243" t="s">
        <v>129</v>
      </c>
      <c r="H40" s="174" t="s">
        <v>83</v>
      </c>
      <c r="I40" s="260">
        <v>55</v>
      </c>
      <c r="J40" s="174"/>
      <c r="K40" s="190"/>
      <c r="L40" s="9"/>
      <c r="M40" s="4"/>
    </row>
    <row r="41" spans="1:13" ht="30" customHeight="1">
      <c r="A41" s="4"/>
      <c r="B41" s="8"/>
      <c r="C41" s="193">
        <f t="shared" ref="C41:C43" si="4">C40+0.01</f>
        <v>4.0199999999999996</v>
      </c>
      <c r="D41" s="220"/>
      <c r="E41" s="220"/>
      <c r="F41" s="220"/>
      <c r="G41" s="200" t="s">
        <v>97</v>
      </c>
      <c r="H41" s="174" t="s">
        <v>85</v>
      </c>
      <c r="I41" s="260">
        <v>5</v>
      </c>
      <c r="J41" s="174"/>
      <c r="K41" s="190"/>
      <c r="L41" s="9"/>
      <c r="M41" s="4"/>
    </row>
    <row r="42" spans="1:13" ht="30" customHeight="1">
      <c r="A42" s="4"/>
      <c r="B42" s="8"/>
      <c r="C42" s="193">
        <f t="shared" si="4"/>
        <v>4.0299999999999994</v>
      </c>
      <c r="D42" s="220"/>
      <c r="E42" s="220"/>
      <c r="F42" s="220"/>
      <c r="G42" s="243" t="s">
        <v>142</v>
      </c>
      <c r="H42" s="174" t="s">
        <v>84</v>
      </c>
      <c r="I42" s="260">
        <v>18</v>
      </c>
      <c r="J42" s="174"/>
      <c r="K42" s="190"/>
      <c r="L42" s="9"/>
      <c r="M42" s="4"/>
    </row>
    <row r="43" spans="1:13" ht="30" customHeight="1">
      <c r="A43" s="4"/>
      <c r="B43" s="8"/>
      <c r="C43" s="193">
        <f t="shared" si="4"/>
        <v>4.0399999999999991</v>
      </c>
      <c r="D43" s="220"/>
      <c r="E43" s="220"/>
      <c r="F43" s="220"/>
      <c r="G43" s="243" t="s">
        <v>96</v>
      </c>
      <c r="H43" s="174" t="s">
        <v>84</v>
      </c>
      <c r="I43" s="260">
        <v>89</v>
      </c>
      <c r="J43" s="174"/>
      <c r="K43" s="190"/>
      <c r="L43" s="9"/>
      <c r="M43" s="4"/>
    </row>
    <row r="44" spans="1:13" ht="30" customHeight="1" thickBot="1">
      <c r="A44" s="4"/>
      <c r="B44" s="8"/>
      <c r="C44" s="209" t="s">
        <v>12</v>
      </c>
      <c r="D44" s="226"/>
      <c r="E44" s="226"/>
      <c r="F44" s="226"/>
      <c r="G44" s="227"/>
      <c r="H44" s="228"/>
      <c r="I44" s="212"/>
      <c r="J44" s="213"/>
      <c r="K44" s="161"/>
      <c r="L44" s="9"/>
      <c r="M44" s="4"/>
    </row>
    <row r="45" spans="1:13" ht="30" customHeight="1" thickBot="1">
      <c r="A45" s="4"/>
      <c r="B45" s="8"/>
      <c r="C45" s="214"/>
      <c r="D45" s="215"/>
      <c r="E45" s="215"/>
      <c r="F45" s="215"/>
      <c r="G45" s="215"/>
      <c r="H45" s="215"/>
      <c r="I45" s="215"/>
      <c r="J45" s="215"/>
      <c r="K45" s="216"/>
      <c r="L45" s="9"/>
      <c r="M45" s="4"/>
    </row>
    <row r="46" spans="1:13" ht="39.75" customHeight="1">
      <c r="A46" s="4"/>
      <c r="B46" s="8"/>
      <c r="C46" s="191" t="s">
        <v>100</v>
      </c>
      <c r="D46" s="220"/>
      <c r="E46" s="220"/>
      <c r="F46" s="220"/>
      <c r="G46" s="162" t="s">
        <v>102</v>
      </c>
      <c r="H46" s="163"/>
      <c r="I46" s="164"/>
      <c r="J46" s="165"/>
      <c r="K46" s="187"/>
      <c r="L46" s="9"/>
      <c r="M46" s="4"/>
    </row>
    <row r="47" spans="1:13" ht="30" customHeight="1">
      <c r="A47" s="4"/>
      <c r="B47" s="8"/>
      <c r="C47" s="189">
        <f>C46+0.01</f>
        <v>5.01</v>
      </c>
      <c r="D47" s="220"/>
      <c r="E47" s="220"/>
      <c r="F47" s="220"/>
      <c r="G47" s="243" t="s">
        <v>187</v>
      </c>
      <c r="H47" s="174" t="s">
        <v>83</v>
      </c>
      <c r="I47" s="260">
        <v>13</v>
      </c>
      <c r="J47" s="174"/>
      <c r="K47" s="190"/>
      <c r="L47" s="9"/>
      <c r="M47" s="4"/>
    </row>
    <row r="48" spans="1:13" ht="30" customHeight="1">
      <c r="A48" s="4"/>
      <c r="B48" s="8"/>
      <c r="C48" s="189">
        <f t="shared" ref="C48:C51" si="5">C47+0.01</f>
        <v>5.0199999999999996</v>
      </c>
      <c r="D48" s="220"/>
      <c r="E48" s="220"/>
      <c r="F48" s="220"/>
      <c r="G48" s="243" t="s">
        <v>188</v>
      </c>
      <c r="H48" s="174" t="s">
        <v>83</v>
      </c>
      <c r="I48" s="260">
        <v>401</v>
      </c>
      <c r="J48" s="174"/>
      <c r="K48" s="190"/>
      <c r="L48" s="9"/>
      <c r="M48" s="4"/>
    </row>
    <row r="49" spans="1:15" ht="66.75" customHeight="1">
      <c r="A49" s="4"/>
      <c r="B49" s="8"/>
      <c r="C49" s="189">
        <f t="shared" si="5"/>
        <v>5.0299999999999994</v>
      </c>
      <c r="D49" s="220"/>
      <c r="E49" s="220"/>
      <c r="F49" s="220"/>
      <c r="G49" s="243" t="s">
        <v>103</v>
      </c>
      <c r="H49" s="174" t="s">
        <v>99</v>
      </c>
      <c r="I49" s="260">
        <v>12283</v>
      </c>
      <c r="J49" s="242"/>
      <c r="K49" s="190"/>
      <c r="L49" s="9"/>
      <c r="M49" s="4"/>
      <c r="O49" s="258"/>
    </row>
    <row r="50" spans="1:15" ht="30" customHeight="1">
      <c r="A50" s="4"/>
      <c r="B50" s="8"/>
      <c r="C50" s="189">
        <f t="shared" si="5"/>
        <v>5.0399999999999991</v>
      </c>
      <c r="D50" s="220"/>
      <c r="E50" s="220"/>
      <c r="F50" s="220"/>
      <c r="G50" s="243" t="s">
        <v>189</v>
      </c>
      <c r="H50" s="174" t="s">
        <v>86</v>
      </c>
      <c r="I50" s="260">
        <v>10</v>
      </c>
      <c r="J50" s="174"/>
      <c r="K50" s="190"/>
      <c r="L50" s="9"/>
      <c r="M50" s="4"/>
    </row>
    <row r="51" spans="1:15" ht="30" customHeight="1">
      <c r="A51" s="4"/>
      <c r="B51" s="8"/>
      <c r="C51" s="189">
        <f t="shared" si="5"/>
        <v>5.0499999999999989</v>
      </c>
      <c r="D51" s="220"/>
      <c r="E51" s="220"/>
      <c r="F51" s="220"/>
      <c r="G51" s="199" t="s">
        <v>190</v>
      </c>
      <c r="H51" s="174" t="s">
        <v>95</v>
      </c>
      <c r="I51" s="260">
        <v>60</v>
      </c>
      <c r="J51" s="174"/>
      <c r="K51" s="190"/>
      <c r="L51" s="9"/>
      <c r="M51" s="4"/>
    </row>
    <row r="52" spans="1:15" ht="30" customHeight="1" thickBot="1">
      <c r="A52" s="4"/>
      <c r="B52" s="8"/>
      <c r="C52" s="209" t="s">
        <v>12</v>
      </c>
      <c r="D52" s="226"/>
      <c r="E52" s="226"/>
      <c r="F52" s="226"/>
      <c r="G52" s="227"/>
      <c r="H52" s="228"/>
      <c r="I52" s="212"/>
      <c r="J52" s="213"/>
      <c r="K52" s="161"/>
      <c r="L52" s="9"/>
      <c r="M52" s="4"/>
    </row>
    <row r="53" spans="1:15" ht="30" customHeight="1" thickBot="1">
      <c r="A53" s="4"/>
      <c r="B53" s="8"/>
      <c r="C53" s="214"/>
      <c r="D53" s="215"/>
      <c r="E53" s="215"/>
      <c r="F53" s="215"/>
      <c r="G53" s="215"/>
      <c r="H53" s="215"/>
      <c r="I53" s="215"/>
      <c r="J53" s="215"/>
      <c r="K53" s="216"/>
      <c r="L53" s="9"/>
      <c r="M53" s="4"/>
    </row>
    <row r="54" spans="1:15" ht="30" customHeight="1">
      <c r="A54" s="4"/>
      <c r="B54" s="8"/>
      <c r="C54" s="191" t="s">
        <v>101</v>
      </c>
      <c r="D54" s="220"/>
      <c r="E54" s="220"/>
      <c r="F54" s="220"/>
      <c r="G54" s="162" t="s">
        <v>105</v>
      </c>
      <c r="H54" s="163" t="s">
        <v>191</v>
      </c>
      <c r="I54" s="245"/>
      <c r="J54" s="165"/>
      <c r="K54" s="187"/>
      <c r="L54" s="9"/>
      <c r="M54" s="4"/>
    </row>
    <row r="55" spans="1:15" ht="30" customHeight="1">
      <c r="A55" s="4"/>
      <c r="B55" s="8"/>
      <c r="C55" s="191"/>
      <c r="D55" s="220"/>
      <c r="E55" s="220"/>
      <c r="F55" s="220"/>
      <c r="G55" s="162" t="s">
        <v>192</v>
      </c>
      <c r="H55" s="163"/>
      <c r="I55" s="245"/>
      <c r="J55" s="165"/>
      <c r="K55" s="187"/>
      <c r="L55" s="9"/>
      <c r="M55" s="4"/>
    </row>
    <row r="56" spans="1:15" ht="30" customHeight="1">
      <c r="A56" s="4"/>
      <c r="B56" s="8"/>
      <c r="C56" s="189">
        <f>C54+0.01</f>
        <v>6.01</v>
      </c>
      <c r="D56" s="220"/>
      <c r="E56" s="220"/>
      <c r="F56" s="220"/>
      <c r="G56" s="243" t="s">
        <v>193</v>
      </c>
      <c r="H56" s="174" t="s">
        <v>86</v>
      </c>
      <c r="I56" s="260">
        <v>1</v>
      </c>
      <c r="J56" s="174"/>
      <c r="K56" s="190"/>
      <c r="L56" s="9"/>
      <c r="M56" s="4"/>
    </row>
    <row r="57" spans="1:15" ht="30" customHeight="1">
      <c r="A57" s="4"/>
      <c r="B57" s="8"/>
      <c r="C57" s="189">
        <f>C56+0.01</f>
        <v>6.02</v>
      </c>
      <c r="D57" s="220"/>
      <c r="E57" s="220"/>
      <c r="F57" s="220"/>
      <c r="G57" s="200" t="s">
        <v>194</v>
      </c>
      <c r="H57" s="174" t="s">
        <v>86</v>
      </c>
      <c r="I57" s="260">
        <v>1</v>
      </c>
      <c r="J57" s="174"/>
      <c r="K57" s="190"/>
      <c r="L57" s="9"/>
      <c r="M57" s="4"/>
    </row>
    <row r="58" spans="1:15" ht="30" customHeight="1">
      <c r="A58" s="4"/>
      <c r="B58" s="8"/>
      <c r="C58" s="189">
        <f>C57+0.01</f>
        <v>6.0299999999999994</v>
      </c>
      <c r="D58" s="220"/>
      <c r="E58" s="220"/>
      <c r="F58" s="220"/>
      <c r="G58" s="243" t="s">
        <v>195</v>
      </c>
      <c r="H58" s="174" t="s">
        <v>86</v>
      </c>
      <c r="I58" s="260">
        <v>1</v>
      </c>
      <c r="J58" s="174"/>
      <c r="K58" s="190"/>
      <c r="L58" s="9"/>
      <c r="M58" s="4"/>
    </row>
    <row r="59" spans="1:15" ht="30" customHeight="1">
      <c r="A59" s="4"/>
      <c r="B59" s="8"/>
      <c r="C59" s="189">
        <f>C58+0.01</f>
        <v>6.0399999999999991</v>
      </c>
      <c r="D59" s="220"/>
      <c r="E59" s="220"/>
      <c r="F59" s="220"/>
      <c r="G59" s="200" t="s">
        <v>196</v>
      </c>
      <c r="H59" s="174" t="s">
        <v>86</v>
      </c>
      <c r="I59" s="260">
        <v>1</v>
      </c>
      <c r="J59" s="174"/>
      <c r="K59" s="190"/>
      <c r="L59" s="9"/>
      <c r="M59" s="4"/>
    </row>
    <row r="60" spans="1:15" ht="30" customHeight="1">
      <c r="A60" s="4"/>
      <c r="B60" s="8"/>
      <c r="C60" s="189">
        <f>C59+0.01</f>
        <v>6.0499999999999989</v>
      </c>
      <c r="D60" s="220"/>
      <c r="E60" s="220"/>
      <c r="F60" s="220"/>
      <c r="G60" s="243" t="s">
        <v>197</v>
      </c>
      <c r="H60" s="174" t="s">
        <v>86</v>
      </c>
      <c r="I60" s="260">
        <v>2</v>
      </c>
      <c r="J60" s="174"/>
      <c r="K60" s="190"/>
      <c r="L60" s="9"/>
      <c r="M60" s="4"/>
    </row>
    <row r="61" spans="1:15" ht="30" customHeight="1">
      <c r="A61" s="4"/>
      <c r="B61" s="8"/>
      <c r="C61" s="189">
        <f t="shared" ref="C61:C66" si="6">C60+0.01</f>
        <v>6.0599999999999987</v>
      </c>
      <c r="D61" s="220"/>
      <c r="E61" s="220"/>
      <c r="F61" s="220"/>
      <c r="G61" s="243" t="s">
        <v>198</v>
      </c>
      <c r="H61" s="174" t="s">
        <v>83</v>
      </c>
      <c r="I61" s="260">
        <v>2</v>
      </c>
      <c r="J61" s="174"/>
      <c r="K61" s="190"/>
      <c r="L61" s="9"/>
      <c r="M61" s="4"/>
    </row>
    <row r="62" spans="1:15" ht="30" customHeight="1">
      <c r="A62" s="4"/>
      <c r="B62" s="8"/>
      <c r="C62" s="189">
        <f t="shared" si="6"/>
        <v>6.0699999999999985</v>
      </c>
      <c r="D62" s="220"/>
      <c r="E62" s="220"/>
      <c r="F62" s="220"/>
      <c r="G62" s="243" t="s">
        <v>199</v>
      </c>
      <c r="H62" s="174" t="s">
        <v>86</v>
      </c>
      <c r="I62" s="260">
        <v>1</v>
      </c>
      <c r="J62" s="174"/>
      <c r="K62" s="190"/>
      <c r="L62" s="9"/>
      <c r="M62" s="4"/>
    </row>
    <row r="63" spans="1:15" ht="30" customHeight="1">
      <c r="A63" s="4"/>
      <c r="B63" s="8"/>
      <c r="C63" s="189">
        <f t="shared" si="6"/>
        <v>6.0799999999999983</v>
      </c>
      <c r="D63" s="220"/>
      <c r="E63" s="220"/>
      <c r="F63" s="220"/>
      <c r="G63" s="243" t="s">
        <v>200</v>
      </c>
      <c r="H63" s="174" t="s">
        <v>201</v>
      </c>
      <c r="I63" s="260">
        <v>1</v>
      </c>
      <c r="J63" s="174"/>
      <c r="K63" s="190"/>
      <c r="L63" s="9"/>
      <c r="M63" s="4"/>
    </row>
    <row r="64" spans="1:15" ht="30" customHeight="1">
      <c r="A64" s="4"/>
      <c r="B64" s="8"/>
      <c r="C64" s="189">
        <f t="shared" si="6"/>
        <v>6.0899999999999981</v>
      </c>
      <c r="D64" s="220"/>
      <c r="E64" s="220"/>
      <c r="F64" s="220"/>
      <c r="G64" s="243" t="s">
        <v>202</v>
      </c>
      <c r="H64" s="174" t="s">
        <v>201</v>
      </c>
      <c r="I64" s="260">
        <v>1</v>
      </c>
      <c r="J64" s="174"/>
      <c r="K64" s="190"/>
      <c r="L64" s="9"/>
      <c r="M64" s="4"/>
    </row>
    <row r="65" spans="1:13" ht="30" customHeight="1">
      <c r="A65" s="4"/>
      <c r="B65" s="8"/>
      <c r="C65" s="189">
        <f t="shared" si="6"/>
        <v>6.0999999999999979</v>
      </c>
      <c r="D65" s="220"/>
      <c r="E65" s="220"/>
      <c r="F65" s="220"/>
      <c r="G65" s="243" t="s">
        <v>203</v>
      </c>
      <c r="H65" s="174" t="s">
        <v>204</v>
      </c>
      <c r="I65" s="260">
        <v>2</v>
      </c>
      <c r="J65" s="174"/>
      <c r="K65" s="190"/>
      <c r="L65" s="9"/>
      <c r="M65" s="4"/>
    </row>
    <row r="66" spans="1:13" ht="30" customHeight="1">
      <c r="A66" s="4"/>
      <c r="B66" s="8"/>
      <c r="C66" s="189">
        <f t="shared" si="6"/>
        <v>6.1099999999999977</v>
      </c>
      <c r="D66" s="220"/>
      <c r="E66" s="220"/>
      <c r="F66" s="220"/>
      <c r="G66" s="243" t="s">
        <v>205</v>
      </c>
      <c r="H66" s="174" t="s">
        <v>86</v>
      </c>
      <c r="I66" s="260">
        <v>2</v>
      </c>
      <c r="J66" s="174"/>
      <c r="K66" s="190"/>
      <c r="L66" s="9"/>
      <c r="M66" s="4"/>
    </row>
    <row r="67" spans="1:13" ht="30" customHeight="1">
      <c r="A67" s="4"/>
      <c r="B67" s="8"/>
      <c r="C67" s="191"/>
      <c r="D67" s="220"/>
      <c r="E67" s="220"/>
      <c r="F67" s="220"/>
      <c r="G67" s="162" t="s">
        <v>206</v>
      </c>
      <c r="H67" s="163"/>
      <c r="I67" s="245"/>
      <c r="J67" s="165"/>
      <c r="K67" s="187"/>
      <c r="L67" s="9"/>
      <c r="M67" s="4"/>
    </row>
    <row r="68" spans="1:13" ht="30" customHeight="1">
      <c r="A68" s="4"/>
      <c r="B68" s="8"/>
      <c r="C68" s="189">
        <f>C66+0.01</f>
        <v>6.1199999999999974</v>
      </c>
      <c r="D68" s="220"/>
      <c r="E68" s="220"/>
      <c r="F68" s="220"/>
      <c r="G68" s="262" t="s">
        <v>130</v>
      </c>
      <c r="H68" s="174" t="s">
        <v>84</v>
      </c>
      <c r="I68" s="260">
        <v>40</v>
      </c>
      <c r="J68" s="174"/>
      <c r="K68" s="190"/>
      <c r="L68" s="9"/>
      <c r="M68" s="4"/>
    </row>
    <row r="69" spans="1:13" ht="30" customHeight="1">
      <c r="A69" s="4"/>
      <c r="B69" s="8"/>
      <c r="C69" s="189">
        <f t="shared" ref="C69:C94" si="7">C68+0.01</f>
        <v>6.1299999999999972</v>
      </c>
      <c r="D69" s="220"/>
      <c r="E69" s="220"/>
      <c r="F69" s="220"/>
      <c r="G69" s="175" t="s">
        <v>106</v>
      </c>
      <c r="H69" s="174" t="s">
        <v>84</v>
      </c>
      <c r="I69" s="260">
        <v>8</v>
      </c>
      <c r="J69" s="174"/>
      <c r="K69" s="190"/>
      <c r="L69" s="9"/>
      <c r="M69" s="4"/>
    </row>
    <row r="70" spans="1:13" ht="30" customHeight="1">
      <c r="A70" s="4"/>
      <c r="B70" s="8"/>
      <c r="C70" s="189">
        <f t="shared" si="7"/>
        <v>6.139999999999997</v>
      </c>
      <c r="D70" s="220"/>
      <c r="E70" s="220"/>
      <c r="F70" s="220"/>
      <c r="G70" s="175" t="s">
        <v>131</v>
      </c>
      <c r="H70" s="174" t="s">
        <v>84</v>
      </c>
      <c r="I70" s="260">
        <v>3</v>
      </c>
      <c r="J70" s="174"/>
      <c r="K70" s="190"/>
      <c r="L70" s="9"/>
      <c r="M70" s="4"/>
    </row>
    <row r="71" spans="1:13" ht="30" customHeight="1">
      <c r="A71" s="4"/>
      <c r="B71" s="8"/>
      <c r="C71" s="189">
        <f t="shared" si="7"/>
        <v>6.1499999999999968</v>
      </c>
      <c r="D71" s="220"/>
      <c r="E71" s="220"/>
      <c r="F71" s="220"/>
      <c r="G71" s="175" t="s">
        <v>127</v>
      </c>
      <c r="H71" s="174" t="s">
        <v>84</v>
      </c>
      <c r="I71" s="260">
        <v>6</v>
      </c>
      <c r="J71" s="174"/>
      <c r="K71" s="190"/>
      <c r="L71" s="9"/>
      <c r="M71" s="4"/>
    </row>
    <row r="72" spans="1:13" ht="30" customHeight="1">
      <c r="A72" s="4"/>
      <c r="B72" s="8"/>
      <c r="C72" s="189">
        <f t="shared" si="7"/>
        <v>6.1599999999999966</v>
      </c>
      <c r="D72" s="220"/>
      <c r="E72" s="220"/>
      <c r="F72" s="220"/>
      <c r="G72" s="175" t="s">
        <v>207</v>
      </c>
      <c r="H72" s="174" t="s">
        <v>84</v>
      </c>
      <c r="I72" s="260">
        <v>23</v>
      </c>
      <c r="J72" s="174"/>
      <c r="K72" s="190"/>
      <c r="L72" s="9"/>
      <c r="M72" s="4"/>
    </row>
    <row r="73" spans="1:13" ht="30" customHeight="1">
      <c r="A73" s="4"/>
      <c r="B73" s="8"/>
      <c r="C73" s="189">
        <f t="shared" si="7"/>
        <v>6.1699999999999964</v>
      </c>
      <c r="D73" s="220"/>
      <c r="E73" s="220"/>
      <c r="F73" s="220"/>
      <c r="G73" s="175" t="s">
        <v>146</v>
      </c>
      <c r="H73" s="174" t="s">
        <v>86</v>
      </c>
      <c r="I73" s="260">
        <v>2</v>
      </c>
      <c r="J73" s="174"/>
      <c r="K73" s="190"/>
      <c r="L73" s="9"/>
      <c r="M73" s="4"/>
    </row>
    <row r="74" spans="1:13" ht="30" customHeight="1">
      <c r="A74" s="4"/>
      <c r="B74" s="8"/>
      <c r="C74" s="189">
        <f t="shared" si="7"/>
        <v>6.1799999999999962</v>
      </c>
      <c r="D74" s="220"/>
      <c r="E74" s="220"/>
      <c r="F74" s="220"/>
      <c r="G74" s="175" t="s">
        <v>132</v>
      </c>
      <c r="H74" s="174" t="s">
        <v>86</v>
      </c>
      <c r="I74" s="260">
        <v>12</v>
      </c>
      <c r="J74" s="174"/>
      <c r="K74" s="190"/>
      <c r="L74" s="9"/>
      <c r="M74" s="4"/>
    </row>
    <row r="75" spans="1:13" ht="30" customHeight="1">
      <c r="A75" s="4"/>
      <c r="B75" s="8"/>
      <c r="C75" s="189">
        <f t="shared" si="7"/>
        <v>6.1899999999999959</v>
      </c>
      <c r="D75" s="220"/>
      <c r="E75" s="220"/>
      <c r="F75" s="220"/>
      <c r="G75" s="175" t="s">
        <v>154</v>
      </c>
      <c r="H75" s="174" t="s">
        <v>86</v>
      </c>
      <c r="I75" s="260">
        <v>2</v>
      </c>
      <c r="J75" s="174"/>
      <c r="K75" s="190"/>
      <c r="L75" s="9"/>
      <c r="M75" s="4"/>
    </row>
    <row r="76" spans="1:13" ht="30" customHeight="1">
      <c r="A76" s="4"/>
      <c r="B76" s="8"/>
      <c r="C76" s="189">
        <f t="shared" si="7"/>
        <v>6.1999999999999957</v>
      </c>
      <c r="D76" s="220"/>
      <c r="E76" s="220"/>
      <c r="F76" s="220"/>
      <c r="G76" s="175" t="s">
        <v>147</v>
      </c>
      <c r="H76" s="174" t="s">
        <v>86</v>
      </c>
      <c r="I76" s="260">
        <v>4</v>
      </c>
      <c r="J76" s="174"/>
      <c r="K76" s="190"/>
      <c r="L76" s="9"/>
      <c r="M76" s="4"/>
    </row>
    <row r="77" spans="1:13" ht="30" customHeight="1">
      <c r="A77" s="4"/>
      <c r="B77" s="8"/>
      <c r="C77" s="189">
        <f t="shared" si="7"/>
        <v>6.2099999999999955</v>
      </c>
      <c r="D77" s="220"/>
      <c r="E77" s="220"/>
      <c r="F77" s="220"/>
      <c r="G77" s="175" t="s">
        <v>133</v>
      </c>
      <c r="H77" s="174" t="s">
        <v>86</v>
      </c>
      <c r="I77" s="260">
        <v>2</v>
      </c>
      <c r="J77" s="174"/>
      <c r="K77" s="190"/>
      <c r="L77" s="9"/>
      <c r="M77" s="4"/>
    </row>
    <row r="78" spans="1:13" ht="30" customHeight="1">
      <c r="A78" s="4"/>
      <c r="B78" s="8"/>
      <c r="C78" s="189">
        <f t="shared" si="7"/>
        <v>6.2199999999999953</v>
      </c>
      <c r="D78" s="220"/>
      <c r="E78" s="220"/>
      <c r="F78" s="220"/>
      <c r="G78" s="175" t="s">
        <v>134</v>
      </c>
      <c r="H78" s="174" t="s">
        <v>86</v>
      </c>
      <c r="I78" s="260">
        <v>2</v>
      </c>
      <c r="J78" s="174"/>
      <c r="K78" s="190"/>
      <c r="L78" s="9"/>
      <c r="M78" s="4"/>
    </row>
    <row r="79" spans="1:13" ht="30" customHeight="1">
      <c r="A79" s="4"/>
      <c r="B79" s="8"/>
      <c r="C79" s="189">
        <f t="shared" si="7"/>
        <v>6.2299999999999951</v>
      </c>
      <c r="D79" s="220"/>
      <c r="E79" s="220"/>
      <c r="F79" s="220"/>
      <c r="G79" s="175" t="s">
        <v>135</v>
      </c>
      <c r="H79" s="174" t="s">
        <v>86</v>
      </c>
      <c r="I79" s="260">
        <v>2</v>
      </c>
      <c r="J79" s="174"/>
      <c r="K79" s="190"/>
      <c r="L79" s="9"/>
      <c r="M79" s="4"/>
    </row>
    <row r="80" spans="1:13" ht="30" customHeight="1">
      <c r="A80" s="4"/>
      <c r="B80" s="8"/>
      <c r="C80" s="189">
        <f t="shared" si="7"/>
        <v>6.2399999999999949</v>
      </c>
      <c r="D80" s="220"/>
      <c r="E80" s="220"/>
      <c r="F80" s="220"/>
      <c r="G80" s="175" t="s">
        <v>148</v>
      </c>
      <c r="H80" s="174" t="s">
        <v>86</v>
      </c>
      <c r="I80" s="260">
        <v>3</v>
      </c>
      <c r="J80" s="174"/>
      <c r="K80" s="190"/>
      <c r="L80" s="9"/>
      <c r="M80" s="4"/>
    </row>
    <row r="81" spans="1:13" ht="30" customHeight="1">
      <c r="A81" s="4"/>
      <c r="B81" s="8"/>
      <c r="C81" s="189">
        <f t="shared" si="7"/>
        <v>6.2499999999999947</v>
      </c>
      <c r="D81" s="220"/>
      <c r="E81" s="220"/>
      <c r="F81" s="220"/>
      <c r="G81" s="175" t="s">
        <v>149</v>
      </c>
      <c r="H81" s="174" t="s">
        <v>86</v>
      </c>
      <c r="I81" s="260">
        <v>3</v>
      </c>
      <c r="J81" s="174"/>
      <c r="K81" s="190"/>
      <c r="L81" s="9"/>
      <c r="M81" s="4"/>
    </row>
    <row r="82" spans="1:13" ht="30" customHeight="1">
      <c r="A82" s="4"/>
      <c r="B82" s="8"/>
      <c r="C82" s="189">
        <f t="shared" si="7"/>
        <v>6.2599999999999945</v>
      </c>
      <c r="D82" s="220"/>
      <c r="E82" s="220"/>
      <c r="F82" s="220"/>
      <c r="G82" s="175" t="s">
        <v>150</v>
      </c>
      <c r="H82" s="174" t="s">
        <v>86</v>
      </c>
      <c r="I82" s="260">
        <v>1</v>
      </c>
      <c r="J82" s="174"/>
      <c r="K82" s="190"/>
      <c r="L82" s="9"/>
      <c r="M82" s="4"/>
    </row>
    <row r="83" spans="1:13" ht="30" customHeight="1">
      <c r="A83" s="4"/>
      <c r="B83" s="8"/>
      <c r="C83" s="189">
        <f t="shared" si="7"/>
        <v>6.2699999999999942</v>
      </c>
      <c r="D83" s="220"/>
      <c r="E83" s="220"/>
      <c r="F83" s="220"/>
      <c r="G83" s="175" t="s">
        <v>208</v>
      </c>
      <c r="H83" s="174" t="s">
        <v>86</v>
      </c>
      <c r="I83" s="260">
        <v>2</v>
      </c>
      <c r="J83" s="174"/>
      <c r="K83" s="190"/>
      <c r="L83" s="9"/>
      <c r="M83" s="4"/>
    </row>
    <row r="84" spans="1:13" ht="30" customHeight="1">
      <c r="A84" s="4"/>
      <c r="B84" s="8"/>
      <c r="C84" s="189">
        <f t="shared" si="7"/>
        <v>6.279999999999994</v>
      </c>
      <c r="D84" s="220"/>
      <c r="E84" s="220"/>
      <c r="F84" s="220"/>
      <c r="G84" s="175" t="s">
        <v>209</v>
      </c>
      <c r="H84" s="174" t="s">
        <v>86</v>
      </c>
      <c r="I84" s="260">
        <v>2</v>
      </c>
      <c r="J84" s="174"/>
      <c r="K84" s="190"/>
      <c r="L84" s="9"/>
      <c r="M84" s="4"/>
    </row>
    <row r="85" spans="1:13" ht="30" customHeight="1">
      <c r="A85" s="4"/>
      <c r="B85" s="8"/>
      <c r="C85" s="189">
        <f t="shared" si="7"/>
        <v>6.2899999999999938</v>
      </c>
      <c r="D85" s="220"/>
      <c r="E85" s="220"/>
      <c r="F85" s="220"/>
      <c r="G85" s="175" t="s">
        <v>89</v>
      </c>
      <c r="H85" s="174" t="s">
        <v>85</v>
      </c>
      <c r="I85" s="260">
        <v>31</v>
      </c>
      <c r="J85" s="174"/>
      <c r="K85" s="190"/>
      <c r="L85" s="9"/>
      <c r="M85" s="4"/>
    </row>
    <row r="86" spans="1:13" ht="30" customHeight="1">
      <c r="A86" s="4"/>
      <c r="B86" s="8"/>
      <c r="C86" s="189">
        <f t="shared" si="7"/>
        <v>6.2999999999999936</v>
      </c>
      <c r="D86" s="220"/>
      <c r="E86" s="220"/>
      <c r="F86" s="220"/>
      <c r="G86" s="175" t="s">
        <v>128</v>
      </c>
      <c r="H86" s="174" t="s">
        <v>85</v>
      </c>
      <c r="I86" s="173">
        <v>27</v>
      </c>
      <c r="J86" s="174"/>
      <c r="K86" s="190"/>
      <c r="L86" s="9"/>
      <c r="M86" s="4"/>
    </row>
    <row r="87" spans="1:13" ht="30" customHeight="1">
      <c r="A87" s="4"/>
      <c r="B87" s="8"/>
      <c r="C87" s="189">
        <f t="shared" si="7"/>
        <v>6.3099999999999934</v>
      </c>
      <c r="D87" s="220"/>
      <c r="E87" s="220"/>
      <c r="F87" s="220"/>
      <c r="G87" s="175" t="s">
        <v>151</v>
      </c>
      <c r="H87" s="174" t="s">
        <v>85</v>
      </c>
      <c r="I87" s="173">
        <v>4</v>
      </c>
      <c r="J87" s="174"/>
      <c r="K87" s="190"/>
      <c r="L87" s="9"/>
      <c r="M87" s="4"/>
    </row>
    <row r="88" spans="1:13" ht="30" customHeight="1">
      <c r="A88" s="4"/>
      <c r="B88" s="8"/>
      <c r="C88" s="189">
        <f t="shared" si="7"/>
        <v>6.3199999999999932</v>
      </c>
      <c r="D88" s="220"/>
      <c r="E88" s="220"/>
      <c r="F88" s="220"/>
      <c r="G88" s="175" t="s">
        <v>125</v>
      </c>
      <c r="H88" s="174" t="s">
        <v>85</v>
      </c>
      <c r="I88" s="173">
        <v>8</v>
      </c>
      <c r="J88" s="174"/>
      <c r="K88" s="190"/>
      <c r="L88" s="9"/>
      <c r="M88" s="4"/>
    </row>
    <row r="89" spans="1:13" ht="40.5" customHeight="1">
      <c r="A89" s="4"/>
      <c r="B89" s="8"/>
      <c r="C89" s="189">
        <f t="shared" si="7"/>
        <v>6.329999999999993</v>
      </c>
      <c r="D89" s="220"/>
      <c r="E89" s="220"/>
      <c r="F89" s="220"/>
      <c r="G89" s="175" t="s">
        <v>126</v>
      </c>
      <c r="H89" s="174" t="s">
        <v>85</v>
      </c>
      <c r="I89" s="173">
        <v>8</v>
      </c>
      <c r="J89" s="174"/>
      <c r="K89" s="190"/>
      <c r="L89" s="9"/>
      <c r="M89" s="4"/>
    </row>
    <row r="90" spans="1:13" ht="26.25" customHeight="1">
      <c r="A90" s="4"/>
      <c r="B90" s="8"/>
      <c r="C90" s="189">
        <f t="shared" si="7"/>
        <v>6.3399999999999928</v>
      </c>
      <c r="D90" s="220"/>
      <c r="E90" s="220"/>
      <c r="F90" s="220"/>
      <c r="G90" s="175" t="s">
        <v>152</v>
      </c>
      <c r="H90" s="174" t="s">
        <v>83</v>
      </c>
      <c r="I90" s="173">
        <v>24</v>
      </c>
      <c r="J90" s="174"/>
      <c r="K90" s="190"/>
      <c r="L90" s="9"/>
      <c r="M90" s="4"/>
    </row>
    <row r="91" spans="1:13" ht="26.25" customHeight="1">
      <c r="A91" s="4"/>
      <c r="B91" s="8"/>
      <c r="C91" s="189">
        <f t="shared" si="7"/>
        <v>6.3499999999999925</v>
      </c>
      <c r="D91" s="220"/>
      <c r="E91" s="220"/>
      <c r="F91" s="220"/>
      <c r="G91" s="175" t="s">
        <v>210</v>
      </c>
      <c r="H91" s="174" t="s">
        <v>83</v>
      </c>
      <c r="I91" s="173">
        <v>3</v>
      </c>
      <c r="J91" s="174"/>
      <c r="K91" s="190"/>
      <c r="L91" s="9"/>
      <c r="M91" s="4"/>
    </row>
    <row r="92" spans="1:13" ht="40.5" customHeight="1">
      <c r="A92" s="4"/>
      <c r="B92" s="8"/>
      <c r="C92" s="189">
        <f t="shared" si="7"/>
        <v>6.3599999999999923</v>
      </c>
      <c r="D92" s="220"/>
      <c r="E92" s="220"/>
      <c r="F92" s="220"/>
      <c r="G92" s="175" t="s">
        <v>211</v>
      </c>
      <c r="H92" s="174" t="s">
        <v>85</v>
      </c>
      <c r="I92" s="173">
        <v>1</v>
      </c>
      <c r="J92" s="174"/>
      <c r="K92" s="190"/>
      <c r="L92" s="9"/>
      <c r="M92" s="4"/>
    </row>
    <row r="93" spans="1:13" ht="40.5" customHeight="1">
      <c r="A93" s="4"/>
      <c r="B93" s="8"/>
      <c r="C93" s="189">
        <f t="shared" si="7"/>
        <v>6.3699999999999921</v>
      </c>
      <c r="D93" s="220"/>
      <c r="E93" s="220"/>
      <c r="F93" s="220"/>
      <c r="G93" s="175" t="s">
        <v>212</v>
      </c>
      <c r="H93" s="174" t="s">
        <v>85</v>
      </c>
      <c r="I93" s="173">
        <v>1</v>
      </c>
      <c r="J93" s="174"/>
      <c r="K93" s="190"/>
      <c r="L93" s="9"/>
      <c r="M93" s="4"/>
    </row>
    <row r="94" spans="1:13" ht="36" customHeight="1">
      <c r="A94" s="4"/>
      <c r="B94" s="8"/>
      <c r="C94" s="189">
        <f t="shared" si="7"/>
        <v>6.3799999999999919</v>
      </c>
      <c r="D94" s="220"/>
      <c r="E94" s="220"/>
      <c r="F94" s="220"/>
      <c r="G94" s="175" t="s">
        <v>213</v>
      </c>
      <c r="H94" s="174" t="s">
        <v>86</v>
      </c>
      <c r="I94" s="173">
        <v>1</v>
      </c>
      <c r="J94" s="174"/>
      <c r="K94" s="190"/>
      <c r="L94" s="9"/>
      <c r="M94" s="4"/>
    </row>
    <row r="95" spans="1:13" ht="36" customHeight="1">
      <c r="A95" s="4"/>
      <c r="B95" s="8"/>
      <c r="C95" s="191"/>
      <c r="D95" s="220"/>
      <c r="E95" s="220"/>
      <c r="F95" s="220"/>
      <c r="G95" s="162" t="s">
        <v>214</v>
      </c>
      <c r="H95" s="163"/>
      <c r="I95" s="245"/>
      <c r="J95" s="165"/>
      <c r="K95" s="187"/>
      <c r="L95" s="9"/>
      <c r="M95" s="4"/>
    </row>
    <row r="96" spans="1:13" ht="36" customHeight="1">
      <c r="A96" s="4"/>
      <c r="B96" s="8"/>
      <c r="C96" s="189">
        <f>C94+0.01</f>
        <v>6.3899999999999917</v>
      </c>
      <c r="D96" s="220"/>
      <c r="E96" s="220"/>
      <c r="F96" s="220"/>
      <c r="G96" s="262" t="s">
        <v>130</v>
      </c>
      <c r="H96" s="174" t="s">
        <v>84</v>
      </c>
      <c r="I96" s="260">
        <v>3</v>
      </c>
      <c r="J96" s="174"/>
      <c r="K96" s="190"/>
      <c r="L96" s="9"/>
      <c r="M96" s="4"/>
    </row>
    <row r="97" spans="1:13" ht="36" customHeight="1">
      <c r="A97" s="4"/>
      <c r="B97" s="8"/>
      <c r="C97" s="189">
        <f t="shared" ref="C97:C105" si="8">C96+0.01</f>
        <v>6.3999999999999915</v>
      </c>
      <c r="D97" s="220"/>
      <c r="E97" s="220"/>
      <c r="F97" s="220"/>
      <c r="G97" s="262" t="s">
        <v>153</v>
      </c>
      <c r="H97" s="174" t="s">
        <v>84</v>
      </c>
      <c r="I97" s="260">
        <v>6</v>
      </c>
      <c r="J97" s="174"/>
      <c r="K97" s="190"/>
      <c r="L97" s="9"/>
      <c r="M97" s="4"/>
    </row>
    <row r="98" spans="1:13" ht="36" customHeight="1">
      <c r="A98" s="4"/>
      <c r="B98" s="8"/>
      <c r="C98" s="189">
        <f t="shared" si="8"/>
        <v>6.4099999999999913</v>
      </c>
      <c r="D98" s="220"/>
      <c r="E98" s="220"/>
      <c r="F98" s="220"/>
      <c r="G98" s="175" t="s">
        <v>132</v>
      </c>
      <c r="H98" s="174" t="s">
        <v>86</v>
      </c>
      <c r="I98" s="260">
        <v>12</v>
      </c>
      <c r="J98" s="174"/>
      <c r="K98" s="190"/>
      <c r="L98" s="9"/>
      <c r="M98" s="4"/>
    </row>
    <row r="99" spans="1:13" ht="36" customHeight="1">
      <c r="A99" s="4"/>
      <c r="B99" s="8"/>
      <c r="C99" s="189">
        <f t="shared" si="8"/>
        <v>6.419999999999991</v>
      </c>
      <c r="D99" s="220"/>
      <c r="E99" s="220"/>
      <c r="F99" s="220"/>
      <c r="G99" s="175" t="s">
        <v>215</v>
      </c>
      <c r="H99" s="174" t="s">
        <v>86</v>
      </c>
      <c r="I99" s="260">
        <v>2</v>
      </c>
      <c r="J99" s="174"/>
      <c r="K99" s="190"/>
      <c r="L99" s="9"/>
      <c r="M99" s="4"/>
    </row>
    <row r="100" spans="1:13" ht="36" customHeight="1">
      <c r="A100" s="4"/>
      <c r="B100" s="8"/>
      <c r="C100" s="189">
        <f t="shared" si="8"/>
        <v>6.4299999999999908</v>
      </c>
      <c r="D100" s="220"/>
      <c r="E100" s="220"/>
      <c r="F100" s="220"/>
      <c r="G100" s="175" t="s">
        <v>89</v>
      </c>
      <c r="H100" s="174" t="s">
        <v>85</v>
      </c>
      <c r="I100" s="260">
        <v>2</v>
      </c>
      <c r="J100" s="174"/>
      <c r="K100" s="190"/>
      <c r="L100" s="9"/>
      <c r="M100" s="4"/>
    </row>
    <row r="101" spans="1:13" ht="36" customHeight="1">
      <c r="A101" s="4"/>
      <c r="B101" s="8"/>
      <c r="C101" s="189">
        <f t="shared" si="8"/>
        <v>6.4399999999999906</v>
      </c>
      <c r="D101" s="220"/>
      <c r="E101" s="220"/>
      <c r="F101" s="220"/>
      <c r="G101" s="175" t="s">
        <v>128</v>
      </c>
      <c r="H101" s="174" t="s">
        <v>85</v>
      </c>
      <c r="I101" s="173">
        <v>2</v>
      </c>
      <c r="J101" s="174"/>
      <c r="K101" s="190"/>
      <c r="L101" s="9"/>
      <c r="M101" s="4"/>
    </row>
    <row r="102" spans="1:13" ht="36" customHeight="1">
      <c r="A102" s="4"/>
      <c r="B102" s="8"/>
      <c r="C102" s="189">
        <f t="shared" si="8"/>
        <v>6.4499999999999904</v>
      </c>
      <c r="D102" s="220"/>
      <c r="E102" s="220"/>
      <c r="F102" s="220"/>
      <c r="G102" s="175" t="s">
        <v>151</v>
      </c>
      <c r="H102" s="174" t="s">
        <v>85</v>
      </c>
      <c r="I102" s="173">
        <v>1</v>
      </c>
      <c r="J102" s="174"/>
      <c r="K102" s="190"/>
      <c r="L102" s="9"/>
      <c r="M102" s="4"/>
    </row>
    <row r="103" spans="1:13" ht="36" customHeight="1">
      <c r="A103" s="4"/>
      <c r="B103" s="8"/>
      <c r="C103" s="189">
        <f t="shared" si="8"/>
        <v>6.4599999999999902</v>
      </c>
      <c r="D103" s="220"/>
      <c r="E103" s="220"/>
      <c r="F103" s="220"/>
      <c r="G103" s="175" t="s">
        <v>125</v>
      </c>
      <c r="H103" s="174" t="s">
        <v>85</v>
      </c>
      <c r="I103" s="173">
        <v>1</v>
      </c>
      <c r="J103" s="174"/>
      <c r="K103" s="190"/>
      <c r="L103" s="9"/>
      <c r="M103" s="4"/>
    </row>
    <row r="104" spans="1:13" ht="40.5" customHeight="1">
      <c r="A104" s="4"/>
      <c r="B104" s="8"/>
      <c r="C104" s="189">
        <f t="shared" si="8"/>
        <v>6.46999999999999</v>
      </c>
      <c r="D104" s="220"/>
      <c r="E104" s="220"/>
      <c r="F104" s="220"/>
      <c r="G104" s="175" t="s">
        <v>126</v>
      </c>
      <c r="H104" s="174" t="s">
        <v>85</v>
      </c>
      <c r="I104" s="173">
        <v>1</v>
      </c>
      <c r="J104" s="174"/>
      <c r="K104" s="190"/>
      <c r="L104" s="9"/>
      <c r="M104" s="4"/>
    </row>
    <row r="105" spans="1:13" ht="30.75" customHeight="1">
      <c r="A105" s="4"/>
      <c r="B105" s="8"/>
      <c r="C105" s="189">
        <f t="shared" si="8"/>
        <v>6.4799999999999898</v>
      </c>
      <c r="D105" s="220"/>
      <c r="E105" s="220"/>
      <c r="F105" s="220"/>
      <c r="G105" s="175" t="s">
        <v>152</v>
      </c>
      <c r="H105" s="174" t="s">
        <v>83</v>
      </c>
      <c r="I105" s="173">
        <v>1</v>
      </c>
      <c r="J105" s="174"/>
      <c r="K105" s="190"/>
      <c r="L105" s="9"/>
      <c r="M105" s="4"/>
    </row>
    <row r="106" spans="1:13" ht="30.75" customHeight="1">
      <c r="A106" s="4"/>
      <c r="B106" s="8"/>
      <c r="C106" s="191"/>
      <c r="D106" s="220"/>
      <c r="E106" s="220"/>
      <c r="F106" s="220"/>
      <c r="G106" s="162" t="s">
        <v>216</v>
      </c>
      <c r="H106" s="163"/>
      <c r="I106" s="245"/>
      <c r="J106" s="165"/>
      <c r="K106" s="187"/>
      <c r="L106" s="9"/>
      <c r="M106" s="4"/>
    </row>
    <row r="107" spans="1:13" ht="30.75" customHeight="1">
      <c r="A107" s="4"/>
      <c r="B107" s="8"/>
      <c r="C107" s="189">
        <f>C105+0.01</f>
        <v>6.4899999999999896</v>
      </c>
      <c r="D107" s="220"/>
      <c r="E107" s="220"/>
      <c r="F107" s="220"/>
      <c r="G107" s="175" t="s">
        <v>130</v>
      </c>
      <c r="H107" s="174" t="s">
        <v>84</v>
      </c>
      <c r="I107" s="173">
        <v>74</v>
      </c>
      <c r="J107" s="174"/>
      <c r="K107" s="190"/>
      <c r="L107" s="9"/>
      <c r="M107" s="4"/>
    </row>
    <row r="108" spans="1:13" ht="30.75" customHeight="1">
      <c r="A108" s="4"/>
      <c r="B108" s="8"/>
      <c r="C108" s="189">
        <f t="shared" ref="C108:C126" si="9">C107+0.01</f>
        <v>6.4999999999999893</v>
      </c>
      <c r="D108" s="220"/>
      <c r="E108" s="220"/>
      <c r="F108" s="220"/>
      <c r="G108" s="175" t="s">
        <v>217</v>
      </c>
      <c r="H108" s="174" t="s">
        <v>84</v>
      </c>
      <c r="I108" s="173">
        <v>39</v>
      </c>
      <c r="J108" s="174"/>
      <c r="K108" s="190"/>
      <c r="L108" s="9"/>
      <c r="M108" s="4"/>
    </row>
    <row r="109" spans="1:13" ht="30.75" customHeight="1">
      <c r="A109" s="4"/>
      <c r="B109" s="8"/>
      <c r="C109" s="189">
        <f t="shared" si="9"/>
        <v>6.5099999999999891</v>
      </c>
      <c r="D109" s="220"/>
      <c r="E109" s="220"/>
      <c r="F109" s="220"/>
      <c r="G109" s="175" t="s">
        <v>218</v>
      </c>
      <c r="H109" s="174" t="s">
        <v>84</v>
      </c>
      <c r="I109" s="173">
        <v>31</v>
      </c>
      <c r="J109" s="174"/>
      <c r="K109" s="190"/>
      <c r="L109" s="9"/>
      <c r="M109" s="4"/>
    </row>
    <row r="110" spans="1:13" ht="30.75" customHeight="1">
      <c r="A110" s="4"/>
      <c r="B110" s="8"/>
      <c r="C110" s="189">
        <f t="shared" si="9"/>
        <v>6.5199999999999889</v>
      </c>
      <c r="D110" s="220"/>
      <c r="E110" s="220"/>
      <c r="F110" s="220"/>
      <c r="G110" s="175" t="s">
        <v>123</v>
      </c>
      <c r="H110" s="174" t="s">
        <v>86</v>
      </c>
      <c r="I110" s="173">
        <v>62</v>
      </c>
      <c r="J110" s="174"/>
      <c r="K110" s="190"/>
      <c r="L110" s="9"/>
      <c r="M110" s="4"/>
    </row>
    <row r="111" spans="1:13" ht="30.75" customHeight="1">
      <c r="A111" s="4"/>
      <c r="B111" s="8"/>
      <c r="C111" s="189">
        <f t="shared" si="9"/>
        <v>6.5299999999999887</v>
      </c>
      <c r="D111" s="220"/>
      <c r="E111" s="220"/>
      <c r="F111" s="220"/>
      <c r="G111" s="175" t="s">
        <v>219</v>
      </c>
      <c r="H111" s="174" t="s">
        <v>84</v>
      </c>
      <c r="I111" s="173">
        <v>4</v>
      </c>
      <c r="J111" s="174"/>
      <c r="K111" s="190"/>
      <c r="L111" s="9"/>
      <c r="M111" s="4"/>
    </row>
    <row r="112" spans="1:13" ht="30.75" customHeight="1">
      <c r="A112" s="4"/>
      <c r="B112" s="8"/>
      <c r="C112" s="189">
        <f t="shared" si="9"/>
        <v>6.5399999999999885</v>
      </c>
      <c r="D112" s="220"/>
      <c r="E112" s="220"/>
      <c r="F112" s="220"/>
      <c r="G112" s="175" t="s">
        <v>106</v>
      </c>
      <c r="H112" s="174" t="s">
        <v>84</v>
      </c>
      <c r="I112" s="173">
        <v>28</v>
      </c>
      <c r="J112" s="174"/>
      <c r="K112" s="190"/>
      <c r="L112" s="9"/>
      <c r="M112" s="4"/>
    </row>
    <row r="113" spans="1:13" ht="30.75" customHeight="1">
      <c r="A113" s="4"/>
      <c r="B113" s="8"/>
      <c r="C113" s="189">
        <f t="shared" si="9"/>
        <v>6.5499999999999883</v>
      </c>
      <c r="D113" s="220"/>
      <c r="E113" s="220"/>
      <c r="F113" s="220"/>
      <c r="G113" s="175" t="s">
        <v>147</v>
      </c>
      <c r="H113" s="174" t="s">
        <v>86</v>
      </c>
      <c r="I113" s="173">
        <v>24</v>
      </c>
      <c r="J113" s="174"/>
      <c r="K113" s="190"/>
      <c r="L113" s="9"/>
      <c r="M113" s="4"/>
    </row>
    <row r="114" spans="1:13" ht="30.75" customHeight="1">
      <c r="A114" s="4"/>
      <c r="B114" s="8"/>
      <c r="C114" s="189">
        <f t="shared" si="9"/>
        <v>6.5599999999999881</v>
      </c>
      <c r="D114" s="220"/>
      <c r="E114" s="220"/>
      <c r="F114" s="220"/>
      <c r="G114" s="175" t="s">
        <v>220</v>
      </c>
      <c r="H114" s="174" t="s">
        <v>86</v>
      </c>
      <c r="I114" s="173">
        <v>12</v>
      </c>
      <c r="J114" s="174"/>
      <c r="K114" s="190"/>
      <c r="L114" s="9"/>
      <c r="M114" s="4"/>
    </row>
    <row r="115" spans="1:13" ht="30.75" customHeight="1">
      <c r="A115" s="4"/>
      <c r="B115" s="8"/>
      <c r="C115" s="189">
        <f t="shared" si="9"/>
        <v>6.5699999999999878</v>
      </c>
      <c r="D115" s="220"/>
      <c r="E115" s="220"/>
      <c r="F115" s="220"/>
      <c r="G115" s="175" t="s">
        <v>208</v>
      </c>
      <c r="H115" s="174" t="s">
        <v>86</v>
      </c>
      <c r="I115" s="173">
        <v>3</v>
      </c>
      <c r="J115" s="174"/>
      <c r="K115" s="190"/>
      <c r="L115" s="9"/>
      <c r="M115" s="4"/>
    </row>
    <row r="116" spans="1:13" ht="30.75" customHeight="1">
      <c r="A116" s="4"/>
      <c r="B116" s="8"/>
      <c r="C116" s="189">
        <f t="shared" si="9"/>
        <v>6.5799999999999876</v>
      </c>
      <c r="D116" s="220"/>
      <c r="E116" s="220"/>
      <c r="F116" s="220"/>
      <c r="G116" s="175" t="s">
        <v>209</v>
      </c>
      <c r="H116" s="174" t="s">
        <v>86</v>
      </c>
      <c r="I116" s="173">
        <v>3</v>
      </c>
      <c r="J116" s="174"/>
      <c r="K116" s="190"/>
      <c r="L116" s="9"/>
      <c r="M116" s="4"/>
    </row>
    <row r="117" spans="1:13" ht="30.75" customHeight="1">
      <c r="A117" s="4"/>
      <c r="B117" s="8"/>
      <c r="C117" s="189">
        <f t="shared" si="9"/>
        <v>6.5899999999999874</v>
      </c>
      <c r="D117" s="220"/>
      <c r="E117" s="220"/>
      <c r="F117" s="220"/>
      <c r="G117" s="175" t="s">
        <v>89</v>
      </c>
      <c r="H117" s="174" t="s">
        <v>85</v>
      </c>
      <c r="I117" s="260">
        <v>38</v>
      </c>
      <c r="J117" s="174"/>
      <c r="K117" s="190"/>
      <c r="L117" s="9"/>
      <c r="M117" s="4"/>
    </row>
    <row r="118" spans="1:13" ht="30.75" customHeight="1">
      <c r="A118" s="4"/>
      <c r="B118" s="8"/>
      <c r="C118" s="189">
        <f t="shared" si="9"/>
        <v>6.5999999999999872</v>
      </c>
      <c r="D118" s="220"/>
      <c r="E118" s="220"/>
      <c r="F118" s="220"/>
      <c r="G118" s="175" t="s">
        <v>128</v>
      </c>
      <c r="H118" s="174" t="s">
        <v>85</v>
      </c>
      <c r="I118" s="173">
        <v>27</v>
      </c>
      <c r="J118" s="174"/>
      <c r="K118" s="190"/>
      <c r="L118" s="9"/>
      <c r="M118" s="4"/>
    </row>
    <row r="119" spans="1:13" ht="30.75" customHeight="1">
      <c r="A119" s="4"/>
      <c r="B119" s="8"/>
      <c r="C119" s="189">
        <f t="shared" si="9"/>
        <v>6.609999999999987</v>
      </c>
      <c r="D119" s="220"/>
      <c r="E119" s="220"/>
      <c r="F119" s="220"/>
      <c r="G119" s="175" t="s">
        <v>151</v>
      </c>
      <c r="H119" s="174" t="s">
        <v>85</v>
      </c>
      <c r="I119" s="173">
        <v>1</v>
      </c>
      <c r="J119" s="174"/>
      <c r="K119" s="190"/>
      <c r="L119" s="9"/>
      <c r="M119" s="4"/>
    </row>
    <row r="120" spans="1:13" ht="30.75" customHeight="1">
      <c r="A120" s="4"/>
      <c r="B120" s="8"/>
      <c r="C120" s="189">
        <f t="shared" si="9"/>
        <v>6.6199999999999868</v>
      </c>
      <c r="D120" s="220"/>
      <c r="E120" s="220"/>
      <c r="F120" s="220"/>
      <c r="G120" s="175" t="s">
        <v>125</v>
      </c>
      <c r="H120" s="174" t="s">
        <v>85</v>
      </c>
      <c r="I120" s="173">
        <v>10</v>
      </c>
      <c r="J120" s="174"/>
      <c r="K120" s="190"/>
      <c r="L120" s="9"/>
      <c r="M120" s="4"/>
    </row>
    <row r="121" spans="1:13" ht="40.5" customHeight="1">
      <c r="A121" s="4"/>
      <c r="B121" s="8"/>
      <c r="C121" s="189">
        <f t="shared" si="9"/>
        <v>6.6299999999999866</v>
      </c>
      <c r="D121" s="220"/>
      <c r="E121" s="220"/>
      <c r="F121" s="220"/>
      <c r="G121" s="175" t="s">
        <v>126</v>
      </c>
      <c r="H121" s="174" t="s">
        <v>85</v>
      </c>
      <c r="I121" s="173">
        <v>10</v>
      </c>
      <c r="J121" s="174"/>
      <c r="K121" s="190"/>
      <c r="L121" s="9"/>
      <c r="M121" s="4"/>
    </row>
    <row r="122" spans="1:13" ht="32.25" customHeight="1">
      <c r="A122" s="4"/>
      <c r="B122" s="8"/>
      <c r="C122" s="189">
        <f t="shared" si="9"/>
        <v>6.6399999999999864</v>
      </c>
      <c r="D122" s="220"/>
      <c r="E122" s="220"/>
      <c r="F122" s="220"/>
      <c r="G122" s="175" t="s">
        <v>152</v>
      </c>
      <c r="H122" s="174" t="s">
        <v>83</v>
      </c>
      <c r="I122" s="173">
        <v>3</v>
      </c>
      <c r="J122" s="174"/>
      <c r="K122" s="190"/>
      <c r="L122" s="9"/>
      <c r="M122" s="4"/>
    </row>
    <row r="123" spans="1:13" ht="32.25" customHeight="1">
      <c r="A123" s="4"/>
      <c r="B123" s="8"/>
      <c r="C123" s="189">
        <f t="shared" si="9"/>
        <v>6.6499999999999861</v>
      </c>
      <c r="D123" s="220"/>
      <c r="E123" s="220"/>
      <c r="F123" s="220"/>
      <c r="G123" s="175" t="s">
        <v>210</v>
      </c>
      <c r="H123" s="174" t="s">
        <v>83</v>
      </c>
      <c r="I123" s="173">
        <v>3</v>
      </c>
      <c r="J123" s="174"/>
      <c r="K123" s="190"/>
      <c r="L123" s="9"/>
      <c r="M123" s="4"/>
    </row>
    <row r="124" spans="1:13" ht="40.5" customHeight="1">
      <c r="A124" s="4"/>
      <c r="B124" s="8"/>
      <c r="C124" s="189">
        <f t="shared" si="9"/>
        <v>6.6599999999999859</v>
      </c>
      <c r="D124" s="220"/>
      <c r="E124" s="220"/>
      <c r="F124" s="220"/>
      <c r="G124" s="175" t="s">
        <v>211</v>
      </c>
      <c r="H124" s="174" t="s">
        <v>85</v>
      </c>
      <c r="I124" s="173">
        <v>1</v>
      </c>
      <c r="J124" s="174"/>
      <c r="K124" s="190"/>
      <c r="L124" s="9"/>
      <c r="M124" s="4"/>
    </row>
    <row r="125" spans="1:13" ht="40.5" customHeight="1">
      <c r="A125" s="4"/>
      <c r="B125" s="8"/>
      <c r="C125" s="189">
        <f t="shared" si="9"/>
        <v>6.6699999999999857</v>
      </c>
      <c r="D125" s="220"/>
      <c r="E125" s="220"/>
      <c r="F125" s="220"/>
      <c r="G125" s="175" t="s">
        <v>212</v>
      </c>
      <c r="H125" s="174" t="s">
        <v>85</v>
      </c>
      <c r="I125" s="173">
        <v>1</v>
      </c>
      <c r="J125" s="174"/>
      <c r="K125" s="190"/>
      <c r="L125" s="9"/>
      <c r="M125" s="4"/>
    </row>
    <row r="126" spans="1:13" ht="27.75" customHeight="1">
      <c r="A126" s="4"/>
      <c r="B126" s="8"/>
      <c r="C126" s="189">
        <f t="shared" si="9"/>
        <v>6.6799999999999855</v>
      </c>
      <c r="D126" s="220"/>
      <c r="E126" s="220"/>
      <c r="F126" s="220"/>
      <c r="G126" s="175" t="s">
        <v>213</v>
      </c>
      <c r="H126" s="174" t="s">
        <v>86</v>
      </c>
      <c r="I126" s="173">
        <v>1</v>
      </c>
      <c r="J126" s="174"/>
      <c r="K126" s="190"/>
      <c r="L126" s="9"/>
      <c r="M126" s="4"/>
    </row>
    <row r="127" spans="1:13" ht="27.75" customHeight="1">
      <c r="A127" s="4"/>
      <c r="B127" s="8"/>
      <c r="C127" s="191"/>
      <c r="D127" s="220"/>
      <c r="E127" s="220"/>
      <c r="F127" s="220"/>
      <c r="G127" s="162" t="s">
        <v>221</v>
      </c>
      <c r="H127" s="163"/>
      <c r="I127" s="245"/>
      <c r="J127" s="165"/>
      <c r="K127" s="187"/>
      <c r="L127" s="9"/>
      <c r="M127" s="4"/>
    </row>
    <row r="128" spans="1:13" ht="27.75" customHeight="1">
      <c r="A128" s="4"/>
      <c r="B128" s="8"/>
      <c r="C128" s="189">
        <f>C126+0.01</f>
        <v>6.6899999999999853</v>
      </c>
      <c r="D128" s="220"/>
      <c r="E128" s="220"/>
      <c r="F128" s="220"/>
      <c r="G128" s="175" t="s">
        <v>130</v>
      </c>
      <c r="H128" s="174" t="s">
        <v>84</v>
      </c>
      <c r="I128" s="173">
        <v>44</v>
      </c>
      <c r="J128" s="174"/>
      <c r="K128" s="190"/>
      <c r="L128" s="9"/>
      <c r="M128" s="4"/>
    </row>
    <row r="129" spans="1:13" ht="27.75" customHeight="1">
      <c r="A129" s="4"/>
      <c r="B129" s="8"/>
      <c r="C129" s="189">
        <f t="shared" ref="C129:C135" si="10">C128+0.01</f>
        <v>6.6999999999999851</v>
      </c>
      <c r="D129" s="220"/>
      <c r="E129" s="220"/>
      <c r="F129" s="220"/>
      <c r="G129" s="175" t="s">
        <v>218</v>
      </c>
      <c r="H129" s="174" t="s">
        <v>84</v>
      </c>
      <c r="I129" s="173">
        <v>39</v>
      </c>
      <c r="J129" s="174"/>
      <c r="K129" s="190"/>
      <c r="L129" s="9"/>
      <c r="M129" s="4"/>
    </row>
    <row r="130" spans="1:13" ht="27.75" customHeight="1">
      <c r="A130" s="4"/>
      <c r="B130" s="8"/>
      <c r="C130" s="189">
        <f t="shared" si="10"/>
        <v>6.7099999999999849</v>
      </c>
      <c r="D130" s="220"/>
      <c r="E130" s="220"/>
      <c r="F130" s="220"/>
      <c r="G130" s="175" t="s">
        <v>222</v>
      </c>
      <c r="H130" s="174" t="s">
        <v>86</v>
      </c>
      <c r="I130" s="173">
        <v>5</v>
      </c>
      <c r="J130" s="174"/>
      <c r="K130" s="190"/>
      <c r="L130" s="9"/>
      <c r="M130" s="4"/>
    </row>
    <row r="131" spans="1:13" ht="27.75" customHeight="1">
      <c r="A131" s="4"/>
      <c r="B131" s="8"/>
      <c r="C131" s="189">
        <f t="shared" si="10"/>
        <v>6.7199999999999847</v>
      </c>
      <c r="D131" s="220"/>
      <c r="E131" s="220"/>
      <c r="F131" s="220"/>
      <c r="G131" s="175" t="s">
        <v>123</v>
      </c>
      <c r="H131" s="174" t="s">
        <v>86</v>
      </c>
      <c r="I131" s="173">
        <v>37</v>
      </c>
      <c r="J131" s="174"/>
      <c r="K131" s="190"/>
      <c r="L131" s="9"/>
      <c r="M131" s="4"/>
    </row>
    <row r="132" spans="1:13" ht="27.75" customHeight="1">
      <c r="A132" s="4"/>
      <c r="B132" s="8"/>
      <c r="C132" s="189">
        <f t="shared" si="10"/>
        <v>6.7299999999999844</v>
      </c>
      <c r="D132" s="220"/>
      <c r="E132" s="220"/>
      <c r="F132" s="220"/>
      <c r="G132" s="175" t="s">
        <v>89</v>
      </c>
      <c r="H132" s="174" t="s">
        <v>85</v>
      </c>
      <c r="I132" s="260">
        <v>13</v>
      </c>
      <c r="J132" s="174"/>
      <c r="K132" s="190"/>
      <c r="L132" s="9"/>
      <c r="M132" s="4"/>
    </row>
    <row r="133" spans="1:13" ht="27.75" customHeight="1">
      <c r="A133" s="4"/>
      <c r="B133" s="8"/>
      <c r="C133" s="189">
        <f t="shared" si="10"/>
        <v>6.7399999999999842</v>
      </c>
      <c r="D133" s="220"/>
      <c r="E133" s="220"/>
      <c r="F133" s="220"/>
      <c r="G133" s="175" t="s">
        <v>128</v>
      </c>
      <c r="H133" s="174" t="s">
        <v>85</v>
      </c>
      <c r="I133" s="244">
        <v>9</v>
      </c>
      <c r="J133" s="174"/>
      <c r="K133" s="190"/>
      <c r="L133" s="9"/>
      <c r="M133" s="4"/>
    </row>
    <row r="134" spans="1:13" ht="27.75" customHeight="1">
      <c r="A134" s="4"/>
      <c r="B134" s="8"/>
      <c r="C134" s="189">
        <f t="shared" si="10"/>
        <v>6.749999999999984</v>
      </c>
      <c r="D134" s="220"/>
      <c r="E134" s="220"/>
      <c r="F134" s="220"/>
      <c r="G134" s="175" t="s">
        <v>125</v>
      </c>
      <c r="H134" s="174" t="s">
        <v>85</v>
      </c>
      <c r="I134" s="173">
        <v>4</v>
      </c>
      <c r="J134" s="174"/>
      <c r="K134" s="190"/>
      <c r="L134" s="9"/>
      <c r="M134" s="4"/>
    </row>
    <row r="135" spans="1:13" ht="40.5" customHeight="1">
      <c r="A135" s="4"/>
      <c r="B135" s="8"/>
      <c r="C135" s="189">
        <f t="shared" si="10"/>
        <v>6.7599999999999838</v>
      </c>
      <c r="D135" s="220"/>
      <c r="E135" s="220"/>
      <c r="F135" s="220"/>
      <c r="G135" s="175" t="s">
        <v>126</v>
      </c>
      <c r="H135" s="174" t="s">
        <v>85</v>
      </c>
      <c r="I135" s="173">
        <v>4</v>
      </c>
      <c r="J135" s="174"/>
      <c r="K135" s="190"/>
      <c r="L135" s="9"/>
      <c r="M135" s="4"/>
    </row>
    <row r="136" spans="1:13" ht="27.75" customHeight="1">
      <c r="A136" s="4"/>
      <c r="B136" s="8"/>
      <c r="C136" s="191"/>
      <c r="D136" s="220"/>
      <c r="E136" s="220"/>
      <c r="F136" s="220"/>
      <c r="G136" s="162" t="s">
        <v>223</v>
      </c>
      <c r="H136" s="163"/>
      <c r="I136" s="245"/>
      <c r="J136" s="165"/>
      <c r="K136" s="187"/>
      <c r="L136" s="9"/>
      <c r="M136" s="4"/>
    </row>
    <row r="137" spans="1:13" ht="27.75" customHeight="1">
      <c r="A137" s="4"/>
      <c r="B137" s="8"/>
      <c r="C137" s="189">
        <f>C135+0.01</f>
        <v>6.7699999999999836</v>
      </c>
      <c r="D137" s="220"/>
      <c r="E137" s="220"/>
      <c r="F137" s="220"/>
      <c r="G137" s="175" t="s">
        <v>130</v>
      </c>
      <c r="H137" s="174" t="s">
        <v>84</v>
      </c>
      <c r="I137" s="173">
        <v>73</v>
      </c>
      <c r="J137" s="174"/>
      <c r="K137" s="190"/>
      <c r="L137" s="9"/>
      <c r="M137" s="4"/>
    </row>
    <row r="138" spans="1:13" ht="32.25" customHeight="1">
      <c r="A138" s="4"/>
      <c r="B138" s="8"/>
      <c r="C138" s="189">
        <f t="shared" ref="C138:C159" si="11">C137+0.01</f>
        <v>6.7799999999999834</v>
      </c>
      <c r="D138" s="220"/>
      <c r="E138" s="220"/>
      <c r="F138" s="220"/>
      <c r="G138" s="175" t="s">
        <v>155</v>
      </c>
      <c r="H138" s="174" t="s">
        <v>84</v>
      </c>
      <c r="I138" s="173">
        <v>47</v>
      </c>
      <c r="J138" s="174"/>
      <c r="K138" s="190"/>
      <c r="L138" s="9"/>
      <c r="M138" s="4"/>
    </row>
    <row r="139" spans="1:13" ht="32.25" customHeight="1">
      <c r="A139" s="4"/>
      <c r="B139" s="8"/>
      <c r="C139" s="189">
        <f t="shared" si="11"/>
        <v>6.7899999999999832</v>
      </c>
      <c r="D139" s="220"/>
      <c r="E139" s="220"/>
      <c r="F139" s="220"/>
      <c r="G139" s="175" t="s">
        <v>156</v>
      </c>
      <c r="H139" s="174" t="s">
        <v>84</v>
      </c>
      <c r="I139" s="173">
        <v>11</v>
      </c>
      <c r="J139" s="174"/>
      <c r="K139" s="190"/>
      <c r="L139" s="9"/>
      <c r="M139" s="4"/>
    </row>
    <row r="140" spans="1:13" ht="32.25" customHeight="1">
      <c r="A140" s="4"/>
      <c r="B140" s="8"/>
      <c r="C140" s="189">
        <f t="shared" si="11"/>
        <v>6.7999999999999829</v>
      </c>
      <c r="D140" s="220"/>
      <c r="E140" s="220"/>
      <c r="F140" s="220"/>
      <c r="G140" s="175" t="s">
        <v>136</v>
      </c>
      <c r="H140" s="174" t="s">
        <v>84</v>
      </c>
      <c r="I140" s="173">
        <v>12</v>
      </c>
      <c r="J140" s="174"/>
      <c r="K140" s="190"/>
      <c r="L140" s="9"/>
      <c r="M140" s="4"/>
    </row>
    <row r="141" spans="1:13" ht="32.25" customHeight="1">
      <c r="A141" s="4"/>
      <c r="B141" s="8"/>
      <c r="C141" s="189">
        <f t="shared" si="11"/>
        <v>6.8099999999999827</v>
      </c>
      <c r="D141" s="220"/>
      <c r="E141" s="220"/>
      <c r="F141" s="220"/>
      <c r="G141" s="175" t="s">
        <v>157</v>
      </c>
      <c r="H141" s="174" t="s">
        <v>86</v>
      </c>
      <c r="I141" s="173">
        <v>10</v>
      </c>
      <c r="J141" s="174"/>
      <c r="K141" s="190"/>
      <c r="L141" s="9"/>
      <c r="M141" s="4"/>
    </row>
    <row r="142" spans="1:13" ht="32.25" customHeight="1">
      <c r="A142" s="4"/>
      <c r="B142" s="8"/>
      <c r="C142" s="189">
        <f t="shared" si="11"/>
        <v>6.8199999999999825</v>
      </c>
      <c r="D142" s="220"/>
      <c r="E142" s="220"/>
      <c r="F142" s="220"/>
      <c r="G142" s="175" t="s">
        <v>158</v>
      </c>
      <c r="H142" s="174" t="s">
        <v>86</v>
      </c>
      <c r="I142" s="173">
        <v>17</v>
      </c>
      <c r="J142" s="174"/>
      <c r="K142" s="190"/>
      <c r="L142" s="9"/>
      <c r="M142" s="4"/>
    </row>
    <row r="143" spans="1:13" ht="32.25" customHeight="1">
      <c r="A143" s="4"/>
      <c r="B143" s="8"/>
      <c r="C143" s="189">
        <f t="shared" si="11"/>
        <v>6.8299999999999823</v>
      </c>
      <c r="D143" s="220"/>
      <c r="E143" s="220"/>
      <c r="F143" s="220"/>
      <c r="G143" s="175" t="s">
        <v>137</v>
      </c>
      <c r="H143" s="174" t="s">
        <v>86</v>
      </c>
      <c r="I143" s="173">
        <v>10</v>
      </c>
      <c r="J143" s="174"/>
      <c r="K143" s="190"/>
      <c r="L143" s="9"/>
      <c r="M143" s="4"/>
    </row>
    <row r="144" spans="1:13" ht="32.25" customHeight="1">
      <c r="A144" s="4"/>
      <c r="B144" s="8"/>
      <c r="C144" s="189">
        <f t="shared" si="11"/>
        <v>6.8399999999999821</v>
      </c>
      <c r="D144" s="220"/>
      <c r="E144" s="220"/>
      <c r="F144" s="220"/>
      <c r="G144" s="175" t="s">
        <v>138</v>
      </c>
      <c r="H144" s="174" t="s">
        <v>86</v>
      </c>
      <c r="I144" s="173">
        <v>4</v>
      </c>
      <c r="J144" s="174"/>
      <c r="K144" s="190"/>
      <c r="L144" s="9"/>
      <c r="M144" s="4"/>
    </row>
    <row r="145" spans="1:13" ht="32.25" customHeight="1">
      <c r="A145" s="4"/>
      <c r="B145" s="8"/>
      <c r="C145" s="189">
        <f t="shared" si="11"/>
        <v>6.8499999999999819</v>
      </c>
      <c r="D145" s="220"/>
      <c r="E145" s="220"/>
      <c r="F145" s="220"/>
      <c r="G145" s="175" t="s">
        <v>139</v>
      </c>
      <c r="H145" s="174" t="s">
        <v>86</v>
      </c>
      <c r="I145" s="173">
        <v>5</v>
      </c>
      <c r="J145" s="174"/>
      <c r="K145" s="190"/>
      <c r="L145" s="9"/>
      <c r="M145" s="4"/>
    </row>
    <row r="146" spans="1:13" ht="32.25" customHeight="1">
      <c r="A146" s="4"/>
      <c r="B146" s="8"/>
      <c r="C146" s="189">
        <f t="shared" si="11"/>
        <v>6.8599999999999817</v>
      </c>
      <c r="D146" s="220"/>
      <c r="E146" s="220"/>
      <c r="F146" s="220"/>
      <c r="G146" s="175" t="s">
        <v>167</v>
      </c>
      <c r="H146" s="174" t="s">
        <v>86</v>
      </c>
      <c r="I146" s="173">
        <v>4</v>
      </c>
      <c r="J146" s="174"/>
      <c r="K146" s="190"/>
      <c r="L146" s="9"/>
      <c r="M146" s="4"/>
    </row>
    <row r="147" spans="1:13" ht="32.25" customHeight="1">
      <c r="A147" s="4"/>
      <c r="B147" s="8"/>
      <c r="C147" s="189">
        <f t="shared" si="11"/>
        <v>6.8699999999999815</v>
      </c>
      <c r="D147" s="220"/>
      <c r="E147" s="220"/>
      <c r="F147" s="220"/>
      <c r="G147" s="175" t="s">
        <v>159</v>
      </c>
      <c r="H147" s="174" t="s">
        <v>86</v>
      </c>
      <c r="I147" s="173">
        <v>8</v>
      </c>
      <c r="J147" s="174"/>
      <c r="K147" s="190"/>
      <c r="L147" s="9"/>
      <c r="M147" s="4"/>
    </row>
    <row r="148" spans="1:13" ht="32.25" customHeight="1">
      <c r="A148" s="4"/>
      <c r="B148" s="8"/>
      <c r="C148" s="189">
        <f t="shared" si="11"/>
        <v>6.8799999999999812</v>
      </c>
      <c r="D148" s="220"/>
      <c r="E148" s="220"/>
      <c r="F148" s="220"/>
      <c r="G148" s="175" t="s">
        <v>160</v>
      </c>
      <c r="H148" s="174" t="s">
        <v>86</v>
      </c>
      <c r="I148" s="173">
        <v>2</v>
      </c>
      <c r="J148" s="174"/>
      <c r="K148" s="190"/>
      <c r="L148" s="9"/>
      <c r="M148" s="4"/>
    </row>
    <row r="149" spans="1:13" ht="32.25" customHeight="1">
      <c r="A149" s="4"/>
      <c r="B149" s="8"/>
      <c r="C149" s="189">
        <f t="shared" si="11"/>
        <v>6.889999999999981</v>
      </c>
      <c r="D149" s="220"/>
      <c r="E149" s="220"/>
      <c r="F149" s="220"/>
      <c r="G149" s="175" t="s">
        <v>161</v>
      </c>
      <c r="H149" s="174" t="s">
        <v>86</v>
      </c>
      <c r="I149" s="173">
        <v>3</v>
      </c>
      <c r="J149" s="174"/>
      <c r="K149" s="190"/>
      <c r="L149" s="9"/>
      <c r="M149" s="4"/>
    </row>
    <row r="150" spans="1:13" ht="32.25" customHeight="1">
      <c r="A150" s="4"/>
      <c r="B150" s="8"/>
      <c r="C150" s="189">
        <f t="shared" si="11"/>
        <v>6.8999999999999808</v>
      </c>
      <c r="D150" s="220"/>
      <c r="E150" s="220"/>
      <c r="F150" s="220"/>
      <c r="G150" s="175" t="s">
        <v>140</v>
      </c>
      <c r="H150" s="174" t="s">
        <v>86</v>
      </c>
      <c r="I150" s="173">
        <v>2</v>
      </c>
      <c r="J150" s="174"/>
      <c r="K150" s="190"/>
      <c r="L150" s="9"/>
      <c r="M150" s="4"/>
    </row>
    <row r="151" spans="1:13" ht="32.25" customHeight="1">
      <c r="A151" s="4"/>
      <c r="B151" s="8"/>
      <c r="C151" s="189">
        <f t="shared" si="11"/>
        <v>6.9099999999999806</v>
      </c>
      <c r="D151" s="220"/>
      <c r="E151" s="220"/>
      <c r="F151" s="220"/>
      <c r="G151" s="175" t="s">
        <v>162</v>
      </c>
      <c r="H151" s="174" t="s">
        <v>86</v>
      </c>
      <c r="I151" s="173">
        <v>5</v>
      </c>
      <c r="J151" s="174"/>
      <c r="K151" s="190"/>
      <c r="L151" s="9"/>
      <c r="M151" s="4"/>
    </row>
    <row r="152" spans="1:13" ht="32.25" customHeight="1">
      <c r="A152" s="4"/>
      <c r="B152" s="8"/>
      <c r="C152" s="189">
        <f t="shared" si="11"/>
        <v>6.9199999999999804</v>
      </c>
      <c r="D152" s="220"/>
      <c r="E152" s="220"/>
      <c r="F152" s="220"/>
      <c r="G152" s="175" t="s">
        <v>168</v>
      </c>
      <c r="H152" s="174" t="s">
        <v>86</v>
      </c>
      <c r="I152" s="173">
        <v>2</v>
      </c>
      <c r="J152" s="174"/>
      <c r="K152" s="190"/>
      <c r="L152" s="9"/>
      <c r="M152" s="4"/>
    </row>
    <row r="153" spans="1:13" ht="32.25" customHeight="1">
      <c r="A153" s="4"/>
      <c r="B153" s="8"/>
      <c r="C153" s="189">
        <f t="shared" si="11"/>
        <v>6.9299999999999802</v>
      </c>
      <c r="D153" s="220"/>
      <c r="E153" s="220"/>
      <c r="F153" s="220"/>
      <c r="G153" s="175" t="s">
        <v>163</v>
      </c>
      <c r="H153" s="174" t="s">
        <v>86</v>
      </c>
      <c r="I153" s="173">
        <v>3</v>
      </c>
      <c r="J153" s="174"/>
      <c r="K153" s="190"/>
      <c r="L153" s="9"/>
      <c r="M153" s="4"/>
    </row>
    <row r="154" spans="1:13" ht="32.25" customHeight="1">
      <c r="A154" s="4"/>
      <c r="B154" s="8"/>
      <c r="C154" s="189">
        <f t="shared" si="11"/>
        <v>6.93999999999998</v>
      </c>
      <c r="D154" s="220"/>
      <c r="E154" s="220"/>
      <c r="F154" s="220"/>
      <c r="G154" s="175" t="s">
        <v>224</v>
      </c>
      <c r="H154" s="174" t="s">
        <v>86</v>
      </c>
      <c r="I154" s="173">
        <v>1</v>
      </c>
      <c r="J154" s="174"/>
      <c r="K154" s="190"/>
      <c r="L154" s="9"/>
      <c r="M154" s="4"/>
    </row>
    <row r="155" spans="1:13" ht="32.25" customHeight="1">
      <c r="A155" s="4"/>
      <c r="B155" s="8"/>
      <c r="C155" s="189">
        <f t="shared" si="11"/>
        <v>6.9499999999999797</v>
      </c>
      <c r="D155" s="220"/>
      <c r="E155" s="220"/>
      <c r="F155" s="220"/>
      <c r="G155" s="175" t="s">
        <v>164</v>
      </c>
      <c r="H155" s="174" t="s">
        <v>86</v>
      </c>
      <c r="I155" s="173">
        <v>2</v>
      </c>
      <c r="J155" s="174"/>
      <c r="K155" s="190"/>
      <c r="L155" s="9"/>
      <c r="M155" s="4"/>
    </row>
    <row r="156" spans="1:13" ht="32.25" customHeight="1">
      <c r="A156" s="4"/>
      <c r="B156" s="8"/>
      <c r="C156" s="189">
        <f t="shared" si="11"/>
        <v>6.9599999999999795</v>
      </c>
      <c r="D156" s="220"/>
      <c r="E156" s="220"/>
      <c r="F156" s="220"/>
      <c r="G156" s="175" t="s">
        <v>165</v>
      </c>
      <c r="H156" s="174" t="s">
        <v>86</v>
      </c>
      <c r="I156" s="173">
        <v>5</v>
      </c>
      <c r="J156" s="174"/>
      <c r="K156" s="190"/>
      <c r="L156" s="9"/>
      <c r="M156" s="4"/>
    </row>
    <row r="157" spans="1:13" ht="32.25" customHeight="1">
      <c r="A157" s="4"/>
      <c r="B157" s="8"/>
      <c r="C157" s="189">
        <f t="shared" si="11"/>
        <v>6.9699999999999793</v>
      </c>
      <c r="D157" s="220"/>
      <c r="E157" s="220"/>
      <c r="F157" s="220"/>
      <c r="G157" s="175" t="s">
        <v>166</v>
      </c>
      <c r="H157" s="174" t="s">
        <v>86</v>
      </c>
      <c r="I157" s="173">
        <v>8</v>
      </c>
      <c r="J157" s="174"/>
      <c r="K157" s="190"/>
      <c r="L157" s="9"/>
      <c r="M157" s="4"/>
    </row>
    <row r="158" spans="1:13" ht="32.25" customHeight="1">
      <c r="A158" s="4"/>
      <c r="B158" s="8"/>
      <c r="C158" s="189">
        <f t="shared" si="11"/>
        <v>6.9799999999999791</v>
      </c>
      <c r="D158" s="220"/>
      <c r="E158" s="220"/>
      <c r="F158" s="220"/>
      <c r="G158" s="175" t="s">
        <v>89</v>
      </c>
      <c r="H158" s="174" t="s">
        <v>85</v>
      </c>
      <c r="I158" s="173">
        <v>17</v>
      </c>
      <c r="J158" s="174"/>
      <c r="K158" s="190"/>
      <c r="L158" s="9"/>
      <c r="M158" s="4"/>
    </row>
    <row r="159" spans="1:13" ht="27.75" customHeight="1">
      <c r="A159" s="4"/>
      <c r="B159" s="8"/>
      <c r="C159" s="189">
        <f t="shared" si="11"/>
        <v>6.9899999999999789</v>
      </c>
      <c r="D159" s="220"/>
      <c r="E159" s="220"/>
      <c r="F159" s="220"/>
      <c r="G159" s="175" t="s">
        <v>128</v>
      </c>
      <c r="H159" s="174" t="s">
        <v>85</v>
      </c>
      <c r="I159" s="173">
        <v>13</v>
      </c>
      <c r="J159" s="174"/>
      <c r="K159" s="190"/>
      <c r="L159" s="9"/>
      <c r="M159" s="4"/>
    </row>
    <row r="160" spans="1:13" ht="27.75" customHeight="1">
      <c r="A160" s="4"/>
      <c r="B160" s="8"/>
      <c r="C160" s="251">
        <v>6.1</v>
      </c>
      <c r="D160" s="220"/>
      <c r="E160" s="220"/>
      <c r="F160" s="220"/>
      <c r="G160" s="175" t="s">
        <v>151</v>
      </c>
      <c r="H160" s="174" t="s">
        <v>85</v>
      </c>
      <c r="I160" s="173">
        <v>4</v>
      </c>
      <c r="J160" s="174"/>
      <c r="K160" s="190"/>
      <c r="L160" s="9"/>
      <c r="M160" s="4"/>
    </row>
    <row r="161" spans="1:13" ht="27.75" customHeight="1">
      <c r="A161" s="4"/>
      <c r="B161" s="8"/>
      <c r="C161" s="251">
        <f>C160+0.001</f>
        <v>6.101</v>
      </c>
      <c r="D161" s="220"/>
      <c r="E161" s="220"/>
      <c r="F161" s="220"/>
      <c r="G161" s="175" t="s">
        <v>125</v>
      </c>
      <c r="H161" s="174" t="s">
        <v>85</v>
      </c>
      <c r="I161" s="173">
        <v>5</v>
      </c>
      <c r="J161" s="174"/>
      <c r="K161" s="190"/>
      <c r="L161" s="9"/>
      <c r="M161" s="4"/>
    </row>
    <row r="162" spans="1:13" ht="40.5" customHeight="1">
      <c r="A162" s="4"/>
      <c r="B162" s="8"/>
      <c r="C162" s="251">
        <f>C161+0.001</f>
        <v>6.1020000000000003</v>
      </c>
      <c r="D162" s="220"/>
      <c r="E162" s="220"/>
      <c r="F162" s="220"/>
      <c r="G162" s="175" t="s">
        <v>126</v>
      </c>
      <c r="H162" s="174" t="s">
        <v>85</v>
      </c>
      <c r="I162" s="173">
        <v>6</v>
      </c>
      <c r="J162" s="174"/>
      <c r="K162" s="190"/>
      <c r="L162" s="9"/>
      <c r="M162" s="4"/>
    </row>
    <row r="163" spans="1:13" ht="26.25" customHeight="1">
      <c r="A163" s="4"/>
      <c r="B163" s="8"/>
      <c r="C163" s="251">
        <f>C162+0.001</f>
        <v>6.1030000000000006</v>
      </c>
      <c r="D163" s="220"/>
      <c r="E163" s="220"/>
      <c r="F163" s="220"/>
      <c r="G163" s="175" t="s">
        <v>152</v>
      </c>
      <c r="H163" s="174" t="s">
        <v>83</v>
      </c>
      <c r="I163" s="173">
        <v>29</v>
      </c>
      <c r="J163" s="174"/>
      <c r="K163" s="190"/>
      <c r="L163" s="9"/>
      <c r="M163" s="4"/>
    </row>
    <row r="164" spans="1:13" ht="26.25" customHeight="1" thickBot="1">
      <c r="A164" s="4"/>
      <c r="B164" s="8"/>
      <c r="C164" s="209" t="s">
        <v>12</v>
      </c>
      <c r="D164" s="226"/>
      <c r="E164" s="226"/>
      <c r="F164" s="226"/>
      <c r="G164" s="227"/>
      <c r="H164" s="228"/>
      <c r="I164" s="212"/>
      <c r="J164" s="213"/>
      <c r="K164" s="161"/>
      <c r="L164" s="9"/>
      <c r="M164" s="4"/>
    </row>
    <row r="165" spans="1:13" ht="30" customHeight="1" thickBot="1">
      <c r="A165" s="4"/>
      <c r="B165" s="8"/>
      <c r="C165" s="214"/>
      <c r="D165" s="215"/>
      <c r="E165" s="215"/>
      <c r="F165" s="215"/>
      <c r="G165" s="215"/>
      <c r="H165" s="215"/>
      <c r="I165" s="215"/>
      <c r="J165" s="215"/>
      <c r="K165" s="216"/>
      <c r="L165" s="9"/>
      <c r="M165" s="4"/>
    </row>
    <row r="166" spans="1:13" ht="25.5" customHeight="1">
      <c r="A166" s="4"/>
      <c r="B166" s="8"/>
      <c r="C166" s="191" t="s">
        <v>104</v>
      </c>
      <c r="D166" s="220"/>
      <c r="E166" s="220"/>
      <c r="F166" s="220"/>
      <c r="G166" s="162" t="s">
        <v>108</v>
      </c>
      <c r="H166" s="163"/>
      <c r="I166" s="245"/>
      <c r="J166" s="165"/>
      <c r="K166" s="187"/>
      <c r="L166" s="9"/>
      <c r="M166" s="4"/>
    </row>
    <row r="167" spans="1:13" ht="25.5" customHeight="1">
      <c r="A167" s="4"/>
      <c r="B167" s="8"/>
      <c r="C167" s="193" t="s">
        <v>74</v>
      </c>
      <c r="D167" s="220"/>
      <c r="E167" s="220"/>
      <c r="F167" s="220"/>
      <c r="G167" s="162" t="s">
        <v>109</v>
      </c>
      <c r="H167" s="163"/>
      <c r="I167" s="245"/>
      <c r="J167" s="165"/>
      <c r="K167" s="187"/>
      <c r="L167" s="9"/>
      <c r="M167" s="4"/>
    </row>
    <row r="168" spans="1:13" ht="25.5" customHeight="1">
      <c r="A168" s="4"/>
      <c r="B168" s="8"/>
      <c r="C168" s="193">
        <f>C166+0.01</f>
        <v>7.01</v>
      </c>
      <c r="D168" s="220"/>
      <c r="E168" s="220"/>
      <c r="F168" s="220"/>
      <c r="G168" s="261" t="s">
        <v>225</v>
      </c>
      <c r="H168" s="242" t="s">
        <v>86</v>
      </c>
      <c r="I168" s="260">
        <v>1</v>
      </c>
      <c r="J168" s="242"/>
      <c r="K168" s="188"/>
      <c r="L168" s="9"/>
      <c r="M168" s="4"/>
    </row>
    <row r="169" spans="1:13" ht="25.5" customHeight="1">
      <c r="A169" s="4"/>
      <c r="B169" s="8"/>
      <c r="C169" s="193"/>
      <c r="D169" s="220"/>
      <c r="E169" s="220"/>
      <c r="F169" s="220"/>
      <c r="G169" s="162" t="s">
        <v>110</v>
      </c>
      <c r="H169" s="163"/>
      <c r="I169" s="245"/>
      <c r="J169" s="165"/>
      <c r="K169" s="187"/>
      <c r="L169" s="9"/>
      <c r="M169" s="4"/>
    </row>
    <row r="170" spans="1:13" ht="25.5" customHeight="1">
      <c r="A170" s="4"/>
      <c r="B170" s="8"/>
      <c r="C170" s="189">
        <f>+C168+0.01</f>
        <v>7.02</v>
      </c>
      <c r="D170" s="220"/>
      <c r="E170" s="220"/>
      <c r="F170" s="220"/>
      <c r="G170" s="200" t="s">
        <v>226</v>
      </c>
      <c r="H170" s="242" t="s">
        <v>84</v>
      </c>
      <c r="I170" s="260">
        <v>165</v>
      </c>
      <c r="J170" s="242"/>
      <c r="K170" s="188"/>
      <c r="L170" s="9"/>
      <c r="M170" s="4"/>
    </row>
    <row r="171" spans="1:13" ht="25.5" customHeight="1">
      <c r="A171" s="4"/>
      <c r="B171" s="8"/>
      <c r="C171" s="189">
        <f t="shared" ref="C171:C173" si="12">C170+0.01</f>
        <v>7.0299999999999994</v>
      </c>
      <c r="D171" s="220"/>
      <c r="E171" s="220"/>
      <c r="F171" s="220"/>
      <c r="G171" s="168" t="s">
        <v>143</v>
      </c>
      <c r="H171" s="242" t="s">
        <v>84</v>
      </c>
      <c r="I171" s="260">
        <v>8</v>
      </c>
      <c r="J171" s="242"/>
      <c r="K171" s="188"/>
      <c r="L171" s="9"/>
      <c r="M171" s="4"/>
    </row>
    <row r="172" spans="1:13" ht="25.5" customHeight="1">
      <c r="A172" s="4"/>
      <c r="B172" s="8"/>
      <c r="C172" s="189">
        <f t="shared" si="12"/>
        <v>7.0399999999999991</v>
      </c>
      <c r="D172" s="220"/>
      <c r="E172" s="220"/>
      <c r="F172" s="220"/>
      <c r="G172" s="168" t="s">
        <v>227</v>
      </c>
      <c r="H172" s="242" t="s">
        <v>84</v>
      </c>
      <c r="I172" s="260">
        <v>60</v>
      </c>
      <c r="J172" s="242"/>
      <c r="K172" s="188"/>
      <c r="L172" s="9"/>
      <c r="M172" s="4"/>
    </row>
    <row r="173" spans="1:13" ht="25.5" customHeight="1">
      <c r="A173" s="4"/>
      <c r="B173" s="8"/>
      <c r="C173" s="189">
        <f t="shared" si="12"/>
        <v>7.0499999999999989</v>
      </c>
      <c r="D173" s="220"/>
      <c r="E173" s="220"/>
      <c r="F173" s="220"/>
      <c r="G173" s="169" t="s">
        <v>228</v>
      </c>
      <c r="H173" s="242" t="s">
        <v>84</v>
      </c>
      <c r="I173" s="260">
        <v>10</v>
      </c>
      <c r="J173" s="242"/>
      <c r="K173" s="188"/>
      <c r="L173" s="9"/>
      <c r="M173" s="4"/>
    </row>
    <row r="174" spans="1:13" ht="25.5" customHeight="1">
      <c r="A174" s="4"/>
      <c r="B174" s="8"/>
      <c r="C174" s="189"/>
      <c r="D174" s="220"/>
      <c r="E174" s="220"/>
      <c r="F174" s="220"/>
      <c r="G174" s="162" t="s">
        <v>111</v>
      </c>
      <c r="H174" s="163"/>
      <c r="I174" s="245"/>
      <c r="J174" s="165"/>
      <c r="K174" s="187"/>
      <c r="L174" s="9"/>
      <c r="M174" s="4"/>
    </row>
    <row r="175" spans="1:13" ht="38.25" customHeight="1">
      <c r="A175" s="4"/>
      <c r="B175" s="8"/>
      <c r="C175" s="189">
        <f>+C173+0.01</f>
        <v>7.0599999999999987</v>
      </c>
      <c r="D175" s="220"/>
      <c r="E175" s="220"/>
      <c r="F175" s="220"/>
      <c r="G175" s="247" t="s">
        <v>229</v>
      </c>
      <c r="H175" s="242" t="s">
        <v>86</v>
      </c>
      <c r="I175" s="260">
        <v>11</v>
      </c>
      <c r="J175" s="242"/>
      <c r="K175" s="188"/>
      <c r="L175" s="9"/>
      <c r="M175" s="4"/>
    </row>
    <row r="176" spans="1:13" ht="25.5" customHeight="1">
      <c r="A176" s="4"/>
      <c r="B176" s="8"/>
      <c r="C176" s="189">
        <f t="shared" ref="C176:C181" si="13">C175+0.01</f>
        <v>7.0699999999999985</v>
      </c>
      <c r="D176" s="220"/>
      <c r="E176" s="220"/>
      <c r="F176" s="220"/>
      <c r="G176" s="247" t="s">
        <v>230</v>
      </c>
      <c r="H176" s="242" t="s">
        <v>84</v>
      </c>
      <c r="I176" s="260">
        <v>6</v>
      </c>
      <c r="J176" s="242"/>
      <c r="K176" s="188"/>
      <c r="L176" s="9"/>
      <c r="M176" s="4"/>
    </row>
    <row r="177" spans="1:13" ht="25.5" customHeight="1">
      <c r="A177" s="4"/>
      <c r="B177" s="8"/>
      <c r="C177" s="189">
        <f t="shared" si="13"/>
        <v>7.0799999999999983</v>
      </c>
      <c r="D177" s="220"/>
      <c r="E177" s="220"/>
      <c r="F177" s="220"/>
      <c r="G177" s="201" t="s">
        <v>231</v>
      </c>
      <c r="H177" s="242" t="s">
        <v>86</v>
      </c>
      <c r="I177" s="260">
        <v>2</v>
      </c>
      <c r="J177" s="242"/>
      <c r="K177" s="188"/>
      <c r="L177" s="9"/>
      <c r="M177" s="4"/>
    </row>
    <row r="178" spans="1:13" ht="25.5" customHeight="1">
      <c r="A178" s="4"/>
      <c r="B178" s="8"/>
      <c r="C178" s="189">
        <f t="shared" si="13"/>
        <v>7.0899999999999981</v>
      </c>
      <c r="D178" s="220"/>
      <c r="E178" s="220"/>
      <c r="F178" s="220"/>
      <c r="G178" s="249" t="s">
        <v>232</v>
      </c>
      <c r="H178" s="242" t="s">
        <v>86</v>
      </c>
      <c r="I178" s="260">
        <v>2</v>
      </c>
      <c r="J178" s="242"/>
      <c r="K178" s="188"/>
      <c r="L178" s="9"/>
      <c r="M178" s="4"/>
    </row>
    <row r="179" spans="1:13" ht="25.5" customHeight="1">
      <c r="A179" s="4"/>
      <c r="B179" s="8"/>
      <c r="C179" s="189">
        <f t="shared" si="13"/>
        <v>7.0999999999999979</v>
      </c>
      <c r="D179" s="220"/>
      <c r="E179" s="220"/>
      <c r="F179" s="220"/>
      <c r="G179" s="201" t="s">
        <v>233</v>
      </c>
      <c r="H179" s="242" t="s">
        <v>86</v>
      </c>
      <c r="I179" s="260">
        <v>4</v>
      </c>
      <c r="J179" s="242"/>
      <c r="K179" s="188"/>
      <c r="L179" s="9"/>
      <c r="M179" s="4"/>
    </row>
    <row r="180" spans="1:13" ht="25.5" customHeight="1">
      <c r="A180" s="4"/>
      <c r="B180" s="8"/>
      <c r="C180" s="189">
        <f t="shared" si="13"/>
        <v>7.1099999999999977</v>
      </c>
      <c r="D180" s="220"/>
      <c r="E180" s="220"/>
      <c r="F180" s="220"/>
      <c r="G180" s="201" t="s">
        <v>112</v>
      </c>
      <c r="H180" s="242" t="s">
        <v>84</v>
      </c>
      <c r="I180" s="260">
        <v>26</v>
      </c>
      <c r="J180" s="242"/>
      <c r="K180" s="188"/>
      <c r="L180" s="9"/>
      <c r="M180" s="4"/>
    </row>
    <row r="181" spans="1:13" ht="25.5" customHeight="1">
      <c r="A181" s="4"/>
      <c r="B181" s="8"/>
      <c r="C181" s="189">
        <f t="shared" si="13"/>
        <v>7.1199999999999974</v>
      </c>
      <c r="D181" s="220"/>
      <c r="E181" s="220"/>
      <c r="F181" s="220"/>
      <c r="G181" s="201" t="s">
        <v>169</v>
      </c>
      <c r="H181" s="242" t="s">
        <v>84</v>
      </c>
      <c r="I181" s="260">
        <v>6</v>
      </c>
      <c r="J181" s="242"/>
      <c r="K181" s="188"/>
      <c r="L181" s="9"/>
      <c r="M181" s="4"/>
    </row>
    <row r="182" spans="1:13" ht="25.5" customHeight="1">
      <c r="A182" s="4"/>
      <c r="B182" s="8"/>
      <c r="C182" s="189"/>
      <c r="D182" s="220"/>
      <c r="E182" s="220"/>
      <c r="F182" s="220"/>
      <c r="G182" s="162" t="s">
        <v>113</v>
      </c>
      <c r="H182" s="163"/>
      <c r="I182" s="245"/>
      <c r="J182" s="165"/>
      <c r="K182" s="187"/>
      <c r="L182" s="9"/>
      <c r="M182" s="4"/>
    </row>
    <row r="183" spans="1:13" ht="25.5" customHeight="1">
      <c r="A183" s="4"/>
      <c r="B183" s="8"/>
      <c r="C183" s="189">
        <f>+C181+0.01</f>
        <v>7.1299999999999972</v>
      </c>
      <c r="D183" s="220"/>
      <c r="E183" s="220"/>
      <c r="F183" s="220"/>
      <c r="G183" s="200" t="s">
        <v>234</v>
      </c>
      <c r="H183" s="242" t="s">
        <v>86</v>
      </c>
      <c r="I183" s="260">
        <v>1</v>
      </c>
      <c r="J183" s="242"/>
      <c r="K183" s="188"/>
      <c r="L183" s="9"/>
      <c r="M183" s="4"/>
    </row>
    <row r="184" spans="1:13" ht="25.5" customHeight="1">
      <c r="A184" s="4"/>
      <c r="B184" s="8"/>
      <c r="C184" s="189">
        <f t="shared" ref="C184:C185" si="14">C183+0.01</f>
        <v>7.139999999999997</v>
      </c>
      <c r="D184" s="220"/>
      <c r="E184" s="220"/>
      <c r="F184" s="220"/>
      <c r="G184" s="243" t="s">
        <v>114</v>
      </c>
      <c r="H184" s="242" t="s">
        <v>86</v>
      </c>
      <c r="I184" s="260">
        <v>2</v>
      </c>
      <c r="J184" s="242"/>
      <c r="K184" s="188"/>
      <c r="L184" s="9"/>
      <c r="M184" s="4"/>
    </row>
    <row r="185" spans="1:13" ht="25.5" customHeight="1">
      <c r="A185" s="4"/>
      <c r="B185" s="8"/>
      <c r="C185" s="189">
        <f t="shared" si="14"/>
        <v>7.1499999999999968</v>
      </c>
      <c r="D185" s="220"/>
      <c r="E185" s="220"/>
      <c r="F185" s="220"/>
      <c r="G185" s="201" t="s">
        <v>235</v>
      </c>
      <c r="H185" s="242" t="s">
        <v>86</v>
      </c>
      <c r="I185" s="260">
        <v>1</v>
      </c>
      <c r="J185" s="242"/>
      <c r="K185" s="188"/>
      <c r="L185" s="9"/>
      <c r="M185" s="4"/>
    </row>
    <row r="186" spans="1:13" ht="25.5" customHeight="1">
      <c r="A186" s="4"/>
      <c r="B186" s="8"/>
      <c r="C186" s="189"/>
      <c r="D186" s="220"/>
      <c r="E186" s="220"/>
      <c r="F186" s="220"/>
      <c r="G186" s="162" t="s">
        <v>115</v>
      </c>
      <c r="H186" s="163"/>
      <c r="I186" s="245"/>
      <c r="J186" s="165"/>
      <c r="K186" s="187"/>
      <c r="L186" s="9"/>
      <c r="M186" s="4"/>
    </row>
    <row r="187" spans="1:13" ht="25.5" customHeight="1">
      <c r="A187" s="4"/>
      <c r="B187" s="8"/>
      <c r="C187" s="189">
        <f>+C185+0.01</f>
        <v>7.1599999999999966</v>
      </c>
      <c r="D187" s="220"/>
      <c r="E187" s="220"/>
      <c r="F187" s="220"/>
      <c r="G187" s="243" t="s">
        <v>116</v>
      </c>
      <c r="H187" s="242" t="s">
        <v>86</v>
      </c>
      <c r="I187" s="260">
        <v>8</v>
      </c>
      <c r="J187" s="242"/>
      <c r="K187" s="188"/>
      <c r="L187" s="9"/>
      <c r="M187" s="4"/>
    </row>
    <row r="188" spans="1:13" ht="35.25" customHeight="1">
      <c r="A188" s="4"/>
      <c r="B188" s="8"/>
      <c r="C188" s="189">
        <f t="shared" ref="C188" si="15">C187+0.01</f>
        <v>7.1699999999999964</v>
      </c>
      <c r="D188" s="220"/>
      <c r="E188" s="220"/>
      <c r="F188" s="220"/>
      <c r="G188" s="168" t="s">
        <v>144</v>
      </c>
      <c r="H188" s="242" t="s">
        <v>86</v>
      </c>
      <c r="I188" s="260">
        <v>2</v>
      </c>
      <c r="J188" s="242"/>
      <c r="K188" s="188"/>
      <c r="L188" s="9"/>
      <c r="M188" s="4"/>
    </row>
    <row r="189" spans="1:13" ht="25.5" customHeight="1">
      <c r="A189" s="4"/>
      <c r="B189" s="8"/>
      <c r="C189" s="189"/>
      <c r="D189" s="220"/>
      <c r="E189" s="220"/>
      <c r="F189" s="220"/>
      <c r="G189" s="162" t="s">
        <v>117</v>
      </c>
      <c r="H189" s="163"/>
      <c r="I189" s="245"/>
      <c r="J189" s="165"/>
      <c r="K189" s="187"/>
      <c r="L189" s="9"/>
      <c r="M189" s="4"/>
    </row>
    <row r="190" spans="1:13" ht="52.5" customHeight="1">
      <c r="A190" s="4"/>
      <c r="B190" s="8"/>
      <c r="C190" s="189">
        <f>+C188+0.01</f>
        <v>7.1799999999999962</v>
      </c>
      <c r="D190" s="220"/>
      <c r="E190" s="220"/>
      <c r="F190" s="220"/>
      <c r="G190" s="243" t="s">
        <v>118</v>
      </c>
      <c r="H190" s="174" t="s">
        <v>86</v>
      </c>
      <c r="I190" s="260">
        <v>6</v>
      </c>
      <c r="J190" s="174"/>
      <c r="K190" s="190"/>
      <c r="L190" s="9"/>
      <c r="M190" s="4"/>
    </row>
    <row r="191" spans="1:13" ht="27" customHeight="1">
      <c r="A191" s="4"/>
      <c r="B191" s="8"/>
      <c r="C191" s="189">
        <f t="shared" ref="C191:C192" si="16">C190+0.01</f>
        <v>7.1899999999999959</v>
      </c>
      <c r="D191" s="220"/>
      <c r="E191" s="220"/>
      <c r="F191" s="220"/>
      <c r="G191" s="243" t="s">
        <v>236</v>
      </c>
      <c r="H191" s="174" t="s">
        <v>86</v>
      </c>
      <c r="I191" s="260">
        <v>6</v>
      </c>
      <c r="J191" s="174"/>
      <c r="K191" s="190"/>
      <c r="L191" s="9"/>
      <c r="M191" s="4"/>
    </row>
    <row r="192" spans="1:13" ht="27" customHeight="1">
      <c r="A192" s="4"/>
      <c r="B192" s="8"/>
      <c r="C192" s="189">
        <f t="shared" si="16"/>
        <v>7.1999999999999957</v>
      </c>
      <c r="D192" s="220"/>
      <c r="E192" s="220"/>
      <c r="F192" s="220"/>
      <c r="G192" s="201" t="s">
        <v>145</v>
      </c>
      <c r="H192" s="174" t="s">
        <v>86</v>
      </c>
      <c r="I192" s="260">
        <v>2</v>
      </c>
      <c r="J192" s="174"/>
      <c r="K192" s="190"/>
      <c r="L192" s="9"/>
      <c r="M192" s="4"/>
    </row>
    <row r="193" spans="1:13" ht="27" customHeight="1" thickBot="1">
      <c r="A193" s="4"/>
      <c r="B193" s="8"/>
      <c r="C193" s="209" t="s">
        <v>12</v>
      </c>
      <c r="D193" s="226"/>
      <c r="E193" s="226"/>
      <c r="F193" s="226"/>
      <c r="G193" s="229"/>
      <c r="H193" s="228"/>
      <c r="I193" s="246"/>
      <c r="J193" s="213"/>
      <c r="K193" s="167"/>
      <c r="L193" s="9"/>
      <c r="M193" s="4"/>
    </row>
    <row r="194" spans="1:13" ht="30" customHeight="1" thickBot="1">
      <c r="A194" s="4"/>
      <c r="B194" s="8"/>
      <c r="C194" s="214"/>
      <c r="D194" s="215"/>
      <c r="E194" s="215"/>
      <c r="F194" s="215"/>
      <c r="G194" s="215"/>
      <c r="H194" s="215"/>
      <c r="I194" s="215"/>
      <c r="J194" s="215"/>
      <c r="K194" s="216"/>
      <c r="L194" s="9"/>
      <c r="M194" s="4"/>
    </row>
    <row r="195" spans="1:13" ht="30" customHeight="1">
      <c r="A195" s="4"/>
      <c r="B195" s="8"/>
      <c r="C195" s="191" t="s">
        <v>107</v>
      </c>
      <c r="D195" s="220"/>
      <c r="E195" s="220"/>
      <c r="F195" s="220"/>
      <c r="G195" s="172" t="s">
        <v>237</v>
      </c>
      <c r="H195" s="170" t="s">
        <v>191</v>
      </c>
      <c r="I195" s="248"/>
      <c r="J195" s="171"/>
      <c r="K195" s="192"/>
      <c r="L195" s="9"/>
      <c r="M195" s="4"/>
    </row>
    <row r="196" spans="1:13" ht="30" customHeight="1">
      <c r="A196" s="4"/>
      <c r="B196" s="8"/>
      <c r="C196" s="189">
        <f t="shared" ref="C196:C198" si="17">C195+0.01</f>
        <v>8.01</v>
      </c>
      <c r="D196" s="220"/>
      <c r="E196" s="220"/>
      <c r="F196" s="220"/>
      <c r="G196" s="201" t="s">
        <v>238</v>
      </c>
      <c r="H196" s="174" t="s">
        <v>86</v>
      </c>
      <c r="I196" s="260">
        <v>2</v>
      </c>
      <c r="J196" s="174"/>
      <c r="K196" s="190"/>
      <c r="L196" s="9"/>
      <c r="M196" s="4"/>
    </row>
    <row r="197" spans="1:13" ht="33" customHeight="1">
      <c r="A197" s="4"/>
      <c r="B197" s="8"/>
      <c r="C197" s="189">
        <f t="shared" si="17"/>
        <v>8.02</v>
      </c>
      <c r="D197" s="220"/>
      <c r="E197" s="220"/>
      <c r="F197" s="220"/>
      <c r="G197" s="201" t="s">
        <v>141</v>
      </c>
      <c r="H197" s="174" t="s">
        <v>83</v>
      </c>
      <c r="I197" s="260">
        <v>8</v>
      </c>
      <c r="J197" s="174"/>
      <c r="K197" s="190"/>
      <c r="L197" s="9"/>
      <c r="M197" s="4"/>
    </row>
    <row r="198" spans="1:13" ht="33" customHeight="1">
      <c r="A198" s="4"/>
      <c r="B198" s="8"/>
      <c r="C198" s="189">
        <f t="shared" si="17"/>
        <v>8.0299999999999994</v>
      </c>
      <c r="D198" s="220"/>
      <c r="E198" s="220"/>
      <c r="F198" s="220"/>
      <c r="G198" s="201" t="s">
        <v>239</v>
      </c>
      <c r="H198" s="174" t="s">
        <v>86</v>
      </c>
      <c r="I198" s="260">
        <v>2</v>
      </c>
      <c r="J198" s="174"/>
      <c r="K198" s="190"/>
      <c r="L198" s="9"/>
      <c r="M198" s="4"/>
    </row>
    <row r="199" spans="1:13" ht="30" customHeight="1" thickBot="1">
      <c r="A199" s="4"/>
      <c r="B199" s="8"/>
      <c r="C199" s="209" t="s">
        <v>12</v>
      </c>
      <c r="D199" s="226"/>
      <c r="E199" s="226"/>
      <c r="F199" s="226"/>
      <c r="G199" s="227"/>
      <c r="H199" s="228"/>
      <c r="I199" s="212"/>
      <c r="J199" s="213"/>
      <c r="K199" s="167"/>
      <c r="L199" s="9"/>
      <c r="M199" s="4"/>
    </row>
    <row r="200" spans="1:13" ht="30" customHeight="1" thickBot="1">
      <c r="A200" s="4"/>
      <c r="B200" s="8"/>
      <c r="C200" s="214"/>
      <c r="D200" s="215"/>
      <c r="E200" s="215"/>
      <c r="F200" s="215"/>
      <c r="G200" s="215"/>
      <c r="H200" s="215"/>
      <c r="I200" s="215"/>
      <c r="J200" s="215"/>
      <c r="K200" s="216"/>
      <c r="L200" s="9"/>
      <c r="M200" s="4"/>
    </row>
    <row r="201" spans="1:13" ht="31.5" customHeight="1">
      <c r="A201" s="4"/>
      <c r="B201" s="8"/>
      <c r="C201" s="191" t="s">
        <v>119</v>
      </c>
      <c r="D201" s="220"/>
      <c r="E201" s="220"/>
      <c r="F201" s="220"/>
      <c r="G201" s="162" t="s">
        <v>124</v>
      </c>
      <c r="H201" s="163" t="s">
        <v>74</v>
      </c>
      <c r="I201" s="245"/>
      <c r="J201" s="165"/>
      <c r="K201" s="187"/>
      <c r="L201" s="9"/>
      <c r="M201" s="4"/>
    </row>
    <row r="202" spans="1:13" ht="31.5" customHeight="1">
      <c r="A202" s="4"/>
      <c r="B202" s="8"/>
      <c r="C202" s="193">
        <f>C201+0.01</f>
        <v>9.01</v>
      </c>
      <c r="D202" s="220"/>
      <c r="E202" s="220"/>
      <c r="F202" s="220"/>
      <c r="G202" s="243" t="s">
        <v>124</v>
      </c>
      <c r="H202" s="174" t="s">
        <v>83</v>
      </c>
      <c r="I202" s="260">
        <v>405.15</v>
      </c>
      <c r="J202" s="174"/>
      <c r="K202" s="190"/>
      <c r="L202" s="9"/>
      <c r="M202" s="4"/>
    </row>
    <row r="203" spans="1:13" ht="44.25" customHeight="1">
      <c r="A203" s="4"/>
      <c r="B203" s="8"/>
      <c r="C203" s="193">
        <f>C202+0.01</f>
        <v>9.02</v>
      </c>
      <c r="D203" s="220"/>
      <c r="E203" s="220"/>
      <c r="F203" s="220"/>
      <c r="G203" s="243" t="s">
        <v>126</v>
      </c>
      <c r="H203" s="174" t="s">
        <v>85</v>
      </c>
      <c r="I203" s="260">
        <v>60</v>
      </c>
      <c r="J203" s="174"/>
      <c r="K203" s="188"/>
      <c r="L203" s="9"/>
      <c r="M203" s="4"/>
    </row>
    <row r="204" spans="1:13" ht="30" customHeight="1" thickBot="1">
      <c r="A204" s="4"/>
      <c r="B204" s="8"/>
      <c r="C204" s="209" t="s">
        <v>12</v>
      </c>
      <c r="D204" s="226"/>
      <c r="E204" s="226"/>
      <c r="F204" s="226"/>
      <c r="G204" s="227"/>
      <c r="H204" s="228"/>
      <c r="I204" s="212"/>
      <c r="J204" s="213"/>
      <c r="K204" s="161"/>
      <c r="L204" s="9"/>
      <c r="M204" s="4"/>
    </row>
    <row r="205" spans="1:13" s="3" customFormat="1" ht="30" customHeight="1" thickBot="1">
      <c r="A205" s="10"/>
      <c r="B205" s="11"/>
      <c r="C205" s="304" t="s">
        <v>240</v>
      </c>
      <c r="D205" s="305"/>
      <c r="E205" s="305"/>
      <c r="F205" s="305"/>
      <c r="G205" s="305"/>
      <c r="H205" s="305"/>
      <c r="I205" s="305"/>
      <c r="J205" s="306"/>
      <c r="K205" s="259"/>
      <c r="L205" s="12"/>
      <c r="M205" s="10"/>
    </row>
    <row r="206" spans="1:13" s="179" customFormat="1" ht="17" thickBot="1">
      <c r="A206" s="176"/>
      <c r="B206" s="177"/>
      <c r="C206" s="194"/>
      <c r="D206" s="195"/>
      <c r="E206" s="195"/>
      <c r="F206" s="195"/>
      <c r="G206" s="195"/>
      <c r="H206" s="195"/>
      <c r="I206" s="195"/>
      <c r="J206" s="195"/>
      <c r="K206" s="196"/>
      <c r="L206" s="178"/>
      <c r="M206" s="176"/>
    </row>
    <row r="207" spans="1:13" s="179" customFormat="1" ht="41.25" customHeight="1" thickBot="1">
      <c r="A207" s="176"/>
      <c r="B207" s="177"/>
      <c r="C207" s="203"/>
      <c r="D207" s="204"/>
      <c r="E207" s="205"/>
      <c r="F207" s="205"/>
      <c r="G207" s="297" t="s">
        <v>242</v>
      </c>
      <c r="H207" s="298"/>
      <c r="I207" s="298"/>
      <c r="J207" s="299"/>
      <c r="K207" s="127">
        <f>+K205</f>
        <v>0</v>
      </c>
      <c r="L207" s="178"/>
      <c r="M207" s="176"/>
    </row>
    <row r="208" spans="1:13" s="179" customFormat="1" ht="30" customHeight="1" thickBot="1">
      <c r="A208" s="176"/>
      <c r="B208" s="177"/>
      <c r="C208" s="203"/>
      <c r="D208" s="204"/>
      <c r="E208" s="205"/>
      <c r="F208" s="205"/>
      <c r="G208" s="128" t="s">
        <v>13</v>
      </c>
      <c r="H208" s="129"/>
      <c r="I208" s="130"/>
      <c r="J208" s="131"/>
      <c r="K208" s="180">
        <f>SUM(K207:K207)</f>
        <v>0</v>
      </c>
      <c r="L208" s="178"/>
      <c r="M208" s="176"/>
    </row>
    <row r="209" spans="1:13" s="179" customFormat="1" ht="17" thickBot="1">
      <c r="A209" s="176"/>
      <c r="B209" s="177"/>
      <c r="C209" s="203"/>
      <c r="D209" s="204"/>
      <c r="E209" s="204"/>
      <c r="F209" s="204"/>
      <c r="G209" s="205"/>
      <c r="H209" s="205"/>
      <c r="I209" s="206"/>
      <c r="J209" s="207"/>
      <c r="K209" s="197"/>
      <c r="L209" s="178"/>
      <c r="M209" s="176"/>
    </row>
    <row r="210" spans="1:13" s="179" customFormat="1" ht="16">
      <c r="A210" s="176"/>
      <c r="B210" s="177"/>
      <c r="C210" s="181"/>
      <c r="D210" s="295"/>
      <c r="E210" s="295"/>
      <c r="F210" s="295"/>
      <c r="G210" s="295"/>
      <c r="H210" s="295"/>
      <c r="I210" s="295"/>
      <c r="J210" s="295"/>
      <c r="K210" s="296"/>
      <c r="L210" s="182"/>
      <c r="M210" s="176"/>
    </row>
    <row r="211" spans="1:13" s="179" customFormat="1" ht="46.5" customHeight="1">
      <c r="A211" s="176"/>
      <c r="B211" s="177"/>
      <c r="C211" s="268" t="s">
        <v>170</v>
      </c>
      <c r="D211" s="269"/>
      <c r="E211" s="269"/>
      <c r="F211" s="269"/>
      <c r="G211" s="269"/>
      <c r="H211" s="267" t="s">
        <v>14</v>
      </c>
      <c r="I211" s="267"/>
      <c r="J211" s="267"/>
      <c r="K211" s="132" t="s">
        <v>15</v>
      </c>
      <c r="L211" s="183"/>
      <c r="M211" s="176"/>
    </row>
    <row r="212" spans="1:13" s="179" customFormat="1" ht="44.25" customHeight="1">
      <c r="A212" s="176"/>
      <c r="B212" s="177"/>
      <c r="C212" s="268" t="s">
        <v>171</v>
      </c>
      <c r="D212" s="269"/>
      <c r="E212" s="269"/>
      <c r="F212" s="269"/>
      <c r="G212" s="269"/>
      <c r="H212" s="264" t="s">
        <v>16</v>
      </c>
      <c r="I212" s="264"/>
      <c r="J212" s="133" t="s">
        <v>172</v>
      </c>
      <c r="K212" s="184" t="s">
        <v>244</v>
      </c>
      <c r="L212" s="183"/>
      <c r="M212" s="176"/>
    </row>
    <row r="213" spans="1:13" s="179" customFormat="1" ht="44.25" customHeight="1">
      <c r="A213" s="176"/>
      <c r="B213" s="177"/>
      <c r="C213" s="268" t="s">
        <v>21</v>
      </c>
      <c r="D213" s="269"/>
      <c r="E213" s="269"/>
      <c r="F213" s="269"/>
      <c r="G213" s="269"/>
      <c r="H213" s="270" t="s">
        <v>17</v>
      </c>
      <c r="I213" s="264"/>
      <c r="J213" s="133" t="s">
        <v>18</v>
      </c>
      <c r="K213" s="184" t="s">
        <v>244</v>
      </c>
      <c r="L213" s="183"/>
      <c r="M213" s="176"/>
    </row>
    <row r="214" spans="1:13" ht="57" customHeight="1">
      <c r="A214" s="4"/>
      <c r="B214" s="8"/>
      <c r="C214" s="140"/>
      <c r="D214" s="198"/>
      <c r="E214" s="198"/>
      <c r="F214" s="198"/>
      <c r="G214" s="141"/>
      <c r="H214" s="264" t="s">
        <v>173</v>
      </c>
      <c r="I214" s="264"/>
      <c r="J214" s="133" t="s">
        <v>174</v>
      </c>
      <c r="K214" s="184" t="s">
        <v>244</v>
      </c>
      <c r="L214" s="9"/>
      <c r="M214" s="4"/>
    </row>
    <row r="215" spans="1:13" ht="17" thickBot="1">
      <c r="A215" s="4"/>
      <c r="B215" s="8"/>
      <c r="C215" s="185"/>
      <c r="D215" s="143"/>
      <c r="E215" s="143"/>
      <c r="F215" s="143"/>
      <c r="G215" s="144"/>
      <c r="H215" s="265"/>
      <c r="I215" s="265"/>
      <c r="J215" s="265"/>
      <c r="K215" s="266"/>
      <c r="L215" s="9"/>
      <c r="M215" s="4"/>
    </row>
    <row r="216" spans="1:13" ht="47.25" customHeight="1">
      <c r="A216" s="4"/>
      <c r="B216" s="8"/>
      <c r="C216" s="142"/>
      <c r="D216" s="134"/>
      <c r="E216" s="134"/>
      <c r="F216" s="142"/>
      <c r="G216" s="134"/>
      <c r="H216" s="142"/>
      <c r="I216" s="142"/>
      <c r="J216" s="142"/>
      <c r="K216" s="142"/>
      <c r="L216" s="9"/>
      <c r="M216" s="4"/>
    </row>
    <row r="217" spans="1:13" ht="47.25" customHeight="1">
      <c r="A217" s="4"/>
      <c r="B217" s="8"/>
      <c r="C217" s="134"/>
      <c r="D217" s="134"/>
      <c r="E217" s="134"/>
      <c r="F217" s="134"/>
      <c r="G217" s="135" t="s">
        <v>22</v>
      </c>
      <c r="H217" s="134"/>
      <c r="I217" s="134"/>
      <c r="J217" s="134"/>
      <c r="K217" s="134"/>
      <c r="L217" s="9"/>
      <c r="M217" s="4"/>
    </row>
    <row r="218" spans="1:13" ht="17" thickBot="1">
      <c r="A218" s="4"/>
      <c r="B218" s="153"/>
      <c r="C218" s="154"/>
      <c r="D218" s="154"/>
      <c r="E218" s="155"/>
      <c r="F218" s="154"/>
      <c r="G218" s="156"/>
      <c r="H218" s="154"/>
      <c r="I218" s="154"/>
      <c r="J218" s="154"/>
      <c r="K218" s="154"/>
      <c r="L218" s="157"/>
      <c r="M218" s="4"/>
    </row>
    <row r="219" spans="1:13" ht="17" thickTop="1">
      <c r="A219" s="4"/>
      <c r="B219" s="4"/>
      <c r="C219" s="4"/>
      <c r="D219" s="4"/>
      <c r="E219" s="5"/>
      <c r="F219" s="4"/>
      <c r="G219" s="4"/>
      <c r="H219" s="4"/>
      <c r="I219" s="4"/>
      <c r="J219" s="4"/>
      <c r="K219" s="4"/>
      <c r="L219" s="4"/>
      <c r="M219" s="4"/>
    </row>
    <row r="221" spans="1:13">
      <c r="H221" s="19"/>
    </row>
  </sheetData>
  <mergeCells count="26">
    <mergeCell ref="C205:J205"/>
    <mergeCell ref="G207:J207"/>
    <mergeCell ref="C213:G213"/>
    <mergeCell ref="H213:I213"/>
    <mergeCell ref="H214:I214"/>
    <mergeCell ref="H215:K215"/>
    <mergeCell ref="D210:K210"/>
    <mergeCell ref="C211:G211"/>
    <mergeCell ref="H211:J211"/>
    <mergeCell ref="C212:G212"/>
    <mergeCell ref="H212:I212"/>
    <mergeCell ref="C3:F3"/>
    <mergeCell ref="C5:K5"/>
    <mergeCell ref="C6:K6"/>
    <mergeCell ref="C11:K11"/>
    <mergeCell ref="C12:C13"/>
    <mergeCell ref="D12:D13"/>
    <mergeCell ref="E12:F12"/>
    <mergeCell ref="G12:G13"/>
    <mergeCell ref="H12:H13"/>
    <mergeCell ref="I12:I13"/>
    <mergeCell ref="J12:J13"/>
    <mergeCell ref="K12:K13"/>
    <mergeCell ref="C7:K8"/>
    <mergeCell ref="C9:K9"/>
    <mergeCell ref="C10:K10"/>
  </mergeCells>
  <conditionalFormatting sqref="C15:C18">
    <cfRule type="cellIs" dxfId="102" priority="112" operator="equal">
      <formula>"ESCRIBA AQUÍ EL NOMBRE DEL CAPITULO"</formula>
    </cfRule>
  </conditionalFormatting>
  <conditionalFormatting sqref="C22:C26">
    <cfRule type="cellIs" dxfId="101" priority="111" operator="equal">
      <formula>"ESCRIBA AQUÍ EL NOMBRE DEL CAPITULO"</formula>
    </cfRule>
  </conditionalFormatting>
  <conditionalFormatting sqref="C30:C36">
    <cfRule type="cellIs" dxfId="100" priority="108" operator="equal">
      <formula>"ESCRIBA AQUÍ EL NOMBRE DEL CAPITULO"</formula>
    </cfRule>
  </conditionalFormatting>
  <conditionalFormatting sqref="C40:C43">
    <cfRule type="cellIs" dxfId="99" priority="105" operator="equal">
      <formula>"ESCRIBA AQUÍ EL NOMBRE DEL CAPITULO"</formula>
    </cfRule>
  </conditionalFormatting>
  <conditionalFormatting sqref="C47:C51">
    <cfRule type="cellIs" dxfId="98" priority="78" operator="equal">
      <formula>"ESCRIBA AQUÍ EL NOMBRE DEL CAPITULO"</formula>
    </cfRule>
  </conditionalFormatting>
  <conditionalFormatting sqref="C54:C55 C67 C95 C106 C127 C136">
    <cfRule type="cellIs" dxfId="97" priority="100" stopIfTrue="1" operator="equal">
      <formula>"ESCRIBA AQUÍ EL NOMBRE DEL CAPITULO"</formula>
    </cfRule>
  </conditionalFormatting>
  <conditionalFormatting sqref="C54:C163">
    <cfRule type="cellIs" dxfId="96" priority="47" operator="equal">
      <formula>"ESCRIBA AQUÍ EL NOMBRE DEL CAPITULO"</formula>
    </cfRule>
  </conditionalFormatting>
  <conditionalFormatting sqref="C167:C192">
    <cfRule type="cellIs" dxfId="95" priority="11" operator="equal">
      <formula>"ESCRIBA AQUÍ EL NOMBRE DEL CAPITULO"</formula>
    </cfRule>
  </conditionalFormatting>
  <conditionalFormatting sqref="C196:C198">
    <cfRule type="cellIs" dxfId="94" priority="5" operator="equal">
      <formula>"ESCRIBA AQUÍ EL NOMBRE DEL CAPITULO"</formula>
    </cfRule>
  </conditionalFormatting>
  <conditionalFormatting sqref="C198">
    <cfRule type="cellIs" dxfId="93" priority="6" stopIfTrue="1" operator="equal">
      <formula>"ESCRIBA AQUÍ EL NOMBRE DEL CAPITULO"</formula>
    </cfRule>
  </conditionalFormatting>
  <conditionalFormatting sqref="C202:C203">
    <cfRule type="cellIs" dxfId="92" priority="97" operator="equal">
      <formula>"ESCRIBA AQUÍ EL NOMBRE DEL CAPITULO"</formula>
    </cfRule>
  </conditionalFormatting>
  <conditionalFormatting sqref="G14">
    <cfRule type="duplicateValues" dxfId="91" priority="114"/>
  </conditionalFormatting>
  <conditionalFormatting sqref="G15:G16">
    <cfRule type="cellIs" dxfId="90" priority="95" operator="equal">
      <formula>"ESCRIBA AQUÍ EL NOMBRE DEL CAPITULO"</formula>
    </cfRule>
  </conditionalFormatting>
  <conditionalFormatting sqref="G17:G18">
    <cfRule type="cellIs" dxfId="89" priority="96" operator="equal">
      <formula>"ESCRIBA AQUÍ EL NOMBRE DEL CAPITULO"</formula>
    </cfRule>
  </conditionalFormatting>
  <conditionalFormatting sqref="G21">
    <cfRule type="duplicateValues" dxfId="88" priority="110"/>
  </conditionalFormatting>
  <conditionalFormatting sqref="G22">
    <cfRule type="duplicateValues" dxfId="87" priority="93"/>
  </conditionalFormatting>
  <conditionalFormatting sqref="G23">
    <cfRule type="duplicateValues" dxfId="86" priority="92"/>
  </conditionalFormatting>
  <conditionalFormatting sqref="G29">
    <cfRule type="duplicateValues" dxfId="85" priority="107"/>
  </conditionalFormatting>
  <conditionalFormatting sqref="G30:G35">
    <cfRule type="cellIs" dxfId="84" priority="88" operator="equal">
      <formula>"ESCRIBA AQUÍ EL NOMBRE DEL CAPITULO"</formula>
    </cfRule>
  </conditionalFormatting>
  <conditionalFormatting sqref="G31">
    <cfRule type="duplicateValues" dxfId="83" priority="87"/>
  </conditionalFormatting>
  <conditionalFormatting sqref="G35">
    <cfRule type="duplicateValues" dxfId="82" priority="91"/>
  </conditionalFormatting>
  <conditionalFormatting sqref="G36">
    <cfRule type="duplicateValues" dxfId="81" priority="89"/>
  </conditionalFormatting>
  <conditionalFormatting sqref="G39">
    <cfRule type="duplicateValues" dxfId="80" priority="104"/>
  </conditionalFormatting>
  <conditionalFormatting sqref="G40">
    <cfRule type="cellIs" dxfId="79" priority="85" operator="equal">
      <formula>"ESCRIBA AQUÍ EL NOMBRE DEL CAPITULO"</formula>
    </cfRule>
  </conditionalFormatting>
  <conditionalFormatting sqref="G41">
    <cfRule type="duplicateValues" dxfId="78" priority="83"/>
  </conditionalFormatting>
  <conditionalFormatting sqref="G42:G43">
    <cfRule type="cellIs" dxfId="77" priority="86" operator="equal">
      <formula>"ESCRIBA AQUÍ EL NOMBRE DEL CAPITULO"</formula>
    </cfRule>
  </conditionalFormatting>
  <conditionalFormatting sqref="G46">
    <cfRule type="duplicateValues" dxfId="76" priority="102"/>
  </conditionalFormatting>
  <conditionalFormatting sqref="G47:G50">
    <cfRule type="cellIs" dxfId="75" priority="81" operator="equal">
      <formula>"ESCRIBA AQUÍ EL NOMBRE DEL CAPITULO"</formula>
    </cfRule>
    <cfRule type="cellIs" dxfId="74" priority="80" stopIfTrue="1" operator="equal">
      <formula>"ESCRIBA AQUÍ EL NOMBRE DEL CAPITULO"</formula>
    </cfRule>
  </conditionalFormatting>
  <conditionalFormatting sqref="G51">
    <cfRule type="duplicateValues" dxfId="73" priority="82"/>
  </conditionalFormatting>
  <conditionalFormatting sqref="G54:G55">
    <cfRule type="duplicateValues" dxfId="72" priority="77"/>
  </conditionalFormatting>
  <conditionalFormatting sqref="G54:G56 G58 G60:G66">
    <cfRule type="cellIs" dxfId="71" priority="75" operator="equal">
      <formula>"ESCRIBA AQUÍ EL NOMBRE DEL CAPITULO"</formula>
    </cfRule>
  </conditionalFormatting>
  <conditionalFormatting sqref="G56 G58 G60:G66">
    <cfRule type="duplicateValues" dxfId="70" priority="76"/>
  </conditionalFormatting>
  <conditionalFormatting sqref="G57">
    <cfRule type="duplicateValues" dxfId="69" priority="74"/>
  </conditionalFormatting>
  <conditionalFormatting sqref="G59">
    <cfRule type="duplicateValues" dxfId="68" priority="73"/>
  </conditionalFormatting>
  <conditionalFormatting sqref="G67">
    <cfRule type="duplicateValues" dxfId="67" priority="68"/>
  </conditionalFormatting>
  <conditionalFormatting sqref="G68:G94">
    <cfRule type="cellIs" dxfId="66" priority="70" operator="equal">
      <formula>"ESCRIBA AQUÍ EL NOMBRE DEL CAPITULO"</formula>
    </cfRule>
  </conditionalFormatting>
  <conditionalFormatting sqref="G84">
    <cfRule type="duplicateValues" dxfId="65" priority="69"/>
  </conditionalFormatting>
  <conditionalFormatting sqref="G95">
    <cfRule type="duplicateValues" dxfId="64" priority="64"/>
  </conditionalFormatting>
  <conditionalFormatting sqref="G96:G105">
    <cfRule type="cellIs" dxfId="63" priority="65" operator="equal">
      <formula>"ESCRIBA AQUÍ EL NOMBRE DEL CAPITULO"</formula>
    </cfRule>
  </conditionalFormatting>
  <conditionalFormatting sqref="G106">
    <cfRule type="duplicateValues" dxfId="62" priority="57"/>
  </conditionalFormatting>
  <conditionalFormatting sqref="G107:G116">
    <cfRule type="cellIs" dxfId="61" priority="61" operator="equal">
      <formula>"ESCRIBA AQUÍ EL NOMBRE DEL CAPITULO"</formula>
    </cfRule>
  </conditionalFormatting>
  <conditionalFormatting sqref="G116">
    <cfRule type="duplicateValues" dxfId="60" priority="60"/>
  </conditionalFormatting>
  <conditionalFormatting sqref="G117">
    <cfRule type="duplicateValues" dxfId="59" priority="58"/>
  </conditionalFormatting>
  <conditionalFormatting sqref="G117:G126">
    <cfRule type="cellIs" dxfId="58" priority="59" operator="equal">
      <formula>"ESCRIBA AQUÍ EL NOMBRE DEL CAPITULO"</formula>
    </cfRule>
  </conditionalFormatting>
  <conditionalFormatting sqref="G127">
    <cfRule type="duplicateValues" dxfId="57" priority="53"/>
  </conditionalFormatting>
  <conditionalFormatting sqref="G128:G135">
    <cfRule type="cellIs" dxfId="56" priority="54" operator="equal">
      <formula>"ESCRIBA AQUÍ EL NOMBRE DEL CAPITULO"</formula>
    </cfRule>
  </conditionalFormatting>
  <conditionalFormatting sqref="G136">
    <cfRule type="duplicateValues" dxfId="55" priority="49"/>
  </conditionalFormatting>
  <conditionalFormatting sqref="G137:G163">
    <cfRule type="cellIs" dxfId="54" priority="50" operator="equal">
      <formula>"ESCRIBA AQUÍ EL NOMBRE DEL CAPITULO"</formula>
    </cfRule>
  </conditionalFormatting>
  <conditionalFormatting sqref="G166:G167">
    <cfRule type="duplicateValues" dxfId="53" priority="46"/>
  </conditionalFormatting>
  <conditionalFormatting sqref="G168">
    <cfRule type="cellIs" dxfId="52" priority="44" operator="equal">
      <formula>"ESCRIBA AQUÍ EL NOMBRE DEL CAPITULO"</formula>
    </cfRule>
  </conditionalFormatting>
  <conditionalFormatting sqref="G169">
    <cfRule type="duplicateValues" dxfId="51" priority="43"/>
  </conditionalFormatting>
  <conditionalFormatting sqref="G170">
    <cfRule type="duplicateValues" dxfId="50" priority="41"/>
  </conditionalFormatting>
  <conditionalFormatting sqref="G171">
    <cfRule type="duplicateValues" dxfId="49" priority="40"/>
  </conditionalFormatting>
  <conditionalFormatting sqref="G172">
    <cfRule type="duplicateValues" dxfId="48" priority="39"/>
  </conditionalFormatting>
  <conditionalFormatting sqref="G173">
    <cfRule type="duplicateValues" dxfId="47" priority="38"/>
  </conditionalFormatting>
  <conditionalFormatting sqref="G174">
    <cfRule type="duplicateValues" dxfId="46" priority="36"/>
  </conditionalFormatting>
  <conditionalFormatting sqref="G175">
    <cfRule type="duplicateValues" dxfId="45" priority="33"/>
  </conditionalFormatting>
  <conditionalFormatting sqref="G176">
    <cfRule type="duplicateValues" dxfId="44" priority="31"/>
  </conditionalFormatting>
  <conditionalFormatting sqref="G177">
    <cfRule type="duplicateValues" dxfId="43" priority="32"/>
  </conditionalFormatting>
  <conditionalFormatting sqref="G179">
    <cfRule type="duplicateValues" dxfId="42" priority="30"/>
  </conditionalFormatting>
  <conditionalFormatting sqref="G180">
    <cfRule type="duplicateValues" dxfId="41" priority="29"/>
  </conditionalFormatting>
  <conditionalFormatting sqref="G181">
    <cfRule type="duplicateValues" dxfId="40" priority="28"/>
  </conditionalFormatting>
  <conditionalFormatting sqref="G182">
    <cfRule type="duplicateValues" dxfId="39" priority="26"/>
  </conditionalFormatting>
  <conditionalFormatting sqref="G183">
    <cfRule type="duplicateValues" dxfId="38" priority="24"/>
  </conditionalFormatting>
  <conditionalFormatting sqref="G184">
    <cfRule type="cellIs" dxfId="37" priority="23" operator="equal">
      <formula>"ESCRIBA AQUÍ EL NOMBRE DEL CAPITULO"</formula>
    </cfRule>
  </conditionalFormatting>
  <conditionalFormatting sqref="G185">
    <cfRule type="duplicateValues" dxfId="36" priority="22"/>
  </conditionalFormatting>
  <conditionalFormatting sqref="G186">
    <cfRule type="cellIs" dxfId="35" priority="20" operator="equal">
      <formula>"ESCRIBA AQUÍ EL NOMBRE DEL CAPITULO"</formula>
    </cfRule>
  </conditionalFormatting>
  <conditionalFormatting sqref="G187">
    <cfRule type="cellIs" dxfId="34" priority="18" operator="equal">
      <formula>"ESCRIBA AQUÍ EL NOMBRE DEL CAPITULO"</formula>
    </cfRule>
  </conditionalFormatting>
  <conditionalFormatting sqref="G188">
    <cfRule type="duplicateValues" dxfId="33" priority="17"/>
  </conditionalFormatting>
  <conditionalFormatting sqref="G189">
    <cfRule type="cellIs" dxfId="32" priority="15" operator="equal">
      <formula>"ESCRIBA AQUÍ EL NOMBRE DEL CAPITULO"</formula>
    </cfRule>
  </conditionalFormatting>
  <conditionalFormatting sqref="G190:G191">
    <cfRule type="cellIs" dxfId="31" priority="12" operator="equal">
      <formula>"ESCRIBA AQUÍ EL NOMBRE DEL CAPITULO"</formula>
    </cfRule>
  </conditionalFormatting>
  <conditionalFormatting sqref="G192">
    <cfRule type="duplicateValues" dxfId="30" priority="13"/>
  </conditionalFormatting>
  <conditionalFormatting sqref="G195">
    <cfRule type="cellIs" dxfId="29" priority="9" operator="equal">
      <formula>"ESCRIBA AQUÍ EL NOMBRE DEL CAPITULO"</formula>
    </cfRule>
  </conditionalFormatting>
  <conditionalFormatting sqref="G196:G197">
    <cfRule type="duplicateValues" dxfId="28" priority="10"/>
  </conditionalFormatting>
  <conditionalFormatting sqref="G198">
    <cfRule type="duplicateValues" dxfId="27" priority="8"/>
  </conditionalFormatting>
  <conditionalFormatting sqref="G201">
    <cfRule type="duplicateValues" dxfId="26" priority="3"/>
  </conditionalFormatting>
  <conditionalFormatting sqref="G201:G203">
    <cfRule type="cellIs" dxfId="25" priority="2" operator="equal">
      <formula>"ESCRIBA AQUÍ EL NOMBRE DEL CAPITULO"</formula>
    </cfRule>
  </conditionalFormatting>
  <conditionalFormatting sqref="G14:K14">
    <cfRule type="cellIs" dxfId="24" priority="113" operator="equal">
      <formula>"ESCRIBA AQUÍ EL NOMBRE DEL CAPITULO"</formula>
    </cfRule>
  </conditionalFormatting>
  <conditionalFormatting sqref="G21:K21">
    <cfRule type="cellIs" dxfId="23" priority="109" operator="equal">
      <formula>"ESCRIBA AQUÍ EL NOMBRE DEL CAPITULO"</formula>
    </cfRule>
  </conditionalFormatting>
  <conditionalFormatting sqref="G29:K29">
    <cfRule type="cellIs" dxfId="22" priority="106" operator="equal">
      <formula>"ESCRIBA AQUÍ EL NOMBRE DEL CAPITULO"</formula>
    </cfRule>
  </conditionalFormatting>
  <conditionalFormatting sqref="G39:K39">
    <cfRule type="cellIs" dxfId="21" priority="103" operator="equal">
      <formula>"ESCRIBA AQUÍ EL NOMBRE DEL CAPITULO"</formula>
    </cfRule>
  </conditionalFormatting>
  <conditionalFormatting sqref="G46:K46">
    <cfRule type="cellIs" dxfId="20" priority="101" operator="equal">
      <formula>"ESCRIBA AQUÍ EL NOMBRE DEL CAPITULO"</formula>
    </cfRule>
  </conditionalFormatting>
  <conditionalFormatting sqref="G67:K67">
    <cfRule type="cellIs" dxfId="19" priority="67" operator="equal">
      <formula>"ESCRIBA AQUÍ EL NOMBRE DEL CAPITULO"</formula>
    </cfRule>
  </conditionalFormatting>
  <conditionalFormatting sqref="G95:K95">
    <cfRule type="cellIs" dxfId="18" priority="63" operator="equal">
      <formula>"ESCRIBA AQUÍ EL NOMBRE DEL CAPITULO"</formula>
    </cfRule>
  </conditionalFormatting>
  <conditionalFormatting sqref="G106:K106">
    <cfRule type="cellIs" dxfId="17" priority="56" operator="equal">
      <formula>"ESCRIBA AQUÍ EL NOMBRE DEL CAPITULO"</formula>
    </cfRule>
  </conditionalFormatting>
  <conditionalFormatting sqref="G127:K127">
    <cfRule type="cellIs" dxfId="16" priority="52" operator="equal">
      <formula>"ESCRIBA AQUÍ EL NOMBRE DEL CAPITULO"</formula>
    </cfRule>
  </conditionalFormatting>
  <conditionalFormatting sqref="G136:K136">
    <cfRule type="cellIs" dxfId="15" priority="48" operator="equal">
      <formula>"ESCRIBA AQUÍ EL NOMBRE DEL CAPITULO"</formula>
    </cfRule>
  </conditionalFormatting>
  <conditionalFormatting sqref="G166:K167">
    <cfRule type="cellIs" dxfId="14" priority="45" operator="equal">
      <formula>"ESCRIBA AQUÍ EL NOMBRE DEL CAPITULO"</formula>
    </cfRule>
  </conditionalFormatting>
  <conditionalFormatting sqref="G169:K169">
    <cfRule type="cellIs" dxfId="13" priority="42" operator="equal">
      <formula>"ESCRIBA AQUÍ EL NOMBRE DEL CAPITULO"</formula>
    </cfRule>
  </conditionalFormatting>
  <conditionalFormatting sqref="G174:K174">
    <cfRule type="cellIs" dxfId="12" priority="34" operator="equal">
      <formula>"ESCRIBA AQUÍ EL NOMBRE DEL CAPITULO"</formula>
    </cfRule>
  </conditionalFormatting>
  <conditionalFormatting sqref="G182:K182">
    <cfRule type="cellIs" dxfId="11" priority="25" operator="equal">
      <formula>"ESCRIBA AQUÍ EL NOMBRE DEL CAPITULO"</formula>
    </cfRule>
  </conditionalFormatting>
  <conditionalFormatting sqref="H54:K55">
    <cfRule type="cellIs" dxfId="10" priority="72" operator="equal">
      <formula>"ESCRIBA AQUÍ EL NOMBRE DEL CAPITULO"</formula>
    </cfRule>
  </conditionalFormatting>
  <conditionalFormatting sqref="H186:K186">
    <cfRule type="cellIs" dxfId="9" priority="19" operator="equal">
      <formula>"ESCRIBA AQUÍ EL NOMBRE DEL CAPITULO"</formula>
    </cfRule>
  </conditionalFormatting>
  <conditionalFormatting sqref="H189:K189">
    <cfRule type="cellIs" dxfId="8" priority="14" operator="equal">
      <formula>"ESCRIBA AQUÍ EL NOMBRE DEL CAPITULO"</formula>
    </cfRule>
  </conditionalFormatting>
  <conditionalFormatting sqref="H195:K195">
    <cfRule type="cellIs" dxfId="7" priority="7" operator="equal">
      <formula>"ESCRIBA AQUÍ EL NOMBRE DEL CAPITULO"</formula>
    </cfRule>
  </conditionalFormatting>
  <conditionalFormatting sqref="H201:K201">
    <cfRule type="cellIs" dxfId="6" priority="1" operator="equal">
      <formula>"ESCRIBA AQUÍ EL NOMBRE DEL CAPITULO"</formula>
    </cfRule>
  </conditionalFormatting>
  <conditionalFormatting sqref="I22:I26 G24:G26">
    <cfRule type="cellIs" dxfId="5" priority="94" operator="equal">
      <formula>"ESCRIBA AQUÍ EL NOMBRE DEL CAPITULO"</formula>
    </cfRule>
  </conditionalFormatting>
  <conditionalFormatting sqref="I30">
    <cfRule type="cellIs" dxfId="4" priority="90" operator="equal">
      <formula>"ESCRIBA AQUÍ EL NOMBRE DEL CAPITULO"</formula>
    </cfRule>
  </conditionalFormatting>
  <conditionalFormatting sqref="I40:I43">
    <cfRule type="cellIs" dxfId="3" priority="84" operator="equal">
      <formula>"ESCRIBA AQUÍ EL NOMBRE DEL CAPITULO"</formula>
    </cfRule>
  </conditionalFormatting>
  <conditionalFormatting sqref="I47:I51">
    <cfRule type="cellIs" dxfId="2" priority="79" operator="equal">
      <formula>"ESCRIBA AQUÍ EL NOMBRE DEL CAPITULO"</formula>
    </cfRule>
  </conditionalFormatting>
  <conditionalFormatting sqref="I175:I181">
    <cfRule type="cellIs" dxfId="1" priority="35" operator="equal">
      <formula>"ESCRIBA AQUÍ EL NOMBRE DEL CAPITULO"</formula>
    </cfRule>
  </conditionalFormatting>
  <conditionalFormatting sqref="I202:I203">
    <cfRule type="cellIs" dxfId="0" priority="4" operator="equal">
      <formula>"ESCRIBA AQUÍ EL NOMBRE DEL CAPITULO"</formula>
    </cfRule>
  </conditionalFormatting>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zoomScale="80" zoomScaleNormal="80" zoomScaleSheetLayoutView="80" workbookViewId="0">
      <selection activeCell="D12" sqref="D12:K13"/>
    </sheetView>
  </sheetViews>
  <sheetFormatPr baseColWidth="10" defaultColWidth="11.5" defaultRowHeight="13"/>
  <cols>
    <col min="1" max="2" width="3.5" style="15" customWidth="1"/>
    <col min="3" max="3" width="12.5" style="15" customWidth="1"/>
    <col min="4" max="4" width="18" style="15" customWidth="1"/>
    <col min="5" max="11" width="11.5" style="15"/>
    <col min="12" max="12" width="17.5" style="15" customWidth="1"/>
    <col min="13" max="14" width="11.5" style="15"/>
    <col min="15" max="15" width="20" style="15" customWidth="1"/>
    <col min="16" max="17" width="3.5" style="15" customWidth="1"/>
    <col min="18" max="16384" width="11.5" style="15"/>
  </cols>
  <sheetData>
    <row r="1" spans="2:16" ht="14" thickBot="1"/>
    <row r="2" spans="2:16" ht="14" thickTop="1">
      <c r="B2" s="20"/>
      <c r="C2" s="21"/>
      <c r="D2" s="21"/>
      <c r="E2" s="21"/>
      <c r="F2" s="21"/>
      <c r="G2" s="21"/>
      <c r="H2" s="21"/>
      <c r="I2" s="21"/>
      <c r="J2" s="21"/>
      <c r="K2" s="21"/>
      <c r="L2" s="21"/>
      <c r="M2" s="21"/>
      <c r="N2" s="21"/>
      <c r="O2" s="21"/>
      <c r="P2" s="158"/>
    </row>
    <row r="3" spans="2:16" ht="36.75" customHeight="1">
      <c r="B3" s="22"/>
      <c r="C3" s="404" t="s">
        <v>23</v>
      </c>
      <c r="D3" s="405"/>
      <c r="E3" s="405"/>
      <c r="F3" s="405"/>
      <c r="P3" s="23"/>
    </row>
    <row r="4" spans="2:16">
      <c r="B4" s="22"/>
      <c r="C4" s="138"/>
      <c r="D4" s="159" t="s">
        <v>24</v>
      </c>
      <c r="E4" s="138"/>
      <c r="F4" s="139"/>
      <c r="P4" s="23"/>
    </row>
    <row r="5" spans="2:16">
      <c r="B5" s="22"/>
      <c r="C5" s="124"/>
      <c r="D5" s="125"/>
      <c r="E5" s="124"/>
      <c r="F5" s="125"/>
      <c r="P5" s="23"/>
    </row>
    <row r="6" spans="2:16" ht="48" customHeight="1">
      <c r="B6" s="22"/>
      <c r="C6" s="406" t="s">
        <v>25</v>
      </c>
      <c r="D6" s="406"/>
      <c r="E6" s="406"/>
      <c r="F6" s="406"/>
      <c r="G6" s="406"/>
      <c r="H6" s="406"/>
      <c r="I6" s="406"/>
      <c r="J6" s="406"/>
      <c r="K6" s="406"/>
      <c r="L6" s="406"/>
      <c r="M6" s="406"/>
      <c r="N6" s="406"/>
      <c r="O6" s="406"/>
      <c r="P6" s="24"/>
    </row>
    <row r="7" spans="2:16" ht="15" thickBot="1">
      <c r="B7" s="22"/>
      <c r="C7" s="49"/>
      <c r="D7" s="49"/>
      <c r="E7" s="49"/>
      <c r="F7" s="49"/>
      <c r="G7" s="49"/>
      <c r="H7" s="49"/>
      <c r="I7" s="49"/>
      <c r="J7" s="49"/>
      <c r="K7" s="49"/>
      <c r="L7" s="49"/>
      <c r="M7" s="49"/>
      <c r="N7" s="49"/>
      <c r="O7" s="49"/>
      <c r="P7" s="23"/>
    </row>
    <row r="8" spans="2:16" ht="14">
      <c r="B8" s="22"/>
      <c r="C8" s="363"/>
      <c r="D8" s="365"/>
      <c r="E8" s="366"/>
      <c r="F8" s="366"/>
      <c r="G8" s="366"/>
      <c r="H8" s="366"/>
      <c r="I8" s="366"/>
      <c r="J8" s="366"/>
      <c r="K8" s="367"/>
      <c r="L8" s="378"/>
      <c r="M8" s="379"/>
      <c r="N8" s="379"/>
      <c r="O8" s="380"/>
      <c r="P8" s="25"/>
    </row>
    <row r="9" spans="2:16" ht="14">
      <c r="B9" s="22"/>
      <c r="C9" s="364"/>
      <c r="D9" s="368" t="s">
        <v>26</v>
      </c>
      <c r="E9" s="369"/>
      <c r="F9" s="369"/>
      <c r="G9" s="369"/>
      <c r="H9" s="369"/>
      <c r="I9" s="369"/>
      <c r="J9" s="369"/>
      <c r="K9" s="370"/>
      <c r="L9" s="381"/>
      <c r="M9" s="382"/>
      <c r="N9" s="382"/>
      <c r="O9" s="383"/>
      <c r="P9" s="25"/>
    </row>
    <row r="10" spans="2:16" ht="14">
      <c r="B10" s="22"/>
      <c r="C10" s="364"/>
      <c r="D10" s="368"/>
      <c r="E10" s="369"/>
      <c r="F10" s="369"/>
      <c r="G10" s="369"/>
      <c r="H10" s="369"/>
      <c r="I10" s="369"/>
      <c r="J10" s="369"/>
      <c r="K10" s="370"/>
      <c r="L10" s="371" t="s">
        <v>27</v>
      </c>
      <c r="M10" s="384"/>
      <c r="N10" s="385"/>
      <c r="O10" s="386"/>
      <c r="P10" s="25"/>
    </row>
    <row r="11" spans="2:16" ht="14">
      <c r="B11" s="22"/>
      <c r="C11" s="364"/>
      <c r="D11" s="368" t="s">
        <v>28</v>
      </c>
      <c r="E11" s="369"/>
      <c r="F11" s="369"/>
      <c r="G11" s="369"/>
      <c r="H11" s="369"/>
      <c r="I11" s="369"/>
      <c r="J11" s="369"/>
      <c r="K11" s="370"/>
      <c r="L11" s="372"/>
      <c r="M11" s="387"/>
      <c r="N11" s="388"/>
      <c r="O11" s="389"/>
      <c r="P11" s="26"/>
    </row>
    <row r="12" spans="2:16" ht="12.75" customHeight="1">
      <c r="B12" s="22"/>
      <c r="C12" s="364"/>
      <c r="D12" s="407"/>
      <c r="E12" s="408"/>
      <c r="F12" s="408"/>
      <c r="G12" s="408"/>
      <c r="H12" s="408"/>
      <c r="I12" s="408"/>
      <c r="J12" s="408"/>
      <c r="K12" s="409"/>
      <c r="L12" s="371" t="s">
        <v>29</v>
      </c>
      <c r="M12" s="371">
        <v>1</v>
      </c>
      <c r="N12" s="371" t="s">
        <v>30</v>
      </c>
      <c r="O12" s="376">
        <v>1</v>
      </c>
      <c r="P12" s="25"/>
    </row>
    <row r="13" spans="2:16">
      <c r="B13" s="22"/>
      <c r="C13" s="364"/>
      <c r="D13" s="407"/>
      <c r="E13" s="408"/>
      <c r="F13" s="408"/>
      <c r="G13" s="408"/>
      <c r="H13" s="408"/>
      <c r="I13" s="408"/>
      <c r="J13" s="408"/>
      <c r="K13" s="409"/>
      <c r="L13" s="390"/>
      <c r="M13" s="390"/>
      <c r="N13" s="390"/>
      <c r="O13" s="377"/>
      <c r="P13" s="25"/>
    </row>
    <row r="14" spans="2:16" ht="14">
      <c r="B14" s="22"/>
      <c r="C14" s="364"/>
      <c r="D14" s="368" t="s">
        <v>31</v>
      </c>
      <c r="E14" s="369"/>
      <c r="F14" s="369"/>
      <c r="G14" s="369"/>
      <c r="H14" s="369"/>
      <c r="I14" s="369"/>
      <c r="J14" s="369"/>
      <c r="K14" s="370"/>
      <c r="L14" s="390"/>
      <c r="M14" s="390"/>
      <c r="N14" s="390"/>
      <c r="O14" s="377"/>
      <c r="P14" s="25"/>
    </row>
    <row r="15" spans="2:16" ht="15" thickBot="1">
      <c r="B15" s="22"/>
      <c r="C15" s="50"/>
      <c r="D15" s="51"/>
      <c r="E15" s="51"/>
      <c r="F15" s="51"/>
      <c r="G15" s="51"/>
      <c r="H15" s="51"/>
      <c r="I15" s="51"/>
      <c r="J15" s="51"/>
      <c r="K15" s="51"/>
      <c r="L15" s="51"/>
      <c r="M15" s="52"/>
      <c r="N15" s="52"/>
      <c r="O15" s="53"/>
      <c r="P15" s="27"/>
    </row>
    <row r="16" spans="2:16" ht="14">
      <c r="B16" s="22"/>
      <c r="C16" s="54"/>
      <c r="D16" s="147"/>
      <c r="E16" s="147"/>
      <c r="F16" s="147"/>
      <c r="G16" s="147"/>
      <c r="H16" s="147"/>
      <c r="I16" s="147"/>
      <c r="J16" s="147"/>
      <c r="K16" s="147"/>
      <c r="L16" s="55" t="s">
        <v>32</v>
      </c>
      <c r="M16" s="56" t="s">
        <v>33</v>
      </c>
      <c r="N16" s="56" t="s">
        <v>34</v>
      </c>
      <c r="O16" s="57" t="s">
        <v>35</v>
      </c>
      <c r="P16" s="26"/>
    </row>
    <row r="17" spans="2:16" ht="14">
      <c r="B17" s="22"/>
      <c r="C17" s="58"/>
      <c r="D17" s="145"/>
      <c r="E17" s="145"/>
      <c r="F17" s="145"/>
      <c r="G17" s="145"/>
      <c r="H17" s="145"/>
      <c r="I17" s="145"/>
      <c r="J17" s="145"/>
      <c r="K17" s="145"/>
      <c r="L17" s="59"/>
      <c r="M17" s="60"/>
      <c r="N17" s="60"/>
      <c r="O17" s="61"/>
      <c r="P17" s="28"/>
    </row>
    <row r="18" spans="2:16" ht="18" customHeight="1">
      <c r="B18" s="22"/>
      <c r="C18" s="311" t="s">
        <v>36</v>
      </c>
      <c r="D18" s="312"/>
      <c r="E18" s="312"/>
      <c r="F18" s="312"/>
      <c r="G18" s="145"/>
      <c r="H18" s="145"/>
      <c r="I18" s="145" t="s">
        <v>37</v>
      </c>
      <c r="J18" s="49"/>
      <c r="K18" s="145"/>
      <c r="L18" s="59"/>
      <c r="M18" s="49"/>
      <c r="N18" s="49"/>
      <c r="O18" s="62"/>
      <c r="P18" s="28"/>
    </row>
    <row r="19" spans="2:16" ht="14">
      <c r="B19" s="22"/>
      <c r="C19" s="63"/>
      <c r="D19" s="64"/>
      <c r="E19" s="64"/>
      <c r="F19" s="64"/>
      <c r="G19" s="64"/>
      <c r="H19" s="64"/>
      <c r="I19" s="64"/>
      <c r="J19" s="64"/>
      <c r="K19" s="64"/>
      <c r="L19" s="64"/>
      <c r="M19" s="64"/>
      <c r="N19" s="64"/>
      <c r="O19" s="65"/>
      <c r="P19" s="29"/>
    </row>
    <row r="20" spans="2:16" ht="15" thickBot="1">
      <c r="B20" s="22"/>
      <c r="C20" s="66"/>
      <c r="D20" s="67"/>
      <c r="E20" s="67"/>
      <c r="F20" s="67"/>
      <c r="G20" s="67"/>
      <c r="H20" s="67"/>
      <c r="I20" s="67"/>
      <c r="J20" s="67"/>
      <c r="K20" s="67"/>
      <c r="L20" s="67"/>
      <c r="M20" s="67"/>
      <c r="N20" s="67"/>
      <c r="O20" s="68"/>
      <c r="P20" s="23"/>
    </row>
    <row r="21" spans="2:16" ht="15" thickBot="1">
      <c r="B21" s="22"/>
      <c r="C21" s="69"/>
      <c r="D21" s="70"/>
      <c r="E21" s="70"/>
      <c r="F21" s="70"/>
      <c r="G21" s="70"/>
      <c r="H21" s="70"/>
      <c r="I21" s="49"/>
      <c r="J21" s="49"/>
      <c r="K21" s="70"/>
      <c r="L21" s="70"/>
      <c r="M21" s="70"/>
      <c r="N21" s="70"/>
      <c r="O21" s="71"/>
      <c r="P21" s="23"/>
    </row>
    <row r="22" spans="2:16" ht="14">
      <c r="B22" s="22"/>
      <c r="C22" s="393" t="s">
        <v>38</v>
      </c>
      <c r="D22" s="394"/>
      <c r="E22" s="394"/>
      <c r="F22" s="394"/>
      <c r="G22" s="394"/>
      <c r="H22" s="394"/>
      <c r="I22" s="394"/>
      <c r="J22" s="394"/>
      <c r="K22" s="394"/>
      <c r="L22" s="394"/>
      <c r="M22" s="394"/>
      <c r="N22" s="394"/>
      <c r="O22" s="395"/>
      <c r="P22" s="30"/>
    </row>
    <row r="23" spans="2:16" ht="15" thickBot="1">
      <c r="B23" s="22"/>
      <c r="C23" s="72"/>
      <c r="D23" s="49"/>
      <c r="E23" s="49"/>
      <c r="F23" s="49"/>
      <c r="G23" s="49"/>
      <c r="H23" s="49"/>
      <c r="I23" s="49"/>
      <c r="J23" s="49"/>
      <c r="K23" s="49"/>
      <c r="L23" s="49"/>
      <c r="M23" s="49"/>
      <c r="N23" s="49"/>
      <c r="O23" s="73"/>
      <c r="P23" s="23"/>
    </row>
    <row r="24" spans="2:16" ht="14">
      <c r="B24" s="22"/>
      <c r="C24" s="74" t="s">
        <v>39</v>
      </c>
      <c r="D24" s="373" t="s">
        <v>5</v>
      </c>
      <c r="E24" s="374"/>
      <c r="F24" s="374"/>
      <c r="G24" s="374"/>
      <c r="H24" s="374"/>
      <c r="I24" s="374"/>
      <c r="J24" s="374"/>
      <c r="K24" s="374"/>
      <c r="L24" s="375"/>
      <c r="M24" s="391" t="s">
        <v>40</v>
      </c>
      <c r="N24" s="392"/>
      <c r="O24" s="74" t="s">
        <v>7</v>
      </c>
      <c r="P24" s="31"/>
    </row>
    <row r="25" spans="2:16" ht="15" thickBot="1">
      <c r="B25" s="22"/>
      <c r="C25" s="75"/>
      <c r="D25" s="347"/>
      <c r="E25" s="348"/>
      <c r="F25" s="348"/>
      <c r="G25" s="348"/>
      <c r="H25" s="348"/>
      <c r="I25" s="348"/>
      <c r="J25" s="348"/>
      <c r="K25" s="348"/>
      <c r="L25" s="349"/>
      <c r="M25" s="347"/>
      <c r="N25" s="349"/>
      <c r="O25" s="76"/>
      <c r="P25" s="32"/>
    </row>
    <row r="26" spans="2:16">
      <c r="B26" s="22"/>
      <c r="C26" s="350" t="s">
        <v>41</v>
      </c>
      <c r="D26" s="351"/>
      <c r="E26" s="351"/>
      <c r="F26" s="351"/>
      <c r="G26" s="351"/>
      <c r="H26" s="351"/>
      <c r="I26" s="351"/>
      <c r="J26" s="351"/>
      <c r="K26" s="351"/>
      <c r="L26" s="351"/>
      <c r="M26" s="351"/>
      <c r="N26" s="351"/>
      <c r="O26" s="352"/>
      <c r="P26" s="33"/>
    </row>
    <row r="27" spans="2:16">
      <c r="B27" s="22"/>
      <c r="C27" s="353"/>
      <c r="D27" s="354"/>
      <c r="E27" s="354"/>
      <c r="F27" s="354"/>
      <c r="G27" s="354"/>
      <c r="H27" s="354"/>
      <c r="I27" s="354"/>
      <c r="J27" s="354"/>
      <c r="K27" s="354"/>
      <c r="L27" s="354"/>
      <c r="M27" s="354"/>
      <c r="N27" s="354"/>
      <c r="O27" s="355"/>
      <c r="P27" s="33"/>
    </row>
    <row r="28" spans="2:16" ht="14" thickBot="1">
      <c r="B28" s="22"/>
      <c r="C28" s="356"/>
      <c r="D28" s="357"/>
      <c r="E28" s="357"/>
      <c r="F28" s="357"/>
      <c r="G28" s="357"/>
      <c r="H28" s="357"/>
      <c r="I28" s="357"/>
      <c r="J28" s="357"/>
      <c r="K28" s="357"/>
      <c r="L28" s="357"/>
      <c r="M28" s="357"/>
      <c r="N28" s="357"/>
      <c r="O28" s="358"/>
      <c r="P28" s="33"/>
    </row>
    <row r="29" spans="2:16" ht="14">
      <c r="B29" s="22"/>
      <c r="C29" s="335" t="s">
        <v>5</v>
      </c>
      <c r="D29" s="402"/>
      <c r="E29" s="402"/>
      <c r="F29" s="402"/>
      <c r="G29" s="403"/>
      <c r="H29" s="341" t="s">
        <v>42</v>
      </c>
      <c r="I29" s="402"/>
      <c r="J29" s="345" t="s">
        <v>43</v>
      </c>
      <c r="K29" s="346"/>
      <c r="L29" s="77" t="s">
        <v>44</v>
      </c>
      <c r="M29" s="341" t="s">
        <v>45</v>
      </c>
      <c r="N29" s="342"/>
      <c r="O29" s="78" t="s">
        <v>46</v>
      </c>
      <c r="P29" s="34"/>
    </row>
    <row r="30" spans="2:16" ht="14">
      <c r="B30" s="22"/>
      <c r="C30" s="319"/>
      <c r="D30" s="320"/>
      <c r="E30" s="320"/>
      <c r="F30" s="320"/>
      <c r="G30" s="396"/>
      <c r="H30" s="397"/>
      <c r="I30" s="396"/>
      <c r="J30" s="397"/>
      <c r="K30" s="396"/>
      <c r="L30" s="79"/>
      <c r="M30" s="398"/>
      <c r="N30" s="399"/>
      <c r="O30" s="80"/>
      <c r="P30" s="35"/>
    </row>
    <row r="31" spans="2:16" ht="14">
      <c r="B31" s="22"/>
      <c r="C31" s="81"/>
      <c r="D31" s="82"/>
      <c r="E31" s="82"/>
      <c r="F31" s="82"/>
      <c r="G31" s="83"/>
      <c r="H31" s="84"/>
      <c r="I31" s="83"/>
      <c r="J31" s="84"/>
      <c r="K31" s="83"/>
      <c r="L31" s="79"/>
      <c r="M31" s="398"/>
      <c r="N31" s="399"/>
      <c r="O31" s="80"/>
      <c r="P31" s="35"/>
    </row>
    <row r="32" spans="2:16" ht="15" thickBot="1">
      <c r="B32" s="22"/>
      <c r="C32" s="331"/>
      <c r="D32" s="332"/>
      <c r="E32" s="332"/>
      <c r="F32" s="332"/>
      <c r="G32" s="359"/>
      <c r="H32" s="360"/>
      <c r="I32" s="359"/>
      <c r="J32" s="360"/>
      <c r="K32" s="359"/>
      <c r="L32" s="85"/>
      <c r="M32" s="361"/>
      <c r="N32" s="362"/>
      <c r="O32" s="80"/>
      <c r="P32" s="35"/>
    </row>
    <row r="33" spans="2:16" ht="15" thickBot="1">
      <c r="B33" s="22"/>
      <c r="C33" s="325" t="s">
        <v>47</v>
      </c>
      <c r="D33" s="326"/>
      <c r="E33" s="326"/>
      <c r="F33" s="326"/>
      <c r="G33" s="326"/>
      <c r="H33" s="326"/>
      <c r="I33" s="326"/>
      <c r="J33" s="326"/>
      <c r="K33" s="326"/>
      <c r="L33" s="326"/>
      <c r="M33" s="326"/>
      <c r="N33" s="327"/>
      <c r="O33" s="86"/>
      <c r="P33" s="36"/>
    </row>
    <row r="34" spans="2:16" ht="13.5" customHeight="1">
      <c r="B34" s="22"/>
      <c r="C34" s="350" t="s">
        <v>48</v>
      </c>
      <c r="D34" s="351"/>
      <c r="E34" s="351"/>
      <c r="F34" s="351"/>
      <c r="G34" s="351"/>
      <c r="H34" s="351"/>
      <c r="I34" s="351"/>
      <c r="J34" s="351"/>
      <c r="K34" s="351"/>
      <c r="L34" s="351"/>
      <c r="M34" s="351"/>
      <c r="N34" s="351"/>
      <c r="O34" s="352"/>
      <c r="P34" s="33"/>
    </row>
    <row r="35" spans="2:16">
      <c r="B35" s="22"/>
      <c r="C35" s="353"/>
      <c r="D35" s="354"/>
      <c r="E35" s="354"/>
      <c r="F35" s="354"/>
      <c r="G35" s="354"/>
      <c r="H35" s="354"/>
      <c r="I35" s="354"/>
      <c r="J35" s="354"/>
      <c r="K35" s="354"/>
      <c r="L35" s="354"/>
      <c r="M35" s="354"/>
      <c r="N35" s="354"/>
      <c r="O35" s="355"/>
      <c r="P35" s="33"/>
    </row>
    <row r="36" spans="2:16" ht="14" thickBot="1">
      <c r="B36" s="22"/>
      <c r="C36" s="356"/>
      <c r="D36" s="357"/>
      <c r="E36" s="357"/>
      <c r="F36" s="357"/>
      <c r="G36" s="357"/>
      <c r="H36" s="357"/>
      <c r="I36" s="357"/>
      <c r="J36" s="357"/>
      <c r="K36" s="357"/>
      <c r="L36" s="357"/>
      <c r="M36" s="357"/>
      <c r="N36" s="357"/>
      <c r="O36" s="358"/>
      <c r="P36" s="33"/>
    </row>
    <row r="37" spans="2:16" ht="14">
      <c r="B37" s="22"/>
      <c r="C37" s="335" t="s">
        <v>5</v>
      </c>
      <c r="D37" s="336"/>
      <c r="E37" s="336"/>
      <c r="F37" s="336"/>
      <c r="G37" s="336"/>
      <c r="H37" s="336"/>
      <c r="I37" s="336"/>
      <c r="J37" s="342"/>
      <c r="K37" s="146" t="s">
        <v>40</v>
      </c>
      <c r="L37" s="77" t="s">
        <v>7</v>
      </c>
      <c r="M37" s="341" t="s">
        <v>49</v>
      </c>
      <c r="N37" s="342"/>
      <c r="O37" s="78" t="s">
        <v>46</v>
      </c>
      <c r="P37" s="34"/>
    </row>
    <row r="38" spans="2:16" ht="14">
      <c r="B38" s="22"/>
      <c r="C38" s="319"/>
      <c r="D38" s="320"/>
      <c r="E38" s="320"/>
      <c r="F38" s="320"/>
      <c r="G38" s="320"/>
      <c r="H38" s="320"/>
      <c r="I38" s="320"/>
      <c r="J38" s="396"/>
      <c r="K38" s="150"/>
      <c r="L38" s="87"/>
      <c r="M38" s="400"/>
      <c r="N38" s="401"/>
      <c r="O38" s="80"/>
      <c r="P38" s="35"/>
    </row>
    <row r="39" spans="2:16" ht="15" thickBot="1">
      <c r="B39" s="22"/>
      <c r="C39" s="331"/>
      <c r="D39" s="332"/>
      <c r="E39" s="332"/>
      <c r="F39" s="332"/>
      <c r="G39" s="332"/>
      <c r="H39" s="332"/>
      <c r="I39" s="332"/>
      <c r="J39" s="359"/>
      <c r="K39" s="82"/>
      <c r="L39" s="88"/>
      <c r="M39" s="333"/>
      <c r="N39" s="334"/>
      <c r="O39" s="89"/>
      <c r="P39" s="35"/>
    </row>
    <row r="40" spans="2:16" ht="15" thickBot="1">
      <c r="B40" s="22"/>
      <c r="C40" s="325" t="s">
        <v>47</v>
      </c>
      <c r="D40" s="326"/>
      <c r="E40" s="326"/>
      <c r="F40" s="326"/>
      <c r="G40" s="326"/>
      <c r="H40" s="326"/>
      <c r="I40" s="326"/>
      <c r="J40" s="326"/>
      <c r="K40" s="326"/>
      <c r="L40" s="326"/>
      <c r="M40" s="326"/>
      <c r="N40" s="327"/>
      <c r="O40" s="90">
        <v>0</v>
      </c>
      <c r="P40" s="35"/>
    </row>
    <row r="41" spans="2:16">
      <c r="B41" s="22"/>
      <c r="C41" s="350" t="s">
        <v>50</v>
      </c>
      <c r="D41" s="351"/>
      <c r="E41" s="351"/>
      <c r="F41" s="351"/>
      <c r="G41" s="351"/>
      <c r="H41" s="351"/>
      <c r="I41" s="351"/>
      <c r="J41" s="351"/>
      <c r="K41" s="351"/>
      <c r="L41" s="351"/>
      <c r="M41" s="351"/>
      <c r="N41" s="351"/>
      <c r="O41" s="352"/>
      <c r="P41" s="33"/>
    </row>
    <row r="42" spans="2:16">
      <c r="B42" s="22"/>
      <c r="C42" s="353"/>
      <c r="D42" s="354"/>
      <c r="E42" s="354"/>
      <c r="F42" s="354"/>
      <c r="G42" s="354"/>
      <c r="H42" s="354"/>
      <c r="I42" s="354"/>
      <c r="J42" s="354"/>
      <c r="K42" s="354"/>
      <c r="L42" s="354"/>
      <c r="M42" s="354"/>
      <c r="N42" s="354"/>
      <c r="O42" s="355"/>
      <c r="P42" s="33"/>
    </row>
    <row r="43" spans="2:16" ht="14" thickBot="1">
      <c r="B43" s="22"/>
      <c r="C43" s="356"/>
      <c r="D43" s="357"/>
      <c r="E43" s="357"/>
      <c r="F43" s="357"/>
      <c r="G43" s="357"/>
      <c r="H43" s="357"/>
      <c r="I43" s="357"/>
      <c r="J43" s="357"/>
      <c r="K43" s="357"/>
      <c r="L43" s="357"/>
      <c r="M43" s="357"/>
      <c r="N43" s="357"/>
      <c r="O43" s="358"/>
      <c r="P43" s="33"/>
    </row>
    <row r="44" spans="2:16" ht="15">
      <c r="B44" s="22"/>
      <c r="C44" s="335" t="s">
        <v>51</v>
      </c>
      <c r="D44" s="336"/>
      <c r="E44" s="336"/>
      <c r="F44" s="336"/>
      <c r="G44" s="336"/>
      <c r="H44" s="336"/>
      <c r="I44" s="336"/>
      <c r="J44" s="77" t="s">
        <v>52</v>
      </c>
      <c r="K44" s="148" t="s">
        <v>53</v>
      </c>
      <c r="L44" s="91" t="s">
        <v>54</v>
      </c>
      <c r="M44" s="341" t="s">
        <v>55</v>
      </c>
      <c r="N44" s="342"/>
      <c r="O44" s="78" t="s">
        <v>46</v>
      </c>
      <c r="P44" s="34"/>
    </row>
    <row r="45" spans="2:16" ht="14">
      <c r="B45" s="22"/>
      <c r="C45" s="319"/>
      <c r="D45" s="320"/>
      <c r="E45" s="320"/>
      <c r="F45" s="320"/>
      <c r="G45" s="320"/>
      <c r="H45" s="320"/>
      <c r="I45" s="320"/>
      <c r="J45" s="92"/>
      <c r="K45" s="93"/>
      <c r="L45" s="92"/>
      <c r="M45" s="339"/>
      <c r="N45" s="340"/>
      <c r="O45" s="80"/>
      <c r="P45" s="35"/>
    </row>
    <row r="46" spans="2:16" ht="15" thickBot="1">
      <c r="B46" s="22"/>
      <c r="C46" s="331"/>
      <c r="D46" s="332"/>
      <c r="E46" s="332"/>
      <c r="F46" s="332"/>
      <c r="G46" s="332"/>
      <c r="H46" s="332"/>
      <c r="I46" s="332"/>
      <c r="J46" s="94"/>
      <c r="K46" s="95"/>
      <c r="L46" s="94"/>
      <c r="M46" s="333"/>
      <c r="N46" s="334"/>
      <c r="O46" s="96"/>
      <c r="P46" s="35"/>
    </row>
    <row r="47" spans="2:16" ht="15" thickBot="1">
      <c r="B47" s="22"/>
      <c r="C47" s="325" t="s">
        <v>47</v>
      </c>
      <c r="D47" s="326"/>
      <c r="E47" s="326"/>
      <c r="F47" s="326"/>
      <c r="G47" s="326"/>
      <c r="H47" s="326"/>
      <c r="I47" s="326"/>
      <c r="J47" s="326"/>
      <c r="K47" s="326"/>
      <c r="L47" s="326"/>
      <c r="M47" s="326"/>
      <c r="N47" s="327"/>
      <c r="O47" s="86"/>
      <c r="P47" s="36"/>
    </row>
    <row r="48" spans="2:16">
      <c r="B48" s="22"/>
      <c r="C48" s="350" t="s">
        <v>56</v>
      </c>
      <c r="D48" s="351"/>
      <c r="E48" s="351"/>
      <c r="F48" s="351"/>
      <c r="G48" s="351"/>
      <c r="H48" s="351"/>
      <c r="I48" s="351"/>
      <c r="J48" s="351"/>
      <c r="K48" s="351"/>
      <c r="L48" s="351"/>
      <c r="M48" s="351"/>
      <c r="N48" s="351"/>
      <c r="O48" s="352"/>
      <c r="P48" s="33"/>
    </row>
    <row r="49" spans="2:16">
      <c r="B49" s="22"/>
      <c r="C49" s="353"/>
      <c r="D49" s="354"/>
      <c r="E49" s="354"/>
      <c r="F49" s="354"/>
      <c r="G49" s="354"/>
      <c r="H49" s="354"/>
      <c r="I49" s="354"/>
      <c r="J49" s="354"/>
      <c r="K49" s="354"/>
      <c r="L49" s="354"/>
      <c r="M49" s="354"/>
      <c r="N49" s="354"/>
      <c r="O49" s="355"/>
      <c r="P49" s="33"/>
    </row>
    <row r="50" spans="2:16" ht="14" thickBot="1">
      <c r="B50" s="22"/>
      <c r="C50" s="356"/>
      <c r="D50" s="357"/>
      <c r="E50" s="357"/>
      <c r="F50" s="357"/>
      <c r="G50" s="357"/>
      <c r="H50" s="357"/>
      <c r="I50" s="357"/>
      <c r="J50" s="357"/>
      <c r="K50" s="357"/>
      <c r="L50" s="357"/>
      <c r="M50" s="357"/>
      <c r="N50" s="357"/>
      <c r="O50" s="358"/>
      <c r="P50" s="33"/>
    </row>
    <row r="51" spans="2:16" ht="30">
      <c r="B51" s="22"/>
      <c r="C51" s="335" t="s">
        <v>57</v>
      </c>
      <c r="D51" s="336"/>
      <c r="E51" s="336"/>
      <c r="F51" s="336"/>
      <c r="G51" s="336"/>
      <c r="H51" s="336"/>
      <c r="I51" s="336"/>
      <c r="J51" s="77" t="s">
        <v>58</v>
      </c>
      <c r="K51" s="97" t="s">
        <v>59</v>
      </c>
      <c r="L51" s="98" t="s">
        <v>60</v>
      </c>
      <c r="M51" s="337" t="s">
        <v>45</v>
      </c>
      <c r="N51" s="338"/>
      <c r="O51" s="99" t="s">
        <v>46</v>
      </c>
      <c r="P51" s="37"/>
    </row>
    <row r="52" spans="2:16" ht="14">
      <c r="B52" s="22"/>
      <c r="C52" s="100"/>
      <c r="D52" s="101"/>
      <c r="E52" s="101"/>
      <c r="F52" s="101"/>
      <c r="G52" s="101"/>
      <c r="H52" s="101"/>
      <c r="I52" s="101"/>
      <c r="J52" s="102"/>
      <c r="K52" s="103"/>
      <c r="L52" s="104"/>
      <c r="M52" s="343"/>
      <c r="N52" s="344"/>
      <c r="O52" s="105"/>
      <c r="P52" s="38"/>
    </row>
    <row r="53" spans="2:16" ht="14">
      <c r="B53" s="22"/>
      <c r="C53" s="100"/>
      <c r="D53" s="101"/>
      <c r="E53" s="101"/>
      <c r="F53" s="101"/>
      <c r="G53" s="101"/>
      <c r="H53" s="101"/>
      <c r="I53" s="101"/>
      <c r="J53" s="102"/>
      <c r="K53" s="103"/>
      <c r="L53" s="104"/>
      <c r="M53" s="343"/>
      <c r="N53" s="344"/>
      <c r="O53" s="105"/>
      <c r="P53" s="38"/>
    </row>
    <row r="54" spans="2:16" ht="14">
      <c r="B54" s="22"/>
      <c r="C54" s="100"/>
      <c r="D54" s="101"/>
      <c r="E54" s="101"/>
      <c r="F54" s="101"/>
      <c r="G54" s="101"/>
      <c r="H54" s="101"/>
      <c r="I54" s="101"/>
      <c r="J54" s="102"/>
      <c r="K54" s="103"/>
      <c r="L54" s="104"/>
      <c r="M54" s="339"/>
      <c r="N54" s="340"/>
      <c r="O54" s="105"/>
      <c r="P54" s="38"/>
    </row>
    <row r="55" spans="2:16" ht="15" thickBot="1">
      <c r="B55" s="22"/>
      <c r="C55" s="331"/>
      <c r="D55" s="332"/>
      <c r="E55" s="332"/>
      <c r="F55" s="332"/>
      <c r="G55" s="332"/>
      <c r="H55" s="332"/>
      <c r="I55" s="332"/>
      <c r="J55" s="94"/>
      <c r="K55" s="95"/>
      <c r="L55" s="94"/>
      <c r="M55" s="333"/>
      <c r="N55" s="334"/>
      <c r="O55" s="96"/>
      <c r="P55" s="35"/>
    </row>
    <row r="56" spans="2:16" ht="15" thickBot="1">
      <c r="B56" s="22"/>
      <c r="C56" s="325" t="s">
        <v>47</v>
      </c>
      <c r="D56" s="326"/>
      <c r="E56" s="326"/>
      <c r="F56" s="326"/>
      <c r="G56" s="326"/>
      <c r="H56" s="326"/>
      <c r="I56" s="326"/>
      <c r="J56" s="326"/>
      <c r="K56" s="326"/>
      <c r="L56" s="326"/>
      <c r="M56" s="326"/>
      <c r="N56" s="327"/>
      <c r="O56" s="90"/>
      <c r="P56" s="35"/>
    </row>
    <row r="57" spans="2:16" ht="15" thickBot="1">
      <c r="B57" s="22"/>
      <c r="C57" s="72"/>
      <c r="D57" s="49"/>
      <c r="E57" s="49"/>
      <c r="F57" s="49"/>
      <c r="G57" s="49"/>
      <c r="H57" s="49"/>
      <c r="I57" s="49"/>
      <c r="J57" s="49"/>
      <c r="K57" s="49"/>
      <c r="L57" s="49"/>
      <c r="M57" s="49"/>
      <c r="N57" s="49"/>
      <c r="O57" s="73"/>
      <c r="P57" s="23"/>
    </row>
    <row r="58" spans="2:16" ht="15" thickBot="1">
      <c r="B58" s="22"/>
      <c r="C58" s="328" t="s">
        <v>61</v>
      </c>
      <c r="D58" s="329"/>
      <c r="E58" s="329"/>
      <c r="F58" s="329"/>
      <c r="G58" s="329"/>
      <c r="H58" s="329"/>
      <c r="I58" s="329"/>
      <c r="J58" s="329"/>
      <c r="K58" s="329"/>
      <c r="L58" s="329"/>
      <c r="M58" s="329"/>
      <c r="N58" s="330"/>
      <c r="O58" s="106"/>
      <c r="P58" s="39"/>
    </row>
    <row r="59" spans="2:16">
      <c r="B59" s="22"/>
      <c r="C59" s="350" t="s">
        <v>62</v>
      </c>
      <c r="D59" s="351"/>
      <c r="E59" s="351"/>
      <c r="F59" s="351"/>
      <c r="G59" s="351"/>
      <c r="H59" s="351"/>
      <c r="I59" s="351"/>
      <c r="J59" s="351"/>
      <c r="K59" s="351"/>
      <c r="L59" s="351"/>
      <c r="M59" s="351"/>
      <c r="N59" s="351"/>
      <c r="O59" s="352"/>
      <c r="P59" s="33"/>
    </row>
    <row r="60" spans="2:16">
      <c r="B60" s="22"/>
      <c r="C60" s="353"/>
      <c r="D60" s="354"/>
      <c r="E60" s="354"/>
      <c r="F60" s="354"/>
      <c r="G60" s="354"/>
      <c r="H60" s="354"/>
      <c r="I60" s="354"/>
      <c r="J60" s="354"/>
      <c r="K60" s="354"/>
      <c r="L60" s="354"/>
      <c r="M60" s="354"/>
      <c r="N60" s="354"/>
      <c r="O60" s="355"/>
      <c r="P60" s="33"/>
    </row>
    <row r="61" spans="2:16" ht="14" thickBot="1">
      <c r="B61" s="22"/>
      <c r="C61" s="356"/>
      <c r="D61" s="357"/>
      <c r="E61" s="357"/>
      <c r="F61" s="357"/>
      <c r="G61" s="357"/>
      <c r="H61" s="357"/>
      <c r="I61" s="357"/>
      <c r="J61" s="357"/>
      <c r="K61" s="357"/>
      <c r="L61" s="357"/>
      <c r="M61" s="357"/>
      <c r="N61" s="357"/>
      <c r="O61" s="358"/>
      <c r="P61" s="33"/>
    </row>
    <row r="62" spans="2:16" ht="15">
      <c r="B62" s="22"/>
      <c r="C62" s="335" t="s">
        <v>63</v>
      </c>
      <c r="D62" s="336"/>
      <c r="E62" s="336"/>
      <c r="F62" s="336"/>
      <c r="G62" s="336"/>
      <c r="H62" s="336"/>
      <c r="I62" s="336"/>
      <c r="J62" s="148"/>
      <c r="K62" s="149"/>
      <c r="L62" s="98" t="s">
        <v>64</v>
      </c>
      <c r="M62" s="337" t="s">
        <v>65</v>
      </c>
      <c r="N62" s="338"/>
      <c r="O62" s="99"/>
      <c r="P62" s="37"/>
    </row>
    <row r="63" spans="2:16" ht="14">
      <c r="B63" s="22"/>
      <c r="C63" s="319" t="s">
        <v>66</v>
      </c>
      <c r="D63" s="320"/>
      <c r="E63" s="320"/>
      <c r="F63" s="320"/>
      <c r="G63" s="320"/>
      <c r="H63" s="320"/>
      <c r="I63" s="320"/>
      <c r="J63" s="107"/>
      <c r="K63" s="108"/>
      <c r="L63" s="109"/>
      <c r="M63" s="321"/>
      <c r="N63" s="322"/>
      <c r="O63" s="110"/>
      <c r="P63" s="40"/>
    </row>
    <row r="64" spans="2:16" ht="14">
      <c r="B64" s="22"/>
      <c r="C64" s="81" t="s">
        <v>67</v>
      </c>
      <c r="D64" s="82"/>
      <c r="E64" s="82"/>
      <c r="F64" s="82"/>
      <c r="G64" s="82"/>
      <c r="H64" s="82"/>
      <c r="I64" s="82"/>
      <c r="J64" s="107"/>
      <c r="K64" s="108"/>
      <c r="L64" s="109"/>
      <c r="M64" s="321"/>
      <c r="N64" s="322"/>
      <c r="O64" s="110"/>
      <c r="P64" s="40"/>
    </row>
    <row r="65" spans="2:16" ht="15" thickBot="1">
      <c r="B65" s="22"/>
      <c r="C65" s="66" t="s">
        <v>68</v>
      </c>
      <c r="D65" s="67"/>
      <c r="E65" s="67"/>
      <c r="F65" s="67"/>
      <c r="G65" s="67"/>
      <c r="H65" s="67"/>
      <c r="I65" s="67"/>
      <c r="J65" s="111"/>
      <c r="K65" s="112"/>
      <c r="L65" s="109"/>
      <c r="M65" s="323"/>
      <c r="N65" s="324"/>
      <c r="O65" s="110"/>
      <c r="P65" s="40"/>
    </row>
    <row r="66" spans="2:16" ht="15" thickBot="1">
      <c r="B66" s="22"/>
      <c r="C66" s="325" t="s">
        <v>47</v>
      </c>
      <c r="D66" s="326"/>
      <c r="E66" s="326"/>
      <c r="F66" s="326"/>
      <c r="G66" s="326"/>
      <c r="H66" s="326"/>
      <c r="I66" s="326"/>
      <c r="J66" s="326"/>
      <c r="K66" s="326"/>
      <c r="L66" s="326"/>
      <c r="M66" s="326"/>
      <c r="N66" s="327"/>
      <c r="O66" s="113"/>
      <c r="P66" s="41"/>
    </row>
    <row r="67" spans="2:16" ht="15" thickBot="1">
      <c r="B67" s="22"/>
      <c r="C67" s="72"/>
      <c r="D67" s="49"/>
      <c r="E67" s="49"/>
      <c r="F67" s="49"/>
      <c r="G67" s="49"/>
      <c r="H67" s="49"/>
      <c r="I67" s="49"/>
      <c r="J67" s="49"/>
      <c r="K67" s="49"/>
      <c r="L67" s="49"/>
      <c r="M67" s="49"/>
      <c r="N67" s="49"/>
      <c r="O67" s="73"/>
      <c r="P67" s="23"/>
    </row>
    <row r="68" spans="2:16" ht="15" thickBot="1">
      <c r="B68" s="22"/>
      <c r="C68" s="328" t="s">
        <v>69</v>
      </c>
      <c r="D68" s="329"/>
      <c r="E68" s="329"/>
      <c r="F68" s="329"/>
      <c r="G68" s="329"/>
      <c r="H68" s="329"/>
      <c r="I68" s="329"/>
      <c r="J68" s="329"/>
      <c r="K68" s="329"/>
      <c r="L68" s="329"/>
      <c r="M68" s="329"/>
      <c r="N68" s="330"/>
      <c r="O68" s="114"/>
      <c r="P68" s="41"/>
    </row>
    <row r="69" spans="2:16" ht="14">
      <c r="B69" s="22"/>
      <c r="C69" s="72"/>
      <c r="D69" s="49"/>
      <c r="E69" s="49"/>
      <c r="F69" s="49"/>
      <c r="G69" s="49"/>
      <c r="H69" s="49"/>
      <c r="I69" s="49"/>
      <c r="J69" s="49"/>
      <c r="K69" s="49"/>
      <c r="L69" s="49"/>
      <c r="M69" s="49"/>
      <c r="N69" s="49"/>
      <c r="O69" s="73"/>
      <c r="P69" s="23"/>
    </row>
    <row r="70" spans="2:16" ht="14">
      <c r="B70" s="22"/>
      <c r="C70" s="72"/>
      <c r="D70" s="49"/>
      <c r="E70" s="49"/>
      <c r="F70" s="49"/>
      <c r="G70" s="49"/>
      <c r="H70" s="115" t="s">
        <v>70</v>
      </c>
      <c r="I70" s="115"/>
      <c r="J70" s="115"/>
      <c r="K70" s="115"/>
      <c r="L70" s="49"/>
      <c r="M70" s="49"/>
      <c r="N70" s="49"/>
      <c r="O70" s="73"/>
      <c r="P70" s="23"/>
    </row>
    <row r="71" spans="2:16" ht="14">
      <c r="B71" s="22"/>
      <c r="C71" s="72"/>
      <c r="D71" s="49"/>
      <c r="E71" s="49"/>
      <c r="F71" s="49"/>
      <c r="G71" s="49"/>
      <c r="H71" s="115" t="s">
        <v>71</v>
      </c>
      <c r="I71" s="49"/>
      <c r="J71" s="49"/>
      <c r="K71" s="49"/>
      <c r="L71" s="49"/>
      <c r="M71" s="49"/>
      <c r="N71" s="49"/>
      <c r="O71" s="73"/>
      <c r="P71" s="42"/>
    </row>
    <row r="72" spans="2:16" ht="14">
      <c r="B72" s="22"/>
      <c r="C72" s="72"/>
      <c r="D72" s="49"/>
      <c r="E72" s="49"/>
      <c r="F72" s="49"/>
      <c r="G72" s="49"/>
      <c r="H72" s="115" t="s">
        <v>72</v>
      </c>
      <c r="I72" s="49"/>
      <c r="J72" s="49"/>
      <c r="K72" s="49"/>
      <c r="L72" s="49"/>
      <c r="M72" s="49"/>
      <c r="N72" s="49"/>
      <c r="O72" s="73"/>
      <c r="P72" s="42"/>
    </row>
    <row r="73" spans="2:16" ht="14">
      <c r="B73" s="22"/>
      <c r="C73" s="58"/>
      <c r="D73" s="116"/>
      <c r="E73" s="116"/>
      <c r="F73" s="116"/>
      <c r="G73" s="116"/>
      <c r="H73" s="115" t="s">
        <v>73</v>
      </c>
      <c r="I73" s="116"/>
      <c r="J73" s="116"/>
      <c r="K73" s="116"/>
      <c r="L73" s="116"/>
      <c r="M73" s="116"/>
      <c r="N73" s="116"/>
      <c r="O73" s="117"/>
      <c r="P73" s="43"/>
    </row>
    <row r="74" spans="2:16" ht="14">
      <c r="B74" s="22"/>
      <c r="C74" s="72"/>
      <c r="D74" s="49"/>
      <c r="E74" s="49"/>
      <c r="F74" s="49"/>
      <c r="G74" s="49"/>
      <c r="H74" s="49" t="s">
        <v>74</v>
      </c>
      <c r="I74" s="49"/>
      <c r="J74" s="49"/>
      <c r="K74" s="49"/>
      <c r="L74" s="49"/>
      <c r="M74" s="49"/>
      <c r="N74" s="49"/>
      <c r="O74" s="73"/>
      <c r="P74" s="23"/>
    </row>
    <row r="75" spans="2:16" ht="14">
      <c r="B75" s="22"/>
      <c r="C75" s="118" t="s">
        <v>75</v>
      </c>
      <c r="D75" s="119"/>
      <c r="E75" s="119"/>
      <c r="F75" s="119"/>
      <c r="G75" s="119"/>
      <c r="H75" s="119"/>
      <c r="I75" s="119"/>
      <c r="J75" s="119"/>
      <c r="K75" s="119"/>
      <c r="L75" s="119"/>
      <c r="M75" s="119"/>
      <c r="N75" s="119"/>
      <c r="O75" s="120"/>
      <c r="P75" s="23"/>
    </row>
    <row r="76" spans="2:16" ht="14">
      <c r="B76" s="22"/>
      <c r="C76" s="316"/>
      <c r="D76" s="317"/>
      <c r="E76" s="317"/>
      <c r="F76" s="317"/>
      <c r="G76" s="317"/>
      <c r="H76" s="317"/>
      <c r="I76" s="317"/>
      <c r="J76" s="317"/>
      <c r="K76" s="317"/>
      <c r="L76" s="317"/>
      <c r="M76" s="317"/>
      <c r="N76" s="317"/>
      <c r="O76" s="318"/>
      <c r="P76" s="43"/>
    </row>
    <row r="77" spans="2:16" ht="14">
      <c r="B77" s="22"/>
      <c r="C77" s="316"/>
      <c r="D77" s="317"/>
      <c r="E77" s="317"/>
      <c r="F77" s="317"/>
      <c r="G77" s="317"/>
      <c r="H77" s="317"/>
      <c r="I77" s="317"/>
      <c r="J77" s="317"/>
      <c r="K77" s="317"/>
      <c r="L77" s="317"/>
      <c r="M77" s="317"/>
      <c r="N77" s="317"/>
      <c r="O77" s="318"/>
      <c r="P77" s="43"/>
    </row>
    <row r="78" spans="2:16" ht="14">
      <c r="B78" s="22"/>
      <c r="C78" s="58"/>
      <c r="D78" s="116"/>
      <c r="E78" s="116"/>
      <c r="F78" s="116"/>
      <c r="G78" s="116"/>
      <c r="H78" s="116"/>
      <c r="I78" s="116"/>
      <c r="J78" s="116"/>
      <c r="K78" s="116"/>
      <c r="L78" s="116"/>
      <c r="M78" s="116"/>
      <c r="N78" s="116"/>
      <c r="O78" s="117"/>
      <c r="P78" s="43"/>
    </row>
    <row r="79" spans="2:16" ht="14">
      <c r="B79" s="22"/>
      <c r="C79" s="121" t="s">
        <v>76</v>
      </c>
      <c r="D79" s="116"/>
      <c r="E79" s="116"/>
      <c r="F79" s="116"/>
      <c r="G79" s="116"/>
      <c r="H79" s="116"/>
      <c r="I79" s="116"/>
      <c r="J79" s="116"/>
      <c r="K79" s="116"/>
      <c r="L79" s="116"/>
      <c r="M79" s="116"/>
      <c r="N79" s="116"/>
      <c r="O79" s="117"/>
      <c r="P79" s="43"/>
    </row>
    <row r="80" spans="2:16" ht="12.75" customHeight="1">
      <c r="B80" s="22"/>
      <c r="C80" s="313" t="s">
        <v>77</v>
      </c>
      <c r="D80" s="314"/>
      <c r="E80" s="314"/>
      <c r="F80" s="314"/>
      <c r="G80" s="314"/>
      <c r="H80" s="314"/>
      <c r="I80" s="314"/>
      <c r="J80" s="314"/>
      <c r="K80" s="314"/>
      <c r="L80" s="314"/>
      <c r="M80" s="314"/>
      <c r="N80" s="314"/>
      <c r="O80" s="315"/>
      <c r="P80" s="44"/>
    </row>
    <row r="81" spans="2:16" ht="28.5" customHeight="1">
      <c r="B81" s="22"/>
      <c r="C81" s="313"/>
      <c r="D81" s="314"/>
      <c r="E81" s="314"/>
      <c r="F81" s="314"/>
      <c r="G81" s="314"/>
      <c r="H81" s="314"/>
      <c r="I81" s="314"/>
      <c r="J81" s="314"/>
      <c r="K81" s="314"/>
      <c r="L81" s="314"/>
      <c r="M81" s="314"/>
      <c r="N81" s="314"/>
      <c r="O81" s="315"/>
      <c r="P81" s="44"/>
    </row>
    <row r="82" spans="2:16" ht="13.25" customHeight="1">
      <c r="B82" s="22"/>
      <c r="C82" s="313" t="s">
        <v>78</v>
      </c>
      <c r="D82" s="314"/>
      <c r="E82" s="314"/>
      <c r="F82" s="314"/>
      <c r="G82" s="314"/>
      <c r="H82" s="314"/>
      <c r="I82" s="314"/>
      <c r="J82" s="314"/>
      <c r="K82" s="314"/>
      <c r="L82" s="314"/>
      <c r="M82" s="314"/>
      <c r="N82" s="314"/>
      <c r="O82" s="315"/>
      <c r="P82" s="44"/>
    </row>
    <row r="83" spans="2:16" ht="45" customHeight="1">
      <c r="B83" s="22"/>
      <c r="C83" s="313"/>
      <c r="D83" s="314"/>
      <c r="E83" s="314"/>
      <c r="F83" s="314"/>
      <c r="G83" s="314"/>
      <c r="H83" s="314"/>
      <c r="I83" s="314"/>
      <c r="J83" s="314"/>
      <c r="K83" s="314"/>
      <c r="L83" s="314"/>
      <c r="M83" s="314"/>
      <c r="N83" s="314"/>
      <c r="O83" s="315"/>
      <c r="P83" s="44"/>
    </row>
    <row r="84" spans="2:16" ht="14">
      <c r="B84" s="22"/>
      <c r="C84" s="58"/>
      <c r="D84" s="116"/>
      <c r="E84" s="116"/>
      <c r="F84" s="116"/>
      <c r="G84" s="116"/>
      <c r="H84" s="116"/>
      <c r="I84" s="116"/>
      <c r="J84" s="116"/>
      <c r="K84" s="116"/>
      <c r="L84" s="116"/>
      <c r="M84" s="116"/>
      <c r="N84" s="116"/>
      <c r="O84" s="117"/>
      <c r="P84" s="43"/>
    </row>
    <row r="85" spans="2:16" ht="14">
      <c r="B85" s="22"/>
      <c r="C85" s="72"/>
      <c r="D85" s="49"/>
      <c r="E85" s="49"/>
      <c r="F85" s="49"/>
      <c r="G85" s="49"/>
      <c r="H85" s="115" t="s">
        <v>70</v>
      </c>
      <c r="I85" s="49"/>
      <c r="J85" s="49"/>
      <c r="K85" s="49"/>
      <c r="L85" s="49"/>
      <c r="M85" s="49"/>
      <c r="N85" s="49"/>
      <c r="O85" s="73"/>
      <c r="P85" s="23"/>
    </row>
    <row r="86" spans="2:16" ht="14">
      <c r="B86" s="22"/>
      <c r="C86" s="72"/>
      <c r="D86" s="49"/>
      <c r="E86" s="49"/>
      <c r="F86" s="49"/>
      <c r="G86" s="49"/>
      <c r="H86" s="49" t="s">
        <v>71</v>
      </c>
      <c r="I86" s="82"/>
      <c r="J86" s="82"/>
      <c r="K86" s="82"/>
      <c r="L86" s="49"/>
      <c r="M86" s="49"/>
      <c r="N86" s="49"/>
      <c r="O86" s="73"/>
      <c r="P86" s="23"/>
    </row>
    <row r="87" spans="2:16" ht="14">
      <c r="B87" s="22"/>
      <c r="C87" s="72"/>
      <c r="D87" s="49"/>
      <c r="E87" s="49"/>
      <c r="F87" s="49"/>
      <c r="G87" s="49"/>
      <c r="H87" s="49" t="s">
        <v>79</v>
      </c>
      <c r="I87" s="122"/>
      <c r="J87" s="122"/>
      <c r="K87" s="122"/>
      <c r="L87" s="49"/>
      <c r="M87" s="49"/>
      <c r="N87" s="49"/>
      <c r="O87" s="73"/>
      <c r="P87" s="23"/>
    </row>
    <row r="88" spans="2:16" ht="14">
      <c r="B88" s="22"/>
      <c r="C88" s="123"/>
      <c r="D88" s="116"/>
      <c r="E88" s="116"/>
      <c r="F88" s="116"/>
      <c r="G88" s="116"/>
      <c r="H88" s="49" t="s">
        <v>80</v>
      </c>
      <c r="I88" s="49"/>
      <c r="J88" s="49"/>
      <c r="K88" s="49"/>
      <c r="L88" s="116"/>
      <c r="M88" s="116"/>
      <c r="N88" s="116"/>
      <c r="O88" s="117"/>
      <c r="P88" s="43"/>
    </row>
    <row r="89" spans="2:16" ht="18.75" customHeight="1" thickBot="1">
      <c r="B89" s="22"/>
      <c r="C89" s="309"/>
      <c r="D89" s="310"/>
      <c r="E89" s="310"/>
      <c r="F89" s="95"/>
      <c r="G89" s="95"/>
      <c r="H89" s="95"/>
      <c r="I89" s="95"/>
      <c r="J89" s="95"/>
      <c r="K89" s="307"/>
      <c r="L89" s="307"/>
      <c r="M89" s="307"/>
      <c r="N89" s="307"/>
      <c r="O89" s="308"/>
      <c r="P89" s="45"/>
    </row>
    <row r="90" spans="2:16" ht="14" thickBot="1">
      <c r="B90" s="46"/>
      <c r="C90" s="47"/>
      <c r="D90" s="47"/>
      <c r="E90" s="47"/>
      <c r="F90" s="47"/>
      <c r="G90" s="47"/>
      <c r="H90" s="47"/>
      <c r="I90" s="47"/>
      <c r="J90" s="47"/>
      <c r="K90" s="47"/>
      <c r="L90" s="47"/>
      <c r="M90" s="47"/>
      <c r="N90" s="47"/>
      <c r="O90" s="47"/>
      <c r="P90" s="48"/>
    </row>
    <row r="91"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SOPORTE| TÉCNICO</cp:lastModifiedBy>
  <cp:revision/>
  <dcterms:created xsi:type="dcterms:W3CDTF">2006-06-27T16:47:25Z</dcterms:created>
  <dcterms:modified xsi:type="dcterms:W3CDTF">2026-04-28T20:40:01Z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