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richData/rdrichvaluestructure.xml" ContentType="application/vnd.ms-excel.rdrichvaluestructure+xml"/>
  <Override PartName="/xl/richData/rdrichvalue.xml" ContentType="application/vnd.ms-excel.rdrichvalue+xml"/>
  <Override PartName="/xl/richData/rdRichValueTypes.xml" ContentType="application/vnd.ms-excel.rdrichvaluetyp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RISTIAN\Desktop\Documentos FAC - Barranquilla\ESTRUCTURACIÓN DE PROCESOS\PROCESOS 2026\SUBASTA\030-00-F-CACOM-3-GRUTE-2026 REPUESTOS AERONAUTICOS\ADJUDICACIÓN\"/>
    </mc:Choice>
  </mc:AlternateContent>
  <xr:revisionPtr revIDLastSave="0" documentId="8_{D513031C-5E4B-4164-95A4-4CF9EBE0D5DE}" xr6:coauthVersionLast="36" xr6:coauthVersionMax="36" xr10:uidLastSave="{00000000-0000-0000-0000-000000000000}"/>
  <bookViews>
    <workbookView xWindow="0" yWindow="0" windowWidth="23040" windowHeight="10380" xr2:uid="{00000000-000D-0000-FFFF-FFFF00000000}"/>
  </bookViews>
  <sheets>
    <sheet name="OFERTA_COMERCIAL" sheetId="1" r:id="rId1"/>
    <sheet name="Hoja1" sheetId="2" r:id="rId2"/>
  </sheets>
  <definedNames>
    <definedName name="_Hlk127200600" localSheetId="0">OFERTA_COMERCIAL!#REF!</definedName>
    <definedName name="_Hlk127200615" localSheetId="0">OFERTA_COMERCIAL!#REF!</definedName>
    <definedName name="_xlnm.Print_Area" localSheetId="0">OFERTA_COMERCIAL!$A$83:$H$122</definedName>
    <definedName name="Print_Area" localSheetId="0">OFERTA_COMERCIAL!$A$1:$H$122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10" i="1" l="1"/>
  <c r="H110" i="1" s="1"/>
  <c r="J110" i="1" s="1"/>
  <c r="J8" i="1"/>
  <c r="J9" i="1"/>
  <c r="J13" i="1"/>
  <c r="J17" i="1"/>
  <c r="J20" i="1"/>
  <c r="J21" i="1"/>
  <c r="J25" i="1"/>
  <c r="J41" i="1"/>
  <c r="J45" i="1"/>
  <c r="J49" i="1"/>
  <c r="J53" i="1"/>
  <c r="J57" i="1"/>
  <c r="J61" i="1"/>
  <c r="J65" i="1"/>
  <c r="J69" i="1"/>
  <c r="J73" i="1"/>
  <c r="J77" i="1"/>
  <c r="J81" i="1"/>
  <c r="J83" i="1"/>
  <c r="J89" i="1"/>
  <c r="J91" i="1"/>
  <c r="J93" i="1"/>
  <c r="J97" i="1"/>
  <c r="J109" i="1"/>
  <c r="J111" i="1"/>
  <c r="J113" i="1"/>
  <c r="E9" i="1"/>
  <c r="E10" i="1"/>
  <c r="E11" i="1"/>
  <c r="E12" i="1"/>
  <c r="E13" i="1"/>
  <c r="E14" i="1"/>
  <c r="E15" i="1"/>
  <c r="E16" i="1"/>
  <c r="E17" i="1"/>
  <c r="E18" i="1"/>
  <c r="E19" i="1"/>
  <c r="G117" i="1"/>
  <c r="H117" i="1" s="1"/>
  <c r="J117" i="1" s="1"/>
  <c r="G116" i="1"/>
  <c r="H116" i="1" s="1"/>
  <c r="J116" i="1" s="1"/>
  <c r="G115" i="1"/>
  <c r="H115" i="1" s="1"/>
  <c r="J115" i="1" s="1"/>
  <c r="G114" i="1"/>
  <c r="H114" i="1" s="1"/>
  <c r="J114" i="1" s="1"/>
  <c r="G112" i="1"/>
  <c r="G109" i="1"/>
  <c r="H109" i="1" s="1"/>
  <c r="H108" i="1"/>
  <c r="J108" i="1" s="1"/>
  <c r="G108" i="1"/>
  <c r="G107" i="1"/>
  <c r="H107" i="1" s="1"/>
  <c r="J107" i="1" s="1"/>
  <c r="G106" i="1"/>
  <c r="H106" i="1" s="1"/>
  <c r="J106" i="1" s="1"/>
  <c r="G105" i="1"/>
  <c r="H105" i="1" s="1"/>
  <c r="J105" i="1" s="1"/>
  <c r="G104" i="1"/>
  <c r="H104" i="1" s="1"/>
  <c r="J104" i="1" s="1"/>
  <c r="G103" i="1"/>
  <c r="H103" i="1" s="1"/>
  <c r="J103" i="1" s="1"/>
  <c r="G102" i="1"/>
  <c r="H102" i="1" s="1"/>
  <c r="J102" i="1" s="1"/>
  <c r="G101" i="1"/>
  <c r="H101" i="1" s="1"/>
  <c r="J101" i="1" s="1"/>
  <c r="G100" i="1"/>
  <c r="H100" i="1" s="1"/>
  <c r="J100" i="1" s="1"/>
  <c r="G99" i="1"/>
  <c r="H99" i="1" s="1"/>
  <c r="J99" i="1" s="1"/>
  <c r="G98" i="1"/>
  <c r="H98" i="1" s="1"/>
  <c r="J98" i="1" s="1"/>
  <c r="G97" i="1"/>
  <c r="H97" i="1" s="1"/>
  <c r="G96" i="1"/>
  <c r="H96" i="1" s="1"/>
  <c r="J96" i="1" s="1"/>
  <c r="G95" i="1"/>
  <c r="H95" i="1" s="1"/>
  <c r="J95" i="1" s="1"/>
  <c r="G94" i="1"/>
  <c r="H94" i="1" s="1"/>
  <c r="J94" i="1" s="1"/>
  <c r="G93" i="1"/>
  <c r="H93" i="1" s="1"/>
  <c r="H92" i="1"/>
  <c r="J92" i="1" s="1"/>
  <c r="G92" i="1"/>
  <c r="G90" i="1"/>
  <c r="H90" i="1" s="1"/>
  <c r="J90" i="1" s="1"/>
  <c r="G88" i="1"/>
  <c r="H88" i="1" s="1"/>
  <c r="J88" i="1" s="1"/>
  <c r="G87" i="1"/>
  <c r="H87" i="1" s="1"/>
  <c r="J87" i="1" s="1"/>
  <c r="G86" i="1"/>
  <c r="H86" i="1" s="1"/>
  <c r="J86" i="1" s="1"/>
  <c r="G85" i="1"/>
  <c r="H85" i="1" s="1"/>
  <c r="J85" i="1" s="1"/>
  <c r="G84" i="1"/>
  <c r="H84" i="1" s="1"/>
  <c r="J84" i="1" s="1"/>
  <c r="G82" i="1"/>
  <c r="H82" i="1" s="1"/>
  <c r="J82" i="1" s="1"/>
  <c r="G81" i="1"/>
  <c r="H81" i="1" s="1"/>
  <c r="G80" i="1"/>
  <c r="H80" i="1" s="1"/>
  <c r="J80" i="1" s="1"/>
  <c r="G79" i="1"/>
  <c r="H79" i="1" s="1"/>
  <c r="J79" i="1" s="1"/>
  <c r="G78" i="1"/>
  <c r="H78" i="1" s="1"/>
  <c r="J78" i="1" s="1"/>
  <c r="G77" i="1"/>
  <c r="H77" i="1" s="1"/>
  <c r="G76" i="1"/>
  <c r="H76" i="1" s="1"/>
  <c r="J76" i="1" s="1"/>
  <c r="G75" i="1"/>
  <c r="H75" i="1" s="1"/>
  <c r="J75" i="1" s="1"/>
  <c r="G74" i="1"/>
  <c r="H74" i="1" s="1"/>
  <c r="J74" i="1" s="1"/>
  <c r="G73" i="1"/>
  <c r="H73" i="1" s="1"/>
  <c r="G72" i="1"/>
  <c r="H72" i="1" s="1"/>
  <c r="J72" i="1" s="1"/>
  <c r="G71" i="1"/>
  <c r="H71" i="1" s="1"/>
  <c r="J71" i="1" s="1"/>
  <c r="G70" i="1"/>
  <c r="H70" i="1" s="1"/>
  <c r="J70" i="1" s="1"/>
  <c r="G68" i="1"/>
  <c r="H68" i="1" s="1"/>
  <c r="J68" i="1" s="1"/>
  <c r="G67" i="1"/>
  <c r="H67" i="1" s="1"/>
  <c r="J67" i="1" s="1"/>
  <c r="G66" i="1"/>
  <c r="H66" i="1" s="1"/>
  <c r="J66" i="1" s="1"/>
  <c r="G65" i="1"/>
  <c r="H65" i="1" s="1"/>
  <c r="G64" i="1"/>
  <c r="H64" i="1" s="1"/>
  <c r="J64" i="1" s="1"/>
  <c r="G63" i="1"/>
  <c r="H63" i="1" s="1"/>
  <c r="J63" i="1" s="1"/>
  <c r="G62" i="1"/>
  <c r="H62" i="1" s="1"/>
  <c r="J62" i="1" s="1"/>
  <c r="G61" i="1"/>
  <c r="H61" i="1" s="1"/>
  <c r="G60" i="1"/>
  <c r="H60" i="1" s="1"/>
  <c r="J60" i="1" s="1"/>
  <c r="G59" i="1"/>
  <c r="H59" i="1" s="1"/>
  <c r="J59" i="1" s="1"/>
  <c r="G58" i="1"/>
  <c r="H58" i="1" s="1"/>
  <c r="J58" i="1" s="1"/>
  <c r="G57" i="1"/>
  <c r="H57" i="1" s="1"/>
  <c r="G56" i="1"/>
  <c r="H56" i="1" s="1"/>
  <c r="J56" i="1" s="1"/>
  <c r="G55" i="1"/>
  <c r="H55" i="1" s="1"/>
  <c r="J55" i="1" s="1"/>
  <c r="G54" i="1"/>
  <c r="H54" i="1" s="1"/>
  <c r="J54" i="1" s="1"/>
  <c r="G53" i="1"/>
  <c r="H53" i="1" s="1"/>
  <c r="G52" i="1"/>
  <c r="H52" i="1" s="1"/>
  <c r="J52" i="1" s="1"/>
  <c r="G51" i="1"/>
  <c r="H51" i="1" s="1"/>
  <c r="J51" i="1" s="1"/>
  <c r="G50" i="1"/>
  <c r="H50" i="1" s="1"/>
  <c r="J50" i="1" s="1"/>
  <c r="G49" i="1"/>
  <c r="H49" i="1" s="1"/>
  <c r="G48" i="1"/>
  <c r="H48" i="1" s="1"/>
  <c r="J48" i="1" s="1"/>
  <c r="G47" i="1"/>
  <c r="H47" i="1" s="1"/>
  <c r="J47" i="1" s="1"/>
  <c r="G46" i="1"/>
  <c r="H46" i="1" s="1"/>
  <c r="J46" i="1" s="1"/>
  <c r="G45" i="1"/>
  <c r="H45" i="1" s="1"/>
  <c r="G44" i="1"/>
  <c r="H44" i="1" s="1"/>
  <c r="J44" i="1" s="1"/>
  <c r="G43" i="1"/>
  <c r="H43" i="1" s="1"/>
  <c r="J43" i="1" s="1"/>
  <c r="G42" i="1"/>
  <c r="H42" i="1" s="1"/>
  <c r="J42" i="1" s="1"/>
  <c r="G41" i="1"/>
  <c r="H41" i="1" s="1"/>
  <c r="H40" i="1"/>
  <c r="J40" i="1" s="1"/>
  <c r="G40" i="1"/>
  <c r="G39" i="1"/>
  <c r="H39" i="1" s="1"/>
  <c r="J39" i="1" s="1"/>
  <c r="G38" i="1"/>
  <c r="H38" i="1" s="1"/>
  <c r="J38" i="1" s="1"/>
  <c r="G37" i="1"/>
  <c r="H37" i="1" s="1"/>
  <c r="J37" i="1" s="1"/>
  <c r="G36" i="1"/>
  <c r="H36" i="1" s="1"/>
  <c r="J36" i="1" s="1"/>
  <c r="G35" i="1"/>
  <c r="H35" i="1" s="1"/>
  <c r="J35" i="1" s="1"/>
  <c r="G34" i="1"/>
  <c r="H34" i="1" s="1"/>
  <c r="J34" i="1" s="1"/>
  <c r="G33" i="1"/>
  <c r="H33" i="1" s="1"/>
  <c r="J33" i="1" s="1"/>
  <c r="G32" i="1"/>
  <c r="H32" i="1" s="1"/>
  <c r="J32" i="1" s="1"/>
  <c r="G31" i="1"/>
  <c r="H31" i="1" s="1"/>
  <c r="J31" i="1" s="1"/>
  <c r="G30" i="1"/>
  <c r="H30" i="1" s="1"/>
  <c r="J30" i="1" s="1"/>
  <c r="G29" i="1"/>
  <c r="H29" i="1" s="1"/>
  <c r="J29" i="1" s="1"/>
  <c r="G28" i="1"/>
  <c r="H28" i="1" s="1"/>
  <c r="J28" i="1" s="1"/>
  <c r="G27" i="1"/>
  <c r="H27" i="1" s="1"/>
  <c r="J27" i="1" s="1"/>
  <c r="G26" i="1"/>
  <c r="H26" i="1" s="1"/>
  <c r="J26" i="1" s="1"/>
  <c r="G24" i="1"/>
  <c r="H24" i="1" s="1"/>
  <c r="J24" i="1" s="1"/>
  <c r="G23" i="1"/>
  <c r="H23" i="1" s="1"/>
  <c r="J23" i="1" s="1"/>
  <c r="G22" i="1"/>
  <c r="H22" i="1" s="1"/>
  <c r="J22" i="1" s="1"/>
  <c r="G21" i="1"/>
  <c r="H21" i="1" s="1"/>
  <c r="H19" i="1"/>
  <c r="J19" i="1" s="1"/>
  <c r="G19" i="1"/>
  <c r="G18" i="1"/>
  <c r="H18" i="1" s="1"/>
  <c r="J18" i="1" s="1"/>
  <c r="G17" i="1"/>
  <c r="H17" i="1" s="1"/>
  <c r="G16" i="1"/>
  <c r="H16" i="1" s="1"/>
  <c r="J16" i="1" s="1"/>
  <c r="G15" i="1"/>
  <c r="H15" i="1" s="1"/>
  <c r="J15" i="1" s="1"/>
  <c r="G14" i="1"/>
  <c r="H14" i="1" s="1"/>
  <c r="J14" i="1" s="1"/>
  <c r="G13" i="1"/>
  <c r="H13" i="1" s="1"/>
  <c r="G12" i="1"/>
  <c r="H12" i="1" s="1"/>
  <c r="J12" i="1" s="1"/>
  <c r="G11" i="1"/>
  <c r="H11" i="1" s="1"/>
  <c r="J11" i="1" s="1"/>
  <c r="G10" i="1"/>
  <c r="H10" i="1" s="1"/>
  <c r="J10" i="1" s="1"/>
  <c r="G9" i="1"/>
  <c r="H9" i="1" s="1"/>
  <c r="G7" i="1"/>
  <c r="H7" i="1" s="1"/>
  <c r="J7" i="1" s="1"/>
  <c r="E115" i="1"/>
  <c r="E116" i="1"/>
  <c r="E117" i="1"/>
  <c r="E114" i="1"/>
  <c r="E11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92" i="1"/>
  <c r="E90" i="1"/>
  <c r="E85" i="1"/>
  <c r="E86" i="1"/>
  <c r="E87" i="1"/>
  <c r="E88" i="1"/>
  <c r="E84" i="1"/>
  <c r="E71" i="1"/>
  <c r="E72" i="1"/>
  <c r="E73" i="1"/>
  <c r="E74" i="1"/>
  <c r="E75" i="1"/>
  <c r="E76" i="1"/>
  <c r="E77" i="1"/>
  <c r="E78" i="1"/>
  <c r="E79" i="1"/>
  <c r="E80" i="1"/>
  <c r="E81" i="1"/>
  <c r="E82" i="1"/>
  <c r="E70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26" i="1"/>
  <c r="E22" i="1"/>
  <c r="E23" i="1"/>
  <c r="E24" i="1"/>
  <c r="E21" i="1"/>
  <c r="E7" i="1"/>
  <c r="H112" i="1" l="1"/>
  <c r="J112" i="1" s="1"/>
  <c r="J118" i="1" s="1"/>
</calcChain>
</file>

<file path=xl/metadata.xml><?xml version="1.0" encoding="utf-8"?>
<metadata xmlns="http://schemas.openxmlformats.org/spreadsheetml/2006/main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xmlns:xlrd="http://schemas.microsoft.com/office/spreadsheetml/2017/richdata"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<sst xmlns="http://schemas.openxmlformats.org/spreadsheetml/2006/main" count="137" uniqueCount="137">
  <si>
    <t>ANEXO OFERTA ECONOMICA</t>
  </si>
  <si>
    <t>OBJETO:</t>
  </si>
  <si>
    <t xml:space="preserve">
ADQUISICIÓN DE SUMINISTROS, INSUMOS, PINTURAS, REMOVEDORES,
AERONAUTICOS Y QUIMICOS, PARA EL MANTENIMIENTO DE LAS AERONAVES
ASIGNADAS AL CACOM-3.</t>
  </si>
  <si>
    <t xml:space="preserve">VALOR OFERTADO </t>
  </si>
  <si>
    <t>No.</t>
  </si>
  <si>
    <t>DESCRIPCION</t>
  </si>
  <si>
    <t>A</t>
  </si>
  <si>
    <t>B</t>
  </si>
  <si>
    <t>C</t>
  </si>
  <si>
    <t>D</t>
  </si>
  <si>
    <t>E</t>
  </si>
  <si>
    <t xml:space="preserve">CANTIDAD </t>
  </si>
  <si>
    <t xml:space="preserve">V/R UNIT. IVA INC. CDP - CDP </t>
  </si>
  <si>
    <t>V/R TOTAL IVA INC. CPA - CDP</t>
  </si>
  <si>
    <t>V/R UNIT</t>
  </si>
  <si>
    <t>IVA</t>
  </si>
  <si>
    <t>V/R TOTAL IVA INC.</t>
  </si>
  <si>
    <t>RUBRO A-02-02-01-002-008 Recurso 10 HASTA POR LA SUMA DE $3.483.240,00</t>
  </si>
  <si>
    <r>
      <rPr>
        <sz val="9"/>
        <rFont val="Arial"/>
        <family val="2"/>
      </rPr>
      <t>GUANTE       DE       NITRILO       PSD-NI8-L
PRESENTACION POR CAJAS DE 100 PARES, TALLAS 8-9 P/N 01-00598</t>
    </r>
  </si>
  <si>
    <t>RUBRO A-02-02-01-003-003 Recurso 10 HASTA POR LA SUMA DE $43.828.281,00</t>
  </si>
  <si>
    <t>GRASA BAJA TEMPERATURA  33 LIGHT TUBO 5,3 OZ, COLOR BLANCO RANGO DE TEMPERATURAS DESDE -73 °C A +180 °C  P/N 5565450-28</t>
  </si>
  <si>
    <t>ACEITE PN: RL68H,(PARA MAQUINA DE FREON)</t>
  </si>
  <si>
    <t>LUBRICANTE CABLES  MIL-PRF-32033 (VVL800) 5 GL</t>
  </si>
  <si>
    <t xml:space="preserve">GRASA LITHIUM PRESENTACION 10 ONZAS P/N: WG516 </t>
  </si>
  <si>
    <t xml:space="preserve">LUBRICANTE PROTECTOR E INHIBIDOR DE CORROSION  PRESENTACION EN CANECA 55 GALONES </t>
  </si>
  <si>
    <t>LUBRICANTE DESPLAZADOR DE HUMEDAD 2 P/N: 09-26100 X GALON</t>
  </si>
  <si>
    <t>LUBRICANTE DESPLAZADOR DE HUMEDAD  1 P/N: 09-25900 X GALON</t>
  </si>
  <si>
    <t>LUBRICANTE DESPLAZADOR DE HUMEDAD  3 P/N: 09-26400 X GALON</t>
  </si>
  <si>
    <t>SOLVENTE METIL ETIL CETONA P/N: MEK PRESENTACION POR 5 GALONES</t>
  </si>
  <si>
    <t>GRASA DIELÉCTRICA PRESENTACION POR 9 GRAMOS REF: 15-05208</t>
  </si>
  <si>
    <t>LUBRICANTE PARA HERRAMIENTAS PRESENTACION POR GALON P/N: 02128</t>
  </si>
  <si>
    <t>RUBRO A-02-02-01-003-004 Recurso 10 HASTA POR LA SUMA DE $16.022.217,00</t>
  </si>
  <si>
    <t>ALODINE 5700 PRESENTACION POR GALON</t>
  </si>
  <si>
    <t>REFRIGERANTE FREON (P/N R134A) N/M 1102771  30LB</t>
  </si>
  <si>
    <t xml:space="preserve">BIOCIDAD FP 1.5 REFERENCIA MEP13-078 BIOCIDA PARA COMBUSTIBLE CPC SECTION 01 </t>
  </si>
  <si>
    <t>ALCOHOL ISOPROPILICO 90%-100%  CANECA 55 GALONES P/N: TT-I-735</t>
  </si>
  <si>
    <t>RUBRO A-02-02-01-003-005 Recurso 10 HASTA POR LA SUMA DE $337.302.818,00</t>
  </si>
  <si>
    <t xml:space="preserve">SELLANTE PRC 1440 B2 PARTE A&amp;B EN KIT  </t>
  </si>
  <si>
    <t>SILICONA ROJA ALTA TEMPERATURA TUBO DE 2,8 OZ   P/N RTV106</t>
  </si>
  <si>
    <t xml:space="preserve">SELLANTE PRC 1440 B1/2 PARTE A&amp;B EN KIT </t>
  </si>
  <si>
    <t>SELLANTE PRC 1440 A2 PARTE A&amp;B EN KIT</t>
  </si>
  <si>
    <t>SELLANTE PRC 1440 A1/2 PARTE A&amp;B EN KIT</t>
  </si>
  <si>
    <t xml:space="preserve">SELLANTE PR 1422 A2 PARTE A&amp;B EN KIT </t>
  </si>
  <si>
    <t>SELLANTE SILICONA NEGRA P/N 780RTV  PRESENTACION POR 300 ML</t>
  </si>
  <si>
    <t xml:space="preserve">SILICONA BLANCA P/N: RTV102 TUBO DE 2,8 OZ </t>
  </si>
  <si>
    <t xml:space="preserve">SILICONA GRIS P/N: RTV157 TUBO DE 2,8 OZ </t>
  </si>
  <si>
    <t xml:space="preserve">CHAMPÚ: MIL-PRF-85570 TIPO II  O MIL-PRF-87937 TIPO IV PRESENTACION CANECA POR 55 GALONES </t>
  </si>
  <si>
    <t>INHIBIDOR DE CORROSIÓN MARRON MIL-PRF-16173E PRESENTACION LATA DE AEROSOL 13,5 ONZAS</t>
  </si>
  <si>
    <t>SELLANTE PR 1425 B2 PARTE A&amp;B EN KIT</t>
  </si>
  <si>
    <t>PINTURA MIL-PRF-85285 GRIS OSCURO: REFERENCIA DE COLOR 26118 (PARTE A &amp; B POR GALON COMPLETO)</t>
  </si>
  <si>
    <t>PINTURA MIL-PRF-85285  GRIS CLARO: REFERENCIA DE COLOR 26493 (PARTE A &amp; B POR GALON COMPLETO)</t>
  </si>
  <si>
    <t>ADHESIVO EPOXICO 9309,3NA, PARTE A&amp;B ( KIT)</t>
  </si>
  <si>
    <t>INHIBIDOR DE CORROSION CA-1000</t>
  </si>
  <si>
    <t>ADHESIVO P/N: 1300L PRESENTACION DE 947 ML</t>
  </si>
  <si>
    <t>PINTURA MIL-PRF-85285 NEGRO SEMI BRILLANTE: REFERENCIA DE COLOR 27038 (PARTE A &amp; B POR GALON COMPLETO)</t>
  </si>
  <si>
    <t>SELLANTE PRC P/N: PR-1422 B2 PARTE A&amp;B EN KIT</t>
  </si>
  <si>
    <t>PINTURA MIL-PRF-85285 GRIS OSCURO: REFERENCIA DE COLOR 16251 (PARTE A &amp; B POR GALON COMPLETO)</t>
  </si>
  <si>
    <t>PINTURA MIL-PRF-85285  GRIS CLARO: REFERENCIA DE COLOR 16515 (PARTE A &amp; B POR GALON COMPLETO)</t>
  </si>
  <si>
    <t>PINTURA MIL-PRF-85285 ROJA : REFERENCIA DE COLOR 21136 (PARTE A &amp; B POR GALON COMPLETO)</t>
  </si>
  <si>
    <t>PINTURA MIL-PRF-85285 BLANCO : REFERENCIA DE COLOR 27925 (PARTE A &amp; B POR GALON COMPLETO)</t>
  </si>
  <si>
    <t>PINTURA MIL-PRF-85285 AMARILLO : REFERENCIA DE COLOR 23655 (PARTE A &amp; B POR GALON COMPLETO)</t>
  </si>
  <si>
    <t>PINTURA MIL-PRF-85285 AZUL : REFERENCIA DE COLOR 25183 (PARTE A &amp; B POR GALON COMPLETO)</t>
  </si>
  <si>
    <t>ADHESIVO INSTANTANIO P/N: 495 PRESENTACION POR 20 G</t>
  </si>
  <si>
    <t>PASTA FUNDENTE PARA SOLDADURA P/N: RSF-R80-2 PRESENTACION 56 g</t>
  </si>
  <si>
    <t>LIMPIADOR DE CONTACTOS ELECTRONICOS PRESENTACION EN AEROSOL 11 ONZAS P/N 04516</t>
  </si>
  <si>
    <t>ANTICORROSIVO FOSFATO DE ZINC VERDE   (12 OZ.)   A-702 P/N: T-P-1757A</t>
  </si>
  <si>
    <t>ADHESIVO INSTANTANIO   P/N: 222 PRESENTACION POR 10ML</t>
  </si>
  <si>
    <t>ADHESIVO INSTANTANIO POR 9,3 GRAMOS P/N:404</t>
  </si>
  <si>
    <t>SILICONA TRASPARENTE PRESENTACION POR 70 ML P/N: SI 595-300</t>
  </si>
  <si>
    <t>PASTA PARA LAS LINEAS DE FE (COLOR AMARILLO) TUBO DE 1 ONZA P/N 09-25807</t>
  </si>
  <si>
    <t>PULIDOR DE ALUMINIO Y FIBRA DE VIDRIO x LATA 2.2 LIBRAS P/N: 09-42415</t>
  </si>
  <si>
    <t>AEROSOL PARA LIMPIEZA DE FLEXIGLASS PRESENTACION POR 13 ONZAS EN AEROSOL P/N: PG-C13</t>
  </si>
  <si>
    <t>HYSOLP/N: EA9346.1 PRESENTACION EN KIT DE UN CUARTO DE GALON</t>
  </si>
  <si>
    <t>HYSOLP/N: EA9339 PRESENTACION EN KIT DE UN CUARTO DE GALON</t>
  </si>
  <si>
    <t>HYSOLP/N: EA9394 PRESENTACION EN KIT DE UN CUARTO DE GALON</t>
  </si>
  <si>
    <t>PRODUCTO ANTIHIELO PARA AERONAVE P/N: 09-00325</t>
  </si>
  <si>
    <t>PRIMER AEROSOL AMARILLO TT-P-1757B TIPO II P/N: 0084-331</t>
  </si>
  <si>
    <t>MIL-PRF-23377K, TIPO I, CLASE C2 AMARILLO 3/1 KIT PART A - B</t>
  </si>
  <si>
    <t>LIMPIADOR CONCENTRADO PARA RUTAS DE GAS DE MOTORES DE TURBINA P/N: B&amp;B™ 3100 PRESENTACION 5 GALONES</t>
  </si>
  <si>
    <t>MICROBMONITOR 2 P/N: 901000020</t>
  </si>
  <si>
    <t>RUBRO A-02-02-01-003-006 Recurso 10 HASTA POR LA SUMA DE $12.654.786,00</t>
  </si>
  <si>
    <t>CINTA ALTA RESISTENCIA GRIS  48 MM X 54 METROS P/N: 09-30900</t>
  </si>
  <si>
    <t>SACA PINES PLASTICO P/N: M81969/14-01</t>
  </si>
  <si>
    <t>SACA PINES PLASTICO P/N: M81969/14-02</t>
  </si>
  <si>
    <t>SACA PINES PLASTICO P/N: M81969/14-03</t>
  </si>
  <si>
    <t>KIT BOQUILLAS TERMINALES ELÉCTRICAS DIFERENTES TAMAÑOS REF: 11-03913</t>
  </si>
  <si>
    <t>EMPALME TERMOENCOGIBLE CON ESTAÑO REF: 11-04480</t>
  </si>
  <si>
    <t>EMPALME TERMOENCOGIBLE CON ESTAÑO REF: 11-07902</t>
  </si>
  <si>
    <t>TUBO TERMOENCOGIBLE PRESENTACION POR ROLLO   P/N: 11-00700</t>
  </si>
  <si>
    <t>TUBO TERMORETACTIL SURTIDO DE COLORES P/N: FP-301</t>
  </si>
  <si>
    <t>TUBO TERMOENCOGIBLE  PRESENTACION POR ROLLO P/N: 11-00800</t>
  </si>
  <si>
    <t>TUBO TERMOENCOGIBLE  PRESENTACION POR ROLLO P/N: 11-01100</t>
  </si>
  <si>
    <t xml:space="preserve">CINTA ELECTRICA DE HULE AUTOFUSIONABLE 23, 18 mm X 9.10 m </t>
  </si>
  <si>
    <t>CINTA DE DUCTOS 6969 PLATA 48 MM</t>
  </si>
  <si>
    <t>RUBRO A-02-02-01-003-007 Recurso 10 HASTA POR LA SUMA DE $15.826.841,00</t>
  </si>
  <si>
    <t>DISCOS ABRASIVO DE CERDAS PARA ELIMINACIÓN DE SELLADOR P/N 96939</t>
  </si>
  <si>
    <t>LIJA ADHESIVA P 240 P/N: 09-01578 X 100 UNIDADES</t>
  </si>
  <si>
    <t>ABRASIVO COLOR VINOTINTO ROLLO X( 15 CM X 9 METROS) P/N: 7440</t>
  </si>
  <si>
    <t xml:space="preserve">LIJA ADHESIVA P120 P/N: 09-01560 X 100 UNIDADES </t>
  </si>
  <si>
    <t>SABRA ABRASIVA P/N: 7447 PRESENTACION EN ROLLO,  MEDIDA DE 4 PULGADAS POR 30 PIES</t>
  </si>
  <si>
    <t>RUBRO A-02-02-01-004-001 Recurso 10 HASTA POR LA SUMA DE $1.410.403,00</t>
  </si>
  <si>
    <t>ALAMBRE DE SOLDADURA, SIN PLOMO, 0,5 mm DE DIAMETRO, 217 °C, 250 G P/N: 96SC 400 5C 0.50MM</t>
  </si>
  <si>
    <t>RUBRO A-02-02-01-004-002 Recurso 10 HASTA POR LA SUMA DE $31.552.933,00</t>
  </si>
  <si>
    <t>REMACHE CR3213 -4-02</t>
  </si>
  <si>
    <t>PUNTAS TORQ-SET P/N 28-758ACR</t>
  </si>
  <si>
    <t>ACOPLAMIENTO DE LÍNEA DE AIRE P/N: AHC21D</t>
  </si>
  <si>
    <t>RASPADORES DE SELLANTE PART 16582</t>
  </si>
  <si>
    <t>PHILLIPS #1 P/N: SDM221IRB</t>
  </si>
  <si>
    <t>ACOPLAMIENTO DE LÍNEA DE AIRE P/N: AHC21FD</t>
  </si>
  <si>
    <t>ACOPLAMIENTO DE LÍNEA DE AIRE P/N: AHC21MD</t>
  </si>
  <si>
    <t>TAPÓN RACOR MACHO3/8-24 P/N: AN806-3D</t>
  </si>
  <si>
    <t>ADAPTADOR DE LLENADO DE OXÍGENO PARA AVIONES P/N: 173784</t>
  </si>
  <si>
    <t>TAPÓN RACOR MACHO3/4-16 P/N: AN806-8D</t>
  </si>
  <si>
    <t>ANILLO TERMINAL P/N: MS25036-103</t>
  </si>
  <si>
    <t>ANILLO TERMINAL P/N: MS25036-150</t>
  </si>
  <si>
    <t>ANILLO TERMINAL P/N: MS25036-154</t>
  </si>
  <si>
    <t>ANILLO TERMINAL P/N: MS25036-109</t>
  </si>
  <si>
    <t>ANILLO TERMINAL P/N: MS25036-157</t>
  </si>
  <si>
    <t>ANILLO TERMINAL P/N: MS25036-113</t>
  </si>
  <si>
    <t>ALAMBRE DE FRENADO DIAMETRO 0.032 PRESENTACION POR ROLLO P/N MS20995</t>
  </si>
  <si>
    <t>ALAMBRE DE FRENADO DIAMETRO 0.025 PRESENTACION POR ROLLO P/N MS20995C25</t>
  </si>
  <si>
    <t>CINTA ALUMINIO  425 PRESENTACION DE 2" P/N: 09-01383</t>
  </si>
  <si>
    <t>RUBRO A-02-02-01-004-003 Recurso 10 HASTA POR LA SUMA DE $1.310.825,00</t>
  </si>
  <si>
    <t>BOMBA EXTRACTORA DE LÍQUIDOS DE 1" PULGADA DE DIAMETRO DE TUBO Y RESISTENTE A LUBRICANTES P/N 16857</t>
  </si>
  <si>
    <t>RUBRO A-02-02-01-004-006 Recurso 10 HASTA POR LA SUMA DE $5.143.138,00</t>
  </si>
  <si>
    <t>BOMBILLA INCANDESCENTE PARA EMPUÑADURA GAU19 P/N: M6363/8-7   -   MIL-L-6363/8</t>
  </si>
  <si>
    <t>INDICADORES DE LUZ PARA EMPUÑADURA GAU19 P/N: 85110300005504</t>
  </si>
  <si>
    <t>LAMPARA MINIATURA 0.04 AMPS 28V P/N: GE 327</t>
  </si>
  <si>
    <t>CABLE ELECTRICAL, ALAMBRE  ELECTRICO MIL-W-81044/12 PARA EMPUÑADURA GAU19 PRESENTACION EN ROLLO P/N: M81044/12-22-9</t>
  </si>
  <si>
    <t xml:space="preserve">COSTO TOTAL DE LA OFERTA - SERVICIO A TODO COSTO </t>
  </si>
  <si>
    <t>NOTAS PARA LA PRESENTACION DE LA OFERTA:</t>
  </si>
  <si>
    <r>
      <t xml:space="preserve">EL PROPONENTE DEBERA PRESENTAR SU ANEXO OFERTA ECONÓMICA, SIN SOBREPASAR EL PRESUPUESTO OFICIAL ASIGNADO, Y SIN SOBREPASAR EL RUBRO Y RECURSO, EN CASO DE SOBREPASARSE SERA PENA DE RECHAZO DE PLANO DE LA OFERTA.
</t>
    </r>
    <r>
      <rPr>
        <b/>
        <sz val="11"/>
        <color rgb="FF000000"/>
        <rFont val="Calibri"/>
        <family val="2"/>
        <scheme val="minor"/>
      </rPr>
      <t xml:space="preserve">NOTAS:
</t>
    </r>
    <r>
      <rPr>
        <sz val="11"/>
        <color rgb="FF000000"/>
        <rFont val="Calibri"/>
        <family val="2"/>
        <scheme val="minor"/>
      </rPr>
      <t xml:space="preserve">
•	El proponente deberá ofertar la totalidad de los ítems sin omitir alguno, EN CASO DE SOBREPASARSE SERA pena de rechazo de la oferta.
•	El proponente deberá presentar su anexo oferta económica sin sobrepasar el presupuesto oficial asignado por la entidad por ítem, rubro y recurso, EN CASO DE SOBREPASARSE SERA pena de rechazo.
</t>
    </r>
    <r>
      <rPr>
        <b/>
        <sz val="11"/>
        <color rgb="FF000000"/>
        <rFont val="Calibri"/>
        <family val="2"/>
        <scheme val="minor"/>
      </rPr>
      <t>ANOTACIÓN GENERAL :</t>
    </r>
    <r>
      <rPr>
        <sz val="11"/>
        <color rgb="FF000000"/>
        <rFont val="Calibri"/>
        <family val="2"/>
        <scheme val="minor"/>
      </rPr>
      <t xml:space="preserve"> Los servicios a contratar con el presente proceso de contratación, son determinadas por el presupuesto asignado, sin embargo, la necesidad real es superior a los recursos asignados; por lo cual, en el evento de sobrar presupuesto al realizar la adjudicación, la entidad contratante podrá incrementar tiempo de servicio y/o mayor requerimientos de insumos de limpieza de acuerdo con la necesidad de aseo y limpieza interna de la UMA hasta satisfacer la necesidad real y/o agotar el presupuesto oficial, teniendo presente que el aumento no podrá sobrepasar el presupuesto por rubro y recurso. Con la presentación de la oferta el contratista acepta el aumento del tiempo de servicio y/o de insumos de limpieza. Lo anterior, con el fin de satisfacer la necesidad que requiere el servicio y de optimizar la totalidad del presupuesto asignado.</t>
    </r>
  </si>
  <si>
    <t xml:space="preserve">                      FIRMA REPRESENTANTE LEGAL</t>
  </si>
  <si>
    <t xml:space="preserve">CAROL NAYIBE RODRIGUEZ DOMINGUEZ </t>
  </si>
  <si>
    <t>CC 1,013,594,558</t>
  </si>
  <si>
    <t>INNOVACIONES Y SERVICIOS LCIDC SAS</t>
  </si>
  <si>
    <t>NIT 901,720,870-9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</si>
</sst>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[$$-240A]\ * #,##0.00_-;\-[$$-240A]\ * #,##0.00_-;_-[$$-240A]\ * &quot;-&quot;??_-;_-@_-"/>
    <numFmt numFmtId="165" formatCode="&quot;$&quot;\ #,##0.00"/>
  </numFmts>
  <fonts count="1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"/>
      <name val="Arial"/>
      <family val="2"/>
    </font>
    <font>
      <sz val="9"/>
      <color rgb="FF000000"/>
      <name val="Arial"/>
      <family val="2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164" fontId="0" fillId="0" borderId="0"/>
    <xf numFmtId="43" fontId="12" fillId="0" borderId="0" applyFont="0" applyFill="0" applyBorder="0" applyAlignment="0" applyProtection="0"/>
  </cellStyleXfs>
  <cellXfs count="37">
    <xf numFmtId="164" fontId="0" fillId="0" borderId="0" xfId="0"/>
    <xf numFmtId="164" fontId="0" fillId="0" borderId="0" xfId="0" applyAlignment="1">
      <alignment vertical="center"/>
    </xf>
    <xf numFmtId="0" fontId="0" fillId="0" borderId="0" xfId="0" applyNumberFormat="1"/>
    <xf numFmtId="164" fontId="1" fillId="5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164" fontId="1" fillId="2" borderId="1" xfId="0" applyFont="1" applyFill="1" applyBorder="1" applyAlignment="1">
      <alignment horizontal="center" vertical="center"/>
    </xf>
    <xf numFmtId="0" fontId="3" fillId="0" borderId="0" xfId="0" applyNumberFormat="1" applyFont="1" applyAlignment="1">
      <alignment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64" fontId="2" fillId="0" borderId="1" xfId="0" applyFont="1" applyBorder="1" applyAlignment="1">
      <alignment horizontal="center" vertical="center" wrapText="1"/>
    </xf>
    <xf numFmtId="164" fontId="9" fillId="0" borderId="1" xfId="0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 shrinkToFit="1"/>
    </xf>
    <xf numFmtId="164" fontId="8" fillId="0" borderId="1" xfId="0" applyFont="1" applyBorder="1" applyAlignment="1">
      <alignment horizontal="left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164" fontId="9" fillId="0" borderId="1" xfId="0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43" fontId="1" fillId="2" borderId="1" xfId="1" applyFont="1" applyFill="1" applyBorder="1" applyAlignment="1">
      <alignment horizontal="center" vertical="center"/>
    </xf>
    <xf numFmtId="43" fontId="1" fillId="5" borderId="1" xfId="1" applyFont="1" applyFill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  <xf numFmtId="43" fontId="11" fillId="0" borderId="1" xfId="1" applyFont="1" applyBorder="1" applyAlignment="1">
      <alignment vertical="center"/>
    </xf>
    <xf numFmtId="43" fontId="0" fillId="0" borderId="0" xfId="1" applyFont="1" applyAlignment="1">
      <alignment vertical="center"/>
    </xf>
    <xf numFmtId="0" fontId="3" fillId="0" borderId="1" xfId="0" applyNumberFormat="1" applyFont="1" applyBorder="1" applyAlignment="1">
      <alignment horizontal="left" vertical="center" wrapText="1"/>
    </xf>
    <xf numFmtId="164" fontId="1" fillId="5" borderId="1" xfId="0" applyFont="1" applyFill="1" applyBorder="1" applyAlignment="1">
      <alignment horizontal="center" vertical="center" wrapText="1"/>
    </xf>
    <xf numFmtId="164" fontId="3" fillId="0" borderId="4" xfId="0" applyFont="1" applyBorder="1" applyAlignment="1">
      <alignment horizontal="center" vertical="center" wrapText="1"/>
    </xf>
    <xf numFmtId="164" fontId="3" fillId="0" borderId="2" xfId="0" applyFont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164" fontId="1" fillId="5" borderId="4" xfId="0" applyFont="1" applyFill="1" applyBorder="1" applyAlignment="1">
      <alignment horizontal="center" vertical="center"/>
    </xf>
    <xf numFmtId="164" fontId="1" fillId="5" borderId="2" xfId="0" applyFont="1" applyFill="1" applyBorder="1" applyAlignment="1">
      <alignment horizontal="center" vertical="center"/>
    </xf>
    <xf numFmtId="164" fontId="1" fillId="5" borderId="3" xfId="0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 wrapText="1"/>
    </xf>
    <xf numFmtId="164" fontId="3" fillId="3" borderId="1" xfId="0" applyFont="1" applyFill="1" applyBorder="1" applyAlignment="1">
      <alignment horizontal="center" vertical="center"/>
    </xf>
    <xf numFmtId="164" fontId="4" fillId="4" borderId="1" xfId="0" applyFont="1" applyFill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13" Type="http://schemas.microsoft.com/office/2017/06/relationships/rdRichValueTypes" Target="richData/rdRichValueTypes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12" Type="http://schemas.microsoft.com/office/2017/06/relationships/rdRichValue" Target="richData/rdrichvalu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17/06/relationships/rdRichValueStructure" Target="richData/rdrichvaluestructure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Relationship Id="rId14" Type="http://schemas.microsoft.com/office/2022/10/relationships/richValueRel" Target="richData/richValueRel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87086</xdr:colOff>
      <xdr:row>120</xdr:row>
      <xdr:rowOff>43542</xdr:rowOff>
    </xdr:from>
    <xdr:to>
      <xdr:col>1</xdr:col>
      <xdr:colOff>1405346</xdr:colOff>
      <xdr:row>121</xdr:row>
      <xdr:rowOff>2177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56ECD2-6F06-44FF-8604-A6F79F0CB42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9343" y="51772456"/>
          <a:ext cx="1318260" cy="84037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28"/>
  <sheetViews>
    <sheetView tabSelected="1" topLeftCell="A112" zoomScale="70" zoomScaleNormal="70" zoomScaleSheetLayoutView="100" workbookViewId="0">
      <selection activeCell="A122" sqref="A122:H122"/>
    </sheetView>
  </sheetViews>
  <sheetFormatPr baseColWidth="10" defaultColWidth="11.44140625" defaultRowHeight="15" customHeight="1" x14ac:dyDescent="0.3"/>
  <cols>
    <col min="1" max="1" width="9.33203125" style="2" customWidth="1"/>
    <col min="2" max="2" width="61.109375" style="1" customWidth="1"/>
    <col min="3" max="3" width="12" customWidth="1"/>
    <col min="4" max="5" width="16.6640625" customWidth="1"/>
    <col min="6" max="6" width="16.6640625" style="22" customWidth="1"/>
    <col min="7" max="8" width="16.6640625" customWidth="1"/>
    <col min="10" max="10" width="20.5546875" bestFit="1" customWidth="1"/>
  </cols>
  <sheetData>
    <row r="1" spans="1:10" ht="26.7" customHeight="1" x14ac:dyDescent="0.3">
      <c r="A1" s="35" t="s">
        <v>0</v>
      </c>
      <c r="B1" s="35"/>
      <c r="C1" s="35"/>
      <c r="D1" s="35"/>
      <c r="E1" s="35"/>
      <c r="F1" s="35"/>
      <c r="G1" s="35"/>
      <c r="H1" s="35"/>
    </row>
    <row r="2" spans="1:10" ht="57.6" customHeight="1" x14ac:dyDescent="0.3">
      <c r="A2" s="4" t="s">
        <v>1</v>
      </c>
      <c r="B2" s="34" t="s">
        <v>2</v>
      </c>
      <c r="C2" s="34"/>
      <c r="D2" s="34"/>
      <c r="E2" s="34"/>
      <c r="F2" s="34"/>
      <c r="G2" s="34"/>
      <c r="H2" s="34"/>
    </row>
    <row r="3" spans="1:10" ht="22.2" customHeight="1" x14ac:dyDescent="0.3">
      <c r="A3" s="36"/>
      <c r="B3" s="36"/>
      <c r="C3" s="36"/>
      <c r="D3" s="36"/>
      <c r="E3" s="36"/>
      <c r="F3" s="36" t="s">
        <v>3</v>
      </c>
      <c r="G3" s="36"/>
      <c r="H3" s="36"/>
    </row>
    <row r="4" spans="1:10" ht="15" customHeight="1" x14ac:dyDescent="0.3">
      <c r="A4" s="24" t="s">
        <v>4</v>
      </c>
      <c r="B4" s="24" t="s">
        <v>5</v>
      </c>
      <c r="C4" s="5" t="s">
        <v>6</v>
      </c>
      <c r="D4" s="5" t="s">
        <v>7</v>
      </c>
      <c r="E4" s="5" t="s">
        <v>8</v>
      </c>
      <c r="F4" s="18" t="s">
        <v>9</v>
      </c>
      <c r="G4" s="5"/>
      <c r="H4" s="5" t="s">
        <v>10</v>
      </c>
    </row>
    <row r="5" spans="1:10" ht="49.95" customHeight="1" x14ac:dyDescent="0.3">
      <c r="A5" s="24"/>
      <c r="B5" s="24"/>
      <c r="C5" s="3" t="s">
        <v>11</v>
      </c>
      <c r="D5" s="3" t="s">
        <v>12</v>
      </c>
      <c r="E5" s="3" t="s">
        <v>13</v>
      </c>
      <c r="F5" s="19" t="s">
        <v>14</v>
      </c>
      <c r="G5" s="3" t="s">
        <v>15</v>
      </c>
      <c r="H5" s="3" t="s">
        <v>16</v>
      </c>
    </row>
    <row r="6" spans="1:10" ht="25.95" customHeight="1" x14ac:dyDescent="0.3">
      <c r="A6" s="24" t="s">
        <v>17</v>
      </c>
      <c r="B6" s="24"/>
      <c r="C6" s="24"/>
      <c r="D6" s="24"/>
      <c r="E6" s="24"/>
      <c r="F6" s="24"/>
      <c r="G6" s="24"/>
      <c r="H6" s="24"/>
    </row>
    <row r="7" spans="1:10" ht="32.4" customHeight="1" x14ac:dyDescent="0.3">
      <c r="A7" s="7">
        <v>1</v>
      </c>
      <c r="B7" s="9" t="s">
        <v>18</v>
      </c>
      <c r="C7" s="11">
        <v>20</v>
      </c>
      <c r="D7" s="10">
        <v>174162</v>
      </c>
      <c r="E7" s="8">
        <f>D7*C7</f>
        <v>3483240</v>
      </c>
      <c r="F7" s="20">
        <v>124939.58</v>
      </c>
      <c r="G7" s="8">
        <f>+F7*0.19</f>
        <v>23738.520199999999</v>
      </c>
      <c r="H7" s="8">
        <f>(F7+G7)*C7</f>
        <v>2973562.0039999997</v>
      </c>
      <c r="J7">
        <f t="shared" ref="J7:J70" si="0">+H7</f>
        <v>2973562.0039999997</v>
      </c>
    </row>
    <row r="8" spans="1:10" ht="32.4" customHeight="1" x14ac:dyDescent="0.3">
      <c r="A8" s="24" t="s">
        <v>19</v>
      </c>
      <c r="B8" s="24"/>
      <c r="C8" s="24"/>
      <c r="D8" s="24"/>
      <c r="E8" s="24"/>
      <c r="F8" s="24"/>
      <c r="G8" s="24"/>
      <c r="H8" s="24"/>
      <c r="J8">
        <f t="shared" si="0"/>
        <v>0</v>
      </c>
    </row>
    <row r="9" spans="1:10" ht="33" customHeight="1" x14ac:dyDescent="0.3">
      <c r="A9" s="7">
        <v>2</v>
      </c>
      <c r="B9" s="12" t="s">
        <v>20</v>
      </c>
      <c r="C9" s="13">
        <v>10</v>
      </c>
      <c r="D9" s="14">
        <v>362628</v>
      </c>
      <c r="E9" s="8">
        <f>D9*C9</f>
        <v>3626280</v>
      </c>
      <c r="F9" s="20">
        <v>260140.49</v>
      </c>
      <c r="G9" s="8">
        <f t="shared" ref="G9:G19" si="1">+F9*0.19</f>
        <v>49426.693099999997</v>
      </c>
      <c r="H9" s="8">
        <f t="shared" ref="H9:H19" si="2">(F9+G9)*C9</f>
        <v>3095671.8309999998</v>
      </c>
      <c r="J9">
        <f t="shared" si="0"/>
        <v>3095671.8309999998</v>
      </c>
    </row>
    <row r="10" spans="1:10" ht="33" customHeight="1" x14ac:dyDescent="0.3">
      <c r="A10" s="7">
        <v>3</v>
      </c>
      <c r="B10" s="12" t="s">
        <v>21</v>
      </c>
      <c r="C10" s="13">
        <v>5</v>
      </c>
      <c r="D10" s="14">
        <v>213637</v>
      </c>
      <c r="E10" s="8">
        <f t="shared" ref="E10:E19" si="3">D10*C10</f>
        <v>1068185</v>
      </c>
      <c r="F10" s="20">
        <v>153257.98000000001</v>
      </c>
      <c r="G10" s="8">
        <f t="shared" si="1"/>
        <v>29119.016200000002</v>
      </c>
      <c r="H10" s="8">
        <f t="shared" si="2"/>
        <v>911884.98100000015</v>
      </c>
      <c r="J10">
        <f t="shared" si="0"/>
        <v>911884.98100000015</v>
      </c>
    </row>
    <row r="11" spans="1:10" ht="33" customHeight="1" x14ac:dyDescent="0.3">
      <c r="A11" s="7">
        <v>4</v>
      </c>
      <c r="B11" s="12" t="s">
        <v>22</v>
      </c>
      <c r="C11" s="13">
        <v>1</v>
      </c>
      <c r="D11" s="14">
        <v>3051217</v>
      </c>
      <c r="E11" s="8">
        <f t="shared" si="3"/>
        <v>3051217</v>
      </c>
      <c r="F11" s="20">
        <v>2188868.7200000002</v>
      </c>
      <c r="G11" s="8">
        <f t="shared" si="1"/>
        <v>415885.05680000002</v>
      </c>
      <c r="H11" s="8">
        <f t="shared" si="2"/>
        <v>2604753.7768000001</v>
      </c>
      <c r="J11">
        <f t="shared" si="0"/>
        <v>2604753.7768000001</v>
      </c>
    </row>
    <row r="12" spans="1:10" ht="33" customHeight="1" x14ac:dyDescent="0.3">
      <c r="A12" s="7">
        <v>5</v>
      </c>
      <c r="B12" s="12" t="s">
        <v>23</v>
      </c>
      <c r="C12" s="13">
        <v>3</v>
      </c>
      <c r="D12" s="14">
        <v>340128</v>
      </c>
      <c r="E12" s="8">
        <f t="shared" si="3"/>
        <v>1020384</v>
      </c>
      <c r="F12" s="20">
        <v>243999.54</v>
      </c>
      <c r="G12" s="8">
        <f t="shared" si="1"/>
        <v>46359.912600000003</v>
      </c>
      <c r="H12" s="8">
        <f t="shared" si="2"/>
        <v>871078.35780000011</v>
      </c>
      <c r="J12">
        <f t="shared" si="0"/>
        <v>871078.35780000011</v>
      </c>
    </row>
    <row r="13" spans="1:10" ht="33" customHeight="1" x14ac:dyDescent="0.3">
      <c r="A13" s="7">
        <v>6</v>
      </c>
      <c r="B13" s="12" t="s">
        <v>24</v>
      </c>
      <c r="C13" s="13">
        <v>2</v>
      </c>
      <c r="D13" s="14">
        <v>7916700</v>
      </c>
      <c r="E13" s="8">
        <f t="shared" si="3"/>
        <v>15833400</v>
      </c>
      <c r="F13" s="20">
        <v>5679247.6500000004</v>
      </c>
      <c r="G13" s="8">
        <f t="shared" si="1"/>
        <v>1079057.0535000002</v>
      </c>
      <c r="H13" s="8">
        <f t="shared" si="2"/>
        <v>13516609.407000002</v>
      </c>
      <c r="J13">
        <f t="shared" si="0"/>
        <v>13516609.407000002</v>
      </c>
    </row>
    <row r="14" spans="1:10" ht="33" customHeight="1" x14ac:dyDescent="0.3">
      <c r="A14" s="7">
        <v>7</v>
      </c>
      <c r="B14" s="12" t="s">
        <v>25</v>
      </c>
      <c r="C14" s="13">
        <v>6</v>
      </c>
      <c r="D14" s="14">
        <v>672578</v>
      </c>
      <c r="E14" s="8">
        <f t="shared" si="3"/>
        <v>4035468</v>
      </c>
      <c r="F14" s="20">
        <v>482491.07</v>
      </c>
      <c r="G14" s="8">
        <f t="shared" si="1"/>
        <v>91673.3033</v>
      </c>
      <c r="H14" s="8">
        <f t="shared" si="2"/>
        <v>3444986.2397999996</v>
      </c>
      <c r="J14">
        <f t="shared" si="0"/>
        <v>3444986.2397999996</v>
      </c>
    </row>
    <row r="15" spans="1:10" ht="33" customHeight="1" x14ac:dyDescent="0.3">
      <c r="A15" s="7">
        <v>8</v>
      </c>
      <c r="B15" s="12" t="s">
        <v>26</v>
      </c>
      <c r="C15" s="13">
        <v>10</v>
      </c>
      <c r="D15" s="14">
        <v>721411</v>
      </c>
      <c r="E15" s="8">
        <f t="shared" si="3"/>
        <v>7214110</v>
      </c>
      <c r="F15" s="20">
        <v>517522.67</v>
      </c>
      <c r="G15" s="8">
        <f t="shared" si="1"/>
        <v>98329.3073</v>
      </c>
      <c r="H15" s="8">
        <f t="shared" si="2"/>
        <v>6158519.773</v>
      </c>
      <c r="J15">
        <f t="shared" si="0"/>
        <v>6158519.773</v>
      </c>
    </row>
    <row r="16" spans="1:10" ht="33" customHeight="1" x14ac:dyDescent="0.3">
      <c r="A16" s="7">
        <v>9</v>
      </c>
      <c r="B16" s="12" t="s">
        <v>27</v>
      </c>
      <c r="C16" s="13">
        <v>4</v>
      </c>
      <c r="D16" s="14">
        <v>1159200</v>
      </c>
      <c r="E16" s="8">
        <f t="shared" si="3"/>
        <v>4636800</v>
      </c>
      <c r="F16" s="20">
        <v>831581.83</v>
      </c>
      <c r="G16" s="8">
        <f t="shared" si="1"/>
        <v>158000.5477</v>
      </c>
      <c r="H16" s="8">
        <f t="shared" si="2"/>
        <v>3958329.5107999998</v>
      </c>
      <c r="J16">
        <f t="shared" si="0"/>
        <v>3958329.5107999998</v>
      </c>
    </row>
    <row r="17" spans="1:10" ht="33" customHeight="1" x14ac:dyDescent="0.3">
      <c r="A17" s="7">
        <v>10</v>
      </c>
      <c r="B17" s="15" t="s">
        <v>28</v>
      </c>
      <c r="C17" s="16">
        <v>3</v>
      </c>
      <c r="D17" s="14">
        <v>799237</v>
      </c>
      <c r="E17" s="8">
        <f t="shared" si="3"/>
        <v>2397711</v>
      </c>
      <c r="F17" s="20">
        <v>573353.14</v>
      </c>
      <c r="G17" s="8">
        <f t="shared" si="1"/>
        <v>108937.0966</v>
      </c>
      <c r="H17" s="8">
        <f t="shared" si="2"/>
        <v>2046870.7098000003</v>
      </c>
      <c r="J17">
        <f t="shared" si="0"/>
        <v>2046870.7098000003</v>
      </c>
    </row>
    <row r="18" spans="1:10" ht="33" customHeight="1" x14ac:dyDescent="0.3">
      <c r="A18" s="7">
        <v>11</v>
      </c>
      <c r="B18" s="12" t="s">
        <v>29</v>
      </c>
      <c r="C18" s="13">
        <v>2</v>
      </c>
      <c r="D18" s="14">
        <v>89183</v>
      </c>
      <c r="E18" s="8">
        <f t="shared" si="3"/>
        <v>178366</v>
      </c>
      <c r="F18" s="20">
        <v>63977.71</v>
      </c>
      <c r="G18" s="8">
        <f t="shared" si="1"/>
        <v>12155.7649</v>
      </c>
      <c r="H18" s="8">
        <f t="shared" si="2"/>
        <v>152266.9498</v>
      </c>
      <c r="J18">
        <f t="shared" si="0"/>
        <v>152266.9498</v>
      </c>
    </row>
    <row r="19" spans="1:10" ht="33" customHeight="1" x14ac:dyDescent="0.3">
      <c r="A19" s="7">
        <v>12</v>
      </c>
      <c r="B19" s="12" t="s">
        <v>30</v>
      </c>
      <c r="C19" s="13">
        <v>1</v>
      </c>
      <c r="D19" s="14">
        <v>766360</v>
      </c>
      <c r="E19" s="8">
        <f t="shared" si="3"/>
        <v>766360</v>
      </c>
      <c r="F19" s="20">
        <v>549767.99</v>
      </c>
      <c r="G19" s="8">
        <f t="shared" si="1"/>
        <v>104455.9181</v>
      </c>
      <c r="H19" s="8">
        <f t="shared" si="2"/>
        <v>654223.9081</v>
      </c>
      <c r="J19">
        <f t="shared" si="0"/>
        <v>654223.9081</v>
      </c>
    </row>
    <row r="20" spans="1:10" ht="15" customHeight="1" x14ac:dyDescent="0.3">
      <c r="A20" s="24" t="s">
        <v>31</v>
      </c>
      <c r="B20" s="24"/>
      <c r="C20" s="24"/>
      <c r="D20" s="24"/>
      <c r="E20" s="24"/>
      <c r="F20" s="24"/>
      <c r="G20" s="24"/>
      <c r="H20" s="24"/>
      <c r="J20">
        <f t="shared" si="0"/>
        <v>0</v>
      </c>
    </row>
    <row r="21" spans="1:10" ht="33" customHeight="1" x14ac:dyDescent="0.3">
      <c r="A21" s="7">
        <v>13</v>
      </c>
      <c r="B21" s="12" t="s">
        <v>32</v>
      </c>
      <c r="C21" s="13">
        <v>1</v>
      </c>
      <c r="D21" s="14">
        <v>806160</v>
      </c>
      <c r="E21" s="10">
        <f>D21*C21</f>
        <v>806160</v>
      </c>
      <c r="F21" s="20">
        <v>578319.53</v>
      </c>
      <c r="G21" s="8">
        <f t="shared" ref="G21:G24" si="4">+F21*0.19</f>
        <v>109880.71070000001</v>
      </c>
      <c r="H21" s="8">
        <f t="shared" ref="H21:H24" si="5">(F21+G21)*C21</f>
        <v>688200.24070000008</v>
      </c>
      <c r="J21">
        <f t="shared" si="0"/>
        <v>688200.24070000008</v>
      </c>
    </row>
    <row r="22" spans="1:10" ht="33" customHeight="1" x14ac:dyDescent="0.3">
      <c r="A22" s="7">
        <v>14</v>
      </c>
      <c r="B22" s="12" t="s">
        <v>33</v>
      </c>
      <c r="C22" s="13">
        <v>2</v>
      </c>
      <c r="D22" s="14">
        <v>1645491</v>
      </c>
      <c r="E22" s="10">
        <f t="shared" ref="E22:E24" si="6">D22*C22</f>
        <v>3290982</v>
      </c>
      <c r="F22" s="20">
        <v>1180435.1399999999</v>
      </c>
      <c r="G22" s="8">
        <f t="shared" si="4"/>
        <v>224282.67659999998</v>
      </c>
      <c r="H22" s="8">
        <f t="shared" si="5"/>
        <v>2809435.6331999996</v>
      </c>
      <c r="J22">
        <f t="shared" si="0"/>
        <v>2809435.6331999996</v>
      </c>
    </row>
    <row r="23" spans="1:10" ht="33" customHeight="1" x14ac:dyDescent="0.3">
      <c r="A23" s="7">
        <v>15</v>
      </c>
      <c r="B23" s="12" t="s">
        <v>34</v>
      </c>
      <c r="C23" s="13">
        <v>1</v>
      </c>
      <c r="D23" s="14">
        <v>1045931</v>
      </c>
      <c r="E23" s="10">
        <f t="shared" si="6"/>
        <v>1045931</v>
      </c>
      <c r="F23" s="20">
        <v>750325.41</v>
      </c>
      <c r="G23" s="8">
        <f t="shared" si="4"/>
        <v>142561.8279</v>
      </c>
      <c r="H23" s="8">
        <f t="shared" si="5"/>
        <v>892887.23790000007</v>
      </c>
      <c r="J23">
        <f t="shared" si="0"/>
        <v>892887.23790000007</v>
      </c>
    </row>
    <row r="24" spans="1:10" ht="33" customHeight="1" x14ac:dyDescent="0.3">
      <c r="A24" s="7">
        <v>16</v>
      </c>
      <c r="B24" s="12" t="s">
        <v>35</v>
      </c>
      <c r="C24" s="13">
        <v>2</v>
      </c>
      <c r="D24" s="14">
        <v>5439572</v>
      </c>
      <c r="E24" s="10">
        <f t="shared" si="6"/>
        <v>10879144</v>
      </c>
      <c r="F24" s="20">
        <v>3902216.39</v>
      </c>
      <c r="G24" s="8">
        <f t="shared" si="4"/>
        <v>741421.11410000001</v>
      </c>
      <c r="H24" s="8">
        <f t="shared" si="5"/>
        <v>9287275.008200001</v>
      </c>
      <c r="J24">
        <f t="shared" si="0"/>
        <v>9287275.008200001</v>
      </c>
    </row>
    <row r="25" spans="1:10" ht="14.4" customHeight="1" x14ac:dyDescent="0.3">
      <c r="A25" s="24" t="s">
        <v>36</v>
      </c>
      <c r="B25" s="24"/>
      <c r="C25" s="24"/>
      <c r="D25" s="24"/>
      <c r="E25" s="24"/>
      <c r="F25" s="24"/>
      <c r="G25" s="24"/>
      <c r="H25" s="24"/>
      <c r="J25">
        <f t="shared" si="0"/>
        <v>0</v>
      </c>
    </row>
    <row r="26" spans="1:10" ht="33" customHeight="1" x14ac:dyDescent="0.3">
      <c r="A26" s="7">
        <v>17</v>
      </c>
      <c r="B26" s="12" t="s">
        <v>37</v>
      </c>
      <c r="C26" s="13">
        <v>13</v>
      </c>
      <c r="D26" s="14">
        <v>1907404</v>
      </c>
      <c r="E26" s="10">
        <f>SUM(D26*C26)</f>
        <v>24796252</v>
      </c>
      <c r="F26" s="20">
        <v>1368325.15</v>
      </c>
      <c r="G26" s="8">
        <f t="shared" ref="G26:G68" si="7">+F26*0.19</f>
        <v>259981.77849999999</v>
      </c>
      <c r="H26" s="8">
        <f t="shared" ref="H26:H68" si="8">(F26+G26)*C26</f>
        <v>21167990.070499998</v>
      </c>
      <c r="J26">
        <f t="shared" si="0"/>
        <v>21167990.070499998</v>
      </c>
    </row>
    <row r="27" spans="1:10" ht="33" customHeight="1" x14ac:dyDescent="0.3">
      <c r="A27" s="7">
        <v>18</v>
      </c>
      <c r="B27" s="12" t="s">
        <v>38</v>
      </c>
      <c r="C27" s="13">
        <v>13</v>
      </c>
      <c r="D27" s="14">
        <v>532223</v>
      </c>
      <c r="E27" s="10">
        <f t="shared" ref="E27:E68" si="9">SUM(D27*C27)</f>
        <v>6918899</v>
      </c>
      <c r="F27" s="20">
        <v>381803.81</v>
      </c>
      <c r="G27" s="8">
        <f t="shared" si="7"/>
        <v>72542.723899999997</v>
      </c>
      <c r="H27" s="8">
        <f t="shared" si="8"/>
        <v>5906504.9407000002</v>
      </c>
      <c r="J27">
        <f t="shared" si="0"/>
        <v>5906504.9407000002</v>
      </c>
    </row>
    <row r="28" spans="1:10" ht="33" customHeight="1" x14ac:dyDescent="0.3">
      <c r="A28" s="7">
        <v>19</v>
      </c>
      <c r="B28" s="12" t="s">
        <v>39</v>
      </c>
      <c r="C28" s="13">
        <v>6</v>
      </c>
      <c r="D28" s="14">
        <v>1623721</v>
      </c>
      <c r="E28" s="10">
        <f t="shared" si="9"/>
        <v>9742326</v>
      </c>
      <c r="F28" s="20">
        <v>1164817.8700000001</v>
      </c>
      <c r="G28" s="8">
        <f t="shared" si="7"/>
        <v>221315.39530000003</v>
      </c>
      <c r="H28" s="8">
        <f t="shared" si="8"/>
        <v>8316799.5918000005</v>
      </c>
      <c r="J28">
        <f t="shared" si="0"/>
        <v>8316799.5918000005</v>
      </c>
    </row>
    <row r="29" spans="1:10" ht="33" customHeight="1" x14ac:dyDescent="0.3">
      <c r="A29" s="7">
        <v>20</v>
      </c>
      <c r="B29" s="12" t="s">
        <v>40</v>
      </c>
      <c r="C29" s="13">
        <v>6</v>
      </c>
      <c r="D29" s="14">
        <v>1775156</v>
      </c>
      <c r="E29" s="10">
        <f t="shared" si="9"/>
        <v>10650936</v>
      </c>
      <c r="F29" s="20">
        <v>1273453.6499999999</v>
      </c>
      <c r="G29" s="8">
        <f t="shared" si="7"/>
        <v>241956.19349999999</v>
      </c>
      <c r="H29" s="8">
        <f t="shared" si="8"/>
        <v>9092459.0610000007</v>
      </c>
      <c r="J29">
        <f t="shared" si="0"/>
        <v>9092459.0610000007</v>
      </c>
    </row>
    <row r="30" spans="1:10" ht="33" customHeight="1" x14ac:dyDescent="0.3">
      <c r="A30" s="7">
        <v>21</v>
      </c>
      <c r="B30" s="12" t="s">
        <v>41</v>
      </c>
      <c r="C30" s="13">
        <v>6</v>
      </c>
      <c r="D30" s="14">
        <v>1728300</v>
      </c>
      <c r="E30" s="10">
        <f t="shared" si="9"/>
        <v>10369800</v>
      </c>
      <c r="F30" s="20">
        <v>1239840.3</v>
      </c>
      <c r="G30" s="8">
        <f t="shared" si="7"/>
        <v>235569.65700000001</v>
      </c>
      <c r="H30" s="8">
        <f t="shared" si="8"/>
        <v>8852459.7419999987</v>
      </c>
      <c r="J30">
        <f t="shared" si="0"/>
        <v>8852459.7419999987</v>
      </c>
    </row>
    <row r="31" spans="1:10" ht="33" customHeight="1" x14ac:dyDescent="0.3">
      <c r="A31" s="7">
        <v>22</v>
      </c>
      <c r="B31" s="12" t="s">
        <v>42</v>
      </c>
      <c r="C31" s="13">
        <v>2</v>
      </c>
      <c r="D31" s="14">
        <v>1998360</v>
      </c>
      <c r="E31" s="10">
        <f t="shared" si="9"/>
        <v>3996720</v>
      </c>
      <c r="F31" s="20">
        <v>1433574.77</v>
      </c>
      <c r="G31" s="8">
        <f t="shared" si="7"/>
        <v>272379.20630000002</v>
      </c>
      <c r="H31" s="8">
        <f t="shared" si="8"/>
        <v>3411907.9526</v>
      </c>
      <c r="J31">
        <f t="shared" si="0"/>
        <v>3411907.9526</v>
      </c>
    </row>
    <row r="32" spans="1:10" ht="33" customHeight="1" x14ac:dyDescent="0.3">
      <c r="A32" s="7">
        <v>23</v>
      </c>
      <c r="B32" s="12" t="s">
        <v>43</v>
      </c>
      <c r="C32" s="13">
        <v>11</v>
      </c>
      <c r="D32" s="14">
        <v>433838</v>
      </c>
      <c r="E32" s="10">
        <f t="shared" si="9"/>
        <v>4772218</v>
      </c>
      <c r="F32" s="20">
        <v>311224.81</v>
      </c>
      <c r="G32" s="8">
        <f t="shared" si="7"/>
        <v>59132.713900000002</v>
      </c>
      <c r="H32" s="8">
        <f t="shared" si="8"/>
        <v>4073932.7629000004</v>
      </c>
      <c r="J32">
        <f t="shared" si="0"/>
        <v>4073932.7629000004</v>
      </c>
    </row>
    <row r="33" spans="1:10" ht="33" customHeight="1" x14ac:dyDescent="0.3">
      <c r="A33" s="7">
        <v>24</v>
      </c>
      <c r="B33" s="12" t="s">
        <v>44</v>
      </c>
      <c r="C33" s="13">
        <v>3</v>
      </c>
      <c r="D33" s="14">
        <v>202294</v>
      </c>
      <c r="E33" s="10">
        <f t="shared" si="9"/>
        <v>606882</v>
      </c>
      <c r="F33" s="20">
        <v>145120.79</v>
      </c>
      <c r="G33" s="8">
        <f t="shared" si="7"/>
        <v>27572.950100000002</v>
      </c>
      <c r="H33" s="8">
        <f t="shared" si="8"/>
        <v>518081.22029999999</v>
      </c>
      <c r="J33">
        <f t="shared" si="0"/>
        <v>518081.22029999999</v>
      </c>
    </row>
    <row r="34" spans="1:10" ht="33" customHeight="1" x14ac:dyDescent="0.3">
      <c r="A34" s="7">
        <v>25</v>
      </c>
      <c r="B34" s="12" t="s">
        <v>45</v>
      </c>
      <c r="C34" s="13">
        <v>4</v>
      </c>
      <c r="D34" s="14">
        <v>779142</v>
      </c>
      <c r="E34" s="10">
        <f t="shared" si="9"/>
        <v>3116568</v>
      </c>
      <c r="F34" s="20">
        <v>558937.48</v>
      </c>
      <c r="G34" s="8">
        <f t="shared" si="7"/>
        <v>106198.12119999999</v>
      </c>
      <c r="H34" s="8">
        <f t="shared" si="8"/>
        <v>2660542.4047999997</v>
      </c>
      <c r="J34">
        <f t="shared" si="0"/>
        <v>2660542.4047999997</v>
      </c>
    </row>
    <row r="35" spans="1:10" ht="33" customHeight="1" x14ac:dyDescent="0.3">
      <c r="A35" s="7">
        <v>26</v>
      </c>
      <c r="B35" s="12" t="s">
        <v>46</v>
      </c>
      <c r="C35" s="13">
        <v>220</v>
      </c>
      <c r="D35" s="14">
        <v>181856</v>
      </c>
      <c r="E35" s="10">
        <f t="shared" si="9"/>
        <v>40008320</v>
      </c>
      <c r="F35" s="20">
        <v>130459.07</v>
      </c>
      <c r="G35" s="8">
        <f t="shared" si="7"/>
        <v>24787.223300000001</v>
      </c>
      <c r="H35" s="8">
        <f t="shared" si="8"/>
        <v>34154184.526000008</v>
      </c>
      <c r="J35">
        <f t="shared" si="0"/>
        <v>34154184.526000008</v>
      </c>
    </row>
    <row r="36" spans="1:10" ht="33" customHeight="1" x14ac:dyDescent="0.3">
      <c r="A36" s="7">
        <v>27</v>
      </c>
      <c r="B36" s="12" t="s">
        <v>47</v>
      </c>
      <c r="C36" s="13">
        <v>8</v>
      </c>
      <c r="D36" s="14">
        <v>309567</v>
      </c>
      <c r="E36" s="10">
        <f t="shared" si="9"/>
        <v>2476536</v>
      </c>
      <c r="F36" s="20">
        <v>222075.82</v>
      </c>
      <c r="G36" s="8">
        <f t="shared" si="7"/>
        <v>42194.4058</v>
      </c>
      <c r="H36" s="8">
        <f t="shared" si="8"/>
        <v>2114161.8064000001</v>
      </c>
      <c r="J36">
        <f t="shared" si="0"/>
        <v>2114161.8064000001</v>
      </c>
    </row>
    <row r="37" spans="1:10" ht="33" customHeight="1" x14ac:dyDescent="0.3">
      <c r="A37" s="7">
        <v>28</v>
      </c>
      <c r="B37" s="12" t="s">
        <v>48</v>
      </c>
      <c r="C37" s="13">
        <v>12</v>
      </c>
      <c r="D37" s="14">
        <v>2730000</v>
      </c>
      <c r="E37" s="10">
        <f t="shared" si="9"/>
        <v>32760000</v>
      </c>
      <c r="F37" s="20">
        <v>1958435.47</v>
      </c>
      <c r="G37" s="8">
        <f t="shared" si="7"/>
        <v>372102.73930000002</v>
      </c>
      <c r="H37" s="8">
        <f t="shared" si="8"/>
        <v>27966458.511600003</v>
      </c>
      <c r="J37">
        <f t="shared" si="0"/>
        <v>27966458.511600003</v>
      </c>
    </row>
    <row r="38" spans="1:10" ht="33" customHeight="1" x14ac:dyDescent="0.3">
      <c r="A38" s="7">
        <v>29</v>
      </c>
      <c r="B38" s="12" t="s">
        <v>49</v>
      </c>
      <c r="C38" s="13">
        <v>4</v>
      </c>
      <c r="D38" s="14">
        <v>2892597</v>
      </c>
      <c r="E38" s="10">
        <f t="shared" si="9"/>
        <v>11570388</v>
      </c>
      <c r="F38" s="20">
        <v>2075078.59</v>
      </c>
      <c r="G38" s="8">
        <f t="shared" si="7"/>
        <v>394264.93210000003</v>
      </c>
      <c r="H38" s="8">
        <f t="shared" si="8"/>
        <v>9877374.0884000007</v>
      </c>
      <c r="J38">
        <f t="shared" si="0"/>
        <v>9877374.0884000007</v>
      </c>
    </row>
    <row r="39" spans="1:10" ht="33" customHeight="1" x14ac:dyDescent="0.3">
      <c r="A39" s="7">
        <v>30</v>
      </c>
      <c r="B39" s="12" t="s">
        <v>50</v>
      </c>
      <c r="C39" s="13">
        <v>6</v>
      </c>
      <c r="D39" s="14">
        <v>2892597</v>
      </c>
      <c r="E39" s="10">
        <f t="shared" si="9"/>
        <v>17355582</v>
      </c>
      <c r="F39" s="20">
        <v>2075078.59</v>
      </c>
      <c r="G39" s="8">
        <f t="shared" si="7"/>
        <v>394264.93210000003</v>
      </c>
      <c r="H39" s="8">
        <f t="shared" si="8"/>
        <v>14816061.132600002</v>
      </c>
      <c r="J39">
        <f t="shared" si="0"/>
        <v>14816061.132600002</v>
      </c>
    </row>
    <row r="40" spans="1:10" ht="33" customHeight="1" x14ac:dyDescent="0.3">
      <c r="A40" s="7">
        <v>31</v>
      </c>
      <c r="B40" s="12" t="s">
        <v>51</v>
      </c>
      <c r="C40" s="13">
        <v>2</v>
      </c>
      <c r="D40" s="14">
        <v>4705750</v>
      </c>
      <c r="E40" s="10">
        <f t="shared" si="9"/>
        <v>9411500</v>
      </c>
      <c r="F40" s="20">
        <v>3375790.37</v>
      </c>
      <c r="G40" s="8">
        <f t="shared" si="7"/>
        <v>641400.1703</v>
      </c>
      <c r="H40" s="8">
        <f t="shared" si="8"/>
        <v>8034381.0806</v>
      </c>
      <c r="J40">
        <f t="shared" si="0"/>
        <v>8034381.0806</v>
      </c>
    </row>
    <row r="41" spans="1:10" ht="33" customHeight="1" x14ac:dyDescent="0.3">
      <c r="A41" s="7">
        <v>32</v>
      </c>
      <c r="B41" s="12" t="s">
        <v>52</v>
      </c>
      <c r="C41" s="13">
        <v>1</v>
      </c>
      <c r="D41" s="14">
        <v>1454671</v>
      </c>
      <c r="E41" s="10">
        <f t="shared" si="9"/>
        <v>1454671</v>
      </c>
      <c r="F41" s="20">
        <v>1043545.53</v>
      </c>
      <c r="G41" s="8">
        <f t="shared" si="7"/>
        <v>198273.6507</v>
      </c>
      <c r="H41" s="8">
        <f t="shared" si="8"/>
        <v>1241819.1806999999</v>
      </c>
      <c r="J41">
        <f t="shared" si="0"/>
        <v>1241819.1806999999</v>
      </c>
    </row>
    <row r="42" spans="1:10" ht="33" customHeight="1" x14ac:dyDescent="0.3">
      <c r="A42" s="7">
        <v>33</v>
      </c>
      <c r="B42" s="12" t="s">
        <v>53</v>
      </c>
      <c r="C42" s="13">
        <v>10</v>
      </c>
      <c r="D42" s="14">
        <v>897558</v>
      </c>
      <c r="E42" s="10">
        <f t="shared" si="9"/>
        <v>8975580</v>
      </c>
      <c r="F42" s="20">
        <v>643886.24</v>
      </c>
      <c r="G42" s="8">
        <f t="shared" si="7"/>
        <v>122338.38559999999</v>
      </c>
      <c r="H42" s="8">
        <f t="shared" si="8"/>
        <v>7662246.2560000001</v>
      </c>
      <c r="J42">
        <f t="shared" si="0"/>
        <v>7662246.2560000001</v>
      </c>
    </row>
    <row r="43" spans="1:10" ht="33" customHeight="1" x14ac:dyDescent="0.3">
      <c r="A43" s="7">
        <v>34</v>
      </c>
      <c r="B43" s="12" t="s">
        <v>54</v>
      </c>
      <c r="C43" s="13">
        <v>4</v>
      </c>
      <c r="D43" s="14">
        <v>2892597</v>
      </c>
      <c r="E43" s="10">
        <f t="shared" si="9"/>
        <v>11570388</v>
      </c>
      <c r="F43" s="20">
        <v>2075078.59</v>
      </c>
      <c r="G43" s="8">
        <f t="shared" si="7"/>
        <v>394264.93210000003</v>
      </c>
      <c r="H43" s="8">
        <f t="shared" si="8"/>
        <v>9877374.0884000007</v>
      </c>
      <c r="J43">
        <f t="shared" si="0"/>
        <v>9877374.0884000007</v>
      </c>
    </row>
    <row r="44" spans="1:10" ht="33" customHeight="1" x14ac:dyDescent="0.3">
      <c r="A44" s="7">
        <v>35</v>
      </c>
      <c r="B44" s="12" t="s">
        <v>55</v>
      </c>
      <c r="C44" s="13">
        <v>2</v>
      </c>
      <c r="D44" s="14">
        <v>2009280</v>
      </c>
      <c r="E44" s="10">
        <f t="shared" si="9"/>
        <v>4018560</v>
      </c>
      <c r="F44" s="20">
        <v>1441408.5</v>
      </c>
      <c r="G44" s="8">
        <f t="shared" si="7"/>
        <v>273867.61499999999</v>
      </c>
      <c r="H44" s="8">
        <f t="shared" si="8"/>
        <v>3430552.23</v>
      </c>
      <c r="J44">
        <f t="shared" si="0"/>
        <v>3430552.23</v>
      </c>
    </row>
    <row r="45" spans="1:10" ht="33" customHeight="1" x14ac:dyDescent="0.3">
      <c r="A45" s="7">
        <v>36</v>
      </c>
      <c r="B45" s="12" t="s">
        <v>56</v>
      </c>
      <c r="C45" s="13">
        <v>1</v>
      </c>
      <c r="D45" s="14">
        <v>2808357</v>
      </c>
      <c r="E45" s="10">
        <f t="shared" si="9"/>
        <v>2808357</v>
      </c>
      <c r="F45" s="20">
        <v>2014646.88</v>
      </c>
      <c r="G45" s="8">
        <f t="shared" si="7"/>
        <v>382782.90719999996</v>
      </c>
      <c r="H45" s="8">
        <f t="shared" si="8"/>
        <v>2397429.7871999997</v>
      </c>
      <c r="J45">
        <f t="shared" si="0"/>
        <v>2397429.7871999997</v>
      </c>
    </row>
    <row r="46" spans="1:10" ht="33" customHeight="1" x14ac:dyDescent="0.3">
      <c r="A46" s="7">
        <v>37</v>
      </c>
      <c r="B46" s="12" t="s">
        <v>57</v>
      </c>
      <c r="C46" s="13">
        <v>1</v>
      </c>
      <c r="D46" s="14">
        <v>2808357</v>
      </c>
      <c r="E46" s="10">
        <f t="shared" si="9"/>
        <v>2808357</v>
      </c>
      <c r="F46" s="20">
        <v>2014646.88</v>
      </c>
      <c r="G46" s="8">
        <f t="shared" si="7"/>
        <v>382782.90719999996</v>
      </c>
      <c r="H46" s="8">
        <f t="shared" si="8"/>
        <v>2397429.7871999997</v>
      </c>
      <c r="J46">
        <f t="shared" si="0"/>
        <v>2397429.7871999997</v>
      </c>
    </row>
    <row r="47" spans="1:10" ht="33" customHeight="1" x14ac:dyDescent="0.3">
      <c r="A47" s="7">
        <v>38</v>
      </c>
      <c r="B47" s="12" t="s">
        <v>58</v>
      </c>
      <c r="C47" s="13">
        <v>2</v>
      </c>
      <c r="D47" s="14">
        <v>4476194</v>
      </c>
      <c r="E47" s="10">
        <f t="shared" si="9"/>
        <v>8952388</v>
      </c>
      <c r="F47" s="20">
        <v>3211112.49</v>
      </c>
      <c r="G47" s="8">
        <f t="shared" si="7"/>
        <v>610111.37310000008</v>
      </c>
      <c r="H47" s="8">
        <f t="shared" si="8"/>
        <v>7642447.7262000004</v>
      </c>
      <c r="J47">
        <f t="shared" si="0"/>
        <v>7642447.7262000004</v>
      </c>
    </row>
    <row r="48" spans="1:10" ht="33" customHeight="1" x14ac:dyDescent="0.3">
      <c r="A48" s="7">
        <v>39</v>
      </c>
      <c r="B48" s="12" t="s">
        <v>59</v>
      </c>
      <c r="C48" s="13">
        <v>3</v>
      </c>
      <c r="D48" s="14">
        <v>2892597</v>
      </c>
      <c r="E48" s="10">
        <f t="shared" si="9"/>
        <v>8677791</v>
      </c>
      <c r="F48" s="20">
        <v>2075078.59</v>
      </c>
      <c r="G48" s="8">
        <f t="shared" si="7"/>
        <v>394264.93210000003</v>
      </c>
      <c r="H48" s="8">
        <f t="shared" si="8"/>
        <v>7408030.566300001</v>
      </c>
      <c r="J48">
        <f t="shared" si="0"/>
        <v>7408030.566300001</v>
      </c>
    </row>
    <row r="49" spans="1:10" ht="33" customHeight="1" x14ac:dyDescent="0.3">
      <c r="A49" s="7">
        <v>40</v>
      </c>
      <c r="B49" s="12" t="s">
        <v>60</v>
      </c>
      <c r="C49" s="13">
        <v>2</v>
      </c>
      <c r="D49" s="14">
        <v>4706969</v>
      </c>
      <c r="E49" s="10">
        <f t="shared" si="9"/>
        <v>9413938</v>
      </c>
      <c r="F49" s="20">
        <v>3376664.85</v>
      </c>
      <c r="G49" s="8">
        <f t="shared" si="7"/>
        <v>641566.32150000008</v>
      </c>
      <c r="H49" s="8">
        <f t="shared" si="8"/>
        <v>8036462.3430000003</v>
      </c>
      <c r="J49">
        <f t="shared" si="0"/>
        <v>8036462.3430000003</v>
      </c>
    </row>
    <row r="50" spans="1:10" ht="33" customHeight="1" x14ac:dyDescent="0.3">
      <c r="A50" s="7">
        <v>41</v>
      </c>
      <c r="B50" s="12" t="s">
        <v>61</v>
      </c>
      <c r="C50" s="13">
        <v>2</v>
      </c>
      <c r="D50" s="14">
        <v>3492563</v>
      </c>
      <c r="E50" s="10">
        <f t="shared" si="9"/>
        <v>6985126</v>
      </c>
      <c r="F50" s="20">
        <v>2505479.58</v>
      </c>
      <c r="G50" s="8">
        <f t="shared" si="7"/>
        <v>476041.1202</v>
      </c>
      <c r="H50" s="8">
        <f t="shared" si="8"/>
        <v>5963041.4003999997</v>
      </c>
      <c r="J50">
        <f t="shared" si="0"/>
        <v>5963041.4003999997</v>
      </c>
    </row>
    <row r="51" spans="1:10" ht="33" customHeight="1" x14ac:dyDescent="0.3">
      <c r="A51" s="7">
        <v>42</v>
      </c>
      <c r="B51" s="12" t="s">
        <v>62</v>
      </c>
      <c r="C51" s="13">
        <v>20</v>
      </c>
      <c r="D51" s="14">
        <v>169445</v>
      </c>
      <c r="E51" s="10">
        <f t="shared" si="9"/>
        <v>3388900</v>
      </c>
      <c r="F51" s="20">
        <v>121555.71</v>
      </c>
      <c r="G51" s="8">
        <f t="shared" si="7"/>
        <v>23095.584900000002</v>
      </c>
      <c r="H51" s="8">
        <f t="shared" si="8"/>
        <v>2893025.898</v>
      </c>
      <c r="J51">
        <f t="shared" si="0"/>
        <v>2893025.898</v>
      </c>
    </row>
    <row r="52" spans="1:10" ht="33" customHeight="1" x14ac:dyDescent="0.3">
      <c r="A52" s="7">
        <v>43</v>
      </c>
      <c r="B52" s="12" t="s">
        <v>63</v>
      </c>
      <c r="C52" s="13">
        <v>3</v>
      </c>
      <c r="D52" s="14">
        <v>173968</v>
      </c>
      <c r="E52" s="10">
        <f t="shared" si="9"/>
        <v>521904</v>
      </c>
      <c r="F52" s="20">
        <v>124800.4</v>
      </c>
      <c r="G52" s="8">
        <f t="shared" si="7"/>
        <v>23712.076000000001</v>
      </c>
      <c r="H52" s="8">
        <f t="shared" si="8"/>
        <v>445537.42799999996</v>
      </c>
      <c r="J52">
        <f t="shared" si="0"/>
        <v>445537.42799999996</v>
      </c>
    </row>
    <row r="53" spans="1:10" ht="33" customHeight="1" x14ac:dyDescent="0.3">
      <c r="A53" s="7">
        <v>44</v>
      </c>
      <c r="B53" s="12" t="s">
        <v>64</v>
      </c>
      <c r="C53" s="13">
        <v>30</v>
      </c>
      <c r="D53" s="14">
        <v>272641</v>
      </c>
      <c r="E53" s="10">
        <f t="shared" si="9"/>
        <v>8179230</v>
      </c>
      <c r="F53" s="20">
        <v>195586.01</v>
      </c>
      <c r="G53" s="8">
        <f t="shared" si="7"/>
        <v>37161.341899999999</v>
      </c>
      <c r="H53" s="8">
        <f t="shared" si="8"/>
        <v>6982420.557</v>
      </c>
      <c r="J53">
        <f t="shared" si="0"/>
        <v>6982420.557</v>
      </c>
    </row>
    <row r="54" spans="1:10" ht="33" customHeight="1" x14ac:dyDescent="0.3">
      <c r="A54" s="7">
        <v>45</v>
      </c>
      <c r="B54" s="12" t="s">
        <v>65</v>
      </c>
      <c r="C54" s="13">
        <v>3</v>
      </c>
      <c r="D54" s="14">
        <v>163423</v>
      </c>
      <c r="E54" s="10">
        <f t="shared" si="9"/>
        <v>490269</v>
      </c>
      <c r="F54" s="20">
        <v>117235.68</v>
      </c>
      <c r="G54" s="8">
        <f t="shared" si="7"/>
        <v>22274.779199999997</v>
      </c>
      <c r="H54" s="8">
        <f t="shared" si="8"/>
        <v>418531.37759999995</v>
      </c>
      <c r="J54">
        <f t="shared" si="0"/>
        <v>418531.37759999995</v>
      </c>
    </row>
    <row r="55" spans="1:10" ht="33" customHeight="1" x14ac:dyDescent="0.3">
      <c r="A55" s="7">
        <v>46</v>
      </c>
      <c r="B55" s="12" t="s">
        <v>66</v>
      </c>
      <c r="C55" s="13">
        <v>3</v>
      </c>
      <c r="D55" s="14">
        <v>316724</v>
      </c>
      <c r="E55" s="10">
        <f t="shared" si="9"/>
        <v>950172</v>
      </c>
      <c r="F55" s="20">
        <v>227210.08</v>
      </c>
      <c r="G55" s="8">
        <f t="shared" si="7"/>
        <v>43169.915199999996</v>
      </c>
      <c r="H55" s="8">
        <f t="shared" si="8"/>
        <v>811139.98560000001</v>
      </c>
      <c r="J55">
        <f t="shared" si="0"/>
        <v>811139.98560000001</v>
      </c>
    </row>
    <row r="56" spans="1:10" ht="33" customHeight="1" x14ac:dyDescent="0.3">
      <c r="A56" s="7">
        <v>47</v>
      </c>
      <c r="B56" s="12" t="s">
        <v>67</v>
      </c>
      <c r="C56" s="13">
        <v>6</v>
      </c>
      <c r="D56" s="14">
        <v>110722</v>
      </c>
      <c r="E56" s="10">
        <f t="shared" si="9"/>
        <v>664332</v>
      </c>
      <c r="F56" s="20">
        <v>79429.259999999995</v>
      </c>
      <c r="G56" s="8">
        <f t="shared" si="7"/>
        <v>15091.559399999998</v>
      </c>
      <c r="H56" s="8">
        <f t="shared" si="8"/>
        <v>567124.91639999999</v>
      </c>
      <c r="J56">
        <f t="shared" si="0"/>
        <v>567124.91639999999</v>
      </c>
    </row>
    <row r="57" spans="1:10" ht="33" customHeight="1" x14ac:dyDescent="0.3">
      <c r="A57" s="7">
        <v>48</v>
      </c>
      <c r="B57" s="12" t="s">
        <v>68</v>
      </c>
      <c r="C57" s="13">
        <v>1</v>
      </c>
      <c r="D57" s="14">
        <v>83618</v>
      </c>
      <c r="E57" s="10">
        <f t="shared" si="9"/>
        <v>83618</v>
      </c>
      <c r="F57" s="20">
        <v>59985.51</v>
      </c>
      <c r="G57" s="8">
        <f t="shared" si="7"/>
        <v>11397.2469</v>
      </c>
      <c r="H57" s="8">
        <f t="shared" si="8"/>
        <v>71382.756900000008</v>
      </c>
      <c r="J57">
        <f t="shared" si="0"/>
        <v>71382.756900000008</v>
      </c>
    </row>
    <row r="58" spans="1:10" ht="33" customHeight="1" x14ac:dyDescent="0.3">
      <c r="A58" s="7">
        <v>49</v>
      </c>
      <c r="B58" s="12" t="s">
        <v>69</v>
      </c>
      <c r="C58" s="13">
        <v>10</v>
      </c>
      <c r="D58" s="14">
        <v>127533</v>
      </c>
      <c r="E58" s="10">
        <f t="shared" si="9"/>
        <v>1275330</v>
      </c>
      <c r="F58" s="20">
        <v>91489.06</v>
      </c>
      <c r="G58" s="8">
        <f t="shared" si="7"/>
        <v>17382.921399999999</v>
      </c>
      <c r="H58" s="8">
        <f t="shared" si="8"/>
        <v>1088719.8139999998</v>
      </c>
      <c r="J58">
        <f t="shared" si="0"/>
        <v>1088719.8139999998</v>
      </c>
    </row>
    <row r="59" spans="1:10" ht="33" customHeight="1" x14ac:dyDescent="0.3">
      <c r="A59" s="7">
        <v>50</v>
      </c>
      <c r="B59" s="12" t="s">
        <v>70</v>
      </c>
      <c r="C59" s="13">
        <v>3</v>
      </c>
      <c r="D59" s="14">
        <v>521400</v>
      </c>
      <c r="E59" s="10">
        <f t="shared" si="9"/>
        <v>1564200</v>
      </c>
      <c r="F59" s="20">
        <v>374039.66</v>
      </c>
      <c r="G59" s="8">
        <f t="shared" si="7"/>
        <v>71067.535399999993</v>
      </c>
      <c r="H59" s="8">
        <f t="shared" si="8"/>
        <v>1335321.5861999998</v>
      </c>
      <c r="J59">
        <f t="shared" si="0"/>
        <v>1335321.5861999998</v>
      </c>
    </row>
    <row r="60" spans="1:10" ht="33" customHeight="1" x14ac:dyDescent="0.3">
      <c r="A60" s="7">
        <v>51</v>
      </c>
      <c r="B60" s="12" t="s">
        <v>71</v>
      </c>
      <c r="C60" s="13">
        <v>4</v>
      </c>
      <c r="D60" s="14">
        <v>151358</v>
      </c>
      <c r="E60" s="10">
        <f t="shared" si="9"/>
        <v>605432</v>
      </c>
      <c r="F60" s="20">
        <v>108580.54</v>
      </c>
      <c r="G60" s="8">
        <f t="shared" si="7"/>
        <v>20630.302599999999</v>
      </c>
      <c r="H60" s="8">
        <f t="shared" si="8"/>
        <v>516843.37039999996</v>
      </c>
      <c r="J60">
        <f t="shared" si="0"/>
        <v>516843.37039999996</v>
      </c>
    </row>
    <row r="61" spans="1:10" ht="33" customHeight="1" x14ac:dyDescent="0.3">
      <c r="A61" s="7">
        <v>52</v>
      </c>
      <c r="B61" s="12" t="s">
        <v>72</v>
      </c>
      <c r="C61" s="13">
        <v>1</v>
      </c>
      <c r="D61" s="14">
        <v>6365552</v>
      </c>
      <c r="E61" s="10">
        <f t="shared" si="9"/>
        <v>6365552</v>
      </c>
      <c r="F61" s="20">
        <v>4566491.88</v>
      </c>
      <c r="G61" s="8">
        <f t="shared" si="7"/>
        <v>867633.45719999995</v>
      </c>
      <c r="H61" s="8">
        <f t="shared" si="8"/>
        <v>5434125.3372</v>
      </c>
      <c r="J61">
        <f t="shared" si="0"/>
        <v>5434125.3372</v>
      </c>
    </row>
    <row r="62" spans="1:10" ht="33" customHeight="1" x14ac:dyDescent="0.3">
      <c r="A62" s="7">
        <v>53</v>
      </c>
      <c r="B62" s="12" t="s">
        <v>73</v>
      </c>
      <c r="C62" s="13">
        <v>1</v>
      </c>
      <c r="D62" s="14">
        <v>4924846</v>
      </c>
      <c r="E62" s="10">
        <f t="shared" si="9"/>
        <v>4924846</v>
      </c>
      <c r="F62" s="20">
        <v>3532964.5</v>
      </c>
      <c r="G62" s="8">
        <f t="shared" si="7"/>
        <v>671263.255</v>
      </c>
      <c r="H62" s="8">
        <f t="shared" si="8"/>
        <v>4204227.7549999999</v>
      </c>
      <c r="J62">
        <f t="shared" si="0"/>
        <v>4204227.7549999999</v>
      </c>
    </row>
    <row r="63" spans="1:10" ht="33" customHeight="1" x14ac:dyDescent="0.3">
      <c r="A63" s="7">
        <v>54</v>
      </c>
      <c r="B63" s="12" t="s">
        <v>74</v>
      </c>
      <c r="C63" s="13">
        <v>1</v>
      </c>
      <c r="D63" s="14">
        <v>5274108</v>
      </c>
      <c r="E63" s="10">
        <f t="shared" si="9"/>
        <v>5274108</v>
      </c>
      <c r="F63" s="20">
        <v>3783516.55</v>
      </c>
      <c r="G63" s="8">
        <f t="shared" si="7"/>
        <v>718868.14449999994</v>
      </c>
      <c r="H63" s="8">
        <f t="shared" si="8"/>
        <v>4502384.6944999993</v>
      </c>
      <c r="J63">
        <f t="shared" si="0"/>
        <v>4502384.6944999993</v>
      </c>
    </row>
    <row r="64" spans="1:10" ht="33" customHeight="1" x14ac:dyDescent="0.3">
      <c r="A64" s="7">
        <v>55</v>
      </c>
      <c r="B64" s="12" t="s">
        <v>75</v>
      </c>
      <c r="C64" s="13">
        <v>7</v>
      </c>
      <c r="D64" s="14">
        <v>1409281</v>
      </c>
      <c r="E64" s="10">
        <f t="shared" si="9"/>
        <v>9864967</v>
      </c>
      <c r="F64" s="20">
        <v>1010983.85</v>
      </c>
      <c r="G64" s="8">
        <f t="shared" si="7"/>
        <v>192086.93150000001</v>
      </c>
      <c r="H64" s="8">
        <f t="shared" si="8"/>
        <v>8421495.4704999998</v>
      </c>
      <c r="J64">
        <f t="shared" si="0"/>
        <v>8421495.4704999998</v>
      </c>
    </row>
    <row r="65" spans="1:10" ht="33" customHeight="1" x14ac:dyDescent="0.3">
      <c r="A65" s="7">
        <v>56</v>
      </c>
      <c r="B65" s="12" t="s">
        <v>76</v>
      </c>
      <c r="C65" s="13">
        <v>9</v>
      </c>
      <c r="D65" s="14">
        <v>90720</v>
      </c>
      <c r="E65" s="10">
        <f t="shared" si="9"/>
        <v>816480</v>
      </c>
      <c r="F65" s="20">
        <v>65080.32</v>
      </c>
      <c r="G65" s="8">
        <f t="shared" si="7"/>
        <v>12365.2608</v>
      </c>
      <c r="H65" s="8">
        <f t="shared" si="8"/>
        <v>697010.22719999996</v>
      </c>
      <c r="J65">
        <f t="shared" si="0"/>
        <v>697010.22719999996</v>
      </c>
    </row>
    <row r="66" spans="1:10" ht="33" customHeight="1" x14ac:dyDescent="0.3">
      <c r="A66" s="7">
        <v>57</v>
      </c>
      <c r="B66" s="12" t="s">
        <v>77</v>
      </c>
      <c r="C66" s="13">
        <v>5</v>
      </c>
      <c r="D66" s="14">
        <v>4558176</v>
      </c>
      <c r="E66" s="10">
        <f t="shared" si="9"/>
        <v>22790880</v>
      </c>
      <c r="F66" s="20">
        <v>3269924.38</v>
      </c>
      <c r="G66" s="8">
        <f t="shared" si="7"/>
        <v>621285.63219999999</v>
      </c>
      <c r="H66" s="8">
        <f t="shared" si="8"/>
        <v>19456050.060999997</v>
      </c>
      <c r="J66">
        <f t="shared" si="0"/>
        <v>19456050.060999997</v>
      </c>
    </row>
    <row r="67" spans="1:10" ht="33" customHeight="1" x14ac:dyDescent="0.3">
      <c r="A67" s="7">
        <v>58</v>
      </c>
      <c r="B67" s="12" t="s">
        <v>78</v>
      </c>
      <c r="C67" s="13">
        <v>1</v>
      </c>
      <c r="D67" s="14">
        <v>2661585</v>
      </c>
      <c r="E67" s="10">
        <f t="shared" si="9"/>
        <v>2661585</v>
      </c>
      <c r="F67" s="20">
        <v>1909356.22</v>
      </c>
      <c r="G67" s="8">
        <f t="shared" si="7"/>
        <v>362777.68180000002</v>
      </c>
      <c r="H67" s="8">
        <f t="shared" si="8"/>
        <v>2272133.9018000001</v>
      </c>
      <c r="J67">
        <f t="shared" si="0"/>
        <v>2272133.9018000001</v>
      </c>
    </row>
    <row r="68" spans="1:10" ht="33" customHeight="1" x14ac:dyDescent="0.3">
      <c r="A68" s="7">
        <v>59</v>
      </c>
      <c r="B68" s="12" t="s">
        <v>79</v>
      </c>
      <c r="C68" s="13">
        <v>2</v>
      </c>
      <c r="D68" s="14">
        <v>6331465</v>
      </c>
      <c r="E68" s="10">
        <f t="shared" si="9"/>
        <v>12662930</v>
      </c>
      <c r="F68" s="20">
        <v>4542038.7</v>
      </c>
      <c r="G68" s="8">
        <f t="shared" si="7"/>
        <v>862987.353</v>
      </c>
      <c r="H68" s="8">
        <f t="shared" si="8"/>
        <v>10810052.106000001</v>
      </c>
      <c r="J68">
        <f t="shared" si="0"/>
        <v>10810052.106000001</v>
      </c>
    </row>
    <row r="69" spans="1:10" ht="14.4" x14ac:dyDescent="0.3">
      <c r="A69" s="24" t="s">
        <v>80</v>
      </c>
      <c r="B69" s="24"/>
      <c r="C69" s="24"/>
      <c r="D69" s="24"/>
      <c r="E69" s="24"/>
      <c r="F69" s="24"/>
      <c r="G69" s="24"/>
      <c r="H69" s="24"/>
      <c r="J69">
        <f t="shared" si="0"/>
        <v>0</v>
      </c>
    </row>
    <row r="70" spans="1:10" ht="33" customHeight="1" x14ac:dyDescent="0.3">
      <c r="A70" s="7">
        <v>60</v>
      </c>
      <c r="B70" s="12" t="s">
        <v>81</v>
      </c>
      <c r="C70" s="13">
        <v>10</v>
      </c>
      <c r="D70" s="14">
        <v>365413</v>
      </c>
      <c r="E70" s="8">
        <f>SUM(D70*C70)</f>
        <v>3654130</v>
      </c>
      <c r="F70" s="20">
        <v>262138.38</v>
      </c>
      <c r="G70" s="8">
        <f t="shared" ref="G70:G82" si="10">+F70*0.19</f>
        <v>49806.292200000004</v>
      </c>
      <c r="H70" s="8">
        <f t="shared" ref="H70:H82" si="11">(F70+G70)*C70</f>
        <v>3119446.7220000001</v>
      </c>
      <c r="J70">
        <f t="shared" si="0"/>
        <v>3119446.7220000001</v>
      </c>
    </row>
    <row r="71" spans="1:10" ht="33" customHeight="1" x14ac:dyDescent="0.3">
      <c r="A71" s="7">
        <v>61</v>
      </c>
      <c r="B71" s="12" t="s">
        <v>82</v>
      </c>
      <c r="C71" s="13">
        <v>20</v>
      </c>
      <c r="D71" s="14">
        <v>8340</v>
      </c>
      <c r="E71" s="8">
        <f t="shared" ref="E71:E82" si="12">SUM(D71*C71)</f>
        <v>166800</v>
      </c>
      <c r="F71" s="20">
        <v>5982.91</v>
      </c>
      <c r="G71" s="8">
        <f t="shared" si="10"/>
        <v>1136.7529</v>
      </c>
      <c r="H71" s="8">
        <f t="shared" si="11"/>
        <v>142393.25799999997</v>
      </c>
      <c r="J71">
        <f t="shared" ref="J71:J116" si="13">+H71</f>
        <v>142393.25799999997</v>
      </c>
    </row>
    <row r="72" spans="1:10" ht="33" customHeight="1" x14ac:dyDescent="0.3">
      <c r="A72" s="7">
        <v>62</v>
      </c>
      <c r="B72" s="12" t="s">
        <v>83</v>
      </c>
      <c r="C72" s="13">
        <v>60</v>
      </c>
      <c r="D72" s="14">
        <v>15847</v>
      </c>
      <c r="E72" s="8">
        <f t="shared" si="12"/>
        <v>950820</v>
      </c>
      <c r="F72" s="20">
        <v>11368.25</v>
      </c>
      <c r="G72" s="8">
        <f t="shared" si="10"/>
        <v>2159.9675000000002</v>
      </c>
      <c r="H72" s="8">
        <f t="shared" si="11"/>
        <v>811693.05</v>
      </c>
      <c r="J72">
        <f t="shared" si="13"/>
        <v>811693.05</v>
      </c>
    </row>
    <row r="73" spans="1:10" ht="33" customHeight="1" x14ac:dyDescent="0.3">
      <c r="A73" s="7">
        <v>63</v>
      </c>
      <c r="B73" s="12" t="s">
        <v>84</v>
      </c>
      <c r="C73" s="13">
        <v>60</v>
      </c>
      <c r="D73" s="14">
        <v>15775</v>
      </c>
      <c r="E73" s="8">
        <f t="shared" si="12"/>
        <v>946500</v>
      </c>
      <c r="F73" s="20">
        <v>11316.6</v>
      </c>
      <c r="G73" s="8">
        <f t="shared" si="10"/>
        <v>2150.154</v>
      </c>
      <c r="H73" s="8">
        <f t="shared" si="11"/>
        <v>808005.24</v>
      </c>
      <c r="J73">
        <f t="shared" si="13"/>
        <v>808005.24</v>
      </c>
    </row>
    <row r="74" spans="1:10" ht="33" customHeight="1" x14ac:dyDescent="0.3">
      <c r="A74" s="7">
        <v>64</v>
      </c>
      <c r="B74" s="12" t="s">
        <v>85</v>
      </c>
      <c r="C74" s="13">
        <v>1</v>
      </c>
      <c r="D74" s="14">
        <v>42156</v>
      </c>
      <c r="E74" s="8">
        <f t="shared" si="12"/>
        <v>42156</v>
      </c>
      <c r="F74" s="20">
        <v>30241.69</v>
      </c>
      <c r="G74" s="8">
        <f t="shared" si="10"/>
        <v>5745.9210999999996</v>
      </c>
      <c r="H74" s="8">
        <f t="shared" si="11"/>
        <v>35987.611099999995</v>
      </c>
      <c r="J74">
        <f t="shared" si="13"/>
        <v>35987.611099999995</v>
      </c>
    </row>
    <row r="75" spans="1:10" ht="33" customHeight="1" x14ac:dyDescent="0.3">
      <c r="A75" s="7">
        <v>65</v>
      </c>
      <c r="B75" s="12" t="s">
        <v>86</v>
      </c>
      <c r="C75" s="13">
        <v>6</v>
      </c>
      <c r="D75" s="14">
        <v>18151</v>
      </c>
      <c r="E75" s="8">
        <f t="shared" si="12"/>
        <v>108906</v>
      </c>
      <c r="F75" s="20">
        <v>13021.08</v>
      </c>
      <c r="G75" s="8">
        <f t="shared" si="10"/>
        <v>2474.0052000000001</v>
      </c>
      <c r="H75" s="8">
        <f t="shared" si="11"/>
        <v>92970.511199999994</v>
      </c>
      <c r="J75">
        <f t="shared" si="13"/>
        <v>92970.511199999994</v>
      </c>
    </row>
    <row r="76" spans="1:10" ht="33" customHeight="1" x14ac:dyDescent="0.3">
      <c r="A76" s="7">
        <v>66</v>
      </c>
      <c r="B76" s="12" t="s">
        <v>87</v>
      </c>
      <c r="C76" s="13">
        <v>5</v>
      </c>
      <c r="D76" s="14">
        <v>13479</v>
      </c>
      <c r="E76" s="8">
        <f t="shared" si="12"/>
        <v>67395</v>
      </c>
      <c r="F76" s="20">
        <v>9669.5</v>
      </c>
      <c r="G76" s="8">
        <f t="shared" si="10"/>
        <v>1837.2049999999999</v>
      </c>
      <c r="H76" s="8">
        <f t="shared" si="11"/>
        <v>57533.525000000001</v>
      </c>
      <c r="J76">
        <f t="shared" si="13"/>
        <v>57533.525000000001</v>
      </c>
    </row>
    <row r="77" spans="1:10" ht="33" customHeight="1" x14ac:dyDescent="0.3">
      <c r="A77" s="7">
        <v>67</v>
      </c>
      <c r="B77" s="12" t="s">
        <v>88</v>
      </c>
      <c r="C77" s="13">
        <v>5</v>
      </c>
      <c r="D77" s="14">
        <v>75680</v>
      </c>
      <c r="E77" s="8">
        <f t="shared" si="12"/>
        <v>378400</v>
      </c>
      <c r="F77" s="20">
        <v>54290.99</v>
      </c>
      <c r="G77" s="8">
        <f t="shared" si="10"/>
        <v>10315.2881</v>
      </c>
      <c r="H77" s="8">
        <f t="shared" si="11"/>
        <v>323031.39049999998</v>
      </c>
      <c r="J77">
        <f t="shared" si="13"/>
        <v>323031.39049999998</v>
      </c>
    </row>
    <row r="78" spans="1:10" ht="33" customHeight="1" x14ac:dyDescent="0.3">
      <c r="A78" s="7">
        <v>68</v>
      </c>
      <c r="B78" s="12" t="s">
        <v>89</v>
      </c>
      <c r="C78" s="13">
        <v>2</v>
      </c>
      <c r="D78" s="14">
        <v>2016000</v>
      </c>
      <c r="E78" s="8">
        <f t="shared" si="12"/>
        <v>4032000</v>
      </c>
      <c r="F78" s="20">
        <v>1446229.27</v>
      </c>
      <c r="G78" s="8">
        <f t="shared" si="10"/>
        <v>274783.5613</v>
      </c>
      <c r="H78" s="8">
        <f t="shared" si="11"/>
        <v>3442025.6625999999</v>
      </c>
      <c r="J78">
        <f t="shared" si="13"/>
        <v>3442025.6625999999</v>
      </c>
    </row>
    <row r="79" spans="1:10" ht="33" customHeight="1" x14ac:dyDescent="0.3">
      <c r="A79" s="7">
        <v>69</v>
      </c>
      <c r="B79" s="12" t="s">
        <v>90</v>
      </c>
      <c r="C79" s="13">
        <v>1</v>
      </c>
      <c r="D79" s="14">
        <v>75680</v>
      </c>
      <c r="E79" s="8">
        <f t="shared" si="12"/>
        <v>75680</v>
      </c>
      <c r="F79" s="20">
        <v>54290.99</v>
      </c>
      <c r="G79" s="8">
        <f t="shared" si="10"/>
        <v>10315.2881</v>
      </c>
      <c r="H79" s="8">
        <f t="shared" si="11"/>
        <v>64606.278099999996</v>
      </c>
      <c r="J79">
        <f t="shared" si="13"/>
        <v>64606.278099999996</v>
      </c>
    </row>
    <row r="80" spans="1:10" ht="33" customHeight="1" x14ac:dyDescent="0.3">
      <c r="A80" s="7">
        <v>70</v>
      </c>
      <c r="B80" s="12" t="s">
        <v>91</v>
      </c>
      <c r="C80" s="13">
        <v>6</v>
      </c>
      <c r="D80" s="14">
        <v>81864</v>
      </c>
      <c r="E80" s="8">
        <f t="shared" si="12"/>
        <v>491184</v>
      </c>
      <c r="F80" s="20">
        <v>58727.23</v>
      </c>
      <c r="G80" s="8">
        <f t="shared" si="10"/>
        <v>11158.173700000001</v>
      </c>
      <c r="H80" s="8">
        <f t="shared" si="11"/>
        <v>419312.42220000003</v>
      </c>
      <c r="J80">
        <f t="shared" si="13"/>
        <v>419312.42220000003</v>
      </c>
    </row>
    <row r="81" spans="1:10" ht="33" customHeight="1" x14ac:dyDescent="0.3">
      <c r="A81" s="7">
        <v>71</v>
      </c>
      <c r="B81" s="12" t="s">
        <v>92</v>
      </c>
      <c r="C81" s="13">
        <v>5</v>
      </c>
      <c r="D81" s="14">
        <v>160723</v>
      </c>
      <c r="E81" s="8">
        <f t="shared" si="12"/>
        <v>803615</v>
      </c>
      <c r="F81" s="20">
        <v>115298.76</v>
      </c>
      <c r="G81" s="8">
        <f t="shared" si="10"/>
        <v>21906.7644</v>
      </c>
      <c r="H81" s="8">
        <f t="shared" si="11"/>
        <v>686027.62199999997</v>
      </c>
      <c r="J81">
        <f t="shared" si="13"/>
        <v>686027.62199999997</v>
      </c>
    </row>
    <row r="82" spans="1:10" ht="33" customHeight="1" x14ac:dyDescent="0.3">
      <c r="A82" s="7">
        <v>72</v>
      </c>
      <c r="B82" s="12" t="s">
        <v>93</v>
      </c>
      <c r="C82" s="13">
        <v>4</v>
      </c>
      <c r="D82" s="14">
        <v>234300</v>
      </c>
      <c r="E82" s="8">
        <f t="shared" si="12"/>
        <v>937200</v>
      </c>
      <c r="F82" s="20">
        <v>168081.11</v>
      </c>
      <c r="G82" s="8">
        <f t="shared" si="10"/>
        <v>31935.410899999999</v>
      </c>
      <c r="H82" s="8">
        <f t="shared" si="11"/>
        <v>800066.0835999999</v>
      </c>
      <c r="J82">
        <f t="shared" si="13"/>
        <v>800066.0835999999</v>
      </c>
    </row>
    <row r="83" spans="1:10" ht="14.4" x14ac:dyDescent="0.3">
      <c r="A83" s="24" t="s">
        <v>94</v>
      </c>
      <c r="B83" s="24"/>
      <c r="C83" s="24"/>
      <c r="D83" s="24"/>
      <c r="E83" s="24"/>
      <c r="F83" s="24"/>
      <c r="G83" s="24"/>
      <c r="H83" s="24"/>
      <c r="J83">
        <f t="shared" si="13"/>
        <v>0</v>
      </c>
    </row>
    <row r="84" spans="1:10" ht="33" customHeight="1" x14ac:dyDescent="0.3">
      <c r="A84" s="7">
        <v>73</v>
      </c>
      <c r="B84" s="12" t="s">
        <v>95</v>
      </c>
      <c r="C84" s="13">
        <v>20</v>
      </c>
      <c r="D84" s="14">
        <v>165892</v>
      </c>
      <c r="E84" s="10">
        <f>D84*C84</f>
        <v>3317840</v>
      </c>
      <c r="F84" s="20">
        <v>119006.88</v>
      </c>
      <c r="G84" s="8">
        <f t="shared" ref="G84:G88" si="14">+F84*0.19</f>
        <v>22611.307200000003</v>
      </c>
      <c r="H84" s="8">
        <f t="shared" ref="H84:H88" si="15">(F84+G84)*C84</f>
        <v>2832363.7440000004</v>
      </c>
      <c r="J84">
        <f t="shared" si="13"/>
        <v>2832363.7440000004</v>
      </c>
    </row>
    <row r="85" spans="1:10" ht="33" customHeight="1" x14ac:dyDescent="0.3">
      <c r="A85" s="7">
        <v>74</v>
      </c>
      <c r="B85" s="12" t="s">
        <v>96</v>
      </c>
      <c r="C85" s="13">
        <v>1</v>
      </c>
      <c r="D85" s="14">
        <v>1061117</v>
      </c>
      <c r="E85" s="10">
        <f t="shared" ref="E85:E88" si="16">D85*C85</f>
        <v>1061117</v>
      </c>
      <c r="F85" s="20">
        <v>761219.48</v>
      </c>
      <c r="G85" s="8">
        <f t="shared" si="14"/>
        <v>144631.70120000001</v>
      </c>
      <c r="H85" s="8">
        <f t="shared" si="15"/>
        <v>905851.18119999999</v>
      </c>
      <c r="J85">
        <f t="shared" si="13"/>
        <v>905851.18119999999</v>
      </c>
    </row>
    <row r="86" spans="1:10" ht="33" customHeight="1" x14ac:dyDescent="0.3">
      <c r="A86" s="7">
        <v>75</v>
      </c>
      <c r="B86" s="12" t="s">
        <v>97</v>
      </c>
      <c r="C86" s="13">
        <v>15</v>
      </c>
      <c r="D86" s="14">
        <v>298860</v>
      </c>
      <c r="E86" s="10">
        <f t="shared" si="16"/>
        <v>4482900</v>
      </c>
      <c r="F86" s="20">
        <v>214394.88</v>
      </c>
      <c r="G86" s="8">
        <f t="shared" si="14"/>
        <v>40735.027200000004</v>
      </c>
      <c r="H86" s="8">
        <f t="shared" si="15"/>
        <v>3826948.608</v>
      </c>
      <c r="J86">
        <f t="shared" si="13"/>
        <v>3826948.608</v>
      </c>
    </row>
    <row r="87" spans="1:10" ht="33" customHeight="1" x14ac:dyDescent="0.3">
      <c r="A87" s="17">
        <v>76</v>
      </c>
      <c r="B87" s="12" t="s">
        <v>98</v>
      </c>
      <c r="C87" s="13">
        <v>1</v>
      </c>
      <c r="D87" s="14">
        <v>900959</v>
      </c>
      <c r="E87" s="10">
        <f t="shared" si="16"/>
        <v>900959</v>
      </c>
      <c r="F87" s="21">
        <v>646326.03</v>
      </c>
      <c r="G87" s="8">
        <f t="shared" si="14"/>
        <v>122801.94570000001</v>
      </c>
      <c r="H87" s="8">
        <f t="shared" si="15"/>
        <v>769127.97570000007</v>
      </c>
      <c r="J87">
        <f t="shared" si="13"/>
        <v>769127.97570000007</v>
      </c>
    </row>
    <row r="88" spans="1:10" ht="33" customHeight="1" x14ac:dyDescent="0.3">
      <c r="A88" s="7">
        <v>77</v>
      </c>
      <c r="B88" s="12" t="s">
        <v>99</v>
      </c>
      <c r="C88" s="13">
        <v>5</v>
      </c>
      <c r="D88" s="14">
        <v>1212805</v>
      </c>
      <c r="E88" s="10">
        <f t="shared" si="16"/>
        <v>6064025</v>
      </c>
      <c r="F88" s="20">
        <v>870036.75</v>
      </c>
      <c r="G88" s="8">
        <f t="shared" si="14"/>
        <v>165306.98250000001</v>
      </c>
      <c r="H88" s="8">
        <f t="shared" si="15"/>
        <v>5176718.6625000006</v>
      </c>
      <c r="J88">
        <f t="shared" si="13"/>
        <v>5176718.6625000006</v>
      </c>
    </row>
    <row r="89" spans="1:10" ht="14.4" x14ac:dyDescent="0.3">
      <c r="A89" s="24" t="s">
        <v>100</v>
      </c>
      <c r="B89" s="24"/>
      <c r="C89" s="24"/>
      <c r="D89" s="24"/>
      <c r="E89" s="24"/>
      <c r="F89" s="24"/>
      <c r="G89" s="24"/>
      <c r="H89" s="24"/>
      <c r="J89">
        <f t="shared" si="13"/>
        <v>0</v>
      </c>
    </row>
    <row r="90" spans="1:10" ht="33" customHeight="1" x14ac:dyDescent="0.3">
      <c r="A90" s="7">
        <v>78</v>
      </c>
      <c r="B90" s="12" t="s">
        <v>101</v>
      </c>
      <c r="C90" s="13">
        <v>1</v>
      </c>
      <c r="D90" s="10">
        <v>1410403</v>
      </c>
      <c r="E90" s="10">
        <f>D90*C90</f>
        <v>1410403</v>
      </c>
      <c r="F90" s="20">
        <v>1011788.74</v>
      </c>
      <c r="G90" s="8">
        <f>+F90*0.19</f>
        <v>192239.86060000001</v>
      </c>
      <c r="H90" s="8">
        <f>(F90+G90)*C90</f>
        <v>1204028.6006</v>
      </c>
      <c r="J90">
        <f t="shared" si="13"/>
        <v>1204028.6006</v>
      </c>
    </row>
    <row r="91" spans="1:10" ht="14.4" customHeight="1" x14ac:dyDescent="0.3">
      <c r="A91" s="24" t="s">
        <v>102</v>
      </c>
      <c r="B91" s="24"/>
      <c r="C91" s="24"/>
      <c r="D91" s="24"/>
      <c r="E91" s="24"/>
      <c r="F91" s="24"/>
      <c r="G91" s="24"/>
      <c r="H91" s="24"/>
      <c r="J91">
        <f t="shared" si="13"/>
        <v>0</v>
      </c>
    </row>
    <row r="92" spans="1:10" ht="33" customHeight="1" x14ac:dyDescent="0.3">
      <c r="A92" s="7">
        <v>79</v>
      </c>
      <c r="B92" s="12" t="s">
        <v>103</v>
      </c>
      <c r="C92" s="13">
        <v>70</v>
      </c>
      <c r="D92" s="14">
        <v>17822</v>
      </c>
      <c r="E92" s="10">
        <f>D92*C92</f>
        <v>1247540</v>
      </c>
      <c r="F92" s="20">
        <v>12785.07</v>
      </c>
      <c r="G92" s="8">
        <f t="shared" ref="G92:G110" si="17">+F92*0.19</f>
        <v>2429.1633000000002</v>
      </c>
      <c r="H92" s="8">
        <f t="shared" ref="H92:H110" si="18">(F92+G92)*C92</f>
        <v>1064996.331</v>
      </c>
      <c r="J92">
        <f t="shared" si="13"/>
        <v>1064996.331</v>
      </c>
    </row>
    <row r="93" spans="1:10" ht="33" customHeight="1" x14ac:dyDescent="0.3">
      <c r="A93" s="7">
        <v>80</v>
      </c>
      <c r="B93" s="12" t="s">
        <v>104</v>
      </c>
      <c r="C93" s="13">
        <v>5</v>
      </c>
      <c r="D93" s="14">
        <v>28568</v>
      </c>
      <c r="E93" s="10">
        <f t="shared" ref="E93:E110" si="19">D93*C93</f>
        <v>142840</v>
      </c>
      <c r="F93" s="20">
        <v>20493.990000000002</v>
      </c>
      <c r="G93" s="8">
        <f t="shared" si="17"/>
        <v>3893.8581000000004</v>
      </c>
      <c r="H93" s="8">
        <f t="shared" si="18"/>
        <v>121939.24050000001</v>
      </c>
      <c r="J93">
        <f t="shared" si="13"/>
        <v>121939.24050000001</v>
      </c>
    </row>
    <row r="94" spans="1:10" ht="33" customHeight="1" x14ac:dyDescent="0.3">
      <c r="A94" s="7">
        <v>81</v>
      </c>
      <c r="B94" s="12" t="s">
        <v>105</v>
      </c>
      <c r="C94" s="13">
        <v>5</v>
      </c>
      <c r="D94" s="14">
        <v>205465</v>
      </c>
      <c r="E94" s="10">
        <f t="shared" si="19"/>
        <v>1027325</v>
      </c>
      <c r="F94" s="20">
        <v>147395.59</v>
      </c>
      <c r="G94" s="8">
        <f t="shared" si="17"/>
        <v>28005.162100000001</v>
      </c>
      <c r="H94" s="8">
        <f t="shared" si="18"/>
        <v>877003.76049999986</v>
      </c>
      <c r="J94">
        <f t="shared" si="13"/>
        <v>877003.76049999986</v>
      </c>
    </row>
    <row r="95" spans="1:10" ht="33" customHeight="1" x14ac:dyDescent="0.3">
      <c r="A95" s="7">
        <v>82</v>
      </c>
      <c r="B95" s="12" t="s">
        <v>106</v>
      </c>
      <c r="C95" s="13">
        <v>11</v>
      </c>
      <c r="D95" s="14">
        <v>87969</v>
      </c>
      <c r="E95" s="10">
        <f t="shared" si="19"/>
        <v>967659</v>
      </c>
      <c r="F95" s="20">
        <v>63106.81</v>
      </c>
      <c r="G95" s="8">
        <f t="shared" si="17"/>
        <v>11990.293900000001</v>
      </c>
      <c r="H95" s="8">
        <f t="shared" si="18"/>
        <v>826068.14289999998</v>
      </c>
      <c r="J95">
        <f t="shared" si="13"/>
        <v>826068.14289999998</v>
      </c>
    </row>
    <row r="96" spans="1:10" ht="33" customHeight="1" x14ac:dyDescent="0.3">
      <c r="A96" s="7">
        <v>83</v>
      </c>
      <c r="B96" s="12" t="s">
        <v>107</v>
      </c>
      <c r="C96" s="13">
        <v>30</v>
      </c>
      <c r="D96" s="14">
        <v>74501</v>
      </c>
      <c r="E96" s="10">
        <f t="shared" si="19"/>
        <v>2235030</v>
      </c>
      <c r="F96" s="20">
        <v>53445.2</v>
      </c>
      <c r="G96" s="8">
        <f t="shared" si="17"/>
        <v>10154.588</v>
      </c>
      <c r="H96" s="8">
        <f t="shared" si="18"/>
        <v>1907993.6400000001</v>
      </c>
      <c r="J96">
        <f t="shared" si="13"/>
        <v>1907993.6400000001</v>
      </c>
    </row>
    <row r="97" spans="1:10" ht="33" customHeight="1" x14ac:dyDescent="0.3">
      <c r="A97" s="7">
        <v>84</v>
      </c>
      <c r="B97" s="12" t="s">
        <v>108</v>
      </c>
      <c r="C97" s="13">
        <v>4</v>
      </c>
      <c r="D97" s="14">
        <v>78881</v>
      </c>
      <c r="E97" s="10">
        <f t="shared" si="19"/>
        <v>315524</v>
      </c>
      <c r="F97" s="20">
        <v>56587.31</v>
      </c>
      <c r="G97" s="8">
        <f t="shared" si="17"/>
        <v>10751.588899999999</v>
      </c>
      <c r="H97" s="8">
        <f t="shared" si="18"/>
        <v>269355.5956</v>
      </c>
      <c r="J97">
        <f t="shared" si="13"/>
        <v>269355.5956</v>
      </c>
    </row>
    <row r="98" spans="1:10" ht="33" customHeight="1" x14ac:dyDescent="0.3">
      <c r="A98" s="7">
        <v>85</v>
      </c>
      <c r="B98" s="12" t="s">
        <v>109</v>
      </c>
      <c r="C98" s="13">
        <v>8</v>
      </c>
      <c r="D98" s="14">
        <v>80992</v>
      </c>
      <c r="E98" s="10">
        <f t="shared" si="19"/>
        <v>647936</v>
      </c>
      <c r="F98" s="20">
        <v>58101.69</v>
      </c>
      <c r="G98" s="8">
        <f t="shared" si="17"/>
        <v>11039.321100000001</v>
      </c>
      <c r="H98" s="8">
        <f t="shared" si="18"/>
        <v>553128.08880000003</v>
      </c>
      <c r="J98">
        <f t="shared" si="13"/>
        <v>553128.08880000003</v>
      </c>
    </row>
    <row r="99" spans="1:10" ht="33" customHeight="1" x14ac:dyDescent="0.3">
      <c r="A99" s="7">
        <v>86</v>
      </c>
      <c r="B99" s="12" t="s">
        <v>110</v>
      </c>
      <c r="C99" s="13">
        <v>10</v>
      </c>
      <c r="D99" s="14">
        <v>19295</v>
      </c>
      <c r="E99" s="10">
        <f t="shared" si="19"/>
        <v>192950</v>
      </c>
      <c r="F99" s="20">
        <v>13841.76</v>
      </c>
      <c r="G99" s="8">
        <f t="shared" si="17"/>
        <v>2629.9344000000001</v>
      </c>
      <c r="H99" s="8">
        <f t="shared" si="18"/>
        <v>164716.94400000002</v>
      </c>
      <c r="J99">
        <f t="shared" si="13"/>
        <v>164716.94400000002</v>
      </c>
    </row>
    <row r="100" spans="1:10" ht="33" customHeight="1" x14ac:dyDescent="0.3">
      <c r="A100" s="7">
        <v>87</v>
      </c>
      <c r="B100" s="12" t="s">
        <v>111</v>
      </c>
      <c r="C100" s="13">
        <v>1</v>
      </c>
      <c r="D100" s="14">
        <v>17904120</v>
      </c>
      <c r="E100" s="10">
        <f t="shared" si="19"/>
        <v>17904120</v>
      </c>
      <c r="F100" s="20">
        <v>12843979.369999999</v>
      </c>
      <c r="G100" s="8">
        <f t="shared" si="17"/>
        <v>2440356.0803</v>
      </c>
      <c r="H100" s="8">
        <f t="shared" si="18"/>
        <v>15284335.450299999</v>
      </c>
      <c r="J100">
        <f t="shared" si="13"/>
        <v>15284335.450299999</v>
      </c>
    </row>
    <row r="101" spans="1:10" ht="33" customHeight="1" x14ac:dyDescent="0.3">
      <c r="A101" s="7">
        <v>88</v>
      </c>
      <c r="B101" s="12" t="s">
        <v>112</v>
      </c>
      <c r="C101" s="13">
        <v>5</v>
      </c>
      <c r="D101" s="14">
        <v>36975</v>
      </c>
      <c r="E101" s="10">
        <f t="shared" si="19"/>
        <v>184875</v>
      </c>
      <c r="F101" s="20">
        <v>26524.959999999999</v>
      </c>
      <c r="G101" s="8">
        <f t="shared" si="17"/>
        <v>5039.7424000000001</v>
      </c>
      <c r="H101" s="8">
        <f t="shared" si="18"/>
        <v>157823.51199999999</v>
      </c>
      <c r="J101">
        <f t="shared" si="13"/>
        <v>157823.51199999999</v>
      </c>
    </row>
    <row r="102" spans="1:10" ht="33" customHeight="1" x14ac:dyDescent="0.3">
      <c r="A102" s="7">
        <v>89</v>
      </c>
      <c r="B102" s="12" t="s">
        <v>113</v>
      </c>
      <c r="C102" s="13">
        <v>30</v>
      </c>
      <c r="D102" s="14">
        <v>5296</v>
      </c>
      <c r="E102" s="10">
        <f t="shared" si="19"/>
        <v>158880</v>
      </c>
      <c r="F102" s="20">
        <v>3799.22</v>
      </c>
      <c r="G102" s="8">
        <f t="shared" si="17"/>
        <v>721.85180000000003</v>
      </c>
      <c r="H102" s="8">
        <f t="shared" si="18"/>
        <v>135632.15399999998</v>
      </c>
      <c r="J102">
        <f t="shared" si="13"/>
        <v>135632.15399999998</v>
      </c>
    </row>
    <row r="103" spans="1:10" ht="33" customHeight="1" x14ac:dyDescent="0.3">
      <c r="A103" s="7">
        <v>90</v>
      </c>
      <c r="B103" s="12" t="s">
        <v>114</v>
      </c>
      <c r="C103" s="13">
        <v>30</v>
      </c>
      <c r="D103" s="14">
        <v>7934</v>
      </c>
      <c r="E103" s="10">
        <f t="shared" si="19"/>
        <v>238020</v>
      </c>
      <c r="F103" s="20">
        <v>5691.65</v>
      </c>
      <c r="G103" s="8">
        <f t="shared" si="17"/>
        <v>1081.4134999999999</v>
      </c>
      <c r="H103" s="8">
        <f t="shared" si="18"/>
        <v>203191.90499999997</v>
      </c>
      <c r="J103">
        <f t="shared" si="13"/>
        <v>203191.90499999997</v>
      </c>
    </row>
    <row r="104" spans="1:10" ht="33" customHeight="1" x14ac:dyDescent="0.3">
      <c r="A104" s="7">
        <v>91</v>
      </c>
      <c r="B104" s="12" t="s">
        <v>115</v>
      </c>
      <c r="C104" s="13">
        <v>30</v>
      </c>
      <c r="D104" s="14">
        <v>7763</v>
      </c>
      <c r="E104" s="10">
        <f t="shared" si="19"/>
        <v>232890</v>
      </c>
      <c r="F104" s="20">
        <v>5568.98</v>
      </c>
      <c r="G104" s="8">
        <f t="shared" si="17"/>
        <v>1058.1061999999999</v>
      </c>
      <c r="H104" s="8">
        <f t="shared" si="18"/>
        <v>198812.58599999998</v>
      </c>
      <c r="J104">
        <f t="shared" si="13"/>
        <v>198812.58599999998</v>
      </c>
    </row>
    <row r="105" spans="1:10" ht="33" customHeight="1" x14ac:dyDescent="0.3">
      <c r="A105" s="7">
        <v>92</v>
      </c>
      <c r="B105" s="12" t="s">
        <v>116</v>
      </c>
      <c r="C105" s="13">
        <v>30</v>
      </c>
      <c r="D105" s="14">
        <v>11466</v>
      </c>
      <c r="E105" s="10">
        <f t="shared" si="19"/>
        <v>343980</v>
      </c>
      <c r="F105" s="20">
        <v>8225.43</v>
      </c>
      <c r="G105" s="8">
        <f t="shared" si="17"/>
        <v>1562.8317000000002</v>
      </c>
      <c r="H105" s="8">
        <f t="shared" si="18"/>
        <v>293647.85100000002</v>
      </c>
      <c r="J105">
        <f t="shared" si="13"/>
        <v>293647.85100000002</v>
      </c>
    </row>
    <row r="106" spans="1:10" ht="33" customHeight="1" x14ac:dyDescent="0.3">
      <c r="A106" s="7">
        <v>93</v>
      </c>
      <c r="B106" s="12" t="s">
        <v>117</v>
      </c>
      <c r="C106" s="13">
        <v>5</v>
      </c>
      <c r="D106" s="14">
        <v>9059</v>
      </c>
      <c r="E106" s="10">
        <f t="shared" si="19"/>
        <v>45295</v>
      </c>
      <c r="F106" s="20">
        <v>6498.71</v>
      </c>
      <c r="G106" s="8">
        <f t="shared" si="17"/>
        <v>1234.7549000000001</v>
      </c>
      <c r="H106" s="8">
        <f t="shared" si="18"/>
        <v>38667.324500000002</v>
      </c>
      <c r="J106">
        <f t="shared" si="13"/>
        <v>38667.324500000002</v>
      </c>
    </row>
    <row r="107" spans="1:10" ht="33" customHeight="1" x14ac:dyDescent="0.3">
      <c r="A107" s="7">
        <v>94</v>
      </c>
      <c r="B107" s="12" t="s">
        <v>118</v>
      </c>
      <c r="C107" s="13">
        <v>10</v>
      </c>
      <c r="D107" s="14">
        <v>13663</v>
      </c>
      <c r="E107" s="10">
        <f t="shared" si="19"/>
        <v>136630</v>
      </c>
      <c r="F107" s="20">
        <v>9801.51</v>
      </c>
      <c r="G107" s="8">
        <f t="shared" si="17"/>
        <v>1862.2869000000001</v>
      </c>
      <c r="H107" s="8">
        <f t="shared" si="18"/>
        <v>116637.96900000001</v>
      </c>
      <c r="J107">
        <f t="shared" si="13"/>
        <v>116637.96900000001</v>
      </c>
    </row>
    <row r="108" spans="1:10" ht="33" customHeight="1" x14ac:dyDescent="0.3">
      <c r="A108" s="7">
        <v>95</v>
      </c>
      <c r="B108" s="15" t="s">
        <v>119</v>
      </c>
      <c r="C108" s="16">
        <v>5</v>
      </c>
      <c r="D108" s="14">
        <v>231840</v>
      </c>
      <c r="E108" s="10">
        <f t="shared" si="19"/>
        <v>1159200</v>
      </c>
      <c r="F108" s="20">
        <v>166316.35999999999</v>
      </c>
      <c r="G108" s="8">
        <f t="shared" si="17"/>
        <v>31600.108399999997</v>
      </c>
      <c r="H108" s="8">
        <f t="shared" si="18"/>
        <v>989582.34199999995</v>
      </c>
      <c r="J108">
        <f t="shared" si="13"/>
        <v>989582.34199999995</v>
      </c>
    </row>
    <row r="109" spans="1:10" ht="33" customHeight="1" x14ac:dyDescent="0.3">
      <c r="A109" s="7">
        <v>96</v>
      </c>
      <c r="B109" s="15" t="s">
        <v>120</v>
      </c>
      <c r="C109" s="16">
        <v>10</v>
      </c>
      <c r="D109" s="14">
        <v>211680</v>
      </c>
      <c r="E109" s="10">
        <f t="shared" si="19"/>
        <v>2116800</v>
      </c>
      <c r="F109" s="20">
        <v>151854.07</v>
      </c>
      <c r="G109" s="8">
        <f t="shared" si="17"/>
        <v>28852.273300000001</v>
      </c>
      <c r="H109" s="8">
        <f t="shared" si="18"/>
        <v>1807063.4330000002</v>
      </c>
      <c r="J109">
        <f t="shared" si="13"/>
        <v>1807063.4330000002</v>
      </c>
    </row>
    <row r="110" spans="1:10" ht="33" customHeight="1" x14ac:dyDescent="0.3">
      <c r="A110" s="7">
        <v>97</v>
      </c>
      <c r="B110" s="12" t="s">
        <v>121</v>
      </c>
      <c r="C110" s="13">
        <v>3</v>
      </c>
      <c r="D110" s="14">
        <v>751813</v>
      </c>
      <c r="E110" s="10">
        <f t="shared" si="19"/>
        <v>2255439</v>
      </c>
      <c r="F110" s="20">
        <v>545504.41</v>
      </c>
      <c r="G110" s="8">
        <f t="shared" si="17"/>
        <v>103645.83790000001</v>
      </c>
      <c r="H110" s="8">
        <f t="shared" si="18"/>
        <v>1947450.7437000002</v>
      </c>
      <c r="J110">
        <f t="shared" si="13"/>
        <v>1947450.7437000002</v>
      </c>
    </row>
    <row r="111" spans="1:10" ht="14.4" customHeight="1" x14ac:dyDescent="0.3">
      <c r="A111" s="24" t="s">
        <v>122</v>
      </c>
      <c r="B111" s="24"/>
      <c r="C111" s="24"/>
      <c r="D111" s="24"/>
      <c r="E111" s="24"/>
      <c r="F111" s="24"/>
      <c r="G111" s="24"/>
      <c r="H111" s="24"/>
      <c r="J111">
        <f t="shared" si="13"/>
        <v>0</v>
      </c>
    </row>
    <row r="112" spans="1:10" ht="33" customHeight="1" x14ac:dyDescent="0.3">
      <c r="A112" s="7">
        <v>98</v>
      </c>
      <c r="B112" s="12" t="s">
        <v>123</v>
      </c>
      <c r="C112" s="13">
        <v>5</v>
      </c>
      <c r="D112" s="14">
        <v>262165</v>
      </c>
      <c r="E112" s="10">
        <f>D112*C112</f>
        <v>1310825</v>
      </c>
      <c r="F112" s="20">
        <v>188070.79</v>
      </c>
      <c r="G112" s="8">
        <f>+F112*0.19</f>
        <v>35733.450100000002</v>
      </c>
      <c r="H112" s="8">
        <f>(F112+G112)*C112</f>
        <v>1119021.2005</v>
      </c>
      <c r="J112">
        <f t="shared" si="13"/>
        <v>1119021.2005</v>
      </c>
    </row>
    <row r="113" spans="1:10" ht="14.4" customHeight="1" x14ac:dyDescent="0.3">
      <c r="A113" s="24" t="s">
        <v>124</v>
      </c>
      <c r="B113" s="24"/>
      <c r="C113" s="24"/>
      <c r="D113" s="24"/>
      <c r="E113" s="24"/>
      <c r="F113" s="24"/>
      <c r="G113" s="24"/>
      <c r="H113" s="24"/>
      <c r="J113">
        <f t="shared" si="13"/>
        <v>0</v>
      </c>
    </row>
    <row r="114" spans="1:10" ht="33" customHeight="1" x14ac:dyDescent="0.3">
      <c r="A114" s="7">
        <v>99</v>
      </c>
      <c r="B114" s="12" t="s">
        <v>125</v>
      </c>
      <c r="C114" s="13">
        <v>5</v>
      </c>
      <c r="D114" s="14">
        <v>150113</v>
      </c>
      <c r="E114" s="10">
        <f>D114*C114</f>
        <v>750565</v>
      </c>
      <c r="F114" s="20">
        <v>107687.4</v>
      </c>
      <c r="G114" s="8">
        <f t="shared" ref="G114:G117" si="20">+F114*0.19</f>
        <v>20460.606</v>
      </c>
      <c r="H114" s="8">
        <f t="shared" ref="H114:H117" si="21">(F114+G114)*C114</f>
        <v>640740.03</v>
      </c>
      <c r="J114">
        <f t="shared" si="13"/>
        <v>640740.03</v>
      </c>
    </row>
    <row r="115" spans="1:10" ht="33" customHeight="1" x14ac:dyDescent="0.3">
      <c r="A115" s="7">
        <v>100</v>
      </c>
      <c r="B115" s="12" t="s">
        <v>126</v>
      </c>
      <c r="C115" s="13">
        <v>2</v>
      </c>
      <c r="D115" s="14">
        <v>1955122</v>
      </c>
      <c r="E115" s="10">
        <f t="shared" ref="E115:E117" si="22">D115*C115</f>
        <v>3910244</v>
      </c>
      <c r="F115" s="20">
        <v>1402556.88</v>
      </c>
      <c r="G115" s="8">
        <f t="shared" si="20"/>
        <v>266485.80719999998</v>
      </c>
      <c r="H115" s="8">
        <f t="shared" si="21"/>
        <v>3338085.3743999996</v>
      </c>
      <c r="J115">
        <f t="shared" si="13"/>
        <v>3338085.3743999996</v>
      </c>
    </row>
    <row r="116" spans="1:10" ht="33" customHeight="1" x14ac:dyDescent="0.3">
      <c r="A116" s="7">
        <v>101</v>
      </c>
      <c r="B116" s="12" t="s">
        <v>127</v>
      </c>
      <c r="C116" s="13">
        <v>10</v>
      </c>
      <c r="D116" s="14">
        <v>20271</v>
      </c>
      <c r="E116" s="10">
        <f t="shared" si="22"/>
        <v>202710</v>
      </c>
      <c r="F116" s="20">
        <v>14541.92</v>
      </c>
      <c r="G116" s="8">
        <f t="shared" si="20"/>
        <v>2762.9648000000002</v>
      </c>
      <c r="H116" s="8">
        <f t="shared" si="21"/>
        <v>173048.848</v>
      </c>
      <c r="J116">
        <f t="shared" si="13"/>
        <v>173048.848</v>
      </c>
    </row>
    <row r="117" spans="1:10" ht="33" customHeight="1" x14ac:dyDescent="0.3">
      <c r="A117" s="7">
        <v>102</v>
      </c>
      <c r="B117" s="12" t="s">
        <v>128</v>
      </c>
      <c r="C117" s="13">
        <v>1</v>
      </c>
      <c r="D117" s="14">
        <v>279619</v>
      </c>
      <c r="E117" s="10">
        <f t="shared" si="22"/>
        <v>279619</v>
      </c>
      <c r="F117" s="20">
        <v>200591.86</v>
      </c>
      <c r="G117" s="8">
        <f t="shared" si="20"/>
        <v>38112.453399999999</v>
      </c>
      <c r="H117" s="8">
        <f t="shared" si="21"/>
        <v>238704.31339999998</v>
      </c>
      <c r="J117">
        <f>+H117</f>
        <v>238704.31339999998</v>
      </c>
    </row>
    <row r="118" spans="1:10" ht="14.4" x14ac:dyDescent="0.3">
      <c r="A118" s="31" t="s">
        <v>129</v>
      </c>
      <c r="B118" s="32"/>
      <c r="C118" s="32"/>
      <c r="D118" s="32"/>
      <c r="E118" s="32"/>
      <c r="F118" s="32"/>
      <c r="G118" s="32"/>
      <c r="H118" s="33"/>
      <c r="J118">
        <f>SUM(J7:J117)</f>
        <v>399999999.99820006</v>
      </c>
    </row>
    <row r="119" spans="1:10" ht="25.95" customHeight="1" x14ac:dyDescent="0.3">
      <c r="A119" s="25" t="s">
        <v>130</v>
      </c>
      <c r="B119" s="26"/>
      <c r="C119" s="26"/>
      <c r="D119" s="26"/>
      <c r="E119" s="26"/>
      <c r="F119" s="26"/>
      <c r="G119" s="26"/>
      <c r="H119" s="27"/>
      <c r="J119">
        <v>400000000</v>
      </c>
    </row>
    <row r="120" spans="1:10" ht="277.2" customHeight="1" x14ac:dyDescent="0.3">
      <c r="A120" s="28" t="s">
        <v>131</v>
      </c>
      <c r="B120" s="29"/>
      <c r="C120" s="29"/>
      <c r="D120" s="29"/>
      <c r="E120" s="29"/>
      <c r="F120" s="29"/>
      <c r="G120" s="29"/>
      <c r="H120" s="30"/>
    </row>
    <row r="121" spans="1:10" ht="69" customHeight="1" x14ac:dyDescent="0.3">
      <c r="A121" s="23"/>
      <c r="B121" s="23"/>
      <c r="C121" s="23"/>
      <c r="D121" s="23"/>
      <c r="E121" s="23"/>
      <c r="F121" s="23"/>
      <c r="G121" s="23"/>
      <c r="H121" s="23"/>
      <c r="I121" s="6"/>
      <c r="J121" s="6"/>
    </row>
    <row r="122" spans="1:10" ht="14.7" customHeight="1" x14ac:dyDescent="0.3">
      <c r="A122" s="23" t="s">
        <v>132</v>
      </c>
      <c r="B122" s="23"/>
      <c r="C122" s="23"/>
      <c r="D122" s="23"/>
      <c r="E122" s="23"/>
      <c r="F122" s="23"/>
      <c r="G122" s="23"/>
      <c r="H122" s="23"/>
      <c r="I122" s="6"/>
      <c r="J122" s="6"/>
    </row>
    <row r="123" spans="1:10" ht="15" customHeight="1" x14ac:dyDescent="0.3">
      <c r="B123" s="1" t="s">
        <v>133</v>
      </c>
    </row>
    <row r="124" spans="1:10" ht="15" customHeight="1" x14ac:dyDescent="0.3">
      <c r="B124" s="1" t="s">
        <v>134</v>
      </c>
    </row>
    <row r="125" spans="1:10" ht="15" customHeight="1" x14ac:dyDescent="0.3">
      <c r="B125" s="1" t="s">
        <v>135</v>
      </c>
    </row>
    <row r="126" spans="1:10" ht="15" customHeight="1" x14ac:dyDescent="0.3">
      <c r="B126" s="1" t="s">
        <v>136</v>
      </c>
    </row>
    <row r="128" spans="1:10" ht="15" customHeight="1" x14ac:dyDescent="0.3">
      <c r="H128" t="e" vm="1">
        <v>#VALUE!</v>
      </c>
    </row>
  </sheetData>
  <mergeCells count="21">
    <mergeCell ref="B2:H2"/>
    <mergeCell ref="A1:H1"/>
    <mergeCell ref="F3:H3"/>
    <mergeCell ref="A3:E3"/>
    <mergeCell ref="A4:A5"/>
    <mergeCell ref="B4:B5"/>
    <mergeCell ref="A122:H122"/>
    <mergeCell ref="A6:H6"/>
    <mergeCell ref="A119:H119"/>
    <mergeCell ref="A120:H120"/>
    <mergeCell ref="A121:H121"/>
    <mergeCell ref="A8:H8"/>
    <mergeCell ref="A20:H20"/>
    <mergeCell ref="A25:H25"/>
    <mergeCell ref="A69:H69"/>
    <mergeCell ref="A83:H83"/>
    <mergeCell ref="A89:H89"/>
    <mergeCell ref="A91:H91"/>
    <mergeCell ref="A111:H111"/>
    <mergeCell ref="A113:H113"/>
    <mergeCell ref="A118:H118"/>
  </mergeCells>
  <phoneticPr fontId="10" type="noConversion"/>
  <pageMargins left="0.25" right="0.25" top="0.75" bottom="0.75" header="0.3" footer="0.3"/>
  <pageSetup paperSize="125" scale="6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B4465-3134-45CA-92D6-969F84E9AAC6}">
  <dimension ref="A1"/>
  <sheetViews>
    <sheetView workbookViewId="0">
      <selection activeCell="G7" sqref="G7"/>
    </sheetView>
  </sheetViews>
  <sheetFormatPr baseColWidth="10" defaultColWidth="11.44140625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20" ma:contentTypeDescription="Crear nuevo documento." ma:contentTypeScope="" ma:versionID="b0d4b0714a41d4e3adb12c9f48df2689">
  <xsd:schema xmlns:xsd="http://www.w3.org/2001/XMLSchema" xmlns:xs="http://www.w3.org/2001/XMLSchema" xmlns:p="http://schemas.microsoft.com/office/2006/metadata/properties" xmlns:ns1="http://schemas.microsoft.com/sharepoint/v3" xmlns:ns2="24cc3548-259d-4d04-a311-ed2e9112761a" xmlns:ns3="ffb9407a-2c82-4a57-83c1-5dafea89016e" targetNamespace="http://schemas.microsoft.com/office/2006/metadata/properties" ma:root="true" ma:fieldsID="4b2e9afc224e3299a56cfbe3958f9404" ns1:_="" ns2:_="" ns3:_="">
    <xsd:import namespace="http://schemas.microsoft.com/sharepoint/v3"/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cc3548-259d-4d04-a311-ed2e9112761a">
      <Terms xmlns="http://schemas.microsoft.com/office/infopath/2007/PartnerControls"/>
    </lcf76f155ced4ddcb4097134ff3c332f>
    <TaxCatchAll xmlns="ffb9407a-2c82-4a57-83c1-5dafea89016e" xsi:nil="true"/>
    <OBSERVACIONES xmlns="24cc3548-259d-4d04-a311-ed2e9112761a" xsi:nil="true"/>
    <ESTADO xmlns="24cc3548-259d-4d04-a311-ed2e9112761a"/>
    <_Flow_SignoffStatus xmlns="24cc3548-259d-4d04-a311-ed2e9112761a" xsi:nil="true"/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88F47A-1E90-44C6-8971-A9BA3FF109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24cc3548-259d-4d04-a311-ed2e9112761a"/>
    <ds:schemaRef ds:uri="ffb9407a-2c82-4a57-83c1-5dafea89016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EE8A92E-5C9B-4864-A920-EA7D338EFACD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ffb9407a-2c82-4a57-83c1-5dafea89016e"/>
    <ds:schemaRef ds:uri="24cc3548-259d-4d04-a311-ed2e9112761a"/>
    <ds:schemaRef ds:uri="http://schemas.microsoft.com/sharepoint/v3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77812B0-54DE-4B61-9EE6-5C41F3DCF0F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OFERTA_COMERCIAL</vt:lpstr>
      <vt:lpstr>Hoja1</vt:lpstr>
      <vt:lpstr>OFERTA_COMERCIAL!Área_de_impresión</vt:lpstr>
      <vt:lpstr>OFERTA_COMERCIAL!Print_Area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ST. NIXON GUILLERMO DURAN SIACHOQUE</dc:creator>
  <cp:keywords/>
  <dc:description/>
  <cp:lastModifiedBy>KATTERIN YOHANA VARGAS GARCIA</cp:lastModifiedBy>
  <cp:revision/>
  <cp:lastPrinted>2026-03-18T19:32:21Z</cp:lastPrinted>
  <dcterms:created xsi:type="dcterms:W3CDTF">2023-03-24T16:18:44Z</dcterms:created>
  <dcterms:modified xsi:type="dcterms:W3CDTF">2026-04-30T19:21:31Z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0x010100DB7841D052D10C4EB0A25064EEC949A8</vt:lpwstr>
  </property>
  <property fmtid="{D5CDD505-2E9C-101B-9397-08002B2CF9AE}" pid="3" name="MediaServiceImageTags">
    <vt:lpwstr/>
  </property>
</Properties>
</file>