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by.sierra\AppData\Local\Microsoft\Windows\INetCache\Content.Outlook\W0ZQHCG2\"/>
    </mc:Choice>
  </mc:AlternateContent>
  <xr:revisionPtr revIDLastSave="0" documentId="8_{0A391A56-133C-4CA4-AEB9-E992E55CE573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(Entidad)'!$I$11:$I$58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(Entidad)'!$A$1:$M$77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(Entidad)'!$K$60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(Entidad)'!$K$72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(Entidad)'!$K$72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(Entidad)'!$K$73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0" i="265" l="1"/>
  <c r="K62" i="265" s="1"/>
  <c r="K63" i="265"/>
  <c r="K64" i="265" s="1"/>
  <c r="K61" i="265"/>
</calcChain>
</file>

<file path=xl/sharedStrings.xml><?xml version="1.0" encoding="utf-8"?>
<sst xmlns="http://schemas.openxmlformats.org/spreadsheetml/2006/main" count="113" uniqueCount="77">
  <si>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</si>
  <si>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</si>
  <si>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</si>
  <si>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</si>
  <si>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</si>
  <si>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</si>
  <si>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</si>
  <si>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</si>
  <si>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</si>
  <si>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</si>
  <si>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</si>
  <si>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</si>
  <si>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</si>
  <si>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</si>
  <si>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</si>
  <si>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</si>
  <si>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</si>
  <si>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</si>
  <si>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</si>
  <si>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</si>
  <si>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</si>
  <si>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</si>
  <si>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</si>
  <si>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</si>
  <si>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</si>
  <si>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</si>
  <si>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</si>
  <si>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</si>
  <si>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</si>
  <si>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Mantenimiento preventivo electrobomba tipo lapicero 2 ph, 220 vol, trifásica, ubicada en pozo profundo agua cruda, consistente extracción de la bomba para cambio de sellos mecánico, rodamientos, lavado y barnizado embobinado y horneado armado de la bomba e instalación en el sitio, a una profundidad de 40 metros y puesta en servicio</t>
  </si>
  <si>
    <t>Mantenimiento preventivo electrobomba sistema agua potable 30 HP, 220 VOL, trifásica, marca SIEMENS, consistente desmonte y desarme para cambio de rodamientos, cambio sello mecánico, lavado, barnizado y horneado del embobinado, cambio de empaque impeler, mantenimiento de pintura de carcazas motor y bomba acabado mismo color y montaje y puesta en servicio</t>
  </si>
  <si>
    <t>Mantenimiento preventivo electrobomba sistema tanque de sedimentación #1, de 1,5 HP, 1,1 KW, 220 VOL, monofásica, marca PEDROLLO, consistente desmonte y desarme para cambio de rodamientos, cambio sello mecánico, lavado, barnizado y horneado del embobinado, cambio de empaque impeler, mantenimiento de pintura de carcazas motor y bomba acabado mismo color y montaje y puesta en servicio</t>
  </si>
  <si>
    <t>Mantenimiento preventivo electrobomba sistema tanque de sedimentación #2, de 2 HP, 1,49 KW, 220 VOL, monofásica, marca ALTAMIRA SCALA, consistente desmonte y desarme para cambio de rodamientos, cambio sello mecánico, lavado, barnizado y horneado del embobinado, cambio de empaque impeler, mantenimiento de pintura de carcazas motor y bomba acabado mismo color y montaje y puesta en servicio</t>
  </si>
  <si>
    <t>Lavado y limpieza 04 bandejas metálicas de entrada agua tanque de sedimentación 1,80 de ancho x 1 metro</t>
  </si>
  <si>
    <t>Lavado y limpieza tanque agua metálico de sedimentación #1 siguientes medidas 4,30 metros largo x 1,80 de ancho x 1,35 metro profundidad</t>
  </si>
  <si>
    <t>Lavado y limpieza tanque agua plástico de sedimentación No. 2 capacidad 1000 litros</t>
  </si>
  <si>
    <t>Mantenimiento preventivo al filtro de zeolita 7 ft3 consisten en desmonte, lavado tanque y cambio de zeolita 7 bulto x 25 kls</t>
  </si>
  <si>
    <t>Mantenimiento preventivo al filtro de carbón activado 7 ft3 consisten en desmonte, lavado tanque y cambio de carbón activado 7 bulto x 25 kls.</t>
  </si>
  <si>
    <t>Mantenimiento preventivo al filtro pulidor N°1, consisten en desmonte, lavado y cambio filtro en propileno de 4,5” x 20” X 10 micras.</t>
  </si>
  <si>
    <t>Mantenimiento preventivo al filtro pulidor N°2, consisten en desmonte, lavado y cambio filtro en propileno de 4,5” x 20” X 5 micras.</t>
  </si>
  <si>
    <t>Mantenimiento preventivo al filtro pulidor N°3, consisten en desmonte, lavado y cambio filtro de carbón activado de 4,5” x 20” X 5 micras.</t>
  </si>
  <si>
    <t>Mantenimiento sistema eléctrico lampara ultravioleta UV platinum, remisión de polvo y limpieza, incluye cambio de lampara UV.</t>
  </si>
  <si>
    <t>Mantenimiento preventivo al filtro de clorificador automático de 4kg, consisten en desmonte lavado y limpieza interior.</t>
  </si>
  <si>
    <t>Suministro de carbón coque para fragua</t>
  </si>
  <si>
    <t>Lavado, cepillado de paredes interna, limpieza y desinfección al tanque de almacenamiento de agua potable subterráneo en concreto rígido, siguientes medidas 25 mtrs largo x 7 mtrs ancho x 2 mtrs profundidad</t>
  </si>
  <si>
    <t>Lavado, cepillado de paredes interna, limpieza y desinfección al tanque de almacenamiento de agua potable elevado en concreto rígido, siguientes medidas 10 mtrs largo x 7 mtrs ancho x 1,80 mtrs profundidad</t>
  </si>
  <si>
    <t>Mantenimiento al tablero eléctrico principal del sistema consistente en remisión del polvo, limpieza de contactores, limpieza de totalizador ajuste de bornes y terminales, organización de cableado eléctrico</t>
  </si>
  <si>
    <t>Capacitar al personal encargado del sistema de tratamiento sobre el buen manejo y operación del mismo</t>
  </si>
  <si>
    <t>Adaptador de corriente AC/AC INPUT: 120V – 60 Hz 0,18A; OUTPUT: 12V – 650mA para equipo PURIKOR</t>
  </si>
  <si>
    <t>Cálculo de dosificación y suministro de insumos químicos, para la correcta operación de la planta de tratamiento de agua potable. Incluye - Sal industrial (cloruro de sodio) 300 Kg - Hipoclorito de calcio, 50 Kg</t>
  </si>
  <si>
    <t xml:space="preserve">Mantenimiento correctivo y preventivo a electrobombas nuevo edificio de agua potable: 
Cambio de tanque hidroflo No. 2 
Recarga de aire para el tanque hidroflo No. 1 
Cambio de válvula reguladora - Limpieza de tablero de control del equipo y elementos de maniobra 
Prueba de funcionamiento en manual y automático 
Ajuste de borneras 
Toma de temperatura de motores y elementos de maniobra 
Prueba de rendimiento de las bombas 
Limpieza externa de los motores y sus accesorios 
Verificación de voltaje y amperaje 
</t>
  </si>
  <si>
    <t>Análisis fisicoquímico y microbiológico compuesto durante ocho (08) horas para determinar la calidad del agua, con laboratorio certificado por IDEAM</t>
  </si>
  <si>
    <t>Mantenimiento de Pintura exterior a tanques en concreto almacenamiento de aguas residuales vinilo tipo 1 color gris</t>
  </si>
  <si>
    <t>Mantenimiento preventivo electrobomba sumergible tanque de sedimentación No. 1 Y 2, de 2 HP, 1,5 KW, 220 VOL, trifásica, marca ABS, consistente desmonte y desarme para cambio de rodamientos, cambio sello mecánico, cambio de aceite dieléctrico, lavado, barnizado y horneado del embobinado, cambio de empaque impeler, mantenimiento de pintura de carcazas motor y bomba acabado mismo color y montaje y puesta en servicio</t>
  </si>
  <si>
    <t>Mantenimiento a cableado electrobomba sumergible consiste en organización del cableado caja, eléctrica, contacto y totalizadora acometida eléctrica principal de la electrobomba sumergible tanque de sedimentación No.1</t>
  </si>
  <si>
    <t>Mantenimiento preventivo motor eléctrico compresor 1 HP, 220 VOL, monofásico, consistente desmonte y desarme para cambio de rodamientos, lavado, barnizado y horneado del embobinado, mantenimiento de pintura de carcazas motor y acabado mismo color y montaje y puesta en servicio</t>
  </si>
  <si>
    <t>Suministro e instalación y cambio correa de compresor (acuerdo muestra)</t>
  </si>
  <si>
    <t>Mantenimiento al campo de infiltración, incluye destaponamiento y limpieza a redes hidrosanitarias (6 líneas de tubería de 4pulg de 50 metros de largo cada una).</t>
  </si>
  <si>
    <t>Mantenimiento a tubería de 70 metros de 4 Pulg, incluye destaponamiento y limpieza a redes hidrosanitarias.</t>
  </si>
  <si>
    <t>Mantenimiento preventivo y correctivo de caja de inspección en mampostería 100x100x100 cm (a x L x h) medidas internas útiles. Incluye base en concreto f'c=3000 psi y malla electrosoldada, cañuela, ladrillo tolete recocido común, tapa en concreto f'c=3000 psi con marco y contramarco reforzado metálico, pañetado liso impermeabilizado 1:4 interno completo. No incluye excavaciones ni rellenos.
El mantenimiento comprende la limpieza interna de la caja, retiro de sedimentos, residuos y obstrucciones, inspección estructural de la base, paredes, tapa y contramarco metálico, verificación del estado del pañetado impermeabilizado, revisión de cañuelas de entrada y salida, detección de fisuras, filtraciones o corrosión, y reparación menor con mortero o sellador impermeable según se requiera.</t>
  </si>
  <si>
    <t>Mantenimiento preventivo y correctivo de caja de inspección en mampostería de 60×60×60 cm (a x L x h), medidas internas útiles. Incluye base en concreto fc = 3.000 psi con malla electrosoldada, cañuela, ladrillo tolete recocido común, tapa en concreto fc = 3.000 psi con marca y contramarco reforzado metálico, y pañetado liso impermeabilizado 1:4 interno completo.
El mantenimiento comprende la limpieza interna de la caja, retiro de sedimentos, residuos y obstrucciones, inspección estructural de la base, paredes, tapa y contramarco metálico, verificación del estado del pañetado impermeabilizado, revisión de cañuelas de entrada y salida, detección de fisuras, filtraciones o corrosión, y reparación menor con mortero o sellador impermeable según se requiera.</t>
  </si>
  <si>
    <t>Suministro de bacterias facultativas coadyuvantes para el tratamiento de aguas residuales que impidan la generación de olores ofensivos.</t>
  </si>
  <si>
    <t>Capacitar al personal encargado del sistema de tratamiento sobre el buen manejo y operación de este.</t>
  </si>
  <si>
    <t>Toma de muestras y caracterización de las aguas a la salida de la Planta de Tratamiento de Agua Residual de acuerdo con la Resolución 699 de 2021.</t>
  </si>
  <si>
    <t>Concepto técnico especializado en sistemas de acueducto y alcantarillado que permita identificar, diagnosticar y proponer soluciones frente a las irregularidades que se presentan en la red sanitaria en las instalaciones del Centro de Atención Especializada -CAE- Nueva Vida. Se deberá incluir: 
-       Caudal (L/s), frecuencia (días/mes), tiempo (horas/día), tipo de flujo (continuo/intermitente.
-       Ubicación, descripción de la operación y condiciones de eficiencia del sistema.
-       Evaluación ambiental del vertimiento.
-       Plan de gestión de riesgo para el manejo del vertimiento.</t>
  </si>
  <si>
    <t>Diseñar un sistema de pretratamiento para la remoción de materiales sólidos antes del ingreso a la Planta de Tratamiento de Aguas residuales PTAR, según los criterios técnicos y normativos establecidos en el RAS 2000 Titulo D. El diseño incluye actividades de levantamiento de información hidráulica y sanitaria del afluente, análisis de caudales y características de los residuos, dimensionamiento de estructuras y unidades de remoción, u definición de elementos constructivos y operativos que garanticen la eficiencia del sistema y la protección de los equipos de tratamiento.</t>
  </si>
  <si>
    <t>Plano de la planta de tratamiento con origen, cantidad y localización georreferenciada de las descargas. Los planos deberán presentase en formato análogo tamaño 100 cms X 70 cms y copia digital.</t>
  </si>
  <si>
    <t xml:space="preserve">UN </t>
  </si>
  <si>
    <t>KL</t>
  </si>
  <si>
    <t>UN</t>
  </si>
  <si>
    <t>ML</t>
  </si>
  <si>
    <t>GL</t>
  </si>
  <si>
    <t>TOTAL COSTO DIRECTO</t>
  </si>
  <si>
    <t>ADMINISTRACIÓN (16,7%)</t>
  </si>
  <si>
    <t>IMPREVISTOS (4,3%)</t>
  </si>
  <si>
    <t>UTILIDAD (ANTES DE IVA) (4,2%)</t>
  </si>
  <si>
    <t>IVA (SOBRE LA UTILIDAD) (19,0%)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</si>
</sst>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0.0%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2" formatCode="&quot;$&quot;\ #,##0_);\(&quot;$&quot;\ #,##0\)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 style="double">
        <color indexed="64"/>
      </top>
      <bottom/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4">
      <alignment horizontal="right"/>
    </xf>
    <xf numFmtId="186" fontId="6" fillId="0" borderId="44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4">
      <alignment horizontal="right"/>
    </xf>
    <xf numFmtId="3" fontId="29" fillId="0" borderId="0" applyFont="0" applyFill="0" applyBorder="0" applyAlignment="0" applyProtection="0"/>
    <xf numFmtId="189" fontId="4" fillId="0" borderId="0">
      <protection locked="0"/>
    </xf>
    <xf numFmtId="190" fontId="29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3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46">
      <protection locked="0"/>
    </xf>
  </cellStyleXfs>
  <cellXfs count="128">
    <xf numFmtId="0" fontId="0" fillId="0" borderId="0" xfId="0"/>
    <xf numFmtId="0" fontId="37" fillId="0" borderId="0" xfId="89" applyFont="1"/>
    <xf numFmtId="0" fontId="37" fillId="25" borderId="0" xfId="89" applyFont="1" applyFill="1"/>
    <xf numFmtId="0" fontId="37" fillId="0" borderId="35" xfId="89" applyFont="1" applyBorder="1"/>
    <xf numFmtId="0" fontId="37" fillId="0" borderId="36" xfId="89" applyFont="1" applyBorder="1"/>
    <xf numFmtId="0" fontId="37" fillId="0" borderId="0" xfId="89" applyFont="1" applyAlignment="1">
      <alignment horizontal="center"/>
    </xf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7" fillId="0" borderId="61" xfId="89" applyFont="1" applyBorder="1"/>
    <xf numFmtId="0" fontId="37" fillId="25" borderId="61" xfId="89" applyFont="1" applyFill="1" applyBorder="1"/>
    <xf numFmtId="0" fontId="37" fillId="25" borderId="36" xfId="89" applyFont="1" applyFill="1" applyBorder="1"/>
    <xf numFmtId="0" fontId="40" fillId="0" borderId="19" xfId="126" applyFont="1" applyBorder="1" applyAlignment="1">
      <alignment horizontal="center" vertical="center" wrapText="1"/>
    </xf>
    <xf numFmtId="0" fontId="40" fillId="24" borderId="37" xfId="73" applyFont="1" applyFill="1" applyBorder="1" applyAlignment="1">
      <alignment vertical="center"/>
    </xf>
    <xf numFmtId="0" fontId="40" fillId="24" borderId="39" xfId="73" applyFont="1" applyFill="1" applyBorder="1" applyAlignment="1">
      <alignment vertical="center"/>
    </xf>
    <xf numFmtId="0" fontId="40" fillId="24" borderId="40" xfId="73" applyFont="1" applyFill="1" applyBorder="1" applyAlignment="1">
      <alignment vertical="center"/>
    </xf>
    <xf numFmtId="0" fontId="37" fillId="0" borderId="45" xfId="73" applyFont="1" applyBorder="1" applyAlignment="1">
      <alignment horizontal="center" vertical="center"/>
    </xf>
    <xf numFmtId="0" fontId="37" fillId="0" borderId="17" xfId="74" applyFont="1" applyBorder="1" applyAlignment="1">
      <alignment horizontal="center" vertical="center"/>
    </xf>
    <xf numFmtId="4" fontId="37" fillId="0" borderId="17" xfId="39" applyNumberFormat="1" applyFont="1" applyBorder="1" applyAlignment="1">
      <alignment vertical="center" wrapText="1"/>
    </xf>
    <xf numFmtId="166" fontId="37" fillId="0" borderId="17" xfId="62" applyNumberFormat="1" applyFont="1" applyBorder="1" applyAlignment="1">
      <alignment horizontal="right" vertical="center" wrapText="1"/>
    </xf>
    <xf numFmtId="166" fontId="37" fillId="0" borderId="29" xfId="62" applyNumberFormat="1" applyFont="1" applyBorder="1" applyAlignment="1">
      <alignment horizontal="right" vertical="center" wrapText="1"/>
    </xf>
    <xf numFmtId="0" fontId="37" fillId="0" borderId="17" xfId="135" applyFont="1" applyBorder="1" applyAlignment="1">
      <alignment horizontal="center" vertical="center"/>
    </xf>
    <xf numFmtId="0" fontId="37" fillId="0" borderId="17" xfId="73" applyFont="1" applyBorder="1" applyAlignment="1">
      <alignment horizontal="center" vertical="center"/>
    </xf>
    <xf numFmtId="0" fontId="37" fillId="0" borderId="17" xfId="73" applyFont="1" applyBorder="1" applyAlignment="1">
      <alignment horizontal="left" vertical="center" wrapText="1"/>
    </xf>
    <xf numFmtId="0" fontId="37" fillId="0" borderId="17" xfId="126" applyFont="1" applyBorder="1" applyAlignment="1">
      <alignment horizontal="center" vertical="center"/>
    </xf>
    <xf numFmtId="166" fontId="37" fillId="0" borderId="17" xfId="62" quotePrefix="1" applyNumberFormat="1" applyFont="1" applyBorder="1" applyAlignment="1">
      <alignment horizontal="right" vertical="center" wrapText="1"/>
    </xf>
    <xf numFmtId="0" fontId="37" fillId="0" borderId="17" xfId="73" applyFont="1" applyBorder="1" applyAlignment="1">
      <alignment horizontal="center" vertical="center" wrapText="1"/>
    </xf>
    <xf numFmtId="0" fontId="37" fillId="0" borderId="0" xfId="90" applyFont="1"/>
    <xf numFmtId="0" fontId="37" fillId="0" borderId="35" xfId="90" applyFont="1" applyBorder="1"/>
    <xf numFmtId="0" fontId="37" fillId="0" borderId="36" xfId="90" applyFont="1" applyBorder="1"/>
    <xf numFmtId="49" fontId="40" fillId="0" borderId="0" xfId="131" applyNumberFormat="1" applyFont="1" applyAlignment="1">
      <alignment horizontal="right" vertical="center"/>
    </xf>
    <xf numFmtId="184" fontId="40" fillId="0" borderId="0" xfId="131" applyNumberFormat="1" applyFont="1" applyAlignment="1">
      <alignment vertical="center"/>
    </xf>
    <xf numFmtId="0" fontId="37" fillId="0" borderId="0" xfId="128" applyFont="1"/>
    <xf numFmtId="0" fontId="37" fillId="0" borderId="0" xfId="128" applyFont="1" applyAlignment="1">
      <alignment horizontal="center"/>
    </xf>
    <xf numFmtId="0" fontId="42" fillId="0" borderId="16" xfId="128" applyFont="1" applyBorder="1" applyAlignment="1">
      <alignment horizontal="right" vertical="center"/>
    </xf>
    <xf numFmtId="0" fontId="37" fillId="0" borderId="20" xfId="128" applyFont="1" applyBorder="1" applyAlignment="1">
      <alignment horizontal="left" vertical="center"/>
    </xf>
    <xf numFmtId="0" fontId="40" fillId="0" borderId="22" xfId="128" applyFont="1" applyBorder="1" applyAlignment="1">
      <alignment horizontal="right" vertical="center"/>
    </xf>
    <xf numFmtId="0" fontId="37" fillId="0" borderId="0" xfId="126" applyFont="1" applyAlignment="1">
      <alignment horizontal="center" vertical="center"/>
    </xf>
    <xf numFmtId="9" fontId="37" fillId="0" borderId="21" xfId="129" applyNumberFormat="1" applyFont="1" applyBorder="1" applyAlignment="1">
      <alignment horizontal="center" vertical="center"/>
    </xf>
    <xf numFmtId="179" fontId="37" fillId="0" borderId="21" xfId="129" applyNumberFormat="1" applyFont="1" applyBorder="1" applyAlignment="1">
      <alignment vertical="center"/>
    </xf>
    <xf numFmtId="0" fontId="37" fillId="0" borderId="22" xfId="128" applyFont="1" applyBorder="1" applyAlignment="1">
      <alignment vertical="center"/>
    </xf>
    <xf numFmtId="0" fontId="37" fillId="0" borderId="20" xfId="128" applyFont="1" applyBorder="1" applyAlignment="1">
      <alignment horizontal="left" vertical="center" wrapText="1"/>
    </xf>
    <xf numFmtId="0" fontId="37" fillId="0" borderId="22" xfId="128" applyFont="1" applyBorder="1" applyAlignment="1">
      <alignment horizontal="right" vertical="center"/>
    </xf>
    <xf numFmtId="0" fontId="37" fillId="0" borderId="0" xfId="128" applyFont="1" applyAlignment="1">
      <alignment horizontal="center" vertical="center" wrapText="1"/>
    </xf>
    <xf numFmtId="0" fontId="40" fillId="0" borderId="26" xfId="128" applyFont="1" applyBorder="1" applyAlignment="1">
      <alignment horizontal="left" vertical="center"/>
    </xf>
    <xf numFmtId="9" fontId="37" fillId="0" borderId="30" xfId="129" applyNumberFormat="1" applyFont="1" applyBorder="1" applyAlignment="1">
      <alignment horizontal="center" vertical="center"/>
    </xf>
    <xf numFmtId="179" fontId="40" fillId="0" borderId="30" xfId="129" applyNumberFormat="1" applyFont="1" applyBorder="1" applyAlignment="1">
      <alignment vertical="center"/>
    </xf>
    <xf numFmtId="0" fontId="37" fillId="0" borderId="27" xfId="128" applyFont="1" applyBorder="1" applyAlignment="1">
      <alignment vertical="center"/>
    </xf>
    <xf numFmtId="2" fontId="37" fillId="0" borderId="0" xfId="128" applyNumberFormat="1" applyFont="1"/>
    <xf numFmtId="179" fontId="37" fillId="0" borderId="0" xfId="129" applyNumberFormat="1" applyFont="1" applyBorder="1"/>
    <xf numFmtId="39" fontId="40" fillId="0" borderId="0" xfId="129" applyNumberFormat="1" applyFont="1" applyBorder="1" applyAlignment="1">
      <alignment vertical="center"/>
    </xf>
    <xf numFmtId="0" fontId="40" fillId="0" borderId="33" xfId="79" applyFont="1" applyBorder="1" applyAlignment="1">
      <alignment vertical="center"/>
    </xf>
    <xf numFmtId="180" fontId="37" fillId="0" borderId="36" xfId="90" applyNumberFormat="1" applyFont="1" applyBorder="1"/>
    <xf numFmtId="184" fontId="40" fillId="26" borderId="42" xfId="60" applyNumberFormat="1" applyFont="1" applyFill="1" applyBorder="1" applyAlignment="1">
      <alignment horizontal="center" vertical="center"/>
    </xf>
    <xf numFmtId="182" fontId="37" fillId="0" borderId="36" xfId="90" applyNumberFormat="1" applyFont="1" applyBorder="1"/>
    <xf numFmtId="184" fontId="40" fillId="26" borderId="17" xfId="60" applyNumberFormat="1" applyFont="1" applyFill="1" applyBorder="1" applyAlignment="1">
      <alignment horizontal="center" vertical="center"/>
    </xf>
    <xf numFmtId="0" fontId="37" fillId="0" borderId="54" xfId="90" applyFont="1" applyBorder="1"/>
    <xf numFmtId="0" fontId="37" fillId="0" borderId="55" xfId="89" applyFont="1" applyBorder="1"/>
    <xf numFmtId="0" fontId="37" fillId="0" borderId="55" xfId="89" applyFont="1" applyBorder="1" applyAlignment="1">
      <alignment horizontal="center"/>
    </xf>
    <xf numFmtId="183" fontId="37" fillId="0" borderId="55" xfId="34" applyNumberFormat="1" applyFont="1" applyBorder="1"/>
    <xf numFmtId="0" fontId="37" fillId="0" borderId="56" xfId="89" applyFont="1" applyBorder="1"/>
    <xf numFmtId="0" fontId="44" fillId="0" borderId="17" xfId="0" applyFont="1" applyBorder="1" applyAlignment="1">
      <alignment horizontal="justify" vertical="center" wrapText="1"/>
    </xf>
    <xf numFmtId="0" fontId="44" fillId="0" borderId="17" xfId="0" applyFont="1" applyBorder="1" applyAlignment="1">
      <alignment horizontal="justify" vertical="center"/>
    </xf>
    <xf numFmtId="0" fontId="4" fillId="0" borderId="17" xfId="0" applyFont="1" applyBorder="1" applyAlignment="1">
      <alignment horizontal="justify" vertical="center" wrapText="1"/>
    </xf>
    <xf numFmtId="0" fontId="44" fillId="0" borderId="17" xfId="0" applyFont="1" applyBorder="1" applyAlignment="1">
      <alignment vertical="center" wrapText="1"/>
    </xf>
    <xf numFmtId="0" fontId="43" fillId="0" borderId="17" xfId="0" applyFont="1" applyBorder="1" applyAlignment="1">
      <alignment horizontal="justify" vertical="center" wrapText="1"/>
    </xf>
    <xf numFmtId="0" fontId="44" fillId="0" borderId="24" xfId="0" applyFont="1" applyBorder="1" applyAlignment="1">
      <alignment vertical="center" wrapText="1"/>
    </xf>
    <xf numFmtId="0" fontId="44" fillId="0" borderId="17" xfId="0" applyFont="1" applyBorder="1" applyAlignment="1">
      <alignment horizontal="left" vertical="center" wrapText="1"/>
    </xf>
    <xf numFmtId="0" fontId="4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17" xfId="0" applyFont="1" applyBorder="1" applyAlignment="1">
      <alignment vertical="center"/>
    </xf>
    <xf numFmtId="178" fontId="37" fillId="27" borderId="29" xfId="95" applyNumberFormat="1" applyFont="1" applyFill="1" applyBorder="1" applyAlignment="1">
      <alignment horizontal="center" vertical="center"/>
    </xf>
    <xf numFmtId="0" fontId="37" fillId="25" borderId="19" xfId="130" applyFont="1" applyFill="1" applyBorder="1" applyAlignment="1">
      <alignment horizontal="center" vertical="center" wrapText="1"/>
    </xf>
    <xf numFmtId="0" fontId="37" fillId="25" borderId="38" xfId="130" applyFont="1" applyFill="1" applyBorder="1" applyAlignment="1">
      <alignment horizontal="center" vertical="center" wrapText="1"/>
    </xf>
    <xf numFmtId="0" fontId="37" fillId="26" borderId="32" xfId="130" applyFont="1" applyFill="1" applyBorder="1" applyAlignment="1">
      <alignment vertical="center" wrapText="1"/>
    </xf>
    <xf numFmtId="0" fontId="37" fillId="26" borderId="17" xfId="130" applyFont="1" applyFill="1" applyBorder="1" applyAlignment="1">
      <alignment vertical="center" wrapText="1"/>
    </xf>
    <xf numFmtId="0" fontId="40" fillId="26" borderId="17" xfId="130" applyFont="1" applyFill="1" applyBorder="1" applyAlignment="1">
      <alignment horizontal="center" vertical="center" wrapText="1"/>
    </xf>
    <xf numFmtId="0" fontId="40" fillId="26" borderId="17" xfId="130" applyFont="1" applyFill="1" applyBorder="1" applyAlignment="1">
      <alignment horizontal="center" vertical="center"/>
    </xf>
    <xf numFmtId="3" fontId="40" fillId="26" borderId="17" xfId="130" applyNumberFormat="1" applyFont="1" applyFill="1" applyBorder="1" applyAlignment="1">
      <alignment horizontal="center" vertical="center" wrapText="1"/>
    </xf>
    <xf numFmtId="3" fontId="40" fillId="26" borderId="17" xfId="130" applyNumberFormat="1" applyFont="1" applyFill="1" applyBorder="1" applyAlignment="1">
      <alignment horizontal="center" vertical="center"/>
    </xf>
    <xf numFmtId="0" fontId="37" fillId="0" borderId="50" xfId="0" applyFont="1" applyBorder="1" applyAlignment="1">
      <alignment horizontal="center" vertical="center" wrapText="1"/>
    </xf>
    <xf numFmtId="0" fontId="37" fillId="0" borderId="47" xfId="0" applyFont="1" applyBorder="1" applyAlignment="1">
      <alignment horizontal="center" vertical="center" wrapText="1"/>
    </xf>
    <xf numFmtId="0" fontId="37" fillId="0" borderId="51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40" fillId="24" borderId="12" xfId="73" applyFont="1" applyFill="1" applyBorder="1" applyAlignment="1">
      <alignment horizontal="left" vertical="center"/>
    </xf>
    <xf numFmtId="0" fontId="40" fillId="24" borderId="13" xfId="73" applyFont="1" applyFill="1" applyBorder="1" applyAlignment="1">
      <alignment horizontal="left" vertical="center"/>
    </xf>
    <xf numFmtId="0" fontId="40" fillId="24" borderId="14" xfId="73" applyFont="1" applyFill="1" applyBorder="1" applyAlignment="1">
      <alignment horizontal="left" vertical="center"/>
    </xf>
    <xf numFmtId="3" fontId="40" fillId="26" borderId="24" xfId="130" applyNumberFormat="1" applyFont="1" applyFill="1" applyBorder="1" applyAlignment="1">
      <alignment horizontal="center" vertical="center" wrapText="1"/>
    </xf>
    <xf numFmtId="0" fontId="37" fillId="0" borderId="15" xfId="79" applyFont="1" applyBorder="1" applyAlignment="1">
      <alignment horizontal="center" vertical="center"/>
    </xf>
    <xf numFmtId="0" fontId="37" fillId="0" borderId="25" xfId="79" applyFont="1" applyBorder="1" applyAlignment="1">
      <alignment horizontal="center" vertical="center"/>
    </xf>
    <xf numFmtId="0" fontId="45" fillId="0" borderId="18" xfId="0" applyFont="1" applyBorder="1" applyAlignment="1" applyProtection="1">
      <alignment horizontal="center" vertical="center" wrapText="1"/>
      <protection locked="0"/>
    </xf>
    <xf numFmtId="0" fontId="45" fillId="0" borderId="21" xfId="0" applyFont="1" applyBorder="1" applyAlignment="1" applyProtection="1">
      <alignment horizontal="center" vertical="center" wrapText="1"/>
      <protection locked="0"/>
    </xf>
    <xf numFmtId="0" fontId="45" fillId="0" borderId="22" xfId="0" applyFont="1" applyBorder="1" applyAlignment="1" applyProtection="1">
      <alignment horizontal="center" vertical="center" wrapText="1"/>
      <protection locked="0"/>
    </xf>
    <xf numFmtId="0" fontId="40" fillId="25" borderId="28" xfId="73" applyFont="1" applyFill="1" applyBorder="1" applyAlignment="1">
      <alignment horizontal="center" vertical="center" wrapText="1"/>
    </xf>
    <xf numFmtId="0" fontId="40" fillId="25" borderId="19" xfId="73" applyFont="1" applyFill="1" applyBorder="1" applyAlignment="1">
      <alignment horizontal="center" vertical="center" wrapText="1"/>
    </xf>
    <xf numFmtId="4" fontId="40" fillId="25" borderId="28" xfId="73" applyNumberFormat="1" applyFont="1" applyFill="1" applyBorder="1" applyAlignment="1">
      <alignment horizontal="center" vertical="center" wrapText="1"/>
    </xf>
    <xf numFmtId="4" fontId="40" fillId="25" borderId="19" xfId="73" applyNumberFormat="1" applyFont="1" applyFill="1" applyBorder="1" applyAlignment="1">
      <alignment horizontal="center" vertical="center" wrapText="1"/>
    </xf>
    <xf numFmtId="4" fontId="40" fillId="25" borderId="34" xfId="73" applyNumberFormat="1" applyFont="1" applyFill="1" applyBorder="1" applyAlignment="1">
      <alignment horizontal="center" vertical="center" wrapText="1"/>
    </xf>
    <xf numFmtId="4" fontId="40" fillId="25" borderId="38" xfId="73" applyNumberFormat="1" applyFont="1" applyFill="1" applyBorder="1" applyAlignment="1">
      <alignment horizontal="center" vertical="center" wrapText="1"/>
    </xf>
    <xf numFmtId="0" fontId="40" fillId="25" borderId="31" xfId="73" applyFont="1" applyFill="1" applyBorder="1" applyAlignment="1">
      <alignment horizontal="center" vertical="center" wrapText="1"/>
    </xf>
    <xf numFmtId="0" fontId="40" fillId="25" borderId="43" xfId="73" applyFont="1" applyFill="1" applyBorder="1" applyAlignment="1">
      <alignment horizontal="center" vertical="center" wrapText="1"/>
    </xf>
    <xf numFmtId="0" fontId="40" fillId="0" borderId="28" xfId="126" applyFont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37" fillId="0" borderId="60" xfId="89" applyFont="1" applyBorder="1" applyAlignment="1">
      <alignment horizontal="center"/>
    </xf>
    <xf numFmtId="0" fontId="37" fillId="0" borderId="53" xfId="89" applyFont="1" applyBorder="1" applyAlignment="1">
      <alignment horizontal="center"/>
    </xf>
    <xf numFmtId="0" fontId="37" fillId="0" borderId="62" xfId="89" applyFont="1" applyBorder="1" applyAlignment="1">
      <alignment horizontal="center"/>
    </xf>
    <xf numFmtId="0" fontId="40" fillId="0" borderId="59" xfId="130" applyFont="1" applyBorder="1" applyAlignment="1">
      <alignment horizontal="center"/>
    </xf>
    <xf numFmtId="0" fontId="40" fillId="0" borderId="57" xfId="130" applyFont="1" applyBorder="1" applyAlignment="1">
      <alignment horizontal="center"/>
    </xf>
    <xf numFmtId="0" fontId="40" fillId="0" borderId="58" xfId="130" applyFont="1" applyBorder="1" applyAlignment="1">
      <alignment horizontal="center"/>
    </xf>
    <xf numFmtId="0" fontId="37" fillId="0" borderId="48" xfId="130" applyFont="1" applyBorder="1" applyAlignment="1">
      <alignment horizontal="center"/>
    </xf>
    <xf numFmtId="0" fontId="37" fillId="0" borderId="52" xfId="130" applyFont="1" applyBorder="1" applyAlignment="1">
      <alignment horizontal="center"/>
    </xf>
    <xf numFmtId="0" fontId="37" fillId="27" borderId="32" xfId="89" applyFont="1" applyFill="1" applyBorder="1" applyAlignment="1">
      <alignment horizontal="left" wrapText="1"/>
    </xf>
    <xf numFmtId="0" fontId="37" fillId="27" borderId="17" xfId="89" applyFont="1" applyFill="1" applyBorder="1" applyAlignment="1">
      <alignment horizontal="left" wrapText="1"/>
    </xf>
    <xf numFmtId="0" fontId="37" fillId="27" borderId="29" xfId="89" applyFont="1" applyFill="1" applyBorder="1" applyAlignment="1">
      <alignment horizontal="left" wrapText="1"/>
    </xf>
    <xf numFmtId="0" fontId="37" fillId="26" borderId="20" xfId="89" applyFont="1" applyFill="1" applyBorder="1" applyAlignment="1">
      <alignment horizontal="center" wrapText="1"/>
    </xf>
    <xf numFmtId="0" fontId="37" fillId="26" borderId="21" xfId="89" applyFont="1" applyFill="1" applyBorder="1" applyAlignment="1">
      <alignment horizontal="center" wrapText="1"/>
    </xf>
    <xf numFmtId="0" fontId="37" fillId="26" borderId="49" xfId="89" applyFont="1" applyFill="1" applyBorder="1" applyAlignment="1">
      <alignment horizontal="center" wrapText="1"/>
    </xf>
    <xf numFmtId="180" fontId="37" fillId="0" borderId="34" xfId="129" applyNumberFormat="1" applyFont="1" applyBorder="1" applyAlignment="1">
      <alignment vertical="center"/>
    </xf>
    <xf numFmtId="180" fontId="37" fillId="0" borderId="29" xfId="129" applyNumberFormat="1" applyFont="1" applyBorder="1" applyAlignment="1">
      <alignment vertical="center"/>
    </xf>
    <xf numFmtId="180" fontId="40" fillId="0" borderId="29" xfId="129" applyNumberFormat="1" applyFont="1" applyBorder="1" applyAlignment="1">
      <alignment vertical="center"/>
    </xf>
    <xf numFmtId="180" fontId="40" fillId="24" borderId="40" xfId="73" applyNumberFormat="1" applyFont="1" applyFill="1" applyBorder="1" applyAlignment="1">
      <alignment vertical="center"/>
    </xf>
    <xf numFmtId="202" fontId="37" fillId="0" borderId="42" xfId="62" applyNumberFormat="1" applyFont="1" applyBorder="1" applyAlignment="1">
      <alignment horizontal="right" vertical="center" wrapText="1"/>
    </xf>
    <xf numFmtId="202" fontId="37" fillId="0" borderId="29" xfId="62" applyNumberFormat="1" applyFont="1" applyBorder="1" applyAlignment="1">
      <alignment horizontal="right" vertical="center" wrapText="1"/>
    </xf>
  </cellXfs>
  <cellStyles count="253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3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8" xr:uid="{00000000-0005-0000-0000-0000D1000000}"/>
    <cellStyle name="Percent" xfId="95" xr:uid="{00000000-0005-0000-0000-0000D2000000}"/>
    <cellStyle name="Porcentaje 2" xfId="239" xr:uid="{00000000-0005-0000-0000-0000D4000000}"/>
    <cellStyle name="Porcentaje 3" xfId="94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3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4" xr:uid="{00000000-0005-0000-0000-0000EF000000}"/>
    <cellStyle name="Salida 2" xfId="116" xr:uid="{00000000-0005-0000-0000-0000F0000000}"/>
    <cellStyle name="Salida 3" xfId="245" xr:uid="{00000000-0005-0000-0000-0000F1000000}"/>
    <cellStyle name="Texto de advertencia 2" xfId="117" xr:uid="{00000000-0005-0000-0000-0000F2000000}"/>
    <cellStyle name="Texto de advertencia 3" xfId="246" xr:uid="{00000000-0005-0000-0000-0000F3000000}"/>
    <cellStyle name="Texto explicativo 2" xfId="118" xr:uid="{00000000-0005-0000-0000-0000F4000000}"/>
    <cellStyle name="Texto explicativo 3" xfId="247" xr:uid="{00000000-0005-0000-0000-0000F5000000}"/>
    <cellStyle name="Título 1 2" xfId="119" xr:uid="{00000000-0005-0000-0000-0000F6000000}"/>
    <cellStyle name="Título 1 3" xfId="248" xr:uid="{00000000-0005-0000-0000-0000F7000000}"/>
    <cellStyle name="Título 2 2" xfId="120" xr:uid="{00000000-0005-0000-0000-0000F8000000}"/>
    <cellStyle name="Título 2 3" xfId="249" xr:uid="{00000000-0005-0000-0000-0000F9000000}"/>
    <cellStyle name="Título 3 2" xfId="121" xr:uid="{00000000-0005-0000-0000-0000FA000000}"/>
    <cellStyle name="Título 3 3" xfId="250" xr:uid="{00000000-0005-0000-0000-0000FB000000}"/>
    <cellStyle name="Título 4" xfId="122" xr:uid="{00000000-0005-0000-0000-0000FC000000}"/>
    <cellStyle name="Título 5" xfId="251" xr:uid="{00000000-0005-0000-0000-0000FD000000}"/>
    <cellStyle name="Total" xfId="123" builtinId="25" customBuiltin="1"/>
    <cellStyle name="Total 2" xfId="124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icbfgob-my.sharepoint.com/sites/SGC-Consultas/Documentos%20compartidos/04.%20RELATOR&#205;A/03.%20NORMATIVA%20CONTRACTUAL/04.%20Documento%20Tipo/Licitaci&#243;n%20p&#250;blica%20de%20obra%20p&#250;blica%20de%20infraestructura%20de%20transporte%20V2/V&#237;nculoExternoRecuperado1?C9CFEB60" TargetMode="External"/><Relationship Id="rId1" Type="http://schemas.openxmlformats.org/officeDocument/2006/relationships/externalLinkPath" Target="file:///\\C9CFEB60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icbfgob-my.sharepoint.com/PROYECTOS%20SMA%20&amp;%20SOL%202008-2012/Portafolio%20inscrito%20Fase%20III/1%20EXTRACCION/2%20MEJORAMIENTO%20DEL%20SISTEMA%20DE%20BOMBEO%20DE%20CRUDO%20(Bombas%20PCP)/Solicitud%20de%20Contratacion%20o%20Compras%20VFF%2006%20a%2008%20C%20LLANITO%20PCP.xls?B7F23843" TargetMode="External"/><Relationship Id="rId1" Type="http://schemas.openxmlformats.org/officeDocument/2006/relationships/externalLinkPath" Target="file:///\\B7F23843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icbfgob-my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A3E22060" TargetMode="External"/><Relationship Id="rId1" Type="http://schemas.openxmlformats.org/officeDocument/2006/relationships/externalLinkPath" Target="file:///\\A3E22060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personal/carolina_castanedac_icbf_gov_co/Documents/Procesos%20ICBF%202026/006.%20Revisi&#243;n%20Pliegos%20Tipo/DT-Transversales-Menor-2/DT%20-%20Transversales%20%20Menor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icbfgob-my.sharepoint.com/Inf.%2009-ene-09/Users/user5/AppData/Local/Temp/Temp1_2282%20OSBL%20RR%20114%20S3%20Rev%20%200%20(24-abr)%20(2).zip/Documents%20and%20Settings/Administrador/Mis%20documentos/VICTOR%20M.%20DURAN%20S/ARCHIVOS%20ITANSUCA/NOMINA%20CONVENC?8D138E5B" TargetMode="External"/><Relationship Id="rId1" Type="http://schemas.openxmlformats.org/officeDocument/2006/relationships/externalLinkPath" Target="file:///\\8D138E5B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icbfgob-my.sharepoint.com/Inf.%2009-ene-09/Users/user5/AppData/Local/Temp/Temp1_2282%20OSBL%20RR%20114%20S3%20Rev%20%200%20(24-abr)%20(2).zip/VICTOR/VICTOR%20M.%20DURAN%20S/ARHIVOS%20IEB%20S.A/PERSONAL/NOMINAS/CONTRUIR%20S.A/NOMINA%20CONVENCIONAL.xls?527F1980" TargetMode="External"/><Relationship Id="rId1" Type="http://schemas.openxmlformats.org/officeDocument/2006/relationships/externalLinkPath" Target="file:///\\527F1980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icbfgob-my.sharepoint.com/sites/SGC-Consultas/Documentos%20compartidos/04.%20RELATOR&#205;A/03.%20NORMATIVA%20CONTRACTUAL/04.%20Documento%20Tipo/Licitaci&#243;n%20p&#250;blica%20de%20obra%20p&#250;blica%20de%20infraestructura%20de%20transporte%20V2/Contratacion%20PME%20v021?C9CFEB60" TargetMode="External"/><Relationship Id="rId1" Type="http://schemas.openxmlformats.org/officeDocument/2006/relationships/externalLinkPath" Target="file:///\\C9CFEB60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icbfgob-my.sharepoint.com/CONSORCIO%20ETSA-CONCOL%20-%20CONSULTORIA/PROYECTO%20CRUDOS%20PESADOS%20CAMPO%20CASTILLA/1%20PPTO.%20E.%20APIAY-MONTERREY-PORVENIR/Proyectos%20VIT/CRUDOS%20PESADOS/informaci&#243;n-refer/CONSOLIDADO%20SOA_REQUERIMIENTOS%20NAFTA_100_2014.xls?A233363C" TargetMode="External"/><Relationship Id="rId1" Type="http://schemas.openxmlformats.org/officeDocument/2006/relationships/externalLinkPath" Target="file:///\\A233363C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B1:L77"/>
  <sheetViews>
    <sheetView showGridLines="0" tabSelected="1" view="pageBreakPreview" topLeftCell="A36" zoomScale="55" zoomScaleNormal="55" zoomScaleSheetLayoutView="55" zoomScalePageLayoutView="70" workbookViewId="0">
      <selection activeCell="K52" sqref="K14:K52"/>
    </sheetView>
  </sheetViews>
  <sheetFormatPr baseColWidth="10" defaultColWidth="11.42578125" defaultRowHeight="14.25" x14ac:dyDescent="0.2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5" customWidth="1"/>
    <col min="6" max="6" width="17.5703125" style="1" customWidth="1"/>
    <col min="7" max="7" width="14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6384" width="11.42578125" style="1"/>
  </cols>
  <sheetData>
    <row r="1" spans="2:12" x14ac:dyDescent="0.2">
      <c r="B1" s="107" t="s">
        <v>0</v>
      </c>
      <c r="C1" s="107"/>
      <c r="D1" s="107"/>
      <c r="E1" s="107"/>
      <c r="F1" s="107"/>
      <c r="G1" s="107"/>
    </row>
    <row r="2" spans="2:12" x14ac:dyDescent="0.2">
      <c r="B2" s="107" t="s">
        <v>1</v>
      </c>
      <c r="C2" s="107"/>
      <c r="D2" s="107"/>
      <c r="E2" s="107"/>
    </row>
    <row r="3" spans="2:12" ht="15" thickBot="1" x14ac:dyDescent="0.25">
      <c r="B3" s="6"/>
      <c r="C3" s="7"/>
      <c r="D3" s="6"/>
      <c r="E3" s="7"/>
    </row>
    <row r="4" spans="2:12" ht="15.75" thickTop="1" thickBot="1" x14ac:dyDescent="0.25">
      <c r="B4" s="108"/>
      <c r="C4" s="109"/>
      <c r="D4" s="109"/>
      <c r="E4" s="109"/>
      <c r="F4" s="109"/>
      <c r="G4" s="109"/>
      <c r="H4" s="109"/>
      <c r="I4" s="109"/>
      <c r="J4" s="109"/>
      <c r="K4" s="109"/>
      <c r="L4" s="110"/>
    </row>
    <row r="5" spans="2:12" ht="31.5" customHeight="1" thickTop="1" x14ac:dyDescent="0.2">
      <c r="B5" s="3"/>
      <c r="C5" s="111" t="s">
        <v>2</v>
      </c>
      <c r="D5" s="112"/>
      <c r="E5" s="112"/>
      <c r="F5" s="112"/>
      <c r="G5" s="112"/>
      <c r="H5" s="112"/>
      <c r="I5" s="112"/>
      <c r="J5" s="112"/>
      <c r="K5" s="113"/>
      <c r="L5" s="4"/>
    </row>
    <row r="6" spans="2:12" x14ac:dyDescent="0.2">
      <c r="B6" s="8"/>
      <c r="C6" s="114" t="s">
        <v>3</v>
      </c>
      <c r="D6" s="114"/>
      <c r="E6" s="114"/>
      <c r="F6" s="114"/>
      <c r="G6" s="114"/>
      <c r="H6" s="114"/>
      <c r="I6" s="114"/>
      <c r="J6" s="114"/>
      <c r="K6" s="115"/>
      <c r="L6" s="4"/>
    </row>
    <row r="7" spans="2:12" s="2" customFormat="1" x14ac:dyDescent="0.2">
      <c r="B7" s="9"/>
      <c r="C7" s="116" t="s">
        <v>4</v>
      </c>
      <c r="D7" s="117"/>
      <c r="E7" s="117"/>
      <c r="F7" s="117"/>
      <c r="G7" s="117"/>
      <c r="H7" s="117"/>
      <c r="I7" s="117"/>
      <c r="J7" s="117"/>
      <c r="K7" s="118"/>
      <c r="L7" s="10"/>
    </row>
    <row r="8" spans="2:12" x14ac:dyDescent="0.2">
      <c r="B8" s="8"/>
      <c r="C8" s="116"/>
      <c r="D8" s="117"/>
      <c r="E8" s="117"/>
      <c r="F8" s="117"/>
      <c r="G8" s="117"/>
      <c r="H8" s="117"/>
      <c r="I8" s="117"/>
      <c r="J8" s="117"/>
      <c r="K8" s="118"/>
      <c r="L8" s="4"/>
    </row>
    <row r="9" spans="2:12" ht="34.5" customHeight="1" x14ac:dyDescent="0.2">
      <c r="B9" s="8"/>
      <c r="C9" s="119" t="s">
        <v>5</v>
      </c>
      <c r="D9" s="120"/>
      <c r="E9" s="120"/>
      <c r="F9" s="120"/>
      <c r="G9" s="120"/>
      <c r="H9" s="120"/>
      <c r="I9" s="120"/>
      <c r="J9" s="120"/>
      <c r="K9" s="121"/>
      <c r="L9" s="4"/>
    </row>
    <row r="10" spans="2:12" ht="30" customHeight="1" thickBot="1" x14ac:dyDescent="0.25">
      <c r="B10" s="3"/>
      <c r="C10" s="89"/>
      <c r="D10" s="90"/>
      <c r="E10" s="90"/>
      <c r="F10" s="90"/>
      <c r="G10" s="90"/>
      <c r="H10" s="90"/>
      <c r="I10" s="90"/>
      <c r="J10" s="90"/>
      <c r="K10" s="91"/>
      <c r="L10" s="4"/>
    </row>
    <row r="11" spans="2:12" ht="30" customHeight="1" x14ac:dyDescent="0.2">
      <c r="B11" s="3"/>
      <c r="C11" s="104" t="s">
        <v>6</v>
      </c>
      <c r="D11" s="98" t="s">
        <v>7</v>
      </c>
      <c r="E11" s="106" t="s">
        <v>8</v>
      </c>
      <c r="F11" s="106"/>
      <c r="G11" s="104" t="s">
        <v>9</v>
      </c>
      <c r="H11" s="98" t="s">
        <v>10</v>
      </c>
      <c r="I11" s="98" t="s">
        <v>11</v>
      </c>
      <c r="J11" s="100" t="s">
        <v>12</v>
      </c>
      <c r="K11" s="102" t="s">
        <v>13</v>
      </c>
      <c r="L11" s="4"/>
    </row>
    <row r="12" spans="2:12" ht="30" customHeight="1" thickBot="1" x14ac:dyDescent="0.25">
      <c r="B12" s="3"/>
      <c r="C12" s="105"/>
      <c r="D12" s="99"/>
      <c r="E12" s="11" t="s">
        <v>14</v>
      </c>
      <c r="F12" s="11" t="s">
        <v>15</v>
      </c>
      <c r="G12" s="105"/>
      <c r="H12" s="99"/>
      <c r="I12" s="99"/>
      <c r="J12" s="101"/>
      <c r="K12" s="103"/>
      <c r="L12" s="4"/>
    </row>
    <row r="13" spans="2:12" ht="30" customHeight="1" thickBot="1" x14ac:dyDescent="0.25">
      <c r="B13" s="3"/>
      <c r="C13" s="12"/>
      <c r="D13" s="13"/>
      <c r="E13" s="13"/>
      <c r="F13" s="13"/>
      <c r="G13" s="13"/>
      <c r="H13" s="13"/>
      <c r="I13" s="13"/>
      <c r="J13" s="13"/>
      <c r="K13" s="14"/>
      <c r="L13" s="4"/>
    </row>
    <row r="14" spans="2:12" ht="30" customHeight="1" x14ac:dyDescent="0.2">
      <c r="B14" s="3"/>
      <c r="C14" s="15">
        <v>1</v>
      </c>
      <c r="D14" s="16"/>
      <c r="E14" s="16"/>
      <c r="F14" s="16"/>
      <c r="G14" s="61" t="s">
        <v>29</v>
      </c>
      <c r="H14" s="67" t="s">
        <v>67</v>
      </c>
      <c r="I14" s="67">
        <v>2</v>
      </c>
      <c r="J14" s="18">
        <v>3422475</v>
      </c>
      <c r="K14" s="126">
        <v>6844950</v>
      </c>
      <c r="L14" s="4"/>
    </row>
    <row r="15" spans="2:12" ht="30" customHeight="1" x14ac:dyDescent="0.2">
      <c r="B15" s="3"/>
      <c r="C15" s="15">
        <v>2</v>
      </c>
      <c r="D15" s="16"/>
      <c r="E15" s="16"/>
      <c r="F15" s="16"/>
      <c r="G15" s="60" t="s">
        <v>30</v>
      </c>
      <c r="H15" s="67" t="s">
        <v>67</v>
      </c>
      <c r="I15" s="67">
        <v>2</v>
      </c>
      <c r="J15" s="18">
        <v>5215200</v>
      </c>
      <c r="K15" s="127">
        <v>10430400</v>
      </c>
      <c r="L15" s="4"/>
    </row>
    <row r="16" spans="2:12" ht="30" customHeight="1" x14ac:dyDescent="0.2">
      <c r="B16" s="3"/>
      <c r="C16" s="15">
        <v>3</v>
      </c>
      <c r="D16" s="16"/>
      <c r="E16" s="16"/>
      <c r="F16" s="16"/>
      <c r="G16" s="60" t="s">
        <v>31</v>
      </c>
      <c r="H16" s="67" t="s">
        <v>67</v>
      </c>
      <c r="I16" s="67">
        <v>2</v>
      </c>
      <c r="J16" s="18">
        <v>1059337.5</v>
      </c>
      <c r="K16" s="127">
        <v>2118675</v>
      </c>
      <c r="L16" s="4"/>
    </row>
    <row r="17" spans="2:12" ht="30" customHeight="1" x14ac:dyDescent="0.2">
      <c r="B17" s="3"/>
      <c r="C17" s="15">
        <v>4</v>
      </c>
      <c r="D17" s="20"/>
      <c r="E17" s="20"/>
      <c r="F17" s="20"/>
      <c r="G17" s="60" t="s">
        <v>32</v>
      </c>
      <c r="H17" s="67" t="s">
        <v>67</v>
      </c>
      <c r="I17" s="67">
        <v>2</v>
      </c>
      <c r="J17" s="18">
        <v>1140825</v>
      </c>
      <c r="K17" s="127">
        <v>2281650</v>
      </c>
      <c r="L17" s="4"/>
    </row>
    <row r="18" spans="2:12" ht="30" customHeight="1" x14ac:dyDescent="0.2">
      <c r="B18" s="3"/>
      <c r="C18" s="15">
        <v>5</v>
      </c>
      <c r="D18" s="16"/>
      <c r="E18" s="16"/>
      <c r="F18" s="16"/>
      <c r="G18" s="60" t="s">
        <v>33</v>
      </c>
      <c r="H18" s="67" t="s">
        <v>67</v>
      </c>
      <c r="I18" s="67">
        <v>8</v>
      </c>
      <c r="J18" s="18">
        <v>260760</v>
      </c>
      <c r="K18" s="127">
        <v>2086080</v>
      </c>
      <c r="L18" s="4"/>
    </row>
    <row r="19" spans="2:12" ht="30" customHeight="1" x14ac:dyDescent="0.2">
      <c r="B19" s="3"/>
      <c r="C19" s="15">
        <v>6</v>
      </c>
      <c r="D19" s="21"/>
      <c r="E19" s="21"/>
      <c r="F19" s="21"/>
      <c r="G19" s="60" t="s">
        <v>34</v>
      </c>
      <c r="H19" s="67" t="s">
        <v>67</v>
      </c>
      <c r="I19" s="67">
        <v>2</v>
      </c>
      <c r="J19" s="18">
        <v>733387.5</v>
      </c>
      <c r="K19" s="127">
        <v>1466775</v>
      </c>
      <c r="L19" s="4"/>
    </row>
    <row r="20" spans="2:12" ht="30" customHeight="1" x14ac:dyDescent="0.2">
      <c r="B20" s="3"/>
      <c r="C20" s="15">
        <v>7</v>
      </c>
      <c r="D20" s="23"/>
      <c r="E20" s="23"/>
      <c r="F20" s="23"/>
      <c r="G20" s="62" t="s">
        <v>35</v>
      </c>
      <c r="H20" s="67" t="s">
        <v>67</v>
      </c>
      <c r="I20" s="68">
        <v>2</v>
      </c>
      <c r="J20" s="18">
        <v>847470</v>
      </c>
      <c r="K20" s="127">
        <v>1694940</v>
      </c>
      <c r="L20" s="4"/>
    </row>
    <row r="21" spans="2:12" ht="30" customHeight="1" x14ac:dyDescent="0.2">
      <c r="B21" s="3"/>
      <c r="C21" s="15">
        <v>8</v>
      </c>
      <c r="D21" s="21"/>
      <c r="E21" s="21"/>
      <c r="F21" s="21"/>
      <c r="G21" s="63" t="s">
        <v>36</v>
      </c>
      <c r="H21" s="67" t="s">
        <v>67</v>
      </c>
      <c r="I21" s="67">
        <v>1</v>
      </c>
      <c r="J21" s="18">
        <v>211867.5</v>
      </c>
      <c r="K21" s="127">
        <v>211867.5</v>
      </c>
      <c r="L21" s="4"/>
    </row>
    <row r="22" spans="2:12" ht="30" customHeight="1" x14ac:dyDescent="0.2">
      <c r="B22" s="3"/>
      <c r="C22" s="15">
        <v>9</v>
      </c>
      <c r="D22" s="20"/>
      <c r="E22" s="20"/>
      <c r="F22" s="20"/>
      <c r="G22" s="63" t="s">
        <v>37</v>
      </c>
      <c r="H22" s="67" t="s">
        <v>67</v>
      </c>
      <c r="I22" s="67">
        <v>1</v>
      </c>
      <c r="J22" s="18">
        <v>301504</v>
      </c>
      <c r="K22" s="127">
        <v>301504</v>
      </c>
      <c r="L22" s="4"/>
    </row>
    <row r="23" spans="2:12" ht="30" customHeight="1" x14ac:dyDescent="0.2">
      <c r="B23" s="3"/>
      <c r="C23" s="15">
        <v>10</v>
      </c>
      <c r="D23" s="21"/>
      <c r="E23" s="21"/>
      <c r="F23" s="21"/>
      <c r="G23" s="63" t="s">
        <v>38</v>
      </c>
      <c r="H23" s="67" t="s">
        <v>67</v>
      </c>
      <c r="I23" s="67">
        <v>2</v>
      </c>
      <c r="J23" s="24">
        <v>293355</v>
      </c>
      <c r="K23" s="127">
        <v>586710</v>
      </c>
      <c r="L23" s="4"/>
    </row>
    <row r="24" spans="2:12" ht="30" customHeight="1" x14ac:dyDescent="0.2">
      <c r="B24" s="3"/>
      <c r="C24" s="15">
        <v>11</v>
      </c>
      <c r="D24" s="20"/>
      <c r="E24" s="20"/>
      <c r="F24" s="20"/>
      <c r="G24" s="63" t="s">
        <v>39</v>
      </c>
      <c r="H24" s="67" t="s">
        <v>67</v>
      </c>
      <c r="I24" s="67">
        <v>2</v>
      </c>
      <c r="J24" s="24">
        <v>293355</v>
      </c>
      <c r="K24" s="127">
        <v>586710</v>
      </c>
      <c r="L24" s="4"/>
    </row>
    <row r="25" spans="2:12" ht="30" customHeight="1" x14ac:dyDescent="0.2">
      <c r="B25" s="3"/>
      <c r="C25" s="15">
        <v>12</v>
      </c>
      <c r="D25" s="21"/>
      <c r="E25" s="16"/>
      <c r="F25" s="21"/>
      <c r="G25" s="63" t="s">
        <v>40</v>
      </c>
      <c r="H25" s="67" t="s">
        <v>67</v>
      </c>
      <c r="I25" s="67">
        <v>2</v>
      </c>
      <c r="J25" s="18">
        <v>358545</v>
      </c>
      <c r="K25" s="127">
        <v>717090</v>
      </c>
      <c r="L25" s="4"/>
    </row>
    <row r="26" spans="2:12" ht="30" customHeight="1" x14ac:dyDescent="0.2">
      <c r="B26" s="3"/>
      <c r="C26" s="15">
        <v>13</v>
      </c>
      <c r="D26" s="21"/>
      <c r="E26" s="21"/>
      <c r="F26" s="21"/>
      <c r="G26" s="63" t="s">
        <v>41</v>
      </c>
      <c r="H26" s="67" t="s">
        <v>67</v>
      </c>
      <c r="I26" s="67">
        <v>1</v>
      </c>
      <c r="J26" s="18">
        <v>1792725</v>
      </c>
      <c r="K26" s="127">
        <v>1792725</v>
      </c>
      <c r="L26" s="4"/>
    </row>
    <row r="27" spans="2:12" ht="30" customHeight="1" x14ac:dyDescent="0.2">
      <c r="B27" s="3"/>
      <c r="C27" s="15">
        <v>14</v>
      </c>
      <c r="D27" s="21"/>
      <c r="E27" s="21"/>
      <c r="F27" s="21"/>
      <c r="G27" s="63" t="s">
        <v>42</v>
      </c>
      <c r="H27" s="67" t="s">
        <v>67</v>
      </c>
      <c r="I27" s="67">
        <v>1</v>
      </c>
      <c r="J27" s="18">
        <v>570412.5</v>
      </c>
      <c r="K27" s="127">
        <v>570412.5</v>
      </c>
      <c r="L27" s="4"/>
    </row>
    <row r="28" spans="2:12" ht="30" customHeight="1" x14ac:dyDescent="0.2">
      <c r="B28" s="3"/>
      <c r="C28" s="15">
        <v>15</v>
      </c>
      <c r="D28" s="21"/>
      <c r="E28" s="21"/>
      <c r="F28" s="21"/>
      <c r="G28" s="63" t="s">
        <v>43</v>
      </c>
      <c r="H28" s="67" t="s">
        <v>68</v>
      </c>
      <c r="I28" s="67">
        <v>30</v>
      </c>
      <c r="J28" s="18">
        <v>19557</v>
      </c>
      <c r="K28" s="127">
        <v>586710</v>
      </c>
      <c r="L28" s="4"/>
    </row>
    <row r="29" spans="2:12" ht="30" customHeight="1" x14ac:dyDescent="0.2">
      <c r="B29" s="3"/>
      <c r="C29" s="15">
        <v>16</v>
      </c>
      <c r="D29" s="21"/>
      <c r="E29" s="21"/>
      <c r="F29" s="21"/>
      <c r="G29" s="63" t="s">
        <v>44</v>
      </c>
      <c r="H29" s="67" t="s">
        <v>69</v>
      </c>
      <c r="I29" s="67">
        <v>2</v>
      </c>
      <c r="J29" s="18">
        <v>1385287.5</v>
      </c>
      <c r="K29" s="127">
        <v>2770575</v>
      </c>
      <c r="L29" s="4"/>
    </row>
    <row r="30" spans="2:12" ht="30" customHeight="1" x14ac:dyDescent="0.2">
      <c r="B30" s="3"/>
      <c r="C30" s="15">
        <v>17</v>
      </c>
      <c r="D30" s="21"/>
      <c r="E30" s="21"/>
      <c r="F30" s="21"/>
      <c r="G30" s="63" t="s">
        <v>45</v>
      </c>
      <c r="H30" s="67" t="s">
        <v>69</v>
      </c>
      <c r="I30" s="67">
        <v>2</v>
      </c>
      <c r="J30" s="18">
        <v>1222312.5</v>
      </c>
      <c r="K30" s="127">
        <v>2444625</v>
      </c>
      <c r="L30" s="4"/>
    </row>
    <row r="31" spans="2:12" ht="30" customHeight="1" x14ac:dyDescent="0.2">
      <c r="B31" s="3"/>
      <c r="C31" s="15">
        <v>18</v>
      </c>
      <c r="D31" s="21"/>
      <c r="E31" s="21"/>
      <c r="F31" s="21"/>
      <c r="G31" s="63" t="s">
        <v>46</v>
      </c>
      <c r="H31" s="67" t="s">
        <v>69</v>
      </c>
      <c r="I31" s="67">
        <v>1</v>
      </c>
      <c r="J31" s="18">
        <v>733387.5</v>
      </c>
      <c r="K31" s="127">
        <v>733387.5</v>
      </c>
      <c r="L31" s="4"/>
    </row>
    <row r="32" spans="2:12" ht="30" customHeight="1" x14ac:dyDescent="0.2">
      <c r="B32" s="3"/>
      <c r="C32" s="15">
        <v>19</v>
      </c>
      <c r="D32" s="21"/>
      <c r="E32" s="21"/>
      <c r="F32" s="21"/>
      <c r="G32" s="63" t="s">
        <v>47</v>
      </c>
      <c r="H32" s="67" t="s">
        <v>69</v>
      </c>
      <c r="I32" s="67">
        <v>1</v>
      </c>
      <c r="J32" s="18">
        <v>977850</v>
      </c>
      <c r="K32" s="127">
        <v>977850</v>
      </c>
      <c r="L32" s="4"/>
    </row>
    <row r="33" spans="2:12" ht="30" customHeight="1" x14ac:dyDescent="0.2">
      <c r="B33" s="3"/>
      <c r="C33" s="15">
        <v>20</v>
      </c>
      <c r="D33" s="21"/>
      <c r="E33" s="21"/>
      <c r="F33" s="21"/>
      <c r="G33" s="64" t="s">
        <v>48</v>
      </c>
      <c r="H33" s="67" t="s">
        <v>69</v>
      </c>
      <c r="I33" s="67">
        <v>4</v>
      </c>
      <c r="J33" s="18">
        <v>228165</v>
      </c>
      <c r="K33" s="127">
        <v>912660</v>
      </c>
      <c r="L33" s="4"/>
    </row>
    <row r="34" spans="2:12" ht="30" customHeight="1" x14ac:dyDescent="0.2">
      <c r="B34" s="3"/>
      <c r="C34" s="15">
        <v>21</v>
      </c>
      <c r="D34" s="21"/>
      <c r="E34" s="21"/>
      <c r="F34" s="21"/>
      <c r="G34" s="65" t="s">
        <v>49</v>
      </c>
      <c r="H34" s="67" t="s">
        <v>69</v>
      </c>
      <c r="I34" s="69">
        <v>1</v>
      </c>
      <c r="J34" s="18">
        <v>2476092.5</v>
      </c>
      <c r="K34" s="127">
        <v>2476092.5</v>
      </c>
      <c r="L34" s="4"/>
    </row>
    <row r="35" spans="2:12" ht="30" customHeight="1" x14ac:dyDescent="0.2">
      <c r="B35" s="3"/>
      <c r="C35" s="15">
        <v>22</v>
      </c>
      <c r="D35" s="21"/>
      <c r="E35" s="21"/>
      <c r="F35" s="21"/>
      <c r="G35" s="60" t="s">
        <v>50</v>
      </c>
      <c r="H35" s="67" t="s">
        <v>69</v>
      </c>
      <c r="I35" s="70">
        <v>2</v>
      </c>
      <c r="J35" s="18">
        <v>2134562.5</v>
      </c>
      <c r="K35" s="127">
        <v>4269125</v>
      </c>
      <c r="L35" s="4"/>
    </row>
    <row r="36" spans="2:12" ht="30" customHeight="1" x14ac:dyDescent="0.2">
      <c r="B36" s="3"/>
      <c r="C36" s="15">
        <v>23</v>
      </c>
      <c r="D36" s="21"/>
      <c r="E36" s="21"/>
      <c r="F36" s="21"/>
      <c r="G36" s="60" t="s">
        <v>51</v>
      </c>
      <c r="H36" s="67" t="s">
        <v>69</v>
      </c>
      <c r="I36" s="67">
        <v>1</v>
      </c>
      <c r="J36" s="18">
        <v>2817622.5</v>
      </c>
      <c r="K36" s="127">
        <v>2817622.5</v>
      </c>
      <c r="L36" s="4"/>
    </row>
    <row r="37" spans="2:12" ht="30" customHeight="1" x14ac:dyDescent="0.2">
      <c r="B37" s="3"/>
      <c r="C37" s="15">
        <v>24</v>
      </c>
      <c r="D37" s="21"/>
      <c r="E37" s="21"/>
      <c r="F37" s="21"/>
      <c r="G37" s="61" t="s">
        <v>52</v>
      </c>
      <c r="H37" s="67" t="s">
        <v>70</v>
      </c>
      <c r="I37" s="67">
        <v>80</v>
      </c>
      <c r="J37" s="18">
        <v>59768</v>
      </c>
      <c r="K37" s="127">
        <v>4781420</v>
      </c>
      <c r="L37" s="4"/>
    </row>
    <row r="38" spans="2:12" ht="30" customHeight="1" x14ac:dyDescent="0.2">
      <c r="B38" s="3"/>
      <c r="C38" s="15">
        <v>25</v>
      </c>
      <c r="D38" s="21"/>
      <c r="E38" s="21"/>
      <c r="F38" s="21"/>
      <c r="G38" s="60" t="s">
        <v>53</v>
      </c>
      <c r="H38" s="67" t="s">
        <v>69</v>
      </c>
      <c r="I38" s="67">
        <v>6</v>
      </c>
      <c r="J38" s="18">
        <v>2646857.5</v>
      </c>
      <c r="K38" s="127">
        <v>15881145</v>
      </c>
      <c r="L38" s="4"/>
    </row>
    <row r="39" spans="2:12" ht="30" customHeight="1" x14ac:dyDescent="0.2">
      <c r="B39" s="3"/>
      <c r="C39" s="15">
        <v>26</v>
      </c>
      <c r="D39" s="21"/>
      <c r="E39" s="21"/>
      <c r="F39" s="21"/>
      <c r="G39" s="60" t="s">
        <v>54</v>
      </c>
      <c r="H39" s="67" t="s">
        <v>69</v>
      </c>
      <c r="I39" s="67">
        <v>2</v>
      </c>
      <c r="J39" s="18">
        <v>819672</v>
      </c>
      <c r="K39" s="127">
        <v>1639344</v>
      </c>
      <c r="L39" s="4"/>
    </row>
    <row r="40" spans="2:12" ht="30" customHeight="1" x14ac:dyDescent="0.2">
      <c r="B40" s="3"/>
      <c r="C40" s="15">
        <v>27</v>
      </c>
      <c r="D40" s="21"/>
      <c r="E40" s="21"/>
      <c r="F40" s="21"/>
      <c r="G40" s="60" t="s">
        <v>55</v>
      </c>
      <c r="H40" s="67" t="s">
        <v>69</v>
      </c>
      <c r="I40" s="67">
        <v>2</v>
      </c>
      <c r="J40" s="18">
        <v>1229508</v>
      </c>
      <c r="K40" s="127">
        <v>2459016</v>
      </c>
      <c r="L40" s="4"/>
    </row>
    <row r="41" spans="2:12" ht="30" customHeight="1" x14ac:dyDescent="0.2">
      <c r="B41" s="3"/>
      <c r="C41" s="15">
        <v>28</v>
      </c>
      <c r="D41" s="21"/>
      <c r="E41" s="21"/>
      <c r="F41" s="21"/>
      <c r="G41" s="60" t="s">
        <v>56</v>
      </c>
      <c r="H41" s="67" t="s">
        <v>69</v>
      </c>
      <c r="I41" s="67">
        <v>1</v>
      </c>
      <c r="J41" s="18">
        <v>307377</v>
      </c>
      <c r="K41" s="127">
        <v>307377</v>
      </c>
      <c r="L41" s="4"/>
    </row>
    <row r="42" spans="2:12" ht="30" customHeight="1" x14ac:dyDescent="0.2">
      <c r="B42" s="3"/>
      <c r="C42" s="15">
        <v>29</v>
      </c>
      <c r="D42" s="21"/>
      <c r="E42" s="21"/>
      <c r="F42" s="21"/>
      <c r="G42" s="60" t="s">
        <v>46</v>
      </c>
      <c r="H42" s="67" t="s">
        <v>69</v>
      </c>
      <c r="I42" s="67">
        <v>1</v>
      </c>
      <c r="J42" s="18">
        <v>1451502.5</v>
      </c>
      <c r="K42" s="127">
        <v>1451502.5</v>
      </c>
      <c r="L42" s="4"/>
    </row>
    <row r="43" spans="2:12" ht="30" customHeight="1" x14ac:dyDescent="0.2">
      <c r="B43" s="3"/>
      <c r="C43" s="15">
        <v>30</v>
      </c>
      <c r="D43" s="21"/>
      <c r="E43" s="21"/>
      <c r="F43" s="21"/>
      <c r="G43" s="60" t="s">
        <v>57</v>
      </c>
      <c r="H43" s="67" t="s">
        <v>69</v>
      </c>
      <c r="I43" s="67">
        <v>1</v>
      </c>
      <c r="J43" s="18">
        <v>1878415</v>
      </c>
      <c r="K43" s="127">
        <v>1878415</v>
      </c>
      <c r="L43" s="4"/>
    </row>
    <row r="44" spans="2:12" ht="30" customHeight="1" x14ac:dyDescent="0.2">
      <c r="B44" s="3"/>
      <c r="C44" s="15">
        <v>31</v>
      </c>
      <c r="D44" s="21"/>
      <c r="E44" s="21"/>
      <c r="F44" s="21"/>
      <c r="G44" s="60" t="s">
        <v>58</v>
      </c>
      <c r="H44" s="67" t="s">
        <v>69</v>
      </c>
      <c r="I44" s="67">
        <v>1</v>
      </c>
      <c r="J44" s="18">
        <v>1536885</v>
      </c>
      <c r="K44" s="127">
        <v>1536885</v>
      </c>
      <c r="L44" s="4"/>
    </row>
    <row r="45" spans="2:12" ht="30" customHeight="1" x14ac:dyDescent="0.2">
      <c r="B45" s="3"/>
      <c r="C45" s="15">
        <v>32</v>
      </c>
      <c r="D45" s="21"/>
      <c r="E45" s="21"/>
      <c r="F45" s="21"/>
      <c r="G45" s="60" t="s">
        <v>59</v>
      </c>
      <c r="H45" s="67" t="s">
        <v>69</v>
      </c>
      <c r="I45" s="67">
        <v>6</v>
      </c>
      <c r="J45" s="18">
        <v>2305327.5</v>
      </c>
      <c r="K45" s="127">
        <v>13831965</v>
      </c>
      <c r="L45" s="4"/>
    </row>
    <row r="46" spans="2:12" ht="30" customHeight="1" x14ac:dyDescent="0.2">
      <c r="B46" s="3"/>
      <c r="C46" s="15">
        <v>33</v>
      </c>
      <c r="D46" s="21"/>
      <c r="E46" s="21"/>
      <c r="F46" s="21"/>
      <c r="G46" s="60" t="s">
        <v>60</v>
      </c>
      <c r="H46" s="67" t="s">
        <v>69</v>
      </c>
      <c r="I46" s="67">
        <v>7</v>
      </c>
      <c r="J46" s="18">
        <v>1571038</v>
      </c>
      <c r="K46" s="127">
        <v>10997266</v>
      </c>
      <c r="L46" s="4"/>
    </row>
    <row r="47" spans="2:12" ht="30" customHeight="1" x14ac:dyDescent="0.2">
      <c r="B47" s="3"/>
      <c r="C47" s="15">
        <v>34</v>
      </c>
      <c r="D47" s="21"/>
      <c r="E47" s="21"/>
      <c r="F47" s="21"/>
      <c r="G47" s="60" t="s">
        <v>61</v>
      </c>
      <c r="H47" s="67" t="s">
        <v>71</v>
      </c>
      <c r="I47" s="67">
        <v>30</v>
      </c>
      <c r="J47" s="18">
        <v>196380</v>
      </c>
      <c r="K47" s="127">
        <v>5891392.5</v>
      </c>
      <c r="L47" s="4"/>
    </row>
    <row r="48" spans="2:12" ht="30" customHeight="1" x14ac:dyDescent="0.2">
      <c r="B48" s="3"/>
      <c r="C48" s="15">
        <v>35</v>
      </c>
      <c r="D48" s="21"/>
      <c r="E48" s="21"/>
      <c r="F48" s="21"/>
      <c r="G48" s="60" t="s">
        <v>62</v>
      </c>
      <c r="H48" s="67" t="s">
        <v>69</v>
      </c>
      <c r="I48" s="67">
        <v>1</v>
      </c>
      <c r="J48" s="18">
        <v>1109972.5</v>
      </c>
      <c r="K48" s="127">
        <v>1109972.5</v>
      </c>
      <c r="L48" s="4"/>
    </row>
    <row r="49" spans="2:12" ht="30" customHeight="1" x14ac:dyDescent="0.2">
      <c r="B49" s="3"/>
      <c r="C49" s="15">
        <v>36</v>
      </c>
      <c r="D49" s="21"/>
      <c r="E49" s="21"/>
      <c r="F49" s="21"/>
      <c r="G49" s="60" t="s">
        <v>63</v>
      </c>
      <c r="H49" s="67" t="s">
        <v>69</v>
      </c>
      <c r="I49" s="67">
        <v>1</v>
      </c>
      <c r="J49" s="18">
        <v>3756830</v>
      </c>
      <c r="K49" s="127">
        <v>3756830</v>
      </c>
      <c r="L49" s="4"/>
    </row>
    <row r="50" spans="2:12" ht="30" customHeight="1" x14ac:dyDescent="0.2">
      <c r="B50" s="3"/>
      <c r="C50" s="15">
        <v>37</v>
      </c>
      <c r="D50" s="21"/>
      <c r="E50" s="21"/>
      <c r="F50" s="21"/>
      <c r="G50" s="60" t="s">
        <v>64</v>
      </c>
      <c r="H50" s="67" t="s">
        <v>69</v>
      </c>
      <c r="I50" s="67">
        <v>1</v>
      </c>
      <c r="J50" s="18">
        <v>6489070</v>
      </c>
      <c r="K50" s="127">
        <v>6489070</v>
      </c>
      <c r="L50" s="4"/>
    </row>
    <row r="51" spans="2:12" ht="30" customHeight="1" x14ac:dyDescent="0.2">
      <c r="B51" s="3"/>
      <c r="C51" s="15">
        <v>38</v>
      </c>
      <c r="D51" s="21"/>
      <c r="E51" s="21"/>
      <c r="F51" s="21"/>
      <c r="G51" s="60" t="s">
        <v>65</v>
      </c>
      <c r="H51" s="67" t="s">
        <v>69</v>
      </c>
      <c r="I51" s="67">
        <v>1</v>
      </c>
      <c r="J51" s="18">
        <v>14002730</v>
      </c>
      <c r="K51" s="127">
        <v>14002730</v>
      </c>
      <c r="L51" s="4"/>
    </row>
    <row r="52" spans="2:12" ht="30" customHeight="1" x14ac:dyDescent="0.2">
      <c r="B52" s="3"/>
      <c r="C52" s="15">
        <v>39</v>
      </c>
      <c r="D52" s="21"/>
      <c r="E52" s="21"/>
      <c r="F52" s="21"/>
      <c r="G52" s="66" t="s">
        <v>66</v>
      </c>
      <c r="H52" s="67" t="s">
        <v>69</v>
      </c>
      <c r="I52" s="67">
        <v>1</v>
      </c>
      <c r="J52" s="18">
        <v>2049180</v>
      </c>
      <c r="K52" s="127">
        <v>2049180</v>
      </c>
      <c r="L52" s="4"/>
    </row>
    <row r="53" spans="2:12" ht="30" customHeight="1" x14ac:dyDescent="0.2">
      <c r="B53" s="3"/>
      <c r="C53" s="15">
        <v>40</v>
      </c>
      <c r="D53" s="21"/>
      <c r="E53" s="21"/>
      <c r="F53" s="21"/>
      <c r="G53" s="22"/>
      <c r="H53" s="25"/>
      <c r="I53" s="17"/>
      <c r="J53" s="18"/>
      <c r="K53" s="19"/>
      <c r="L53" s="4"/>
    </row>
    <row r="54" spans="2:12" ht="30" customHeight="1" x14ac:dyDescent="0.2">
      <c r="B54" s="3"/>
      <c r="C54" s="15">
        <v>41</v>
      </c>
      <c r="D54" s="21"/>
      <c r="E54" s="21"/>
      <c r="F54" s="21"/>
      <c r="G54" s="22"/>
      <c r="H54" s="25"/>
      <c r="I54" s="17"/>
      <c r="J54" s="18"/>
      <c r="K54" s="19"/>
      <c r="L54" s="4"/>
    </row>
    <row r="55" spans="2:12" ht="30" customHeight="1" x14ac:dyDescent="0.2">
      <c r="B55" s="3"/>
      <c r="C55" s="15">
        <v>42</v>
      </c>
      <c r="D55" s="21"/>
      <c r="E55" s="21"/>
      <c r="F55" s="21"/>
      <c r="G55" s="22"/>
      <c r="H55" s="21"/>
      <c r="I55" s="17"/>
      <c r="J55" s="18"/>
      <c r="K55" s="19"/>
      <c r="L55" s="4"/>
    </row>
    <row r="56" spans="2:12" ht="30" customHeight="1" x14ac:dyDescent="0.2">
      <c r="B56" s="3"/>
      <c r="C56" s="15">
        <v>43</v>
      </c>
      <c r="D56" s="21"/>
      <c r="E56" s="21"/>
      <c r="F56" s="21"/>
      <c r="G56" s="22"/>
      <c r="H56" s="21"/>
      <c r="I56" s="17"/>
      <c r="J56" s="18"/>
      <c r="K56" s="19"/>
      <c r="L56" s="4"/>
    </row>
    <row r="57" spans="2:12" ht="30" customHeight="1" x14ac:dyDescent="0.2">
      <c r="B57" s="3"/>
      <c r="C57" s="15">
        <v>44</v>
      </c>
      <c r="D57" s="21"/>
      <c r="E57" s="21"/>
      <c r="F57" s="21"/>
      <c r="G57" s="22"/>
      <c r="H57" s="21"/>
      <c r="I57" s="17"/>
      <c r="J57" s="18"/>
      <c r="K57" s="19"/>
      <c r="L57" s="4"/>
    </row>
    <row r="58" spans="2:12" ht="30" customHeight="1" x14ac:dyDescent="0.2">
      <c r="B58" s="3"/>
      <c r="C58" s="15">
        <v>45</v>
      </c>
      <c r="D58" s="21"/>
      <c r="E58" s="21"/>
      <c r="F58" s="21"/>
      <c r="G58" s="22"/>
      <c r="H58" s="21"/>
      <c r="I58" s="17"/>
      <c r="J58" s="18"/>
      <c r="K58" s="19"/>
      <c r="L58" s="4"/>
    </row>
    <row r="59" spans="2:12" s="26" customFormat="1" ht="15" thickBot="1" x14ac:dyDescent="0.25">
      <c r="B59" s="27"/>
      <c r="C59" s="15"/>
      <c r="D59" s="29"/>
      <c r="E59" s="29"/>
      <c r="F59" s="29"/>
      <c r="G59" s="29"/>
      <c r="H59" s="29"/>
      <c r="I59" s="29"/>
      <c r="J59" s="29"/>
      <c r="K59" s="30"/>
      <c r="L59" s="28"/>
    </row>
    <row r="60" spans="2:12" s="26" customFormat="1" ht="30" customHeight="1" x14ac:dyDescent="0.2">
      <c r="B60" s="27"/>
      <c r="C60" s="15"/>
      <c r="D60" s="32"/>
      <c r="E60" s="31"/>
      <c r="F60" s="31"/>
      <c r="G60" s="95" t="s">
        <v>72</v>
      </c>
      <c r="H60" s="96"/>
      <c r="I60" s="97"/>
      <c r="J60" s="33"/>
      <c r="K60" s="122">
        <f>SUM(K14:K52)</f>
        <v>137742647</v>
      </c>
      <c r="L60" s="28"/>
    </row>
    <row r="61" spans="2:12" s="26" customFormat="1" ht="30" customHeight="1" x14ac:dyDescent="0.2">
      <c r="B61" s="27"/>
      <c r="C61" s="15"/>
      <c r="D61" s="32"/>
      <c r="E61" s="31"/>
      <c r="F61" s="31"/>
      <c r="G61" s="95" t="s">
        <v>73</v>
      </c>
      <c r="H61" s="96"/>
      <c r="I61" s="97"/>
      <c r="J61" s="35"/>
      <c r="K61" s="123">
        <f>K60*0.167</f>
        <v>23003022.049000002</v>
      </c>
      <c r="L61" s="28"/>
    </row>
    <row r="62" spans="2:12" s="26" customFormat="1" ht="30" customHeight="1" x14ac:dyDescent="0.2">
      <c r="B62" s="27"/>
      <c r="C62" s="15"/>
      <c r="D62" s="36"/>
      <c r="E62" s="36"/>
      <c r="F62" s="36"/>
      <c r="G62" s="95" t="s">
        <v>74</v>
      </c>
      <c r="H62" s="96"/>
      <c r="I62" s="97"/>
      <c r="J62" s="39"/>
      <c r="K62" s="123">
        <f>K60*0.043</f>
        <v>5922933.8209999995</v>
      </c>
      <c r="L62" s="28"/>
    </row>
    <row r="63" spans="2:12" s="26" customFormat="1" ht="30" customHeight="1" x14ac:dyDescent="0.2">
      <c r="B63" s="27"/>
      <c r="C63" s="15"/>
      <c r="D63" s="36"/>
      <c r="E63" s="36"/>
      <c r="F63" s="36"/>
      <c r="G63" s="95" t="s">
        <v>75</v>
      </c>
      <c r="H63" s="96"/>
      <c r="I63" s="97"/>
      <c r="J63" s="39"/>
      <c r="K63" s="123">
        <f>K60*0.042</f>
        <v>5785191.1740000006</v>
      </c>
      <c r="L63" s="28"/>
    </row>
    <row r="64" spans="2:12" s="26" customFormat="1" ht="30" customHeight="1" x14ac:dyDescent="0.2">
      <c r="B64" s="27"/>
      <c r="C64" s="15"/>
      <c r="D64" s="32"/>
      <c r="E64" s="31"/>
      <c r="F64" s="31"/>
      <c r="G64" s="95" t="s">
        <v>76</v>
      </c>
      <c r="H64" s="96"/>
      <c r="I64" s="97"/>
      <c r="J64" s="34"/>
      <c r="K64" s="123">
        <f>K63*0.19</f>
        <v>1099186.3230600001</v>
      </c>
      <c r="L64" s="28"/>
    </row>
    <row r="65" spans="2:12" s="26" customFormat="1" ht="30" customHeight="1" x14ac:dyDescent="0.2">
      <c r="B65" s="27"/>
      <c r="C65" s="31"/>
      <c r="D65" s="32"/>
      <c r="E65" s="31"/>
      <c r="F65" s="31"/>
      <c r="G65" s="40"/>
      <c r="H65" s="37"/>
      <c r="I65" s="38"/>
      <c r="J65" s="41"/>
      <c r="K65" s="123"/>
      <c r="L65" s="28"/>
    </row>
    <row r="66" spans="2:12" s="26" customFormat="1" ht="30" customHeight="1" thickBot="1" x14ac:dyDescent="0.25">
      <c r="B66" s="27"/>
      <c r="C66" s="31"/>
      <c r="D66" s="32"/>
      <c r="E66" s="31"/>
      <c r="F66" s="42"/>
      <c r="G66" s="40"/>
      <c r="H66" s="37"/>
      <c r="I66" s="38"/>
      <c r="J66" s="41"/>
      <c r="K66" s="124"/>
      <c r="L66" s="28"/>
    </row>
    <row r="67" spans="2:12" s="26" customFormat="1" ht="30" customHeight="1" thickBot="1" x14ac:dyDescent="0.25">
      <c r="B67" s="27"/>
      <c r="C67" s="31"/>
      <c r="D67" s="32"/>
      <c r="E67" s="31"/>
      <c r="F67" s="31"/>
      <c r="G67" s="43" t="s">
        <v>16</v>
      </c>
      <c r="H67" s="44"/>
      <c r="I67" s="45"/>
      <c r="J67" s="46"/>
      <c r="K67" s="125">
        <v>173552980.37</v>
      </c>
      <c r="L67" s="28"/>
    </row>
    <row r="68" spans="2:12" s="26" customFormat="1" ht="15" thickBot="1" x14ac:dyDescent="0.25">
      <c r="B68" s="27"/>
      <c r="C68" s="31"/>
      <c r="D68" s="32"/>
      <c r="E68" s="32"/>
      <c r="F68" s="32"/>
      <c r="G68" s="31"/>
      <c r="H68" s="31"/>
      <c r="I68" s="47"/>
      <c r="J68" s="48"/>
      <c r="K68" s="49"/>
      <c r="L68" s="28"/>
    </row>
    <row r="69" spans="2:12" s="26" customFormat="1" x14ac:dyDescent="0.2">
      <c r="B69" s="27"/>
      <c r="C69" s="50"/>
      <c r="D69" s="93"/>
      <c r="E69" s="93"/>
      <c r="F69" s="93"/>
      <c r="G69" s="93"/>
      <c r="H69" s="93"/>
      <c r="I69" s="93"/>
      <c r="J69" s="93"/>
      <c r="K69" s="94"/>
      <c r="L69" s="51"/>
    </row>
    <row r="70" spans="2:12" s="26" customFormat="1" ht="46.5" customHeight="1" x14ac:dyDescent="0.2">
      <c r="B70" s="27"/>
      <c r="C70" s="74" t="s">
        <v>17</v>
      </c>
      <c r="D70" s="75"/>
      <c r="E70" s="75"/>
      <c r="F70" s="75"/>
      <c r="G70" s="75"/>
      <c r="H70" s="92" t="s">
        <v>9</v>
      </c>
      <c r="I70" s="92"/>
      <c r="J70" s="92"/>
      <c r="K70" s="52" t="s">
        <v>18</v>
      </c>
      <c r="L70" s="53"/>
    </row>
    <row r="71" spans="2:12" s="26" customFormat="1" ht="32.25" customHeight="1" x14ac:dyDescent="0.2">
      <c r="B71" s="27"/>
      <c r="C71" s="74" t="s">
        <v>19</v>
      </c>
      <c r="D71" s="75"/>
      <c r="E71" s="75"/>
      <c r="F71" s="75"/>
      <c r="G71" s="75"/>
      <c r="H71" s="79" t="s">
        <v>20</v>
      </c>
      <c r="I71" s="79"/>
      <c r="J71" s="54" t="s">
        <v>21</v>
      </c>
      <c r="K71" s="71">
        <v>0.16700000000000001</v>
      </c>
      <c r="L71" s="53"/>
    </row>
    <row r="72" spans="2:12" s="26" customFormat="1" ht="30" customHeight="1" x14ac:dyDescent="0.2">
      <c r="B72" s="27"/>
      <c r="C72" s="74" t="s">
        <v>22</v>
      </c>
      <c r="D72" s="75"/>
      <c r="E72" s="75"/>
      <c r="F72" s="75"/>
      <c r="G72" s="75"/>
      <c r="H72" s="76" t="s">
        <v>23</v>
      </c>
      <c r="I72" s="77"/>
      <c r="J72" s="54" t="s">
        <v>24</v>
      </c>
      <c r="K72" s="71">
        <v>4.2999999999999997E-2</v>
      </c>
      <c r="L72" s="53"/>
    </row>
    <row r="73" spans="2:12" s="26" customFormat="1" ht="58.5" customHeight="1" x14ac:dyDescent="0.2">
      <c r="B73" s="27"/>
      <c r="C73" s="80"/>
      <c r="D73" s="81"/>
      <c r="E73" s="81"/>
      <c r="F73" s="81"/>
      <c r="G73" s="82"/>
      <c r="H73" s="78" t="s">
        <v>25</v>
      </c>
      <c r="I73" s="79"/>
      <c r="J73" s="54" t="s">
        <v>26</v>
      </c>
      <c r="K73" s="71">
        <v>4.2000000000000003E-2</v>
      </c>
      <c r="L73" s="28"/>
    </row>
    <row r="74" spans="2:12" ht="39" customHeight="1" x14ac:dyDescent="0.2">
      <c r="B74" s="3"/>
      <c r="C74" s="83"/>
      <c r="D74" s="84"/>
      <c r="E74" s="84"/>
      <c r="F74" s="84"/>
      <c r="G74" s="85"/>
      <c r="H74" s="79" t="s">
        <v>27</v>
      </c>
      <c r="I74" s="79"/>
      <c r="J74" s="54" t="s">
        <v>28</v>
      </c>
      <c r="K74" s="71">
        <v>0.252</v>
      </c>
      <c r="L74" s="4"/>
    </row>
    <row r="75" spans="2:12" ht="47.25" customHeight="1" thickBot="1" x14ac:dyDescent="0.25">
      <c r="B75" s="3"/>
      <c r="C75" s="86"/>
      <c r="D75" s="87"/>
      <c r="E75" s="87"/>
      <c r="F75" s="87"/>
      <c r="G75" s="88"/>
      <c r="H75" s="72"/>
      <c r="I75" s="72"/>
      <c r="J75" s="72"/>
      <c r="K75" s="73"/>
      <c r="L75" s="4"/>
    </row>
    <row r="76" spans="2:12" ht="15" thickBot="1" x14ac:dyDescent="0.25">
      <c r="B76" s="55"/>
      <c r="C76" s="56"/>
      <c r="D76" s="56"/>
      <c r="E76" s="57"/>
      <c r="F76" s="56"/>
      <c r="G76" s="58"/>
      <c r="H76" s="56"/>
      <c r="I76" s="56"/>
      <c r="J76" s="56"/>
      <c r="K76" s="56"/>
      <c r="L76" s="59"/>
    </row>
    <row r="77" spans="2:12" ht="15" thickTop="1" x14ac:dyDescent="0.2"/>
  </sheetData>
  <mergeCells count="32">
    <mergeCell ref="G62:I62"/>
    <mergeCell ref="G63:I63"/>
    <mergeCell ref="G64:I64"/>
    <mergeCell ref="C7:K8"/>
    <mergeCell ref="C9:K9"/>
    <mergeCell ref="B1:G1"/>
    <mergeCell ref="B2:E2"/>
    <mergeCell ref="B4:L4"/>
    <mergeCell ref="C5:K5"/>
    <mergeCell ref="C6:K6"/>
    <mergeCell ref="C71:G71"/>
    <mergeCell ref="C10:K10"/>
    <mergeCell ref="C70:G70"/>
    <mergeCell ref="H70:J70"/>
    <mergeCell ref="H71:I71"/>
    <mergeCell ref="D69:K69"/>
    <mergeCell ref="G60:I60"/>
    <mergeCell ref="I11:I12"/>
    <mergeCell ref="J11:J12"/>
    <mergeCell ref="K11:K12"/>
    <mergeCell ref="C11:C12"/>
    <mergeCell ref="D11:D12"/>
    <mergeCell ref="G11:G12"/>
    <mergeCell ref="H11:H12"/>
    <mergeCell ref="E11:F11"/>
    <mergeCell ref="G61:I61"/>
    <mergeCell ref="H75:K75"/>
    <mergeCell ref="C72:G72"/>
    <mergeCell ref="H72:I72"/>
    <mergeCell ref="H73:I73"/>
    <mergeCell ref="H74:I74"/>
    <mergeCell ref="C73:G75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56bbcdc-10e5-4ba0-9c2f-0848e6eba7c0">
      <UserInfo>
        <DisplayName/>
        <AccountId xsi:nil="true"/>
        <AccountType/>
      </UserInfo>
    </SharedWithUsers>
    <TaxCatchAll xmlns="356bbcdc-10e5-4ba0-9c2f-0848e6eba7c0" xsi:nil="true"/>
    <lcf76f155ced4ddcb4097134ff3c332f xmlns="b1b5a5b6-0840-4c7e-a10d-280026b3afe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704245913522c00e9a1b22cd0466a3a8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2778c50576524be8b2a14aed8e92db72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0895883-de35-42b3-9e6a-e0e226d9d5e1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  <ds:schemaRef ds:uri="356bbcdc-10e5-4ba0-9c2f-0848e6eba7c0"/>
    <ds:schemaRef ds:uri="b1b5a5b6-0840-4c7e-a10d-280026b3afe6"/>
  </ds:schemaRefs>
</ds:datastoreItem>
</file>

<file path=customXml/itemProps3.xml><?xml version="1.0" encoding="utf-8"?>
<ds:datastoreItem xmlns:ds="http://schemas.openxmlformats.org/officeDocument/2006/customXml" ds:itemID="{77505788-5FAD-4BFE-A3B9-662777A13C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5a5b6-0840-4c7e-a10d-280026b3afe6"/>
    <ds:schemaRef ds:uri="356bbcdc-10e5-4ba0-9c2f-0848e6eba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Ruby Margarita Sierra Martinez</cp:lastModifiedBy>
  <cp:revision/>
  <dcterms:created xsi:type="dcterms:W3CDTF">2006-06-27T16:47:25Z</dcterms:created>
  <dcterms:modified xsi:type="dcterms:W3CDTF">2026-04-30T15:18:52Z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