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bdd7d93491072d02/Documentos/Contratos/2026/Uribia/Informes/Licitación/Combustible/"/>
    </mc:Choice>
  </mc:AlternateContent>
  <xr:revisionPtr revIDLastSave="466" documentId="13_ncr:1_{26545E85-FE84-4D42-81E6-950847DB8086}" xr6:coauthVersionLast="47" xr6:coauthVersionMax="47" xr10:uidLastSave="{16650CB5-F462-492A-9DF0-E3C80BC5BDF6}"/>
  <bookViews>
    <workbookView xWindow="-108" yWindow="-108" windowWidth="23256" windowHeight="13896" tabRatio="854" xr2:uid="{00000000-000D-0000-FFFF-FFFF00000000}"/>
  </bookViews>
  <sheets>
    <sheet name="Oferente (1)" sheetId="2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" i="23" l="1"/>
  <c r="E20" i="23"/>
  <c r="F20" i="23"/>
  <c r="F24" i="23"/>
  <c r="E25" i="23"/>
  <c r="F25" i="23"/>
  <c r="C25" i="23"/>
  <c r="C20" i="23"/>
  <c r="G5" i="23"/>
  <c r="C5" i="23"/>
  <c r="G25" i="23"/>
  <c r="G24" i="23"/>
  <c r="G20" i="23"/>
</calcChain>
</file>

<file path=xl/sharedStrings.xml><?xml version="1.0" encoding="utf-8"?>
<sst xmlns="http://schemas.openxmlformats.org/spreadsheetml/2006/main" count="82" uniqueCount="61">
  <si>
    <t>CRITERIO DE EVALUACIÓN</t>
  </si>
  <si>
    <t>No. RUP</t>
  </si>
  <si>
    <t>No. CONTRATO</t>
  </si>
  <si>
    <t>OBJETO</t>
  </si>
  <si>
    <t>CONTRATISTA</t>
  </si>
  <si>
    <t>CONTRATANTE</t>
  </si>
  <si>
    <t>VALOR FINAL EJECUTADO EN PESOS (INCLUYE ADICIONES)</t>
  </si>
  <si>
    <t>FECHA DE INICIO</t>
  </si>
  <si>
    <t>FECHA DE TERMINACIÓN</t>
  </si>
  <si>
    <t>VALOR EN SMMLV</t>
  </si>
  <si>
    <t>VALOR EN SMMLV EN EL RUP</t>
  </si>
  <si>
    <t>VALOR SMMLV % PARTICIPACIÓN</t>
  </si>
  <si>
    <t>VALOR % DE PARTICIPACIÓN</t>
  </si>
  <si>
    <t>OBSERVACIÓN Y/O ACLARACIÓN</t>
  </si>
  <si>
    <t>CONCLUSIÓN</t>
  </si>
  <si>
    <t>No. DEL OFERENTE:</t>
  </si>
  <si>
    <t>No. DEL PROCESO:</t>
  </si>
  <si>
    <t>OBJETO:</t>
  </si>
  <si>
    <t>PRESUPUESTO OFICIAL</t>
  </si>
  <si>
    <t>PLAZO (MESES)</t>
  </si>
  <si>
    <t>PPTO SMMLV</t>
  </si>
  <si>
    <t>NOMBRE DEL OFERENTE</t>
  </si>
  <si>
    <t>MODALIDAD DE EJECUCIÓN 
(C, UT ó I)</t>
  </si>
  <si>
    <t xml:space="preserve">VERIFICACIÓN DE EXPERIENCIA </t>
  </si>
  <si>
    <t>INTEGRANTES</t>
  </si>
  <si>
    <t>% PO</t>
  </si>
  <si>
    <t>SMMLV</t>
  </si>
  <si>
    <t>REQUERIDO</t>
  </si>
  <si>
    <t>PARCIPACIÓN</t>
  </si>
  <si>
    <t xml:space="preserve">PORCENTAJE DE PARTICIPACIÓN </t>
  </si>
  <si>
    <r>
      <t>CUMPLE/</t>
    </r>
    <r>
      <rPr>
        <b/>
        <sz val="9"/>
        <color rgb="FFFF0000"/>
        <rFont val="Tw Cen MT"/>
        <family val="2"/>
      </rPr>
      <t>NO CUMPLE</t>
    </r>
  </si>
  <si>
    <t>N/A</t>
  </si>
  <si>
    <t>CONTRATO No. 2</t>
  </si>
  <si>
    <t>CONTRATO No. 1</t>
  </si>
  <si>
    <t>CONTRATO No. 3</t>
  </si>
  <si>
    <t>CONTRATO No. 4</t>
  </si>
  <si>
    <t>I</t>
  </si>
  <si>
    <t>De 1 hasta10 contratos</t>
  </si>
  <si>
    <t>De 1 hasta 10 contratos</t>
  </si>
  <si>
    <t>De 5 hasta 10 contratos</t>
  </si>
  <si>
    <t>Cumple</t>
  </si>
  <si>
    <t>No indica</t>
  </si>
  <si>
    <t>LIC N°002 de 2026</t>
  </si>
  <si>
    <t>SUMINISTRO DE COMBUSTIBLE (ACPM) Y SERVICIOS CONEXOS PARA  PLANTAS GENERADORAS DE ENERGÍA AL SERVICIO DE MICROACUEDUCTOS EN EL MUNICIPIO DE URIBIA</t>
  </si>
  <si>
    <t>ROSSE MARY MARIA PINTO OSPINO</t>
  </si>
  <si>
    <t xml:space="preserve">debiendo alguno de ellos corresponder al suministro de ACPM. </t>
  </si>
  <si>
    <r>
      <t xml:space="preserve">El objeto de los contratos cuya experiencia pretenda acreditar deberá corresponder al </t>
    </r>
    <r>
      <rPr>
        <b/>
        <sz val="8"/>
        <rFont val="Tw Cen MT"/>
        <family val="2"/>
      </rPr>
      <t>SUMINISTRO DE COMBUSTIBLE</t>
    </r>
  </si>
  <si>
    <t xml:space="preserve">cuyos valores sumados (incluyendo adicionales) expresados en SMMLV a la fecha de la presente convocatoria, sean igual o superior al 80% valor del Presupuesto Oficial.                                                                                   </t>
  </si>
  <si>
    <t xml:space="preserve"> deberá acreditarse experiencia en cualquiera de los siguientes códigos del Clasificador de Bienes y Servicios (UNSPSC), hasta el tercer nivel:
15101505                                        15101506                                                                                                   </t>
  </si>
  <si>
    <t>Suministro de combustible (acpm y gasolina), aceites, grasas, liquidos de frenos y demas productos</t>
  </si>
  <si>
    <t>Cooperativa multiactiva de manaure - COOTRASOMA</t>
  </si>
  <si>
    <t>Suministro de combustible (acpm y gasolina) aceites, grasas, liquidos de frenos y demas productos destinado al funcionamiento del parque automotor y equipos utilizados en el transporte de sal de la cooperativa multiactiva de manaure cootrasoma</t>
  </si>
  <si>
    <t>093 de 2018</t>
  </si>
  <si>
    <t>Suministro de combustible y lubricante para los vehiculos que prestaran sus servicios en la atencion a la calamidad publica por desabastecimiento de agua en la zona rural y urbana decretada en el municipio de manaure, la guajira</t>
  </si>
  <si>
    <t>Municipio de Manaure</t>
  </si>
  <si>
    <t>Dentro de los documentos aportados no se indica el suministro de ACPM</t>
  </si>
  <si>
    <t xml:space="preserve">La experiencia aportada no desglosa los valores ejecutados para cada componente, por lo cual no se puede determinar el valor acreditado respecto a suministro de combustible. </t>
  </si>
  <si>
    <t>suministro de combustible acpm o diesel y lubricantes de vehiculos tipo carro tanques para el suministro de agua potable a la comunidad en la zona rural debido a la calamidad publica por desabastecimiento declarada por el municipio de manaure - la guajira</t>
  </si>
  <si>
    <t>262 de 2019</t>
  </si>
  <si>
    <t>El oferente acredita experiencia específica experiencia por un total de 774,26 SMMLV.</t>
  </si>
  <si>
    <t>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</si>
</sst>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\ #,##0.00"/>
    <numFmt numFmtId="165" formatCode="\$#,##0.00"/>
    <numFmt numFmtId="166" formatCode="#,##0.00_ ;\-#,##0.00\ "/>
    <numFmt numFmtId="167" formatCode="#,##0_ ;\-#,##0\ 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badi"/>
      <family val="2"/>
    </font>
    <font>
      <b/>
      <sz val="11"/>
      <color theme="1"/>
      <name val="Tw Cen MT"/>
      <family val="2"/>
    </font>
    <font>
      <b/>
      <sz val="10"/>
      <color rgb="FFFF0000"/>
      <name val="Tw Cen MT"/>
      <family val="2"/>
    </font>
    <font>
      <b/>
      <sz val="10"/>
      <color rgb="FF000000"/>
      <name val="Tw Cen MT"/>
      <family val="2"/>
    </font>
    <font>
      <sz val="10"/>
      <name val="Tw Cen MT"/>
      <family val="2"/>
    </font>
    <font>
      <b/>
      <sz val="9"/>
      <name val="Tw Cen MT"/>
      <family val="2"/>
    </font>
    <font>
      <sz val="10"/>
      <color theme="1"/>
      <name val="Tw Cen MT"/>
      <family val="2"/>
    </font>
    <font>
      <sz val="10"/>
      <color rgb="FF000000"/>
      <name val="Tw Cen MT"/>
      <family val="2"/>
    </font>
    <font>
      <sz val="9"/>
      <color rgb="FF000000"/>
      <name val="Tw Cen MT"/>
      <family val="2"/>
    </font>
    <font>
      <b/>
      <sz val="9"/>
      <color rgb="FF000000"/>
      <name val="Tw Cen MT"/>
      <family val="2"/>
    </font>
    <font>
      <sz val="10"/>
      <color rgb="FFFF0000"/>
      <name val="Tw Cen MT"/>
      <family val="2"/>
    </font>
    <font>
      <b/>
      <sz val="11"/>
      <color theme="1"/>
      <name val="Calibri"/>
      <family val="2"/>
      <scheme val="minor"/>
    </font>
    <font>
      <b/>
      <sz val="10"/>
      <name val="Tw Cen MT"/>
      <family val="2"/>
    </font>
    <font>
      <sz val="9"/>
      <name val="Tw Cen MT"/>
      <family val="2"/>
    </font>
    <font>
      <b/>
      <sz val="9"/>
      <color rgb="FFFF0000"/>
      <name val="Tw Cen MT"/>
      <family val="2"/>
    </font>
    <font>
      <sz val="10"/>
      <color rgb="FF000000"/>
      <name val="Times New Roman"/>
      <family val="1"/>
    </font>
    <font>
      <b/>
      <sz val="10"/>
      <color theme="1"/>
      <name val="Tw Cen MT"/>
      <family val="2"/>
    </font>
    <font>
      <sz val="8"/>
      <name val="Tw Cen MT"/>
      <family val="2"/>
    </font>
    <font>
      <b/>
      <sz val="8"/>
      <name val="Tw Cen MT"/>
      <family val="2"/>
    </font>
    <font>
      <sz val="11"/>
      <color theme="1"/>
      <name val="Tw Cen MT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7" fillId="0" borderId="0"/>
  </cellStyleXfs>
  <cellXfs count="125">
    <xf numFmtId="0" fontId="0" fillId="0" borderId="0" xfId="0"/>
    <xf numFmtId="0" fontId="2" fillId="0" borderId="0" xfId="0" applyFont="1" applyAlignment="1">
      <alignment horizontal="left" vertical="center"/>
    </xf>
    <xf numFmtId="0" fontId="14" fillId="3" borderId="1" xfId="0" applyFont="1" applyFill="1" applyBorder="1" applyAlignment="1">
      <alignment horizontal="center" vertical="center"/>
    </xf>
    <xf numFmtId="166" fontId="6" fillId="3" borderId="1" xfId="1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 shrinkToFit="1"/>
    </xf>
    <xf numFmtId="44" fontId="2" fillId="0" borderId="0" xfId="0" applyNumberFormat="1" applyFont="1" applyAlignment="1">
      <alignment horizontal="left" vertical="center"/>
    </xf>
    <xf numFmtId="0" fontId="0" fillId="0" borderId="0" xfId="0" applyAlignment="1">
      <alignment horizontal="center"/>
    </xf>
    <xf numFmtId="8" fontId="0" fillId="0" borderId="0" xfId="0" applyNumberFormat="1"/>
    <xf numFmtId="4" fontId="0" fillId="0" borderId="0" xfId="0" applyNumberFormat="1"/>
    <xf numFmtId="0" fontId="14" fillId="0" borderId="1" xfId="0" applyFont="1" applyBorder="1" applyAlignment="1">
      <alignment horizontal="center" vertical="center"/>
    </xf>
    <xf numFmtId="9" fontId="14" fillId="3" borderId="1" xfId="2" applyFont="1" applyFill="1" applyBorder="1" applyAlignment="1">
      <alignment horizontal="center" vertical="center"/>
    </xf>
    <xf numFmtId="9" fontId="14" fillId="3" borderId="1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/>
    </xf>
    <xf numFmtId="6" fontId="0" fillId="0" borderId="0" xfId="0" applyNumberFormat="1"/>
    <xf numFmtId="166" fontId="5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9" fontId="9" fillId="0" borderId="2" xfId="0" applyNumberFormat="1" applyFont="1" applyBorder="1" applyAlignment="1">
      <alignment horizontal="center" vertical="center" shrinkToFit="1"/>
    </xf>
    <xf numFmtId="9" fontId="9" fillId="0" borderId="3" xfId="0" applyNumberFormat="1" applyFont="1" applyBorder="1" applyAlignment="1">
      <alignment horizontal="center" vertical="center" shrinkToFit="1"/>
    </xf>
    <xf numFmtId="9" fontId="8" fillId="0" borderId="2" xfId="2" applyFont="1" applyBorder="1" applyAlignment="1">
      <alignment horizontal="center" vertical="center"/>
    </xf>
    <xf numFmtId="9" fontId="8" fillId="0" borderId="3" xfId="2" applyFont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6" fontId="8" fillId="0" borderId="2" xfId="0" applyNumberFormat="1" applyFont="1" applyBorder="1" applyAlignment="1">
      <alignment horizontal="center" vertical="center"/>
    </xf>
    <xf numFmtId="6" fontId="8" fillId="0" borderId="3" xfId="0" applyNumberFormat="1" applyFont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 shrinkToFit="1"/>
    </xf>
    <xf numFmtId="164" fontId="9" fillId="0" borderId="3" xfId="0" applyNumberFormat="1" applyFont="1" applyBorder="1" applyAlignment="1">
      <alignment horizontal="center" vertical="center" shrinkToFit="1"/>
    </xf>
    <xf numFmtId="4" fontId="6" fillId="0" borderId="2" xfId="0" applyNumberFormat="1" applyFont="1" applyBorder="1" applyAlignment="1">
      <alignment horizontal="center" vertical="center" shrinkToFit="1"/>
    </xf>
    <xf numFmtId="4" fontId="6" fillId="0" borderId="3" xfId="0" applyNumberFormat="1" applyFont="1" applyBorder="1" applyAlignment="1">
      <alignment horizontal="center" vertical="center" shrinkToFit="1"/>
    </xf>
    <xf numFmtId="14" fontId="9" fillId="0" borderId="2" xfId="0" applyNumberFormat="1" applyFont="1" applyBorder="1" applyAlignment="1">
      <alignment horizontal="center" vertical="center" shrinkToFit="1"/>
    </xf>
    <xf numFmtId="14" fontId="9" fillId="0" borderId="3" xfId="0" applyNumberFormat="1" applyFont="1" applyBorder="1" applyAlignment="1">
      <alignment horizontal="center" vertical="center" shrinkToFit="1"/>
    </xf>
    <xf numFmtId="9" fontId="6" fillId="0" borderId="2" xfId="0" applyNumberFormat="1" applyFont="1" applyBorder="1" applyAlignment="1">
      <alignment horizontal="center" vertical="center" wrapText="1"/>
    </xf>
    <xf numFmtId="9" fontId="6" fillId="0" borderId="3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8" fontId="8" fillId="0" borderId="2" xfId="0" applyNumberFormat="1" applyFont="1" applyBorder="1" applyAlignment="1">
      <alignment horizontal="center" vertical="center"/>
    </xf>
    <xf numFmtId="8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 shrinkToFit="1"/>
    </xf>
    <xf numFmtId="1" fontId="4" fillId="0" borderId="3" xfId="0" applyNumberFormat="1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164" fontId="6" fillId="3" borderId="5" xfId="1" applyNumberFormat="1" applyFont="1" applyFill="1" applyBorder="1" applyAlignment="1">
      <alignment horizontal="center" vertical="center"/>
    </xf>
    <xf numFmtId="164" fontId="6" fillId="3" borderId="7" xfId="1" applyNumberFormat="1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3" borderId="11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9" fontId="14" fillId="0" borderId="2" xfId="2" applyFont="1" applyFill="1" applyBorder="1" applyAlignment="1">
      <alignment horizontal="center" vertical="center" shrinkToFit="1"/>
    </xf>
    <xf numFmtId="9" fontId="14" fillId="0" borderId="3" xfId="2" applyFont="1" applyFill="1" applyBorder="1" applyAlignment="1">
      <alignment horizontal="center" vertical="center" shrinkToFit="1"/>
    </xf>
    <xf numFmtId="3" fontId="6" fillId="0" borderId="8" xfId="0" applyNumberFormat="1" applyFont="1" applyBorder="1" applyAlignment="1">
      <alignment horizontal="center" vertical="center" wrapText="1" shrinkToFit="1"/>
    </xf>
    <xf numFmtId="3" fontId="6" fillId="0" borderId="9" xfId="0" applyNumberFormat="1" applyFont="1" applyBorder="1" applyAlignment="1">
      <alignment horizontal="center" vertical="center" wrapText="1" shrinkToFit="1"/>
    </xf>
    <xf numFmtId="3" fontId="6" fillId="0" borderId="12" xfId="0" applyNumberFormat="1" applyFont="1" applyBorder="1" applyAlignment="1">
      <alignment horizontal="center" vertical="center" wrapText="1" shrinkToFit="1"/>
    </xf>
    <xf numFmtId="3" fontId="6" fillId="0" borderId="13" xfId="0" applyNumberFormat="1" applyFont="1" applyBorder="1" applyAlignment="1">
      <alignment horizontal="center" vertical="center" wrapText="1" shrinkToFit="1"/>
    </xf>
    <xf numFmtId="3" fontId="6" fillId="0" borderId="10" xfId="0" applyNumberFormat="1" applyFont="1" applyBorder="1" applyAlignment="1">
      <alignment horizontal="center" vertical="center" wrapText="1" shrinkToFit="1"/>
    </xf>
    <xf numFmtId="3" fontId="6" fillId="0" borderId="11" xfId="0" applyNumberFormat="1" applyFont="1" applyBorder="1" applyAlignment="1">
      <alignment horizontal="center" vertical="center" wrapText="1" shrinkToFit="1"/>
    </xf>
    <xf numFmtId="0" fontId="14" fillId="3" borderId="8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9" fontId="5" fillId="3" borderId="2" xfId="2" applyFont="1" applyFill="1" applyBorder="1" applyAlignment="1">
      <alignment horizontal="center" vertical="center" shrinkToFit="1"/>
    </xf>
    <xf numFmtId="9" fontId="5" fillId="3" borderId="3" xfId="2" applyFont="1" applyFill="1" applyBorder="1" applyAlignment="1">
      <alignment horizontal="center" vertical="center" shrinkToFit="1"/>
    </xf>
    <xf numFmtId="9" fontId="6" fillId="0" borderId="2" xfId="2" applyFont="1" applyFill="1" applyBorder="1" applyAlignment="1">
      <alignment horizontal="center" vertical="center" wrapText="1"/>
    </xf>
    <xf numFmtId="9" fontId="6" fillId="0" borderId="3" xfId="2" applyFont="1" applyFill="1" applyBorder="1" applyAlignment="1">
      <alignment horizontal="center" vertical="center" wrapText="1"/>
    </xf>
    <xf numFmtId="165" fontId="14" fillId="0" borderId="2" xfId="0" applyNumberFormat="1" applyFont="1" applyBorder="1" applyAlignment="1">
      <alignment horizontal="center" vertical="center" shrinkToFit="1"/>
    </xf>
    <xf numFmtId="165" fontId="14" fillId="0" borderId="3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4" fontId="21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shrinkToFit="1"/>
    </xf>
    <xf numFmtId="4" fontId="8" fillId="0" borderId="1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 wrapText="1"/>
    </xf>
    <xf numFmtId="9" fontId="9" fillId="0" borderId="1" xfId="0" applyNumberFormat="1" applyFont="1" applyBorder="1" applyAlignment="1">
      <alignment horizontal="center" vertical="center" shrinkToFit="1"/>
    </xf>
    <xf numFmtId="6" fontId="8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 shrinkToFit="1"/>
    </xf>
    <xf numFmtId="164" fontId="6" fillId="0" borderId="3" xfId="0" applyNumberFormat="1" applyFont="1" applyBorder="1" applyAlignment="1">
      <alignment horizontal="center" vertical="center" shrinkToFit="1"/>
    </xf>
    <xf numFmtId="4" fontId="12" fillId="0" borderId="1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2" xfId="3" xr:uid="{00000000-0005-0000-0000-000003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73844-035C-4D2F-9925-3E1DA9D8E0F0}">
  <dimension ref="A2:K35"/>
  <sheetViews>
    <sheetView showGridLines="0" tabSelected="1" view="pageBreakPreview" topLeftCell="A2" zoomScale="87" zoomScaleNormal="56" zoomScaleSheetLayoutView="84" zoomScalePageLayoutView="77" workbookViewId="0">
      <selection activeCell="I29" sqref="I29"/>
    </sheetView>
  </sheetViews>
  <sheetFormatPr baseColWidth="10" defaultRowHeight="14.4" x14ac:dyDescent="0.3"/>
  <cols>
    <col min="1" max="1" width="16.44140625" customWidth="1"/>
    <col min="2" max="2" width="13.44140625" customWidth="1"/>
    <col min="3" max="3" width="19.88671875" customWidth="1"/>
    <col min="4" max="4" width="10.33203125" customWidth="1"/>
    <col min="5" max="5" width="24.33203125" customWidth="1"/>
    <col min="6" max="6" width="25.33203125" customWidth="1"/>
    <col min="7" max="7" width="12.44140625" customWidth="1"/>
    <col min="8" max="8" width="14.88671875" customWidth="1"/>
    <col min="9" max="9" width="22.44140625" customWidth="1"/>
    <col min="10" max="10" width="17.109375" bestFit="1" customWidth="1"/>
    <col min="11" max="11" width="20.44140625" bestFit="1" customWidth="1"/>
  </cols>
  <sheetData>
    <row r="2" spans="1:11" s="1" customFormat="1" ht="94.2" customHeight="1" x14ac:dyDescent="0.3">
      <c r="A2" s="74" t="s">
        <v>16</v>
      </c>
      <c r="B2" s="75"/>
      <c r="C2" s="13" t="s">
        <v>42</v>
      </c>
      <c r="D2" s="2" t="s">
        <v>17</v>
      </c>
      <c r="E2" s="85" t="s">
        <v>43</v>
      </c>
      <c r="F2" s="86"/>
      <c r="G2" s="86"/>
      <c r="H2" s="87"/>
    </row>
    <row r="3" spans="1:11" s="1" customFormat="1" ht="15" customHeight="1" x14ac:dyDescent="0.3">
      <c r="A3" s="81" t="s">
        <v>18</v>
      </c>
      <c r="B3" s="82"/>
      <c r="C3" s="79">
        <v>1500000000</v>
      </c>
      <c r="D3" s="74" t="s">
        <v>27</v>
      </c>
      <c r="E3" s="75"/>
      <c r="F3" s="2" t="s">
        <v>25</v>
      </c>
      <c r="G3" s="2" t="s">
        <v>26</v>
      </c>
      <c r="H3" s="76" t="s">
        <v>19</v>
      </c>
    </row>
    <row r="4" spans="1:11" s="1" customFormat="1" ht="14.25" customHeight="1" x14ac:dyDescent="0.3">
      <c r="A4" s="83"/>
      <c r="B4" s="84"/>
      <c r="C4" s="80"/>
      <c r="D4" s="74" t="s">
        <v>37</v>
      </c>
      <c r="E4" s="75"/>
      <c r="F4" s="10">
        <v>0.5</v>
      </c>
      <c r="G4" s="16" t="s">
        <v>31</v>
      </c>
      <c r="H4" s="77"/>
    </row>
    <row r="5" spans="1:11" s="1" customFormat="1" x14ac:dyDescent="0.3">
      <c r="A5" s="74" t="s">
        <v>20</v>
      </c>
      <c r="B5" s="75"/>
      <c r="C5" s="3">
        <f>C3/1750905</f>
        <v>856.69982094973739</v>
      </c>
      <c r="D5" s="74" t="s">
        <v>38</v>
      </c>
      <c r="E5" s="75"/>
      <c r="F5" s="10">
        <v>0.8</v>
      </c>
      <c r="G5" s="16">
        <f>C5*F5</f>
        <v>685.35985675978998</v>
      </c>
      <c r="H5" s="78"/>
    </row>
    <row r="6" spans="1:11" s="1" customFormat="1" ht="13.2" customHeight="1" x14ac:dyDescent="0.3">
      <c r="A6" s="85" t="s">
        <v>15</v>
      </c>
      <c r="B6" s="87"/>
      <c r="C6" s="4">
        <v>1</v>
      </c>
      <c r="D6" s="102" t="s">
        <v>39</v>
      </c>
      <c r="E6" s="103"/>
      <c r="F6" s="11">
        <v>1.2</v>
      </c>
      <c r="G6" s="14" t="s">
        <v>31</v>
      </c>
      <c r="H6" s="9">
        <v>4</v>
      </c>
    </row>
    <row r="7" spans="1:11" s="1" customFormat="1" ht="14.25" customHeight="1" x14ac:dyDescent="0.3">
      <c r="A7" s="96" t="s">
        <v>21</v>
      </c>
      <c r="B7" s="97"/>
      <c r="C7" s="90" t="s">
        <v>44</v>
      </c>
      <c r="D7" s="91"/>
      <c r="E7" s="88" t="s">
        <v>24</v>
      </c>
      <c r="F7" s="89"/>
      <c r="G7" s="106" t="s">
        <v>28</v>
      </c>
      <c r="H7" s="107"/>
      <c r="K7" s="5"/>
    </row>
    <row r="8" spans="1:11" s="1" customFormat="1" ht="13.5" customHeight="1" x14ac:dyDescent="0.3">
      <c r="A8" s="98"/>
      <c r="B8" s="99"/>
      <c r="C8" s="92"/>
      <c r="D8" s="93"/>
      <c r="E8" s="46" t="s">
        <v>31</v>
      </c>
      <c r="F8" s="47"/>
      <c r="G8" s="104" t="s">
        <v>31</v>
      </c>
      <c r="H8" s="105"/>
    </row>
    <row r="9" spans="1:11" s="1" customFormat="1" x14ac:dyDescent="0.3">
      <c r="A9" s="100"/>
      <c r="B9" s="101"/>
      <c r="C9" s="94"/>
      <c r="D9" s="95"/>
      <c r="E9" s="46" t="s">
        <v>31</v>
      </c>
      <c r="F9" s="47"/>
      <c r="G9" s="104" t="s">
        <v>31</v>
      </c>
      <c r="H9" s="105"/>
    </row>
    <row r="10" spans="1:11" x14ac:dyDescent="0.3">
      <c r="A10" s="71" t="s">
        <v>23</v>
      </c>
      <c r="B10" s="72"/>
      <c r="C10" s="72"/>
      <c r="D10" s="72"/>
      <c r="E10" s="72"/>
      <c r="F10" s="72"/>
      <c r="G10" s="72"/>
      <c r="H10" s="73"/>
    </row>
    <row r="11" spans="1:11" s="6" customFormat="1" ht="15" customHeight="1" x14ac:dyDescent="0.3">
      <c r="A11" s="70" t="s">
        <v>0</v>
      </c>
      <c r="B11" s="29"/>
      <c r="C11" s="54" t="s">
        <v>33</v>
      </c>
      <c r="D11" s="55"/>
      <c r="E11" s="18" t="s">
        <v>32</v>
      </c>
      <c r="F11" s="18" t="s">
        <v>34</v>
      </c>
      <c r="G11" s="54" t="s">
        <v>35</v>
      </c>
      <c r="H11" s="55"/>
    </row>
    <row r="12" spans="1:11" x14ac:dyDescent="0.3">
      <c r="A12" s="70" t="s">
        <v>1</v>
      </c>
      <c r="B12" s="29"/>
      <c r="C12" s="56">
        <v>1</v>
      </c>
      <c r="D12" s="57"/>
      <c r="E12" s="108">
        <v>2</v>
      </c>
      <c r="F12" s="108">
        <v>3</v>
      </c>
      <c r="G12" s="58">
        <v>4</v>
      </c>
      <c r="H12" s="59"/>
    </row>
    <row r="13" spans="1:11" x14ac:dyDescent="0.3">
      <c r="A13" s="70" t="s">
        <v>2</v>
      </c>
      <c r="B13" s="29"/>
      <c r="C13" s="50" t="s">
        <v>41</v>
      </c>
      <c r="D13" s="51"/>
      <c r="E13" s="109" t="s">
        <v>41</v>
      </c>
      <c r="F13" s="109" t="s">
        <v>52</v>
      </c>
      <c r="G13" s="46" t="s">
        <v>58</v>
      </c>
      <c r="H13" s="47"/>
    </row>
    <row r="14" spans="1:11" ht="174.75" customHeight="1" x14ac:dyDescent="0.3">
      <c r="A14" s="70" t="s">
        <v>3</v>
      </c>
      <c r="B14" s="29"/>
      <c r="C14" s="52" t="s">
        <v>49</v>
      </c>
      <c r="D14" s="53"/>
      <c r="E14" s="19" t="s">
        <v>51</v>
      </c>
      <c r="F14" s="19" t="s">
        <v>53</v>
      </c>
      <c r="G14" s="46" t="s">
        <v>57</v>
      </c>
      <c r="H14" s="47"/>
    </row>
    <row r="15" spans="1:11" ht="37.5" customHeight="1" x14ac:dyDescent="0.3">
      <c r="A15" s="70" t="s">
        <v>4</v>
      </c>
      <c r="B15" s="29"/>
      <c r="C15" s="26" t="s">
        <v>44</v>
      </c>
      <c r="D15" s="27"/>
      <c r="E15" s="17" t="s">
        <v>44</v>
      </c>
      <c r="F15" s="17" t="s">
        <v>44</v>
      </c>
      <c r="G15" s="26" t="s">
        <v>44</v>
      </c>
      <c r="H15" s="27"/>
    </row>
    <row r="16" spans="1:11" ht="30.75" customHeight="1" x14ac:dyDescent="0.3">
      <c r="A16" s="70" t="s">
        <v>5</v>
      </c>
      <c r="B16" s="29"/>
      <c r="C16" s="26" t="s">
        <v>50</v>
      </c>
      <c r="D16" s="27"/>
      <c r="E16" s="17" t="s">
        <v>50</v>
      </c>
      <c r="F16" s="17" t="s">
        <v>54</v>
      </c>
      <c r="G16" s="26" t="s">
        <v>54</v>
      </c>
      <c r="H16" s="27"/>
    </row>
    <row r="17" spans="1:10" ht="25.5" customHeight="1" x14ac:dyDescent="0.3">
      <c r="A17" s="70" t="s">
        <v>6</v>
      </c>
      <c r="B17" s="29"/>
      <c r="C17" s="36">
        <v>195000000</v>
      </c>
      <c r="D17" s="37"/>
      <c r="E17" s="110">
        <v>205000000</v>
      </c>
      <c r="F17" s="110">
        <v>26415000</v>
      </c>
      <c r="G17" s="48">
        <v>23000000</v>
      </c>
      <c r="H17" s="49"/>
      <c r="I17" s="15"/>
      <c r="J17" s="7"/>
    </row>
    <row r="18" spans="1:10" x14ac:dyDescent="0.3">
      <c r="A18" s="70" t="s">
        <v>7</v>
      </c>
      <c r="B18" s="29"/>
      <c r="C18" s="42">
        <v>39814</v>
      </c>
      <c r="D18" s="43"/>
      <c r="E18" s="111">
        <v>40179</v>
      </c>
      <c r="F18" s="111">
        <v>43271</v>
      </c>
      <c r="G18" s="42">
        <v>43768</v>
      </c>
      <c r="H18" s="43"/>
      <c r="I18" s="15"/>
    </row>
    <row r="19" spans="1:10" x14ac:dyDescent="0.3">
      <c r="A19" s="70" t="s">
        <v>8</v>
      </c>
      <c r="B19" s="29"/>
      <c r="C19" s="42">
        <v>40178</v>
      </c>
      <c r="D19" s="43"/>
      <c r="E19" s="112">
        <v>40543</v>
      </c>
      <c r="F19" s="112">
        <v>43363</v>
      </c>
      <c r="G19" s="42">
        <v>43798</v>
      </c>
      <c r="H19" s="43"/>
    </row>
    <row r="20" spans="1:10" x14ac:dyDescent="0.3">
      <c r="A20" s="70" t="s">
        <v>9</v>
      </c>
      <c r="B20" s="29"/>
      <c r="C20" s="40">
        <f>C17/496900</f>
        <v>392.43308512779231</v>
      </c>
      <c r="D20" s="41"/>
      <c r="E20" s="113">
        <f>E17/515000</f>
        <v>398.05825242718447</v>
      </c>
      <c r="F20" s="113">
        <f>F17/781242</f>
        <v>33.811546230233397</v>
      </c>
      <c r="G20" s="40">
        <f>G17/828116</f>
        <v>27.773886750165435</v>
      </c>
      <c r="H20" s="41"/>
    </row>
    <row r="21" spans="1:10" x14ac:dyDescent="0.3">
      <c r="A21" s="70" t="s">
        <v>10</v>
      </c>
      <c r="B21" s="29"/>
      <c r="C21" s="34">
        <v>392.43</v>
      </c>
      <c r="D21" s="35"/>
      <c r="E21" s="113">
        <v>398.05</v>
      </c>
      <c r="F21" s="113">
        <v>33.81</v>
      </c>
      <c r="G21" s="34">
        <v>27.77</v>
      </c>
      <c r="H21" s="35"/>
      <c r="I21" s="8"/>
    </row>
    <row r="22" spans="1:10" ht="31.5" customHeight="1" x14ac:dyDescent="0.3">
      <c r="A22" s="70" t="s">
        <v>22</v>
      </c>
      <c r="B22" s="29"/>
      <c r="C22" s="44" t="s">
        <v>36</v>
      </c>
      <c r="D22" s="45"/>
      <c r="E22" s="114" t="s">
        <v>36</v>
      </c>
      <c r="F22" s="114" t="s">
        <v>36</v>
      </c>
      <c r="G22" s="46" t="s">
        <v>36</v>
      </c>
      <c r="H22" s="47"/>
      <c r="I22" s="7"/>
    </row>
    <row r="23" spans="1:10" s="12" customFormat="1" ht="21.75" customHeight="1" x14ac:dyDescent="0.3">
      <c r="A23" s="70" t="s">
        <v>29</v>
      </c>
      <c r="B23" s="29"/>
      <c r="C23" s="30">
        <v>1</v>
      </c>
      <c r="D23" s="31"/>
      <c r="E23" s="115">
        <v>1</v>
      </c>
      <c r="F23" s="115">
        <v>1</v>
      </c>
      <c r="G23" s="32">
        <v>1</v>
      </c>
      <c r="H23" s="33"/>
    </row>
    <row r="24" spans="1:10" ht="33" customHeight="1" x14ac:dyDescent="0.3">
      <c r="A24" s="70" t="s">
        <v>11</v>
      </c>
      <c r="B24" s="29"/>
      <c r="C24" s="34">
        <v>392.43</v>
      </c>
      <c r="D24" s="35"/>
      <c r="E24" s="113">
        <f>E20*E21</f>
        <v>158447.08737864078</v>
      </c>
      <c r="F24" s="113">
        <f>F20*F23</f>
        <v>33.811546230233397</v>
      </c>
      <c r="G24" s="34">
        <f>G21*G23</f>
        <v>27.77</v>
      </c>
      <c r="H24" s="35"/>
      <c r="I24" s="8"/>
    </row>
    <row r="25" spans="1:10" x14ac:dyDescent="0.3">
      <c r="A25" s="70" t="s">
        <v>12</v>
      </c>
      <c r="B25" s="29"/>
      <c r="C25" s="36">
        <f>C17</f>
        <v>195000000</v>
      </c>
      <c r="D25" s="37"/>
      <c r="E25" s="116">
        <f>E17*E23</f>
        <v>205000000</v>
      </c>
      <c r="F25" s="116">
        <f>F17*F23</f>
        <v>26415000</v>
      </c>
      <c r="G25" s="38">
        <f>G17*G23</f>
        <v>23000000</v>
      </c>
      <c r="H25" s="39"/>
      <c r="I25" s="8"/>
    </row>
    <row r="26" spans="1:10" ht="255.75" customHeight="1" x14ac:dyDescent="0.3">
      <c r="A26" s="28" t="s">
        <v>46</v>
      </c>
      <c r="B26" s="69"/>
      <c r="C26" s="40" t="s">
        <v>40</v>
      </c>
      <c r="D26" s="41"/>
      <c r="E26" s="118" t="s">
        <v>40</v>
      </c>
      <c r="F26" s="118" t="s">
        <v>40</v>
      </c>
      <c r="G26" s="119" t="s">
        <v>40</v>
      </c>
      <c r="H26" s="120"/>
      <c r="I26" s="8"/>
    </row>
    <row r="27" spans="1:10" ht="94.5" customHeight="1" x14ac:dyDescent="0.3">
      <c r="A27" s="61" t="s">
        <v>45</v>
      </c>
      <c r="B27" s="62"/>
      <c r="C27" s="46" t="s">
        <v>40</v>
      </c>
      <c r="D27" s="47"/>
      <c r="E27" s="118" t="s">
        <v>40</v>
      </c>
      <c r="F27" s="121" t="s">
        <v>55</v>
      </c>
      <c r="G27" s="46" t="s">
        <v>40</v>
      </c>
      <c r="H27" s="47"/>
      <c r="I27" s="8"/>
    </row>
    <row r="28" spans="1:10" ht="227.25" customHeight="1" x14ac:dyDescent="0.3">
      <c r="A28" s="22" t="s">
        <v>47</v>
      </c>
      <c r="B28" s="23"/>
      <c r="C28" s="26">
        <v>372.81</v>
      </c>
      <c r="D28" s="27"/>
      <c r="E28" s="20">
        <v>382.13</v>
      </c>
      <c r="F28" s="117" t="s">
        <v>56</v>
      </c>
      <c r="G28" s="46">
        <v>19.32</v>
      </c>
      <c r="H28" s="47"/>
    </row>
    <row r="29" spans="1:10" ht="227.25" customHeight="1" x14ac:dyDescent="0.3">
      <c r="A29" s="22" t="s">
        <v>48</v>
      </c>
      <c r="B29" s="23"/>
      <c r="C29" s="63">
        <v>15101500</v>
      </c>
      <c r="D29" s="64"/>
      <c r="E29" s="17">
        <v>15101500</v>
      </c>
      <c r="F29" s="17">
        <v>15101500</v>
      </c>
      <c r="G29" s="26">
        <v>15101500</v>
      </c>
      <c r="H29" s="27"/>
    </row>
    <row r="30" spans="1:10" ht="166.2" customHeight="1" x14ac:dyDescent="0.3">
      <c r="A30" s="61" t="s">
        <v>13</v>
      </c>
      <c r="B30" s="62"/>
      <c r="C30" s="24"/>
      <c r="D30" s="25"/>
      <c r="E30" s="117"/>
      <c r="F30" s="117"/>
      <c r="G30" s="24"/>
      <c r="H30" s="25"/>
    </row>
    <row r="31" spans="1:10" ht="65.099999999999994" customHeight="1" x14ac:dyDescent="0.3">
      <c r="A31" s="67" t="s">
        <v>14</v>
      </c>
      <c r="B31" s="68"/>
      <c r="C31" s="26" t="s">
        <v>59</v>
      </c>
      <c r="D31" s="60"/>
      <c r="E31" s="60"/>
      <c r="F31" s="60"/>
      <c r="G31" s="60"/>
      <c r="H31" s="27"/>
    </row>
    <row r="32" spans="1:10" x14ac:dyDescent="0.3">
      <c r="A32" s="65" t="s">
        <v>30</v>
      </c>
      <c r="B32" s="66"/>
      <c r="C32" s="122" t="s">
        <v>60</v>
      </c>
      <c r="D32" s="123"/>
      <c r="E32" s="123"/>
      <c r="F32" s="123"/>
      <c r="G32" s="123"/>
      <c r="H32" s="124"/>
    </row>
    <row r="35" spans="1:8" x14ac:dyDescent="0.3">
      <c r="A35" s="21"/>
      <c r="B35" s="21"/>
      <c r="C35" s="21"/>
      <c r="D35" s="21"/>
      <c r="E35" s="21"/>
      <c r="F35" s="21"/>
      <c r="G35" s="21"/>
      <c r="H35" s="21"/>
    </row>
  </sheetData>
  <mergeCells count="85">
    <mergeCell ref="G7:H7"/>
    <mergeCell ref="E8:F8"/>
    <mergeCell ref="G8:H8"/>
    <mergeCell ref="E9:F9"/>
    <mergeCell ref="G9:H9"/>
    <mergeCell ref="A6:B6"/>
    <mergeCell ref="D6:E6"/>
    <mergeCell ref="A7:B9"/>
    <mergeCell ref="C7:D9"/>
    <mergeCell ref="E7:F7"/>
    <mergeCell ref="A2:B2"/>
    <mergeCell ref="E2:H2"/>
    <mergeCell ref="A3:B4"/>
    <mergeCell ref="C3:C4"/>
    <mergeCell ref="D3:E3"/>
    <mergeCell ref="H3:H5"/>
    <mergeCell ref="D4:E4"/>
    <mergeCell ref="A5:B5"/>
    <mergeCell ref="D5:E5"/>
    <mergeCell ref="A10:H10"/>
    <mergeCell ref="A11:B11"/>
    <mergeCell ref="C11:D11"/>
    <mergeCell ref="G11:H11"/>
    <mergeCell ref="A12:B12"/>
    <mergeCell ref="C12:D12"/>
    <mergeCell ref="G12:H12"/>
    <mergeCell ref="A13:B13"/>
    <mergeCell ref="C13:D13"/>
    <mergeCell ref="G13:H13"/>
    <mergeCell ref="A14:B14"/>
    <mergeCell ref="C14:D14"/>
    <mergeCell ref="G14:H14"/>
    <mergeCell ref="A15:B15"/>
    <mergeCell ref="C15:D15"/>
    <mergeCell ref="G15:H15"/>
    <mergeCell ref="A16:B16"/>
    <mergeCell ref="C16:D16"/>
    <mergeCell ref="G16:H16"/>
    <mergeCell ref="A17:B17"/>
    <mergeCell ref="C17:D17"/>
    <mergeCell ref="G17:H17"/>
    <mergeCell ref="A18:B18"/>
    <mergeCell ref="C18:D18"/>
    <mergeCell ref="G18:H18"/>
    <mergeCell ref="A19:B19"/>
    <mergeCell ref="C19:D19"/>
    <mergeCell ref="G19:H19"/>
    <mergeCell ref="A20:B20"/>
    <mergeCell ref="C20:D20"/>
    <mergeCell ref="G20:H20"/>
    <mergeCell ref="A21:B21"/>
    <mergeCell ref="C21:D21"/>
    <mergeCell ref="G21:H21"/>
    <mergeCell ref="A22:B22"/>
    <mergeCell ref="C22:D22"/>
    <mergeCell ref="G22:H22"/>
    <mergeCell ref="A23:B23"/>
    <mergeCell ref="C23:D23"/>
    <mergeCell ref="G23:H23"/>
    <mergeCell ref="A24:B24"/>
    <mergeCell ref="C24:D24"/>
    <mergeCell ref="G24:H24"/>
    <mergeCell ref="A25:B25"/>
    <mergeCell ref="C25:D25"/>
    <mergeCell ref="G25:H25"/>
    <mergeCell ref="A27:B27"/>
    <mergeCell ref="C27:D27"/>
    <mergeCell ref="G27:H27"/>
    <mergeCell ref="A28:B28"/>
    <mergeCell ref="C28:D28"/>
    <mergeCell ref="G28:H28"/>
    <mergeCell ref="A26:B26"/>
    <mergeCell ref="C26:D26"/>
    <mergeCell ref="G26:H26"/>
    <mergeCell ref="A31:B31"/>
    <mergeCell ref="C31:H31"/>
    <mergeCell ref="A32:B32"/>
    <mergeCell ref="C32:H32"/>
    <mergeCell ref="A35:H35"/>
    <mergeCell ref="A29:B29"/>
    <mergeCell ref="C29:D29"/>
    <mergeCell ref="G29:H29"/>
    <mergeCell ref="A30:B30"/>
    <mergeCell ref="C30:D30"/>
    <mergeCell ref="G30:H30"/>
  </mergeCells>
  <pageMargins left="0.70866141732283461" right="0.70866141732283461" top="0.74803149606299213" bottom="0.74803149606299213" header="0.31496062992125984" footer="0.31496062992125984"/>
  <pageSetup scale="50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Oferente 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Administrador</cp:lastModifiedBy>
  <cp:lastPrinted>2024-06-04T22:51:18Z</cp:lastPrinted>
  <dcterms:created xsi:type="dcterms:W3CDTF">2023-06-27T15:37:32Z</dcterms:created>
  <dcterms:modified xsi:type="dcterms:W3CDTF">2026-04-28T12:19:23Z</dcterms:modified>
</cp:coreProperties>
</file>