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vmorenoo\Downloads\"/>
    </mc:Choice>
  </mc:AlternateContent>
  <xr:revisionPtr revIDLastSave="0" documentId="13_ncr:1_{59AF5D01-8B2E-48A0-8C69-50C132B36EED}" xr6:coauthVersionLast="47" xr6:coauthVersionMax="47" xr10:uidLastSave="{00000000-0000-0000-0000-000000000000}"/>
  <bookViews>
    <workbookView xWindow="-120" yWindow="-120" windowWidth="20730" windowHeight="11040" activeTab="1" xr2:uid="{04AFCE48-4D1B-420A-9CB3-18E54F260A67}"/>
  </bookViews>
  <sheets>
    <sheet name="BASE UNIFICADA 2024" sheetId="1" r:id="rId1"/>
    <sheet name="SOLICITUD INDICADORES" sheetId="2" r:id="rId2"/>
  </sheets>
  <externalReferences>
    <externalReference r:id="rId3"/>
  </externalReferences>
  <definedNames>
    <definedName name="_xlnm._FilterDatabase" localSheetId="0" hidden="1">'BASE UNIFICADA 2024'!$A$1:$AB$48</definedName>
    <definedName name="CARGO">[1]Hoja4!$H$6:$H$31</definedName>
    <definedName name="CARGO..">[1]Hoja4!$H$6:$H$33</definedName>
    <definedName name="dos" localSheetId="1">#REF!</definedName>
    <definedName name="dos">#REF!</definedName>
    <definedName name="ESTADO">[1]Hoja4!$E$37:$E$39</definedName>
    <definedName name="jbhi" localSheetId="1">#REF!</definedName>
    <definedName name="jbhi">#REF!</definedName>
    <definedName name="QUESOLICITA">[1]Hoja4!$H$39:$H$46</definedName>
    <definedName name="ROLES">[1]Hoja4!$E$7:$E$17</definedName>
    <definedName name="ROLESSIGA.">[1]Hoja4!$E$6:$E$31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7" i="1" l="1"/>
  <c r="AA47" i="1"/>
  <c r="Z47" i="1"/>
  <c r="Y47" i="1"/>
  <c r="X47" i="1"/>
  <c r="AB46" i="1"/>
  <c r="AA46" i="1"/>
  <c r="Z46" i="1"/>
  <c r="Y46" i="1"/>
  <c r="X46" i="1"/>
  <c r="AB45" i="1"/>
  <c r="AA45" i="1"/>
  <c r="Z45" i="1"/>
  <c r="Y45" i="1"/>
  <c r="X45" i="1"/>
  <c r="AB44" i="1"/>
  <c r="AA44" i="1"/>
  <c r="Z44" i="1"/>
  <c r="Y44" i="1"/>
  <c r="X44" i="1"/>
  <c r="AB43" i="1"/>
  <c r="AA43" i="1"/>
  <c r="Y43" i="1"/>
  <c r="X43" i="1"/>
  <c r="AB42" i="1"/>
  <c r="AA42" i="1"/>
  <c r="Y42" i="1"/>
  <c r="X42" i="1"/>
  <c r="AB41" i="1"/>
  <c r="AA41" i="1"/>
  <c r="Z41" i="1"/>
  <c r="Y41" i="1"/>
  <c r="X41" i="1"/>
  <c r="AB40" i="1"/>
  <c r="AA40" i="1"/>
  <c r="Z40" i="1"/>
  <c r="Y40" i="1"/>
  <c r="X40" i="1"/>
  <c r="AB39" i="1"/>
  <c r="AA39" i="1"/>
  <c r="Y39" i="1"/>
  <c r="X39" i="1"/>
  <c r="AB38" i="1"/>
  <c r="AA38" i="1"/>
  <c r="Y38" i="1"/>
  <c r="X38" i="1"/>
  <c r="AB37" i="1"/>
  <c r="AA37" i="1"/>
  <c r="Z37" i="1"/>
  <c r="Y37" i="1"/>
  <c r="X37" i="1"/>
  <c r="AB36" i="1"/>
  <c r="AA36" i="1"/>
  <c r="Z36" i="1"/>
  <c r="Y36" i="1"/>
  <c r="X36" i="1"/>
  <c r="AB35" i="1"/>
  <c r="AA35" i="1"/>
  <c r="Z35" i="1"/>
  <c r="Y35" i="1"/>
  <c r="X35" i="1"/>
  <c r="AB34" i="1"/>
  <c r="AA34" i="1"/>
  <c r="Z34" i="1"/>
  <c r="Y34" i="1"/>
  <c r="X34" i="1"/>
  <c r="AB33" i="1"/>
  <c r="AA33" i="1"/>
  <c r="Y33" i="1"/>
  <c r="X33" i="1"/>
  <c r="AB32" i="1"/>
  <c r="AA32" i="1"/>
  <c r="Y32" i="1"/>
  <c r="X32" i="1"/>
  <c r="AB31" i="1"/>
  <c r="AA31" i="1"/>
  <c r="Y31" i="1"/>
  <c r="X31" i="1"/>
  <c r="AB30" i="1"/>
  <c r="AA30" i="1"/>
  <c r="Y30" i="1"/>
  <c r="X30" i="1"/>
  <c r="AB29" i="1"/>
  <c r="AA29" i="1"/>
  <c r="Z29" i="1"/>
  <c r="Y29" i="1"/>
  <c r="X29" i="1"/>
  <c r="AB28" i="1"/>
  <c r="AA28" i="1"/>
  <c r="Z28" i="1"/>
  <c r="Y28" i="1"/>
  <c r="X28" i="1"/>
  <c r="AB27" i="1"/>
  <c r="AA27" i="1"/>
  <c r="Z27" i="1"/>
  <c r="Y27" i="1"/>
  <c r="X27" i="1"/>
  <c r="AB26" i="1"/>
  <c r="AA26" i="1"/>
  <c r="Z26" i="1"/>
  <c r="Y26" i="1"/>
  <c r="X26" i="1"/>
  <c r="AB25" i="1"/>
  <c r="AA25" i="1"/>
  <c r="Z25" i="1"/>
  <c r="Y25" i="1"/>
  <c r="X25" i="1"/>
  <c r="AB24" i="1"/>
  <c r="AA24" i="1"/>
  <c r="Z24" i="1"/>
  <c r="Y24" i="1"/>
  <c r="X24" i="1"/>
  <c r="AB23" i="1"/>
  <c r="AA23" i="1"/>
  <c r="Z23" i="1"/>
  <c r="Y23" i="1"/>
  <c r="X23" i="1"/>
  <c r="AB22" i="1"/>
  <c r="AA22" i="1"/>
  <c r="Z22" i="1"/>
  <c r="Y22" i="1"/>
  <c r="X22" i="1"/>
  <c r="AB21" i="1"/>
  <c r="AA21" i="1"/>
  <c r="Z21" i="1"/>
  <c r="Y21" i="1"/>
  <c r="X21" i="1"/>
  <c r="AB20" i="1"/>
  <c r="AA20" i="1"/>
  <c r="Z20" i="1"/>
  <c r="Y20" i="1"/>
  <c r="X20" i="1"/>
  <c r="AB19" i="1"/>
  <c r="AA19" i="1"/>
  <c r="Z19" i="1"/>
  <c r="Y19" i="1"/>
  <c r="X19" i="1"/>
  <c r="AB18" i="1"/>
  <c r="AA18" i="1"/>
  <c r="Z18" i="1"/>
  <c r="Y18" i="1"/>
  <c r="X18" i="1"/>
  <c r="AB17" i="1"/>
  <c r="AA17" i="1"/>
  <c r="Z17" i="1"/>
  <c r="Y17" i="1"/>
  <c r="X17" i="1"/>
  <c r="AB16" i="1"/>
  <c r="AA16" i="1"/>
  <c r="Z16" i="1"/>
  <c r="Y16" i="1"/>
  <c r="X16" i="1"/>
  <c r="AB15" i="1"/>
  <c r="AA15" i="1"/>
  <c r="Z15" i="1"/>
  <c r="Y15" i="1"/>
  <c r="X15" i="1"/>
  <c r="AB14" i="1"/>
  <c r="AA14" i="1"/>
  <c r="Z14" i="1"/>
  <c r="Y14" i="1"/>
  <c r="X14" i="1"/>
  <c r="AB13" i="1"/>
  <c r="AA13" i="1"/>
  <c r="Z13" i="1"/>
  <c r="Y13" i="1"/>
  <c r="X13" i="1"/>
  <c r="AB12" i="1"/>
  <c r="AA12" i="1"/>
  <c r="Z12" i="1"/>
  <c r="Y12" i="1"/>
  <c r="X12" i="1"/>
  <c r="AB11" i="1"/>
  <c r="AA11" i="1"/>
  <c r="Z11" i="1"/>
  <c r="Y11" i="1"/>
  <c r="X11" i="1"/>
  <c r="AB10" i="1"/>
  <c r="AA10" i="1"/>
  <c r="Z10" i="1"/>
  <c r="Y10" i="1"/>
  <c r="X10" i="1"/>
  <c r="AB9" i="1"/>
  <c r="AA9" i="1"/>
  <c r="Y9" i="1"/>
  <c r="X9" i="1"/>
  <c r="AB8" i="1"/>
  <c r="AA8" i="1"/>
  <c r="Y8" i="1"/>
  <c r="X8" i="1"/>
  <c r="AB7" i="1"/>
  <c r="AA7" i="1"/>
  <c r="Z7" i="1"/>
  <c r="Y7" i="1"/>
  <c r="X7" i="1"/>
  <c r="AB6" i="1"/>
  <c r="AA6" i="1"/>
  <c r="Z6" i="1"/>
  <c r="Y6" i="1"/>
  <c r="X6" i="1"/>
  <c r="AB5" i="1"/>
  <c r="AA5" i="1"/>
  <c r="Z5" i="1"/>
  <c r="Y5" i="1"/>
  <c r="X5" i="1"/>
  <c r="AB4" i="1"/>
  <c r="AA4" i="1"/>
  <c r="Z4" i="1"/>
  <c r="Y4" i="1"/>
  <c r="X4" i="1"/>
  <c r="AB3" i="1"/>
  <c r="AA3" i="1"/>
  <c r="Z3" i="1"/>
  <c r="Y3" i="1"/>
  <c r="X3" i="1"/>
  <c r="AB2" i="1"/>
  <c r="AA2" i="1"/>
  <c r="Z2" i="1"/>
  <c r="Y2" i="1"/>
  <c r="X2" i="1"/>
  <c r="AB52" i="1" l="1"/>
  <c r="AA52" i="1"/>
  <c r="X52" i="1"/>
  <c r="Y52" i="1"/>
  <c r="Z51" i="1"/>
  <c r="X51" i="1"/>
  <c r="AB51" i="1"/>
  <c r="AA51" i="1"/>
  <c r="Y51" i="1"/>
  <c r="Z50" i="1"/>
  <c r="Z52" i="1"/>
  <c r="X50" i="1"/>
  <c r="Y50" i="1"/>
  <c r="AA50" i="1"/>
  <c r="AB50" i="1"/>
</calcChain>
</file>

<file path=xl/sharedStrings.xml><?xml version="1.0" encoding="utf-8"?>
<sst xmlns="http://schemas.openxmlformats.org/spreadsheetml/2006/main" count="516" uniqueCount="132">
  <si>
    <t>Punto de Entrada</t>
  </si>
  <si>
    <t>Nombre Formulario</t>
  </si>
  <si>
    <t>NIT</t>
  </si>
  <si>
    <t>Fecha de Corte</t>
  </si>
  <si>
    <t>Razón social de la sociedad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</si>
  <si>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</si>
  <si>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</si>
  <si>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</si>
  <si>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</si>
  <si>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</si>
  <si>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</si>
  <si>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Activos corrientes totales (CurrentAssets)</t>
  </si>
  <si>
    <t>Total de activos no corrientes (NoncurrentAssets)</t>
  </si>
  <si>
    <t>Total de activos (Assets)</t>
  </si>
  <si>
    <t>Pasivos corrientes totales (CurrentLiabilities)</t>
  </si>
  <si>
    <t>Total de pasivos no corrientes (NoncurrentLiabilities)</t>
  </si>
  <si>
    <t>Total pasivos (Liabilities)</t>
  </si>
  <si>
    <t>Patrimonio total (Equity)</t>
  </si>
  <si>
    <t>Total de patrimonio y pasivos (EquityAndLiabilities)</t>
  </si>
  <si>
    <t>Ganancia bruta (GrossProfit)</t>
  </si>
  <si>
    <t>Costos financieros (FinanceCosts)</t>
  </si>
  <si>
    <t>Ganancia (pérdida), antes de impuestos (EBIT)</t>
  </si>
  <si>
    <t>Ganancia (pérdida) (ProfitLoss)</t>
  </si>
  <si>
    <t>LIQUIDEZ</t>
  </si>
  <si>
    <t>ENDEUDAMIETNO</t>
  </si>
  <si>
    <t>RAZON DE COBERTURA</t>
  </si>
  <si>
    <t>RENTABILIDAD ACTIVO ROA</t>
  </si>
  <si>
    <t>RENTABILIDAD ACTIVO ROE</t>
  </si>
  <si>
    <t>Pymes-Individuales</t>
  </si>
  <si>
    <t>Estado de situación financiera, corriente/no corriente</t>
  </si>
  <si>
    <t>08. SOCIEDAD POR ACCIONES SIMPLIFICADA SAS</t>
  </si>
  <si>
    <t>BOGOTA D.C.</t>
  </si>
  <si>
    <t>Periodo Actual</t>
  </si>
  <si>
    <t>Periodo Anterior</t>
  </si>
  <si>
    <t>03. SOCIEDAD LIMITADA</t>
  </si>
  <si>
    <t>VALLE</t>
  </si>
  <si>
    <t>CALI-VALLE</t>
  </si>
  <si>
    <t>ANTIOQUIA</t>
  </si>
  <si>
    <t>01. SOCIEDAD ANÓNIMA</t>
  </si>
  <si>
    <t>SANTANDER</t>
  </si>
  <si>
    <t>2024-12-31</t>
  </si>
  <si>
    <t>ATLANTICO</t>
  </si>
  <si>
    <t>BARRANQUILLA-ATLANTICO</t>
  </si>
  <si>
    <t>BUCARAMANGA-SANTANDER</t>
  </si>
  <si>
    <t>MEDELLIN-ANTIOQUIA</t>
  </si>
  <si>
    <t>RISARALDA</t>
  </si>
  <si>
    <t>PEREIRA-RISARALDA</t>
  </si>
  <si>
    <t>GIRON-SANTANDER</t>
  </si>
  <si>
    <t>ITAGUI-ANTIOQUIA</t>
  </si>
  <si>
    <t>CALDAS</t>
  </si>
  <si>
    <t>MANIZALES-CALDAS</t>
  </si>
  <si>
    <t>TULUA-VALLE</t>
  </si>
  <si>
    <t>META</t>
  </si>
  <si>
    <t>VILLAVICENCIO-META</t>
  </si>
  <si>
    <t>ALMACEN CICLO MARTINEZ S.A.S.</t>
  </si>
  <si>
    <t>G4762 - Comercio al por menor de artículos deportivos, en establecimientos especializados</t>
  </si>
  <si>
    <t>CRA 21B 64B 50</t>
  </si>
  <si>
    <t>CASANARE</t>
  </si>
  <si>
    <t>YOPAL-CASANARE</t>
  </si>
  <si>
    <t>INDUSTRIAS AVM S.A.</t>
  </si>
  <si>
    <t>C2825 - Fabricación de maquinaria para la elaboración de alimentos, bebidas y tabaco</t>
  </si>
  <si>
    <t>KM 6 VIA GIRON CONTIGUO A CENFER</t>
  </si>
  <si>
    <t>ADIPACK LTDA</t>
  </si>
  <si>
    <t>CRA 13 # 59-66 INT B2 CONJ SION III</t>
  </si>
  <si>
    <t>UNITRADE SAS</t>
  </si>
  <si>
    <t>CR 42 53 174</t>
  </si>
  <si>
    <t>EJERCICIO INTELIGENTE S.A.S EJERCICIO INTELIGENTE S.A.S</t>
  </si>
  <si>
    <t>CALLE 127 No. 13 A 26</t>
  </si>
  <si>
    <t>ALMACEN BUSTAMANTE SAS</t>
  </si>
  <si>
    <t>CALLE 17 5 95 LC 2</t>
  </si>
  <si>
    <t>INDUSTRIAS TANUZI SA</t>
  </si>
  <si>
    <t>CALLE 22 13 42</t>
  </si>
  <si>
    <t>HERNANDO OTALVARO L Y CIA LTDA</t>
  </si>
  <si>
    <t>CL 52 55 16</t>
  </si>
  <si>
    <t>SOCIEDAD MECANICA SOMEC S.A.</t>
  </si>
  <si>
    <t>CLL 21 22 65</t>
  </si>
  <si>
    <t>AGLOMACOL LTDA</t>
  </si>
  <si>
    <t>AV AK 68 32 40 SUR</t>
  </si>
  <si>
    <t>MECANOMEGA LTDA</t>
  </si>
  <si>
    <t>CR 11 41 51</t>
  </si>
  <si>
    <t>BICICLETAS TOUR Y NATIVA SAS</t>
  </si>
  <si>
    <t>CL 68 28 B 14</t>
  </si>
  <si>
    <t>CUALOS  SAS</t>
  </si>
  <si>
    <t>CARRERA 69 B 73-66</t>
  </si>
  <si>
    <t>JAIMEGO SAS</t>
  </si>
  <si>
    <t>CL 9 # 26 - 141</t>
  </si>
  <si>
    <t>INGENIERIA E INVERSIONES INDUSTRIALES SAS</t>
  </si>
  <si>
    <t>KILOMETRO 1.5 VEREDA EL GARZON BASE ALCARAVAN</t>
  </si>
  <si>
    <t>MAQUIEMPANADAS S.A.S.</t>
  </si>
  <si>
    <t>CRA 34 NO. 64-24</t>
  </si>
  <si>
    <t>INDUSTRIAS SPT SAS</t>
  </si>
  <si>
    <t>Cra 7 13- 50 piso 2 centro</t>
  </si>
  <si>
    <t>DISTRIBUIDORA GOMEZ CONTRERAS S.A.S</t>
  </si>
  <si>
    <t>CALLE 32 No 41 - 42</t>
  </si>
  <si>
    <t>JFD MOBILE PARTS</t>
  </si>
  <si>
    <t>CLL 39D 24 54 58 BRR EMPORIO</t>
  </si>
  <si>
    <t>GRUPO R S A S</t>
  </si>
  <si>
    <t>CRA 60 10 44 OF 305</t>
  </si>
  <si>
    <t>INVERSIONES UNIVERSAL DE DEPORTES S.A.S</t>
  </si>
  <si>
    <t>AV CIRCUNVALAR 98 - 656 BG MB4 METROPARQUE</t>
  </si>
  <si>
    <t>BICICLETAS STRONGMAN BOGOTA SAS</t>
  </si>
  <si>
    <t>CR 18 NO. 120-81</t>
  </si>
  <si>
    <t>MASTER SERIES SAS</t>
  </si>
  <si>
    <t>CRA 19 82 85 OF 405</t>
  </si>
  <si>
    <t>TOTAL MUESTRA</t>
  </si>
  <si>
    <t>MEDIA</t>
  </si>
  <si>
    <t>MEDIANA</t>
  </si>
  <si>
    <t xml:space="preserve">ACTIVIDADES </t>
  </si>
  <si>
    <t>CIIU 4762, CIIU 2825</t>
  </si>
  <si>
    <t>MODA</t>
  </si>
  <si>
    <t>Centro Agropecuario de Buga</t>
  </si>
  <si>
    <t>Profesional de Apoyo Administrativo y Financiero</t>
  </si>
  <si>
    <t>Geselle Victoria Moreno Oviedo</t>
  </si>
  <si>
    <t xml:space="preserve"> En aplicación del decreto 1082  de 2015 la entidad verificará el cumplimiento de los requisitos habilitantes de capacidad financiera y organizacional, con los indicadores del último año que se refleje en el RUP.</t>
  </si>
  <si>
    <t>&gt;=0,10</t>
  </si>
  <si>
    <t>&gt;=0,07</t>
  </si>
  <si>
    <t>&gt;=1,8</t>
  </si>
  <si>
    <t>Rentabilidad Patrimonio</t>
  </si>
  <si>
    <t>Rentabilidad Activo</t>
  </si>
  <si>
    <t>Razón cobertura intereses</t>
  </si>
  <si>
    <t>Endeudamiento</t>
  </si>
  <si>
    <t>Liquidez</t>
  </si>
  <si>
    <t>"SELECCION ABREVIADA SUBASTA INVERSA: Adquisición de maquinaria y equipos de cocina industrial para la dotación, operación y fortalecimiento para la cafetería del Centro Agropecuario de Buga.”</t>
  </si>
  <si>
    <t>Con base en el reporte de indicadores financieros tomado de la Superintendencia de Sociedades
con corte a 31 de diciembre de 2024 se emiten los indicadores financieros para el proceso</t>
  </si>
  <si>
    <t>INDICADORES FINANCIEROS PROCESO DE CONTRATACIÓN</t>
  </si>
  <si>
    <t>Apoyo Administrativo y Financiero</t>
  </si>
  <si>
    <t>Grupo de apoyo administrativo  Centro Agropecuario de Buga</t>
  </si>
  <si>
    <t>Servicio Nacional de aprendizaje - SENA</t>
  </si>
  <si>
    <t>Centro de Electricidad Electrónica y Telecomunicaciones</t>
  </si>
  <si>
    <t>&gt;=2</t>
  </si>
  <si>
    <t>&lt;=60%</t>
  </si>
  <si>
    <t>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</si>
</sst>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9"/>
      <name val="Calibri"/>
      <family val="2"/>
    </font>
    <font>
      <b/>
      <sz val="10"/>
      <color rgb="FFFF6C00"/>
      <name val="Raleway"/>
    </font>
    <font>
      <b/>
      <sz val="10"/>
      <color rgb="FF41BF44"/>
      <name val="Raleway"/>
    </font>
    <font>
      <sz val="12"/>
      <color theme="1"/>
      <name val="Calibri"/>
      <family val="2"/>
      <scheme val="minor"/>
    </font>
    <font>
      <b/>
      <sz val="12"/>
      <color rgb="FF41BF4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164" fontId="2" fillId="5" borderId="1" xfId="1" applyNumberFormat="1" applyFont="1" applyFill="1" applyBorder="1" applyAlignment="1">
      <alignment horizontal="center" vertical="center" wrapText="1"/>
    </xf>
    <xf numFmtId="164" fontId="2" fillId="6" borderId="1" xfId="1" applyNumberFormat="1" applyFont="1" applyFill="1" applyBorder="1" applyAlignment="1">
      <alignment horizontal="center" vertical="center" wrapText="1"/>
    </xf>
    <xf numFmtId="164" fontId="2" fillId="7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8" borderId="1" xfId="1" applyNumberFormat="1" applyFont="1" applyFill="1" applyBorder="1" applyAlignment="1">
      <alignment horizontal="center" vertical="center" wrapText="1"/>
    </xf>
    <xf numFmtId="164" fontId="2" fillId="9" borderId="1" xfId="1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0" fillId="3" borderId="0" xfId="1" applyNumberFormat="1" applyFont="1" applyFill="1"/>
    <xf numFmtId="164" fontId="0" fillId="4" borderId="0" xfId="1" applyNumberFormat="1" applyFont="1" applyFill="1"/>
    <xf numFmtId="164" fontId="0" fillId="5" borderId="0" xfId="1" applyNumberFormat="1" applyFont="1" applyFill="1"/>
    <xf numFmtId="164" fontId="0" fillId="6" borderId="0" xfId="1" applyNumberFormat="1" applyFont="1" applyFill="1"/>
    <xf numFmtId="164" fontId="0" fillId="7" borderId="0" xfId="1" applyNumberFormat="1" applyFont="1" applyFill="1"/>
    <xf numFmtId="164" fontId="0" fillId="0" borderId="0" xfId="1" applyNumberFormat="1" applyFont="1"/>
    <xf numFmtId="164" fontId="0" fillId="8" borderId="0" xfId="1" applyNumberFormat="1" applyFont="1" applyFill="1"/>
    <xf numFmtId="164" fontId="0" fillId="9" borderId="0" xfId="1" applyNumberFormat="1" applyFont="1" applyFill="1"/>
    <xf numFmtId="0" fontId="0" fillId="4" borderId="0" xfId="0" applyFill="1"/>
    <xf numFmtId="0" fontId="0" fillId="10" borderId="0" xfId="0" applyFill="1"/>
    <xf numFmtId="0" fontId="0" fillId="11" borderId="1" xfId="0" applyFill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center"/>
    </xf>
    <xf numFmtId="9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8" fillId="12" borderId="1" xfId="3" applyFont="1" applyFill="1" applyBorder="1" applyAlignment="1">
      <alignment horizontal="center" vertical="center" wrapText="1"/>
    </xf>
    <xf numFmtId="9" fontId="8" fillId="12" borderId="1" xfId="2" applyFont="1" applyFill="1" applyBorder="1" applyAlignment="1">
      <alignment horizontal="center" vertical="center" wrapText="1"/>
    </xf>
    <xf numFmtId="2" fontId="8" fillId="12" borderId="1" xfId="3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8" fillId="12" borderId="1" xfId="3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6" xfId="0" applyFont="1" applyFill="1" applyBorder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">
    <cellStyle name="Millares" xfId="1" builtinId="3"/>
    <cellStyle name="Moneda 2 2" xfId="3" xr:uid="{4C06E137-DBBD-45E9-BE1E-D8ACDAFB8CE2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pazs\Downloads\DE-F-011_Formato_Solicitud_Crear-Modificar_usuarios_V_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ar Modificación U a DG"/>
      <sheetName val="Hoja2"/>
      <sheetName val="Solicitar Herencia de Tareas"/>
      <sheetName val="CREAR CONSULTA EN DG, RG O CF"/>
      <sheetName val="Hoja1"/>
      <sheetName val="Hoja4"/>
    </sheetNames>
    <sheetDataSet>
      <sheetData sheetId="0"/>
      <sheetData sheetId="1"/>
      <sheetData sheetId="2"/>
      <sheetData sheetId="3"/>
      <sheetData sheetId="4"/>
      <sheetData sheetId="5">
        <row r="4">
          <cell r="C4" t="str">
            <v>Amazonas</v>
          </cell>
        </row>
        <row r="6">
          <cell r="E6" t="str">
            <v>Alta Dirección Regional</v>
          </cell>
          <cell r="H6" t="str">
            <v>Aseador</v>
          </cell>
        </row>
        <row r="7">
          <cell r="E7" t="str">
            <v>Administrador Planilla Y</v>
          </cell>
          <cell r="H7" t="str">
            <v>Asesor</v>
          </cell>
        </row>
        <row r="8">
          <cell r="E8" t="str">
            <v>Apoyo Ambiental</v>
          </cell>
          <cell r="H8" t="str">
            <v>Auxiliar</v>
          </cell>
        </row>
        <row r="9">
          <cell r="E9" t="str">
            <v>Auditor de Gestión</v>
          </cell>
          <cell r="H9" t="str">
            <v>Auxiliar de Cocina</v>
          </cell>
        </row>
        <row r="10">
          <cell r="E10" t="str">
            <v>Auditor Interno del SIGA</v>
          </cell>
          <cell r="H10" t="str">
            <v>Auxiliar Enfermeria</v>
          </cell>
        </row>
        <row r="11">
          <cell r="E11" t="str">
            <v xml:space="preserve">Coordinador </v>
          </cell>
          <cell r="H11" t="str">
            <v>Conductor</v>
          </cell>
        </row>
        <row r="12">
          <cell r="E12" t="str">
            <v>Gestor Administrativo para el Subsistema de Gestión Ambiental</v>
          </cell>
          <cell r="H12" t="str">
            <v>Director de Área</v>
          </cell>
        </row>
        <row r="13">
          <cell r="E13" t="str">
            <v>Gestor Administrativo para el Subsistema de Seguridad de la Información</v>
          </cell>
          <cell r="H13" t="str">
            <v>Director Encargado</v>
          </cell>
        </row>
        <row r="14">
          <cell r="E14" t="str">
            <v>Gestor de Mejora</v>
          </cell>
          <cell r="H14" t="str">
            <v>Director General</v>
          </cell>
        </row>
        <row r="15">
          <cell r="E15" t="str">
            <v>Gestor SIGA</v>
          </cell>
          <cell r="H15" t="str">
            <v>Director Regional</v>
          </cell>
        </row>
        <row r="16">
          <cell r="E16" t="str">
            <v>Higiene y Seguridad Nacional</v>
          </cell>
          <cell r="H16" t="str">
            <v>Instructor</v>
          </cell>
        </row>
        <row r="17">
          <cell r="E17" t="str">
            <v xml:space="preserve">Higiene y Seguridad Regional </v>
          </cell>
          <cell r="H17" t="str">
            <v>Instructor Contratista</v>
          </cell>
        </row>
        <row r="18">
          <cell r="E18" t="str">
            <v>Líder Ambiental Regional</v>
          </cell>
          <cell r="H18" t="str">
            <v>Jefe de Oficina</v>
          </cell>
        </row>
        <row r="19">
          <cell r="E19" t="str">
            <v>Líder de atención al cliente</v>
          </cell>
          <cell r="H19" t="str">
            <v>Médico</v>
          </cell>
        </row>
        <row r="20">
          <cell r="E20" t="str">
            <v>Líder de Proceso</v>
          </cell>
          <cell r="H20" t="str">
            <v>Odontólogo</v>
          </cell>
        </row>
        <row r="21">
          <cell r="E21" t="str">
            <v>Líder Nacional de Subsistema</v>
          </cell>
          <cell r="H21" t="str">
            <v>Oficial de Mantto General</v>
          </cell>
        </row>
        <row r="22">
          <cell r="E22" t="str">
            <v>Líder SIGA CFS</v>
          </cell>
          <cell r="H22" t="str">
            <v>Oficinista</v>
          </cell>
        </row>
        <row r="23">
          <cell r="E23" t="str">
            <v>Líder SIGA DG</v>
          </cell>
          <cell r="H23" t="str">
            <v>Operario Almacen</v>
          </cell>
        </row>
        <row r="24">
          <cell r="E24" t="str">
            <v>Médico SST Nacional</v>
          </cell>
          <cell r="H24" t="str">
            <v>Operario de Mantto General</v>
          </cell>
        </row>
        <row r="25">
          <cell r="E25" t="str">
            <v>Médico SST Regional</v>
          </cell>
          <cell r="H25" t="str">
            <v>Profesional</v>
          </cell>
        </row>
        <row r="26">
          <cell r="E26" t="str">
            <v>Oficial de Seguridad de la Información</v>
          </cell>
          <cell r="H26" t="str">
            <v>Profesional Contratista</v>
          </cell>
        </row>
        <row r="27">
          <cell r="E27" t="str">
            <v>Programador de Comités</v>
          </cell>
          <cell r="H27" t="str">
            <v>Secretaria</v>
          </cell>
        </row>
        <row r="28">
          <cell r="E28" t="str">
            <v>Psicólogo SST Nacional</v>
          </cell>
          <cell r="H28" t="str">
            <v>Secretario General</v>
          </cell>
        </row>
        <row r="29">
          <cell r="E29" t="str">
            <v>Psicólogo SST Regional</v>
          </cell>
          <cell r="H29" t="str">
            <v>Subdirector de Centro</v>
          </cell>
        </row>
        <row r="30">
          <cell r="E30" t="str">
            <v>Responsable de Proceso</v>
          </cell>
          <cell r="H30" t="str">
            <v xml:space="preserve">Subdirector Encargado </v>
          </cell>
        </row>
        <row r="31">
          <cell r="E31" t="str">
            <v>Responsable del Normograma</v>
          </cell>
          <cell r="H31" t="str">
            <v>Técnico</v>
          </cell>
        </row>
        <row r="32">
          <cell r="H32" t="str">
            <v>Técnico Contratista</v>
          </cell>
        </row>
        <row r="33">
          <cell r="H33" t="str">
            <v>Trabajador de Campo</v>
          </cell>
        </row>
        <row r="37">
          <cell r="E37" t="str">
            <v>Crear</v>
          </cell>
        </row>
        <row r="38">
          <cell r="E38" t="str">
            <v>Inactivar</v>
          </cell>
        </row>
        <row r="39">
          <cell r="E39" t="str">
            <v>Activar</v>
          </cell>
          <cell r="H39" t="str">
            <v>Editar datos personales</v>
          </cell>
        </row>
        <row r="40">
          <cell r="H40" t="str">
            <v>Reactivar clave</v>
          </cell>
        </row>
        <row r="41">
          <cell r="H41" t="str">
            <v>Trasladar de/a: DG/RG/CF</v>
          </cell>
        </row>
        <row r="42">
          <cell r="H42" t="str">
            <v>Trasladar de dependencia y asignar nuevo(s) rol(es)</v>
          </cell>
        </row>
        <row r="43">
          <cell r="H43" t="str">
            <v xml:space="preserve">Eliminar rol(es) asignados </v>
          </cell>
        </row>
        <row r="44">
          <cell r="H44" t="str">
            <v>Inactivar después de heredar tareas</v>
          </cell>
        </row>
        <row r="45">
          <cell r="H45" t="str">
            <v>Asignar nuevo(s) rol(es)</v>
          </cell>
        </row>
        <row r="46">
          <cell r="H46" t="str">
            <v>Otra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869-865D-422E-97C4-4EA3CF1142B8}">
  <dimension ref="A1:AB52"/>
  <sheetViews>
    <sheetView topLeftCell="N48" workbookViewId="0">
      <selection activeCell="U18" sqref="U18:U29"/>
    </sheetView>
  </sheetViews>
  <sheetFormatPr baseColWidth="10" defaultColWidth="9.140625" defaultRowHeight="15" x14ac:dyDescent="0.25"/>
  <cols>
    <col min="3" max="3" width="12" customWidth="1"/>
    <col min="6" max="6" width="26" customWidth="1"/>
    <col min="11" max="11" width="15" customWidth="1"/>
    <col min="12" max="12" width="15.140625" style="12" bestFit="1" customWidth="1"/>
    <col min="13" max="13" width="16.85546875" style="12" bestFit="1" customWidth="1"/>
    <col min="14" max="14" width="16.85546875" style="13" bestFit="1" customWidth="1"/>
    <col min="15" max="15" width="15.140625" style="14" bestFit="1" customWidth="1"/>
    <col min="16" max="16" width="16.85546875" style="14" bestFit="1" customWidth="1"/>
    <col min="17" max="17" width="16.85546875" style="15" bestFit="1" customWidth="1"/>
    <col min="18" max="18" width="16.85546875" style="16" bestFit="1" customWidth="1"/>
    <col min="19" max="19" width="16.85546875" style="17" hidden="1" customWidth="1"/>
    <col min="20" max="20" width="14.28515625" style="17" hidden="1" customWidth="1"/>
    <col min="21" max="21" width="15.140625" style="18" bestFit="1" customWidth="1"/>
    <col min="22" max="22" width="15.140625" style="14" bestFit="1" customWidth="1"/>
    <col min="23" max="23" width="15.140625" style="19" bestFit="1" customWidth="1"/>
    <col min="24" max="25" width="9.140625" style="20"/>
    <col min="26" max="26" width="10.42578125" style="20" customWidth="1"/>
    <col min="27" max="27" width="13" style="20" customWidth="1"/>
    <col min="28" max="28" width="14" style="20" customWidth="1"/>
  </cols>
  <sheetData>
    <row r="1" spans="1:28" ht="55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4" t="s">
        <v>13</v>
      </c>
      <c r="O1" s="5" t="s">
        <v>14</v>
      </c>
      <c r="P1" s="5" t="s">
        <v>15</v>
      </c>
      <c r="Q1" s="6" t="s">
        <v>16</v>
      </c>
      <c r="R1" s="7" t="s">
        <v>17</v>
      </c>
      <c r="S1" s="8" t="s">
        <v>18</v>
      </c>
      <c r="T1" s="8" t="s">
        <v>19</v>
      </c>
      <c r="U1" s="9" t="s">
        <v>20</v>
      </c>
      <c r="V1" s="5" t="s">
        <v>21</v>
      </c>
      <c r="W1" s="10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</row>
    <row r="2" spans="1:28" x14ac:dyDescent="0.25">
      <c r="A2" t="s">
        <v>28</v>
      </c>
      <c r="B2" t="s">
        <v>29</v>
      </c>
      <c r="C2">
        <v>800024224</v>
      </c>
      <c r="D2" t="s">
        <v>40</v>
      </c>
      <c r="E2" t="s">
        <v>54</v>
      </c>
      <c r="F2" s="21" t="s">
        <v>55</v>
      </c>
      <c r="G2" t="s">
        <v>30</v>
      </c>
      <c r="H2" t="s">
        <v>56</v>
      </c>
      <c r="I2" t="s">
        <v>41</v>
      </c>
      <c r="J2" t="s">
        <v>42</v>
      </c>
      <c r="K2" t="s">
        <v>32</v>
      </c>
      <c r="L2" s="12">
        <v>459003</v>
      </c>
      <c r="M2" s="12">
        <v>3714283</v>
      </c>
      <c r="N2" s="13">
        <v>4173286</v>
      </c>
      <c r="O2" s="14">
        <v>495227</v>
      </c>
      <c r="P2" s="14">
        <v>613779</v>
      </c>
      <c r="Q2" s="15">
        <v>1109006</v>
      </c>
      <c r="R2" s="16">
        <v>3064280</v>
      </c>
      <c r="S2" s="17">
        <v>4173286</v>
      </c>
      <c r="T2" s="17">
        <v>175345</v>
      </c>
      <c r="U2" s="18">
        <v>35282</v>
      </c>
      <c r="V2" s="14">
        <v>-18236</v>
      </c>
      <c r="W2" s="19">
        <v>-18236</v>
      </c>
      <c r="X2" s="20">
        <f>L2/O2</f>
        <v>0.9268537458579601</v>
      </c>
      <c r="Y2" s="20">
        <f t="shared" ref="Y2:Y3" si="0">Q2/N2</f>
        <v>0.26573927595664426</v>
      </c>
      <c r="Z2" s="20">
        <f t="shared" ref="Z2:Z3" si="1">V2/U2</f>
        <v>-0.51686412334901655</v>
      </c>
      <c r="AA2" s="20">
        <f t="shared" ref="AA2:AA3" si="2">(W2/N2)*100</f>
        <v>-0.4369698122774236</v>
      </c>
      <c r="AB2" s="20">
        <f t="shared" ref="AB2:AB3" si="3">(W2/R2)*100</f>
        <v>-0.59511532888639418</v>
      </c>
    </row>
    <row r="3" spans="1:28" x14ac:dyDescent="0.25">
      <c r="A3" t="s">
        <v>28</v>
      </c>
      <c r="B3" t="s">
        <v>29</v>
      </c>
      <c r="C3">
        <v>800024224</v>
      </c>
      <c r="D3" t="s">
        <v>40</v>
      </c>
      <c r="E3" t="s">
        <v>54</v>
      </c>
      <c r="F3" s="21" t="s">
        <v>55</v>
      </c>
      <c r="G3" t="s">
        <v>30</v>
      </c>
      <c r="H3" t="s">
        <v>56</v>
      </c>
      <c r="I3" t="s">
        <v>41</v>
      </c>
      <c r="J3" t="s">
        <v>42</v>
      </c>
      <c r="K3" t="s">
        <v>33</v>
      </c>
      <c r="L3" s="12">
        <v>1630567</v>
      </c>
      <c r="M3" s="12">
        <v>3714283</v>
      </c>
      <c r="N3" s="13">
        <v>5344850</v>
      </c>
      <c r="O3" s="14">
        <v>900560</v>
      </c>
      <c r="P3" s="14">
        <v>1361774</v>
      </c>
      <c r="Q3" s="15">
        <v>2262334</v>
      </c>
      <c r="R3" s="16">
        <v>3082516</v>
      </c>
      <c r="S3" s="17">
        <v>5344850</v>
      </c>
      <c r="T3" s="17">
        <v>493659</v>
      </c>
      <c r="U3" s="18">
        <v>53054</v>
      </c>
      <c r="V3" s="14">
        <v>-32669</v>
      </c>
      <c r="W3" s="19">
        <v>-32669</v>
      </c>
      <c r="X3" s="20">
        <f t="shared" ref="X3" si="4">L3/O3</f>
        <v>1.8106145065292707</v>
      </c>
      <c r="Y3" s="20">
        <f t="shared" si="0"/>
        <v>0.42327361852998679</v>
      </c>
      <c r="Z3" s="20">
        <f t="shared" si="1"/>
        <v>-0.61576883929581183</v>
      </c>
      <c r="AA3" s="20">
        <f t="shared" si="2"/>
        <v>-0.61122388841595177</v>
      </c>
      <c r="AB3" s="20">
        <f t="shared" si="3"/>
        <v>-1.0598160723253343</v>
      </c>
    </row>
    <row r="4" spans="1:28" x14ac:dyDescent="0.25">
      <c r="A4" t="s">
        <v>28</v>
      </c>
      <c r="B4" t="s">
        <v>29</v>
      </c>
      <c r="C4">
        <v>800225769</v>
      </c>
      <c r="D4" t="s">
        <v>40</v>
      </c>
      <c r="E4" t="s">
        <v>59</v>
      </c>
      <c r="F4" s="21" t="s">
        <v>60</v>
      </c>
      <c r="G4" t="s">
        <v>38</v>
      </c>
      <c r="H4" t="s">
        <v>61</v>
      </c>
      <c r="I4" t="s">
        <v>39</v>
      </c>
      <c r="J4" t="s">
        <v>47</v>
      </c>
      <c r="K4" t="s">
        <v>32</v>
      </c>
      <c r="L4" s="12">
        <v>36815103</v>
      </c>
      <c r="M4" s="12">
        <v>35071734</v>
      </c>
      <c r="N4" s="13">
        <v>71886837</v>
      </c>
      <c r="O4" s="14">
        <v>10204232</v>
      </c>
      <c r="P4" s="14">
        <v>18748485</v>
      </c>
      <c r="Q4" s="15">
        <v>28952717</v>
      </c>
      <c r="R4" s="16">
        <v>42934120</v>
      </c>
      <c r="S4" s="17">
        <v>71886837</v>
      </c>
      <c r="T4" s="17">
        <v>15361288</v>
      </c>
      <c r="U4" s="18">
        <v>1170204</v>
      </c>
      <c r="V4" s="14">
        <v>8628029</v>
      </c>
      <c r="W4" s="19">
        <v>6172355</v>
      </c>
      <c r="X4" s="20">
        <f t="shared" ref="X4:X5" si="5">L4/O4</f>
        <v>3.6078269290623735</v>
      </c>
      <c r="Y4" s="20">
        <f t="shared" ref="Y4:Y5" si="6">Q4/N4</f>
        <v>0.40275408139044983</v>
      </c>
      <c r="Z4" s="20">
        <f t="shared" ref="Z4:Z5" si="7">V4/U4</f>
        <v>7.3730981948446592</v>
      </c>
      <c r="AA4" s="20">
        <f t="shared" ref="AA4:AA5" si="8">(W4/N4)*100</f>
        <v>8.5862102960518349</v>
      </c>
      <c r="AB4" s="20">
        <f t="shared" ref="AB4:AB5" si="9">(W4/R4)*100</f>
        <v>14.376339843462496</v>
      </c>
    </row>
    <row r="5" spans="1:28" x14ac:dyDescent="0.25">
      <c r="A5" t="s">
        <v>28</v>
      </c>
      <c r="B5" t="s">
        <v>29</v>
      </c>
      <c r="C5">
        <v>800225769</v>
      </c>
      <c r="D5" t="s">
        <v>40</v>
      </c>
      <c r="E5" t="s">
        <v>59</v>
      </c>
      <c r="F5" s="21" t="s">
        <v>60</v>
      </c>
      <c r="G5" t="s">
        <v>38</v>
      </c>
      <c r="H5" t="s">
        <v>61</v>
      </c>
      <c r="I5" t="s">
        <v>39</v>
      </c>
      <c r="J5" t="s">
        <v>47</v>
      </c>
      <c r="K5" t="s">
        <v>33</v>
      </c>
      <c r="L5" s="12">
        <v>38993349</v>
      </c>
      <c r="M5" s="12">
        <v>29544878</v>
      </c>
      <c r="N5" s="13">
        <v>68538227</v>
      </c>
      <c r="O5" s="14">
        <v>19936646</v>
      </c>
      <c r="P5" s="14">
        <v>19334327</v>
      </c>
      <c r="Q5" s="15">
        <v>39270973</v>
      </c>
      <c r="R5" s="16">
        <v>29267254</v>
      </c>
      <c r="S5" s="17">
        <v>68538227</v>
      </c>
      <c r="T5" s="17">
        <v>13832509</v>
      </c>
      <c r="U5" s="18">
        <v>5478807</v>
      </c>
      <c r="V5" s="14">
        <v>4713490</v>
      </c>
      <c r="W5" s="19">
        <v>4349979</v>
      </c>
      <c r="X5" s="20">
        <f t="shared" si="5"/>
        <v>1.9558630373433927</v>
      </c>
      <c r="Y5" s="20">
        <f t="shared" si="6"/>
        <v>0.5729791201047556</v>
      </c>
      <c r="Z5" s="20">
        <f t="shared" si="7"/>
        <v>0.86031320322106619</v>
      </c>
      <c r="AA5" s="20">
        <f t="shared" si="8"/>
        <v>6.3467924257801416</v>
      </c>
      <c r="AB5" s="20">
        <f t="shared" si="9"/>
        <v>14.86295571152661</v>
      </c>
    </row>
    <row r="6" spans="1:28" x14ac:dyDescent="0.25">
      <c r="A6" t="s">
        <v>28</v>
      </c>
      <c r="B6" t="s">
        <v>29</v>
      </c>
      <c r="C6">
        <v>804016072</v>
      </c>
      <c r="D6" t="s">
        <v>40</v>
      </c>
      <c r="E6" t="s">
        <v>62</v>
      </c>
      <c r="F6" s="21" t="s">
        <v>60</v>
      </c>
      <c r="G6" t="s">
        <v>34</v>
      </c>
      <c r="H6" t="s">
        <v>63</v>
      </c>
      <c r="I6" t="s">
        <v>39</v>
      </c>
      <c r="J6" t="s">
        <v>47</v>
      </c>
      <c r="K6" t="s">
        <v>32</v>
      </c>
      <c r="L6" s="12">
        <v>6301776</v>
      </c>
      <c r="M6" s="12">
        <v>2865014</v>
      </c>
      <c r="N6" s="13">
        <v>9166790</v>
      </c>
      <c r="O6" s="14">
        <v>4308437</v>
      </c>
      <c r="P6" s="14">
        <v>2739461</v>
      </c>
      <c r="Q6" s="15">
        <v>7047898</v>
      </c>
      <c r="R6" s="16">
        <v>2118892</v>
      </c>
      <c r="S6" s="17">
        <v>9166790</v>
      </c>
      <c r="T6" s="17">
        <v>3285037</v>
      </c>
      <c r="U6" s="18">
        <v>465064</v>
      </c>
      <c r="V6" s="14">
        <v>1481135</v>
      </c>
      <c r="W6" s="19">
        <v>904748</v>
      </c>
      <c r="X6" s="20">
        <f t="shared" ref="X6:X7" si="10">L6/O6</f>
        <v>1.4626594284655898</v>
      </c>
      <c r="Y6" s="20">
        <f t="shared" ref="Y6:Y7" si="11">Q6/N6</f>
        <v>0.76885125545583566</v>
      </c>
      <c r="Z6" s="20">
        <f t="shared" ref="Z6:Z7" si="12">V6/U6</f>
        <v>3.1847982213200763</v>
      </c>
      <c r="AA6" s="20">
        <f t="shared" ref="AA6:AA7" si="13">(W6/N6)*100</f>
        <v>9.8698453875347862</v>
      </c>
      <c r="AB6" s="20">
        <f t="shared" ref="AB6:AB7" si="14">(W6/R6)*100</f>
        <v>42.699108779494189</v>
      </c>
    </row>
    <row r="7" spans="1:28" x14ac:dyDescent="0.25">
      <c r="A7" t="s">
        <v>28</v>
      </c>
      <c r="B7" t="s">
        <v>29</v>
      </c>
      <c r="C7">
        <v>804016072</v>
      </c>
      <c r="D7" t="s">
        <v>40</v>
      </c>
      <c r="E7" t="s">
        <v>62</v>
      </c>
      <c r="F7" s="21" t="s">
        <v>60</v>
      </c>
      <c r="G7" t="s">
        <v>34</v>
      </c>
      <c r="H7" t="s">
        <v>63</v>
      </c>
      <c r="I7" t="s">
        <v>39</v>
      </c>
      <c r="J7" t="s">
        <v>47</v>
      </c>
      <c r="K7" t="s">
        <v>33</v>
      </c>
      <c r="L7" s="12">
        <v>9275135</v>
      </c>
      <c r="M7" s="12">
        <v>2231113</v>
      </c>
      <c r="N7" s="13">
        <v>11506248</v>
      </c>
      <c r="O7" s="14">
        <v>7205957</v>
      </c>
      <c r="P7" s="14">
        <v>3086147</v>
      </c>
      <c r="Q7" s="15">
        <v>10292104</v>
      </c>
      <c r="R7" s="16">
        <v>1214144</v>
      </c>
      <c r="S7" s="17">
        <v>11506248</v>
      </c>
      <c r="T7" s="17">
        <v>2202212</v>
      </c>
      <c r="U7" s="18">
        <v>511221</v>
      </c>
      <c r="V7" s="14">
        <v>530978</v>
      </c>
      <c r="W7" s="19">
        <v>325986</v>
      </c>
      <c r="X7" s="20">
        <f t="shared" si="10"/>
        <v>1.2871482580315148</v>
      </c>
      <c r="Y7" s="20">
        <f t="shared" si="11"/>
        <v>0.89447959056679471</v>
      </c>
      <c r="Z7" s="20">
        <f t="shared" si="12"/>
        <v>1.0386466909614434</v>
      </c>
      <c r="AA7" s="20">
        <f t="shared" si="13"/>
        <v>2.833121622269918</v>
      </c>
      <c r="AB7" s="20">
        <f t="shared" si="14"/>
        <v>26.849039323177482</v>
      </c>
    </row>
    <row r="8" spans="1:28" x14ac:dyDescent="0.25">
      <c r="A8" t="s">
        <v>28</v>
      </c>
      <c r="B8" t="s">
        <v>29</v>
      </c>
      <c r="C8">
        <v>811015807</v>
      </c>
      <c r="D8" t="s">
        <v>40</v>
      </c>
      <c r="E8" t="s">
        <v>64</v>
      </c>
      <c r="F8" s="21" t="s">
        <v>60</v>
      </c>
      <c r="G8" t="s">
        <v>30</v>
      </c>
      <c r="H8" t="s">
        <v>65</v>
      </c>
      <c r="I8" t="s">
        <v>37</v>
      </c>
      <c r="J8" t="s">
        <v>48</v>
      </c>
      <c r="K8" t="s">
        <v>32</v>
      </c>
      <c r="L8" s="12">
        <v>5062116</v>
      </c>
      <c r="M8" s="12">
        <v>0</v>
      </c>
      <c r="N8" s="13">
        <v>5062116</v>
      </c>
      <c r="O8" s="14">
        <v>2249086</v>
      </c>
      <c r="P8" s="14">
        <v>0</v>
      </c>
      <c r="Q8" s="15">
        <v>2249086</v>
      </c>
      <c r="R8" s="16">
        <v>2813030</v>
      </c>
      <c r="S8" s="17">
        <v>5062116</v>
      </c>
      <c r="T8" s="17">
        <v>1465475</v>
      </c>
      <c r="U8" s="18">
        <v>0</v>
      </c>
      <c r="V8" s="14">
        <v>523258</v>
      </c>
      <c r="W8" s="19">
        <v>523258</v>
      </c>
      <c r="X8" s="20">
        <f t="shared" ref="X8:X9" si="15">L8/O8</f>
        <v>2.250743635414564</v>
      </c>
      <c r="Y8" s="20">
        <f t="shared" ref="Y8:Y9" si="16">Q8/N8</f>
        <v>0.44429760203045526</v>
      </c>
      <c r="Z8" s="20">
        <v>0</v>
      </c>
      <c r="AA8" s="20">
        <f t="shared" ref="AA8:AA9" si="17">(W8/N8)*100</f>
        <v>10.336744555043779</v>
      </c>
      <c r="AB8" s="20">
        <f t="shared" ref="AB8:AB9" si="18">(W8/R8)*100</f>
        <v>18.601223591643176</v>
      </c>
    </row>
    <row r="9" spans="1:28" x14ac:dyDescent="0.25">
      <c r="A9" t="s">
        <v>28</v>
      </c>
      <c r="B9" t="s">
        <v>29</v>
      </c>
      <c r="C9">
        <v>811015807</v>
      </c>
      <c r="D9" t="s">
        <v>40</v>
      </c>
      <c r="E9" t="s">
        <v>64</v>
      </c>
      <c r="F9" s="21" t="s">
        <v>60</v>
      </c>
      <c r="G9" t="s">
        <v>30</v>
      </c>
      <c r="H9" t="s">
        <v>65</v>
      </c>
      <c r="I9" t="s">
        <v>37</v>
      </c>
      <c r="J9" t="s">
        <v>48</v>
      </c>
      <c r="K9" t="s">
        <v>33</v>
      </c>
      <c r="L9" s="12">
        <v>4297200</v>
      </c>
      <c r="M9" s="12">
        <v>0</v>
      </c>
      <c r="N9" s="13">
        <v>4297200</v>
      </c>
      <c r="O9" s="14">
        <v>1804525</v>
      </c>
      <c r="P9" s="14">
        <v>0</v>
      </c>
      <c r="Q9" s="15">
        <v>1804525</v>
      </c>
      <c r="R9" s="16">
        <v>2492675</v>
      </c>
      <c r="S9" s="17">
        <v>4297200</v>
      </c>
      <c r="T9" s="17">
        <v>1519353</v>
      </c>
      <c r="U9" s="18">
        <v>0</v>
      </c>
      <c r="V9" s="14">
        <v>358882</v>
      </c>
      <c r="W9" s="19">
        <v>358882</v>
      </c>
      <c r="X9" s="20">
        <f t="shared" si="15"/>
        <v>2.3813468918413432</v>
      </c>
      <c r="Y9" s="20">
        <f t="shared" si="16"/>
        <v>0.41993041980824725</v>
      </c>
      <c r="Z9" s="20">
        <v>0</v>
      </c>
      <c r="AA9" s="20">
        <f t="shared" si="17"/>
        <v>8.3515312296379047</v>
      </c>
      <c r="AB9" s="20">
        <f t="shared" si="18"/>
        <v>14.397464571193597</v>
      </c>
    </row>
    <row r="10" spans="1:28" x14ac:dyDescent="0.25">
      <c r="A10" t="s">
        <v>28</v>
      </c>
      <c r="B10" t="s">
        <v>29</v>
      </c>
      <c r="C10">
        <v>830018070</v>
      </c>
      <c r="D10" t="s">
        <v>40</v>
      </c>
      <c r="E10" t="s">
        <v>66</v>
      </c>
      <c r="F10" s="21" t="s">
        <v>55</v>
      </c>
      <c r="G10" t="s">
        <v>30</v>
      </c>
      <c r="H10" t="s">
        <v>67</v>
      </c>
      <c r="I10" t="s">
        <v>31</v>
      </c>
      <c r="J10" t="s">
        <v>31</v>
      </c>
      <c r="K10" t="s">
        <v>32</v>
      </c>
      <c r="L10" s="12">
        <v>49808</v>
      </c>
      <c r="M10" s="12">
        <v>1151755</v>
      </c>
      <c r="N10" s="13">
        <v>1201563</v>
      </c>
      <c r="O10" s="14">
        <v>1091836</v>
      </c>
      <c r="P10" s="14">
        <v>1147354</v>
      </c>
      <c r="Q10" s="15">
        <v>2239190</v>
      </c>
      <c r="R10" s="16">
        <v>-1037627</v>
      </c>
      <c r="S10" s="17">
        <v>1201563</v>
      </c>
      <c r="T10" s="17">
        <v>-17799</v>
      </c>
      <c r="U10" s="18">
        <v>37791</v>
      </c>
      <c r="V10" s="14">
        <v>-147880</v>
      </c>
      <c r="W10" s="19">
        <v>-147880</v>
      </c>
      <c r="X10" s="20">
        <f t="shared" ref="X10:X11" si="19">L10/O10</f>
        <v>4.5618572752684466E-2</v>
      </c>
      <c r="Y10" s="20">
        <f t="shared" ref="Y10:Y11" si="20">Q10/N10</f>
        <v>1.8635643740694412</v>
      </c>
      <c r="Z10" s="20">
        <f t="shared" ref="Z10:Z11" si="21">V10/U10</f>
        <v>-3.9131010028842845</v>
      </c>
      <c r="AA10" s="20">
        <f t="shared" ref="AA10:AA11" si="22">(W10/N10)*100</f>
        <v>-12.307303071083247</v>
      </c>
      <c r="AB10" s="20">
        <f t="shared" ref="AB10:AB11" si="23">(W10/R10)*100</f>
        <v>14.251749424407809</v>
      </c>
    </row>
    <row r="11" spans="1:28" x14ac:dyDescent="0.25">
      <c r="A11" t="s">
        <v>28</v>
      </c>
      <c r="B11" t="s">
        <v>29</v>
      </c>
      <c r="C11">
        <v>830018070</v>
      </c>
      <c r="D11" t="s">
        <v>40</v>
      </c>
      <c r="E11" t="s">
        <v>66</v>
      </c>
      <c r="F11" s="21" t="s">
        <v>55</v>
      </c>
      <c r="G11" t="s">
        <v>30</v>
      </c>
      <c r="H11" t="s">
        <v>67</v>
      </c>
      <c r="I11" t="s">
        <v>31</v>
      </c>
      <c r="J11" t="s">
        <v>31</v>
      </c>
      <c r="K11" t="s">
        <v>33</v>
      </c>
      <c r="L11" s="12">
        <v>332693</v>
      </c>
      <c r="M11" s="12">
        <v>1150673</v>
      </c>
      <c r="N11" s="13">
        <v>1483366</v>
      </c>
      <c r="O11" s="14">
        <v>1204963</v>
      </c>
      <c r="P11" s="14">
        <v>1168150</v>
      </c>
      <c r="Q11" s="15">
        <v>2373113</v>
      </c>
      <c r="R11" s="16">
        <v>-889747</v>
      </c>
      <c r="S11" s="17">
        <v>1483366</v>
      </c>
      <c r="T11" s="17">
        <v>100136</v>
      </c>
      <c r="U11" s="18">
        <v>97152</v>
      </c>
      <c r="V11" s="14">
        <v>-617703</v>
      </c>
      <c r="W11" s="19">
        <v>-639162</v>
      </c>
      <c r="X11" s="20">
        <f t="shared" si="19"/>
        <v>0.2761022537621487</v>
      </c>
      <c r="Y11" s="20">
        <f t="shared" si="20"/>
        <v>1.5998162287661979</v>
      </c>
      <c r="Z11" s="20">
        <f t="shared" si="21"/>
        <v>-6.3581089426877471</v>
      </c>
      <c r="AA11" s="20">
        <f t="shared" si="22"/>
        <v>-43.088624115693634</v>
      </c>
      <c r="AB11" s="20">
        <f t="shared" si="23"/>
        <v>71.836375958559003</v>
      </c>
    </row>
    <row r="12" spans="1:28" x14ac:dyDescent="0.25">
      <c r="A12" t="s">
        <v>28</v>
      </c>
      <c r="B12" t="s">
        <v>29</v>
      </c>
      <c r="C12">
        <v>860080037</v>
      </c>
      <c r="D12" t="s">
        <v>40</v>
      </c>
      <c r="E12" t="s">
        <v>68</v>
      </c>
      <c r="F12" s="21" t="s">
        <v>55</v>
      </c>
      <c r="G12" t="s">
        <v>30</v>
      </c>
      <c r="H12" t="s">
        <v>69</v>
      </c>
      <c r="I12" t="s">
        <v>31</v>
      </c>
      <c r="J12" t="s">
        <v>31</v>
      </c>
      <c r="K12" t="s">
        <v>32</v>
      </c>
      <c r="L12" s="12">
        <v>2847200</v>
      </c>
      <c r="M12" s="12">
        <v>1161552</v>
      </c>
      <c r="N12" s="13">
        <v>4008752</v>
      </c>
      <c r="O12" s="14">
        <v>458306</v>
      </c>
      <c r="P12" s="14">
        <v>536399</v>
      </c>
      <c r="Q12" s="15">
        <v>994705</v>
      </c>
      <c r="R12" s="16">
        <v>3014047</v>
      </c>
      <c r="S12" s="17">
        <v>4008752</v>
      </c>
      <c r="T12" s="17">
        <v>796058</v>
      </c>
      <c r="U12" s="18">
        <v>113430</v>
      </c>
      <c r="V12" s="14">
        <v>84604</v>
      </c>
      <c r="W12" s="19">
        <v>54993</v>
      </c>
      <c r="X12" s="20">
        <f t="shared" ref="X12:X13" si="24">L12/O12</f>
        <v>6.2124432147953552</v>
      </c>
      <c r="Y12" s="20">
        <f t="shared" ref="Y12:Y13" si="25">Q12/N12</f>
        <v>0.248133334264629</v>
      </c>
      <c r="Z12" s="20">
        <f t="shared" ref="Z12:Z13" si="26">V12/U12</f>
        <v>0.74586969937406333</v>
      </c>
      <c r="AA12" s="20">
        <f t="shared" ref="AA12:AA13" si="27">(W12/N12)*100</f>
        <v>1.3718234502907638</v>
      </c>
      <c r="AB12" s="20">
        <f t="shared" ref="AB12:AB13" si="28">(W12/R12)*100</f>
        <v>1.8245568167981456</v>
      </c>
    </row>
    <row r="13" spans="1:28" x14ac:dyDescent="0.25">
      <c r="A13" t="s">
        <v>28</v>
      </c>
      <c r="B13" t="s">
        <v>29</v>
      </c>
      <c r="C13">
        <v>860080037</v>
      </c>
      <c r="D13" t="s">
        <v>40</v>
      </c>
      <c r="E13" t="s">
        <v>68</v>
      </c>
      <c r="F13" s="21" t="s">
        <v>55</v>
      </c>
      <c r="G13" t="s">
        <v>30</v>
      </c>
      <c r="H13" t="s">
        <v>69</v>
      </c>
      <c r="I13" t="s">
        <v>31</v>
      </c>
      <c r="J13" t="s">
        <v>31</v>
      </c>
      <c r="K13" t="s">
        <v>33</v>
      </c>
      <c r="L13" s="12">
        <v>3420041</v>
      </c>
      <c r="M13" s="12">
        <v>1150765</v>
      </c>
      <c r="N13" s="13">
        <v>4570806</v>
      </c>
      <c r="O13" s="14">
        <v>497948</v>
      </c>
      <c r="P13" s="14">
        <v>1113803</v>
      </c>
      <c r="Q13" s="15">
        <v>1611751</v>
      </c>
      <c r="R13" s="16">
        <v>2959055</v>
      </c>
      <c r="S13" s="17">
        <v>4570806</v>
      </c>
      <c r="T13" s="17">
        <v>818235</v>
      </c>
      <c r="U13" s="18">
        <v>142848</v>
      </c>
      <c r="V13" s="14">
        <v>113297</v>
      </c>
      <c r="W13" s="19">
        <v>73643</v>
      </c>
      <c r="X13" s="20">
        <f t="shared" si="24"/>
        <v>6.8682693775253645</v>
      </c>
      <c r="Y13" s="20">
        <f t="shared" si="25"/>
        <v>0.35261855348925331</v>
      </c>
      <c r="Z13" s="20">
        <f t="shared" si="26"/>
        <v>0.79312976030465954</v>
      </c>
      <c r="AA13" s="20">
        <f t="shared" si="27"/>
        <v>1.6111600448586092</v>
      </c>
      <c r="AB13" s="20">
        <f t="shared" si="28"/>
        <v>2.488733734249617</v>
      </c>
    </row>
    <row r="14" spans="1:28" x14ac:dyDescent="0.25">
      <c r="A14" t="s">
        <v>28</v>
      </c>
      <c r="B14" t="s">
        <v>29</v>
      </c>
      <c r="C14">
        <v>890204448</v>
      </c>
      <c r="D14" t="s">
        <v>40</v>
      </c>
      <c r="E14" t="s">
        <v>70</v>
      </c>
      <c r="F14" s="21" t="s">
        <v>60</v>
      </c>
      <c r="G14" t="s">
        <v>38</v>
      </c>
      <c r="H14" t="s">
        <v>71</v>
      </c>
      <c r="I14" t="s">
        <v>39</v>
      </c>
      <c r="J14" t="s">
        <v>43</v>
      </c>
      <c r="K14" t="s">
        <v>32</v>
      </c>
      <c r="L14" s="12">
        <v>1915855</v>
      </c>
      <c r="M14" s="12">
        <v>6755715</v>
      </c>
      <c r="N14" s="13">
        <v>8671570</v>
      </c>
      <c r="O14" s="14">
        <v>1205724</v>
      </c>
      <c r="P14" s="14">
        <v>2187098</v>
      </c>
      <c r="Q14" s="15">
        <v>3392822</v>
      </c>
      <c r="R14" s="16">
        <v>5278748</v>
      </c>
      <c r="S14" s="17">
        <v>8671570</v>
      </c>
      <c r="T14" s="17">
        <v>1131299</v>
      </c>
      <c r="U14" s="18">
        <v>139474</v>
      </c>
      <c r="V14" s="14">
        <v>-439005</v>
      </c>
      <c r="W14" s="19">
        <v>-439005</v>
      </c>
      <c r="X14" s="20">
        <f t="shared" ref="X14:X15" si="29">L14/O14</f>
        <v>1.5889664633033762</v>
      </c>
      <c r="Y14" s="20">
        <f t="shared" ref="Y14:Y15" si="30">Q14/N14</f>
        <v>0.39125809974433695</v>
      </c>
      <c r="Z14" s="20">
        <f t="shared" ref="Z14:Z15" si="31">V14/U14</f>
        <v>-3.1475758922809987</v>
      </c>
      <c r="AA14" s="20">
        <f t="shared" ref="AA14:AA15" si="32">(W14/N14)*100</f>
        <v>-5.0625780567994028</v>
      </c>
      <c r="AB14" s="20">
        <f t="shared" ref="AB14:AB15" si="33">(W14/R14)*100</f>
        <v>-8.3164606455924766</v>
      </c>
    </row>
    <row r="15" spans="1:28" x14ac:dyDescent="0.25">
      <c r="A15" t="s">
        <v>28</v>
      </c>
      <c r="B15" t="s">
        <v>29</v>
      </c>
      <c r="C15">
        <v>890204448</v>
      </c>
      <c r="D15" t="s">
        <v>40</v>
      </c>
      <c r="E15" t="s">
        <v>70</v>
      </c>
      <c r="F15" s="21" t="s">
        <v>60</v>
      </c>
      <c r="G15" t="s">
        <v>38</v>
      </c>
      <c r="H15" t="s">
        <v>71</v>
      </c>
      <c r="I15" t="s">
        <v>39</v>
      </c>
      <c r="J15" t="s">
        <v>43</v>
      </c>
      <c r="K15" t="s">
        <v>33</v>
      </c>
      <c r="L15" s="12">
        <v>1797360</v>
      </c>
      <c r="M15" s="12">
        <v>6772992</v>
      </c>
      <c r="N15" s="13">
        <v>8570352</v>
      </c>
      <c r="O15" s="14">
        <v>1510674</v>
      </c>
      <c r="P15" s="14">
        <v>1341925</v>
      </c>
      <c r="Q15" s="15">
        <v>2852599</v>
      </c>
      <c r="R15" s="16">
        <v>5717753</v>
      </c>
      <c r="S15" s="17">
        <v>8570352</v>
      </c>
      <c r="T15" s="17">
        <v>2494596</v>
      </c>
      <c r="U15" s="18">
        <v>109396</v>
      </c>
      <c r="V15" s="14">
        <v>858304</v>
      </c>
      <c r="W15" s="19">
        <v>452038</v>
      </c>
      <c r="X15" s="20">
        <f t="shared" si="29"/>
        <v>1.1897735712668649</v>
      </c>
      <c r="Y15" s="20">
        <f t="shared" si="30"/>
        <v>0.33284502200143007</v>
      </c>
      <c r="Z15" s="20">
        <f t="shared" si="31"/>
        <v>7.8458444550074953</v>
      </c>
      <c r="AA15" s="20">
        <f t="shared" si="32"/>
        <v>5.2744391362221759</v>
      </c>
      <c r="AB15" s="20">
        <f t="shared" si="33"/>
        <v>7.9058679169946657</v>
      </c>
    </row>
    <row r="16" spans="1:28" x14ac:dyDescent="0.25">
      <c r="A16" t="s">
        <v>28</v>
      </c>
      <c r="B16" t="s">
        <v>29</v>
      </c>
      <c r="C16">
        <v>890921718</v>
      </c>
      <c r="D16" t="s">
        <v>40</v>
      </c>
      <c r="E16" t="s">
        <v>72</v>
      </c>
      <c r="F16" s="21" t="s">
        <v>55</v>
      </c>
      <c r="G16" t="s">
        <v>34</v>
      </c>
      <c r="H16" t="s">
        <v>73</v>
      </c>
      <c r="I16" t="s">
        <v>37</v>
      </c>
      <c r="J16" t="s">
        <v>44</v>
      </c>
      <c r="K16" t="s">
        <v>32</v>
      </c>
      <c r="L16" s="12">
        <v>4348088</v>
      </c>
      <c r="M16" s="12">
        <v>5537383</v>
      </c>
      <c r="N16" s="13">
        <v>9885471</v>
      </c>
      <c r="O16" s="14">
        <v>1390847</v>
      </c>
      <c r="P16" s="14">
        <v>2290381</v>
      </c>
      <c r="Q16" s="15">
        <v>3681228</v>
      </c>
      <c r="R16" s="16">
        <v>6204243</v>
      </c>
      <c r="S16" s="17">
        <v>9885471</v>
      </c>
      <c r="T16" s="17">
        <v>2280047</v>
      </c>
      <c r="U16" s="18">
        <v>29332</v>
      </c>
      <c r="V16" s="14">
        <v>244785</v>
      </c>
      <c r="W16" s="19">
        <v>28046</v>
      </c>
      <c r="X16" s="20">
        <f t="shared" ref="X16:X17" si="34">L16/O16</f>
        <v>3.1262158957814914</v>
      </c>
      <c r="Y16" s="20">
        <f t="shared" ref="Y16:Y17" si="35">Q16/N16</f>
        <v>0.37238771931049114</v>
      </c>
      <c r="Z16" s="20">
        <f t="shared" ref="Z16:Z17" si="36">V16/U16</f>
        <v>8.3453225146597578</v>
      </c>
      <c r="AA16" s="20">
        <f t="shared" ref="AA16:AA17" si="37">(W16/N16)*100</f>
        <v>0.28370929417525986</v>
      </c>
      <c r="AB16" s="20">
        <f t="shared" ref="AB16:AB17" si="38">(W16/R16)*100</f>
        <v>0.452045479198671</v>
      </c>
    </row>
    <row r="17" spans="1:28" x14ac:dyDescent="0.25">
      <c r="A17" t="s">
        <v>28</v>
      </c>
      <c r="B17" t="s">
        <v>29</v>
      </c>
      <c r="C17">
        <v>890921718</v>
      </c>
      <c r="D17" t="s">
        <v>40</v>
      </c>
      <c r="E17" t="s">
        <v>72</v>
      </c>
      <c r="F17" s="21" t="s">
        <v>55</v>
      </c>
      <c r="G17" t="s">
        <v>34</v>
      </c>
      <c r="H17" t="s">
        <v>73</v>
      </c>
      <c r="I17" t="s">
        <v>37</v>
      </c>
      <c r="J17" t="s">
        <v>44</v>
      </c>
      <c r="K17" t="s">
        <v>33</v>
      </c>
      <c r="L17" s="12">
        <v>5065175</v>
      </c>
      <c r="M17" s="12">
        <v>6099486</v>
      </c>
      <c r="N17" s="13">
        <v>11164661</v>
      </c>
      <c r="O17" s="14">
        <v>3114372</v>
      </c>
      <c r="P17" s="14">
        <v>1874092</v>
      </c>
      <c r="Q17" s="15">
        <v>4988464</v>
      </c>
      <c r="R17" s="16">
        <v>6176197</v>
      </c>
      <c r="S17" s="17">
        <v>11164661</v>
      </c>
      <c r="T17" s="17">
        <v>1869898</v>
      </c>
      <c r="U17" s="18">
        <v>28100</v>
      </c>
      <c r="V17" s="14">
        <v>342469</v>
      </c>
      <c r="W17" s="19">
        <v>124779</v>
      </c>
      <c r="X17" s="20">
        <f t="shared" si="34"/>
        <v>1.6263872780772497</v>
      </c>
      <c r="Y17" s="20">
        <f t="shared" si="35"/>
        <v>0.44680837152153569</v>
      </c>
      <c r="Z17" s="20">
        <f t="shared" si="36"/>
        <v>12.187508896797153</v>
      </c>
      <c r="AA17" s="20">
        <f t="shared" si="37"/>
        <v>1.1176246193234169</v>
      </c>
      <c r="AB17" s="20">
        <f t="shared" si="38"/>
        <v>2.0203209191675722</v>
      </c>
    </row>
    <row r="18" spans="1:28" x14ac:dyDescent="0.25">
      <c r="A18" t="s">
        <v>28</v>
      </c>
      <c r="B18" t="s">
        <v>29</v>
      </c>
      <c r="C18">
        <v>900112662</v>
      </c>
      <c r="D18" t="s">
        <v>40</v>
      </c>
      <c r="E18" t="s">
        <v>74</v>
      </c>
      <c r="F18" s="21" t="s">
        <v>60</v>
      </c>
      <c r="G18" t="s">
        <v>38</v>
      </c>
      <c r="H18" t="s">
        <v>75</v>
      </c>
      <c r="I18" t="s">
        <v>35</v>
      </c>
      <c r="J18" t="s">
        <v>51</v>
      </c>
      <c r="K18" t="s">
        <v>32</v>
      </c>
      <c r="L18" s="12">
        <v>1789709</v>
      </c>
      <c r="M18" s="12">
        <v>184506</v>
      </c>
      <c r="N18" s="13">
        <v>1974215</v>
      </c>
      <c r="O18" s="14">
        <v>342131</v>
      </c>
      <c r="P18" s="14">
        <v>0</v>
      </c>
      <c r="Q18" s="15">
        <v>342131</v>
      </c>
      <c r="R18" s="16">
        <v>1632084</v>
      </c>
      <c r="S18" s="17">
        <v>1974215</v>
      </c>
      <c r="T18" s="17">
        <v>364505</v>
      </c>
      <c r="U18" s="18">
        <v>42990</v>
      </c>
      <c r="V18" s="14">
        <v>9975</v>
      </c>
      <c r="W18" s="19">
        <v>9975</v>
      </c>
      <c r="X18" s="20">
        <f t="shared" ref="X18:X19" si="39">L18/O18</f>
        <v>5.2310635399890684</v>
      </c>
      <c r="Y18" s="20">
        <f t="shared" ref="Y18:Y19" si="40">Q18/N18</f>
        <v>0.17329976724926111</v>
      </c>
      <c r="Z18" s="20">
        <f t="shared" ref="Z18:Z19" si="41">V18/U18</f>
        <v>0.23203070481507326</v>
      </c>
      <c r="AA18" s="20">
        <f t="shared" ref="AA18:AA19" si="42">(W18/N18)*100</f>
        <v>0.50526411763663026</v>
      </c>
      <c r="AB18" s="20">
        <f t="shared" ref="AB18:AB19" si="43">(W18/R18)*100</f>
        <v>0.61118177740851576</v>
      </c>
    </row>
    <row r="19" spans="1:28" x14ac:dyDescent="0.25">
      <c r="A19" t="s">
        <v>28</v>
      </c>
      <c r="B19" t="s">
        <v>29</v>
      </c>
      <c r="C19">
        <v>900112662</v>
      </c>
      <c r="D19" t="s">
        <v>40</v>
      </c>
      <c r="E19" t="s">
        <v>74</v>
      </c>
      <c r="F19" s="21" t="s">
        <v>60</v>
      </c>
      <c r="G19" t="s">
        <v>38</v>
      </c>
      <c r="H19" t="s">
        <v>75</v>
      </c>
      <c r="I19" t="s">
        <v>35</v>
      </c>
      <c r="J19" t="s">
        <v>51</v>
      </c>
      <c r="K19" t="s">
        <v>33</v>
      </c>
      <c r="L19" s="12">
        <v>2004595</v>
      </c>
      <c r="M19" s="12">
        <v>219820</v>
      </c>
      <c r="N19" s="13">
        <v>2224415</v>
      </c>
      <c r="O19" s="14">
        <v>601061</v>
      </c>
      <c r="P19" s="14">
        <v>1245</v>
      </c>
      <c r="Q19" s="15">
        <v>602306</v>
      </c>
      <c r="R19" s="16">
        <v>1622109</v>
      </c>
      <c r="S19" s="17">
        <v>2224415</v>
      </c>
      <c r="T19" s="17">
        <v>739573</v>
      </c>
      <c r="U19" s="18">
        <v>62359</v>
      </c>
      <c r="V19" s="14">
        <v>312343</v>
      </c>
      <c r="W19" s="19">
        <v>189499</v>
      </c>
      <c r="X19" s="20">
        <f t="shared" si="39"/>
        <v>3.3350941085846526</v>
      </c>
      <c r="Y19" s="20">
        <f t="shared" si="40"/>
        <v>0.27077051719216061</v>
      </c>
      <c r="Z19" s="20">
        <f t="shared" si="41"/>
        <v>5.0087878253339531</v>
      </c>
      <c r="AA19" s="20">
        <f t="shared" si="42"/>
        <v>8.5190488285684101</v>
      </c>
      <c r="AB19" s="20">
        <f t="shared" si="43"/>
        <v>11.682260563254381</v>
      </c>
    </row>
    <row r="20" spans="1:28" x14ac:dyDescent="0.25">
      <c r="A20" t="s">
        <v>28</v>
      </c>
      <c r="B20" t="s">
        <v>29</v>
      </c>
      <c r="C20">
        <v>900197310</v>
      </c>
      <c r="D20" t="s">
        <v>40</v>
      </c>
      <c r="E20" t="s">
        <v>76</v>
      </c>
      <c r="F20" s="21" t="s">
        <v>55</v>
      </c>
      <c r="G20" t="s">
        <v>34</v>
      </c>
      <c r="H20" t="s">
        <v>77</v>
      </c>
      <c r="I20" t="s">
        <v>31</v>
      </c>
      <c r="J20" t="s">
        <v>31</v>
      </c>
      <c r="K20" t="s">
        <v>32</v>
      </c>
      <c r="L20" s="12">
        <v>3464874</v>
      </c>
      <c r="M20" s="12">
        <v>2133322</v>
      </c>
      <c r="N20" s="13">
        <v>5598196</v>
      </c>
      <c r="O20" s="14">
        <v>2757725</v>
      </c>
      <c r="P20" s="14">
        <v>699240</v>
      </c>
      <c r="Q20" s="15">
        <v>3456965</v>
      </c>
      <c r="R20" s="16">
        <v>2141231</v>
      </c>
      <c r="S20" s="17">
        <v>5598196</v>
      </c>
      <c r="T20" s="17">
        <v>1959203</v>
      </c>
      <c r="U20" s="18">
        <v>93824</v>
      </c>
      <c r="V20" s="14">
        <v>391411</v>
      </c>
      <c r="W20" s="19">
        <v>209082</v>
      </c>
      <c r="X20" s="20">
        <f t="shared" ref="X20:X23" si="44">L20/O20</f>
        <v>1.256424770417645</v>
      </c>
      <c r="Y20" s="20">
        <f t="shared" ref="Y20:Y23" si="45">Q20/N20</f>
        <v>0.61751410632996773</v>
      </c>
      <c r="Z20" s="20">
        <f t="shared" ref="Z20:Z23" si="46">V20/U20</f>
        <v>4.1717577592087309</v>
      </c>
      <c r="AA20" s="20">
        <f t="shared" ref="AA20:AA23" si="47">(W20/N20)*100</f>
        <v>3.7348102853133405</v>
      </c>
      <c r="AB20" s="20">
        <f t="shared" ref="AB20:AB23" si="48">(W20/R20)*100</f>
        <v>9.7645700066924128</v>
      </c>
    </row>
    <row r="21" spans="1:28" x14ac:dyDescent="0.25">
      <c r="A21" t="s">
        <v>28</v>
      </c>
      <c r="B21" t="s">
        <v>29</v>
      </c>
      <c r="C21">
        <v>900197310</v>
      </c>
      <c r="D21" t="s">
        <v>40</v>
      </c>
      <c r="E21" t="s">
        <v>76</v>
      </c>
      <c r="F21" s="21" t="s">
        <v>55</v>
      </c>
      <c r="G21" t="s">
        <v>34</v>
      </c>
      <c r="H21" t="s">
        <v>77</v>
      </c>
      <c r="I21" t="s">
        <v>31</v>
      </c>
      <c r="J21" t="s">
        <v>31</v>
      </c>
      <c r="K21" t="s">
        <v>33</v>
      </c>
      <c r="L21" s="12">
        <v>2699793</v>
      </c>
      <c r="M21" s="12">
        <v>2186496</v>
      </c>
      <c r="N21" s="13">
        <v>4886289</v>
      </c>
      <c r="O21" s="14">
        <v>2114977</v>
      </c>
      <c r="P21" s="14">
        <v>839163</v>
      </c>
      <c r="Q21" s="15">
        <v>2954140</v>
      </c>
      <c r="R21" s="16">
        <v>1932149</v>
      </c>
      <c r="S21" s="17">
        <v>4886289</v>
      </c>
      <c r="T21" s="17">
        <v>1569281</v>
      </c>
      <c r="U21" s="18">
        <v>85198</v>
      </c>
      <c r="V21" s="14">
        <v>221366</v>
      </c>
      <c r="W21" s="19">
        <v>101377</v>
      </c>
      <c r="X21" s="20">
        <f t="shared" si="44"/>
        <v>1.2765117540285309</v>
      </c>
      <c r="Y21" s="20">
        <f t="shared" si="45"/>
        <v>0.60457742061511299</v>
      </c>
      <c r="Z21" s="20">
        <f t="shared" si="46"/>
        <v>2.5982534801286414</v>
      </c>
      <c r="AA21" s="20">
        <f t="shared" si="47"/>
        <v>2.0747237832228098</v>
      </c>
      <c r="AB21" s="20">
        <f t="shared" si="48"/>
        <v>5.2468520802484697</v>
      </c>
    </row>
    <row r="22" spans="1:28" x14ac:dyDescent="0.25">
      <c r="A22" t="s">
        <v>28</v>
      </c>
      <c r="B22" t="s">
        <v>29</v>
      </c>
      <c r="C22">
        <v>900199294</v>
      </c>
      <c r="D22" t="s">
        <v>40</v>
      </c>
      <c r="E22" t="s">
        <v>78</v>
      </c>
      <c r="F22" s="21" t="s">
        <v>60</v>
      </c>
      <c r="G22" t="s">
        <v>34</v>
      </c>
      <c r="H22" t="s">
        <v>79</v>
      </c>
      <c r="I22" t="s">
        <v>35</v>
      </c>
      <c r="J22" t="s">
        <v>36</v>
      </c>
      <c r="K22" t="s">
        <v>32</v>
      </c>
      <c r="L22" s="12">
        <v>7303340</v>
      </c>
      <c r="M22" s="12">
        <v>4061032</v>
      </c>
      <c r="N22" s="13">
        <v>11364372</v>
      </c>
      <c r="O22" s="14">
        <v>1004095</v>
      </c>
      <c r="P22" s="14">
        <v>1795377</v>
      </c>
      <c r="Q22" s="15">
        <v>2799472</v>
      </c>
      <c r="R22" s="16">
        <v>8564900</v>
      </c>
      <c r="S22" s="17">
        <v>11364372</v>
      </c>
      <c r="T22" s="17">
        <v>1724046</v>
      </c>
      <c r="U22" s="18">
        <v>301022</v>
      </c>
      <c r="V22" s="14">
        <v>140785</v>
      </c>
      <c r="W22" s="19">
        <v>91510</v>
      </c>
      <c r="X22" s="20">
        <f t="shared" si="44"/>
        <v>7.2735547931221651</v>
      </c>
      <c r="Y22" s="20">
        <f t="shared" si="45"/>
        <v>0.24633758908983269</v>
      </c>
      <c r="Z22" s="20">
        <f t="shared" si="46"/>
        <v>0.46769006916438</v>
      </c>
      <c r="AA22" s="20">
        <f t="shared" si="47"/>
        <v>0.80523587225057403</v>
      </c>
      <c r="AB22" s="20">
        <f t="shared" si="48"/>
        <v>1.0684304545295333</v>
      </c>
    </row>
    <row r="23" spans="1:28" x14ac:dyDescent="0.25">
      <c r="A23" t="s">
        <v>28</v>
      </c>
      <c r="B23" t="s">
        <v>29</v>
      </c>
      <c r="C23">
        <v>900199294</v>
      </c>
      <c r="D23" t="s">
        <v>40</v>
      </c>
      <c r="E23" t="s">
        <v>78</v>
      </c>
      <c r="F23" s="21" t="s">
        <v>60</v>
      </c>
      <c r="G23" t="s">
        <v>34</v>
      </c>
      <c r="H23" t="s">
        <v>79</v>
      </c>
      <c r="I23" t="s">
        <v>35</v>
      </c>
      <c r="J23" t="s">
        <v>36</v>
      </c>
      <c r="K23" t="s">
        <v>33</v>
      </c>
      <c r="L23" s="12">
        <v>6649293</v>
      </c>
      <c r="M23" s="12">
        <v>3774754</v>
      </c>
      <c r="N23" s="13">
        <v>10424047</v>
      </c>
      <c r="O23" s="14">
        <v>1496305</v>
      </c>
      <c r="P23" s="14">
        <v>454352</v>
      </c>
      <c r="Q23" s="15">
        <v>1950657</v>
      </c>
      <c r="R23" s="16">
        <v>8473390</v>
      </c>
      <c r="S23" s="17">
        <v>10424047</v>
      </c>
      <c r="T23" s="17">
        <v>2175638</v>
      </c>
      <c r="U23" s="18">
        <v>287367</v>
      </c>
      <c r="V23" s="14">
        <v>622305</v>
      </c>
      <c r="W23" s="19">
        <v>404498</v>
      </c>
      <c r="X23" s="20">
        <f t="shared" si="44"/>
        <v>4.4438085818065165</v>
      </c>
      <c r="Y23" s="20">
        <f t="shared" si="45"/>
        <v>0.18713048780382513</v>
      </c>
      <c r="Z23" s="20">
        <f t="shared" si="46"/>
        <v>2.1655409284990972</v>
      </c>
      <c r="AA23" s="20">
        <f t="shared" si="47"/>
        <v>3.8804314677399288</v>
      </c>
      <c r="AB23" s="20">
        <f t="shared" si="48"/>
        <v>4.7737446287731355</v>
      </c>
    </row>
    <row r="24" spans="1:28" x14ac:dyDescent="0.25">
      <c r="A24" t="s">
        <v>28</v>
      </c>
      <c r="B24" t="s">
        <v>29</v>
      </c>
      <c r="C24">
        <v>900205269</v>
      </c>
      <c r="D24" t="s">
        <v>40</v>
      </c>
      <c r="E24" t="s">
        <v>80</v>
      </c>
      <c r="F24" s="21" t="s">
        <v>55</v>
      </c>
      <c r="G24" t="s">
        <v>30</v>
      </c>
      <c r="H24" t="s">
        <v>81</v>
      </c>
      <c r="I24" t="s">
        <v>31</v>
      </c>
      <c r="J24" t="s">
        <v>31</v>
      </c>
      <c r="K24" t="s">
        <v>32</v>
      </c>
      <c r="L24" s="12">
        <v>12558149</v>
      </c>
      <c r="M24" s="12">
        <v>9774873</v>
      </c>
      <c r="N24" s="13">
        <v>22333022</v>
      </c>
      <c r="O24" s="14">
        <v>14198390</v>
      </c>
      <c r="P24" s="14">
        <v>280418</v>
      </c>
      <c r="Q24" s="15">
        <v>14478808</v>
      </c>
      <c r="R24" s="16">
        <v>7854214</v>
      </c>
      <c r="S24" s="17">
        <v>22333022</v>
      </c>
      <c r="T24" s="17">
        <v>4122942</v>
      </c>
      <c r="U24" s="18">
        <v>513361</v>
      </c>
      <c r="V24" s="14">
        <v>1072532</v>
      </c>
      <c r="W24" s="19">
        <v>650706</v>
      </c>
      <c r="X24" s="20">
        <f t="shared" ref="X24:X27" si="49">L24/O24</f>
        <v>0.88447697238912304</v>
      </c>
      <c r="Y24" s="20">
        <f t="shared" ref="Y24:Y27" si="50">Q24/N24</f>
        <v>0.64831387350981873</v>
      </c>
      <c r="Z24" s="20">
        <f t="shared" ref="Z24:Z27" si="51">V24/U24</f>
        <v>2.0892354502971595</v>
      </c>
      <c r="AA24" s="20">
        <f t="shared" ref="AA24:AA27" si="52">(W24/N24)*100</f>
        <v>2.9136495723686653</v>
      </c>
      <c r="AB24" s="20">
        <f t="shared" ref="AB24:AB27" si="53">(W24/R24)*100</f>
        <v>8.2848009998199696</v>
      </c>
    </row>
    <row r="25" spans="1:28" x14ac:dyDescent="0.25">
      <c r="A25" t="s">
        <v>28</v>
      </c>
      <c r="B25" t="s">
        <v>29</v>
      </c>
      <c r="C25">
        <v>900205269</v>
      </c>
      <c r="D25" t="s">
        <v>40</v>
      </c>
      <c r="E25" t="s">
        <v>80</v>
      </c>
      <c r="F25" s="21" t="s">
        <v>55</v>
      </c>
      <c r="G25" t="s">
        <v>30</v>
      </c>
      <c r="H25" t="s">
        <v>81</v>
      </c>
      <c r="I25" t="s">
        <v>31</v>
      </c>
      <c r="J25" t="s">
        <v>31</v>
      </c>
      <c r="K25" t="s">
        <v>33</v>
      </c>
      <c r="L25" s="12">
        <v>11278177</v>
      </c>
      <c r="M25" s="12">
        <v>1584011</v>
      </c>
      <c r="N25" s="13">
        <v>12862188</v>
      </c>
      <c r="O25" s="14">
        <v>5542075</v>
      </c>
      <c r="P25" s="14">
        <v>275670</v>
      </c>
      <c r="Q25" s="15">
        <v>5817745</v>
      </c>
      <c r="R25" s="16">
        <v>7044443</v>
      </c>
      <c r="S25" s="17">
        <v>12862188</v>
      </c>
      <c r="T25" s="17">
        <v>4529496</v>
      </c>
      <c r="U25" s="18">
        <v>550144</v>
      </c>
      <c r="V25" s="14">
        <v>940054</v>
      </c>
      <c r="W25" s="19">
        <v>610501</v>
      </c>
      <c r="X25" s="20">
        <f t="shared" si="49"/>
        <v>2.0350098113071367</v>
      </c>
      <c r="Y25" s="20">
        <f t="shared" si="50"/>
        <v>0.45231378984664194</v>
      </c>
      <c r="Z25" s="20">
        <f t="shared" si="51"/>
        <v>1.7087417112610517</v>
      </c>
      <c r="AA25" s="20">
        <f t="shared" si="52"/>
        <v>4.7464785929112523</v>
      </c>
      <c r="AB25" s="20">
        <f t="shared" si="53"/>
        <v>8.666419758098689</v>
      </c>
    </row>
    <row r="26" spans="1:28" x14ac:dyDescent="0.25">
      <c r="A26" t="s">
        <v>28</v>
      </c>
      <c r="B26" t="s">
        <v>29</v>
      </c>
      <c r="C26">
        <v>900206717</v>
      </c>
      <c r="D26" t="s">
        <v>40</v>
      </c>
      <c r="E26" t="s">
        <v>82</v>
      </c>
      <c r="F26" s="21" t="s">
        <v>55</v>
      </c>
      <c r="G26" t="s">
        <v>38</v>
      </c>
      <c r="H26" t="s">
        <v>83</v>
      </c>
      <c r="I26" t="s">
        <v>31</v>
      </c>
      <c r="J26" t="s">
        <v>31</v>
      </c>
      <c r="K26" t="s">
        <v>32</v>
      </c>
      <c r="L26" s="12">
        <v>11622150</v>
      </c>
      <c r="M26" s="12">
        <v>5946214</v>
      </c>
      <c r="N26" s="13">
        <v>17568364</v>
      </c>
      <c r="O26" s="14">
        <v>4015308</v>
      </c>
      <c r="P26" s="14">
        <v>4245103</v>
      </c>
      <c r="Q26" s="15">
        <v>8260411</v>
      </c>
      <c r="R26" s="16">
        <v>9307953</v>
      </c>
      <c r="S26" s="17">
        <v>17568364</v>
      </c>
      <c r="T26" s="17">
        <v>2141117</v>
      </c>
      <c r="U26" s="18">
        <v>56574</v>
      </c>
      <c r="V26" s="14">
        <v>2705752</v>
      </c>
      <c r="W26" s="19">
        <v>1799520</v>
      </c>
      <c r="X26" s="20">
        <f t="shared" si="49"/>
        <v>2.8944604000490126</v>
      </c>
      <c r="Y26" s="20">
        <f t="shared" si="50"/>
        <v>0.47018669467458668</v>
      </c>
      <c r="Z26" s="20">
        <f t="shared" si="51"/>
        <v>47.826775550606285</v>
      </c>
      <c r="AA26" s="20">
        <f t="shared" si="52"/>
        <v>10.242957170058634</v>
      </c>
      <c r="AB26" s="20">
        <f t="shared" si="53"/>
        <v>19.333144462590219</v>
      </c>
    </row>
    <row r="27" spans="1:28" x14ac:dyDescent="0.25">
      <c r="A27" t="s">
        <v>28</v>
      </c>
      <c r="B27" t="s">
        <v>29</v>
      </c>
      <c r="C27">
        <v>900206717</v>
      </c>
      <c r="D27" t="s">
        <v>40</v>
      </c>
      <c r="E27" t="s">
        <v>82</v>
      </c>
      <c r="F27" s="21" t="s">
        <v>55</v>
      </c>
      <c r="G27" t="s">
        <v>38</v>
      </c>
      <c r="H27" t="s">
        <v>83</v>
      </c>
      <c r="I27" t="s">
        <v>31</v>
      </c>
      <c r="J27" t="s">
        <v>31</v>
      </c>
      <c r="K27" t="s">
        <v>33</v>
      </c>
      <c r="L27" s="12">
        <v>12997504</v>
      </c>
      <c r="M27" s="12">
        <v>6142612</v>
      </c>
      <c r="N27" s="13">
        <v>19140116</v>
      </c>
      <c r="O27" s="14">
        <v>4485197</v>
      </c>
      <c r="P27" s="14">
        <v>7146486</v>
      </c>
      <c r="Q27" s="15">
        <v>11631683</v>
      </c>
      <c r="R27" s="16">
        <v>7508433</v>
      </c>
      <c r="S27" s="17">
        <v>19140116</v>
      </c>
      <c r="T27" s="17">
        <v>1872561</v>
      </c>
      <c r="U27" s="18">
        <v>45381</v>
      </c>
      <c r="V27" s="14">
        <v>986484</v>
      </c>
      <c r="W27" s="19">
        <v>897682</v>
      </c>
      <c r="X27" s="20">
        <f t="shared" si="49"/>
        <v>2.8978669164364463</v>
      </c>
      <c r="Y27" s="20">
        <f t="shared" si="50"/>
        <v>0.60771225210965285</v>
      </c>
      <c r="Z27" s="20">
        <f t="shared" si="51"/>
        <v>21.737819792424141</v>
      </c>
      <c r="AA27" s="20">
        <f t="shared" si="52"/>
        <v>4.6900551699895656</v>
      </c>
      <c r="AB27" s="20">
        <f t="shared" si="53"/>
        <v>11.955650400023547</v>
      </c>
    </row>
    <row r="28" spans="1:28" x14ac:dyDescent="0.25">
      <c r="A28" t="s">
        <v>28</v>
      </c>
      <c r="B28" t="s">
        <v>29</v>
      </c>
      <c r="C28">
        <v>900356560</v>
      </c>
      <c r="D28" t="s">
        <v>40</v>
      </c>
      <c r="E28" t="s">
        <v>84</v>
      </c>
      <c r="F28" s="21" t="s">
        <v>55</v>
      </c>
      <c r="G28" t="s">
        <v>30</v>
      </c>
      <c r="H28" t="s">
        <v>85</v>
      </c>
      <c r="I28" t="s">
        <v>35</v>
      </c>
      <c r="J28" t="s">
        <v>36</v>
      </c>
      <c r="K28" t="s">
        <v>32</v>
      </c>
      <c r="L28" s="12">
        <v>8351205</v>
      </c>
      <c r="M28" s="12">
        <v>4068453</v>
      </c>
      <c r="N28" s="13">
        <v>12419658</v>
      </c>
      <c r="O28" s="14">
        <v>1876432</v>
      </c>
      <c r="P28" s="14">
        <v>4595910</v>
      </c>
      <c r="Q28" s="15">
        <v>6472342</v>
      </c>
      <c r="R28" s="16">
        <v>5947316</v>
      </c>
      <c r="S28" s="17">
        <v>12419658</v>
      </c>
      <c r="T28" s="17">
        <v>1808449</v>
      </c>
      <c r="U28" s="18">
        <v>517705</v>
      </c>
      <c r="V28" s="14">
        <v>8265</v>
      </c>
      <c r="W28" s="19">
        <v>8265</v>
      </c>
      <c r="X28" s="20">
        <f t="shared" ref="X28:X29" si="54">L28/O28</f>
        <v>4.450576946033749</v>
      </c>
      <c r="Y28" s="20">
        <f t="shared" ref="Y28:Y29" si="55">Q28/N28</f>
        <v>0.52113689442978217</v>
      </c>
      <c r="Z28" s="20">
        <f t="shared" ref="Z28:Z29" si="56">V28/U28</f>
        <v>1.5964690315913504E-2</v>
      </c>
      <c r="AA28" s="20">
        <f t="shared" ref="AA28:AA29" si="57">(W28/N28)*100</f>
        <v>6.6547726193426582E-2</v>
      </c>
      <c r="AB28" s="20">
        <f t="shared" ref="AB28:AB29" si="58">(W28/R28)*100</f>
        <v>0.13897025145460576</v>
      </c>
    </row>
    <row r="29" spans="1:28" x14ac:dyDescent="0.25">
      <c r="A29" t="s">
        <v>28</v>
      </c>
      <c r="B29" t="s">
        <v>29</v>
      </c>
      <c r="C29">
        <v>900356560</v>
      </c>
      <c r="D29" t="s">
        <v>40</v>
      </c>
      <c r="E29" t="s">
        <v>84</v>
      </c>
      <c r="F29" s="21" t="s">
        <v>55</v>
      </c>
      <c r="G29" t="s">
        <v>30</v>
      </c>
      <c r="H29" t="s">
        <v>85</v>
      </c>
      <c r="I29" t="s">
        <v>35</v>
      </c>
      <c r="J29" t="s">
        <v>36</v>
      </c>
      <c r="K29" t="s">
        <v>33</v>
      </c>
      <c r="L29" s="12">
        <v>6495122</v>
      </c>
      <c r="M29" s="12">
        <v>5290770</v>
      </c>
      <c r="N29" s="13">
        <v>11785892</v>
      </c>
      <c r="O29" s="14">
        <v>5370668</v>
      </c>
      <c r="P29" s="14">
        <v>476173</v>
      </c>
      <c r="Q29" s="15">
        <v>5846841</v>
      </c>
      <c r="R29" s="16">
        <v>5939051</v>
      </c>
      <c r="S29" s="17">
        <v>11785892</v>
      </c>
      <c r="T29" s="17">
        <v>2614381</v>
      </c>
      <c r="U29" s="18">
        <v>496390</v>
      </c>
      <c r="V29" s="14">
        <v>96093</v>
      </c>
      <c r="W29" s="19">
        <v>33131</v>
      </c>
      <c r="X29" s="20">
        <f t="shared" si="54"/>
        <v>1.2093694862538515</v>
      </c>
      <c r="Y29" s="20">
        <f t="shared" si="55"/>
        <v>0.49608811959247545</v>
      </c>
      <c r="Z29" s="20">
        <f t="shared" si="56"/>
        <v>0.19358367412719837</v>
      </c>
      <c r="AA29" s="20">
        <f t="shared" si="57"/>
        <v>0.28110727639452321</v>
      </c>
      <c r="AB29" s="20">
        <f t="shared" si="58"/>
        <v>0.55785006729189557</v>
      </c>
    </row>
    <row r="30" spans="1:28" x14ac:dyDescent="0.25">
      <c r="A30" t="s">
        <v>28</v>
      </c>
      <c r="B30" t="s">
        <v>29</v>
      </c>
      <c r="C30">
        <v>900360797</v>
      </c>
      <c r="D30" t="s">
        <v>40</v>
      </c>
      <c r="E30" t="s">
        <v>86</v>
      </c>
      <c r="F30" s="21" t="s">
        <v>60</v>
      </c>
      <c r="G30" t="s">
        <v>30</v>
      </c>
      <c r="H30" t="s">
        <v>87</v>
      </c>
      <c r="I30" t="s">
        <v>57</v>
      </c>
      <c r="J30" t="s">
        <v>58</v>
      </c>
      <c r="K30" t="s">
        <v>32</v>
      </c>
      <c r="L30" s="12">
        <v>13825254</v>
      </c>
      <c r="M30" s="12">
        <v>5440269</v>
      </c>
      <c r="N30" s="13">
        <v>19265523</v>
      </c>
      <c r="O30" s="14">
        <v>7354028</v>
      </c>
      <c r="P30" s="14">
        <v>5634051</v>
      </c>
      <c r="Q30" s="15">
        <v>12988079</v>
      </c>
      <c r="R30" s="16">
        <v>6277444</v>
      </c>
      <c r="S30" s="17">
        <v>19265523</v>
      </c>
      <c r="T30" s="17">
        <v>3570169</v>
      </c>
      <c r="V30" s="14">
        <v>1559678</v>
      </c>
      <c r="W30" s="19">
        <v>1016152</v>
      </c>
      <c r="X30" s="20">
        <f t="shared" ref="X30:X31" si="59">L30/O30</f>
        <v>1.879956671364319</v>
      </c>
      <c r="Y30" s="20">
        <f t="shared" ref="Y30:Y31" si="60">Q30/N30</f>
        <v>0.67416176555393803</v>
      </c>
      <c r="Z30" s="20">
        <v>0</v>
      </c>
      <c r="AA30" s="20">
        <f t="shared" ref="AA30:AA31" si="61">(W30/N30)*100</f>
        <v>5.2744584198414959</v>
      </c>
      <c r="AB30" s="20">
        <f t="shared" ref="AB30:AB31" si="62">(W30/R30)*100</f>
        <v>16.187352686857899</v>
      </c>
    </row>
    <row r="31" spans="1:28" x14ac:dyDescent="0.25">
      <c r="A31" t="s">
        <v>28</v>
      </c>
      <c r="B31" t="s">
        <v>29</v>
      </c>
      <c r="C31">
        <v>900360797</v>
      </c>
      <c r="D31" t="s">
        <v>40</v>
      </c>
      <c r="E31" t="s">
        <v>86</v>
      </c>
      <c r="F31" s="21" t="s">
        <v>60</v>
      </c>
      <c r="G31" t="s">
        <v>30</v>
      </c>
      <c r="H31" t="s">
        <v>87</v>
      </c>
      <c r="I31" t="s">
        <v>57</v>
      </c>
      <c r="J31" t="s">
        <v>58</v>
      </c>
      <c r="K31" t="s">
        <v>33</v>
      </c>
      <c r="L31" s="12">
        <v>12932277</v>
      </c>
      <c r="M31" s="12">
        <v>4717988</v>
      </c>
      <c r="N31" s="13">
        <v>17650265</v>
      </c>
      <c r="O31" s="14">
        <v>6562001</v>
      </c>
      <c r="P31" s="14">
        <v>4913202</v>
      </c>
      <c r="Q31" s="15">
        <v>11475203</v>
      </c>
      <c r="R31" s="16">
        <v>6175062</v>
      </c>
      <c r="S31" s="17">
        <v>17650265</v>
      </c>
      <c r="T31" s="17">
        <v>1806045</v>
      </c>
      <c r="V31" s="14">
        <v>485342</v>
      </c>
      <c r="W31" s="19">
        <v>320671</v>
      </c>
      <c r="X31" s="20">
        <f t="shared" si="59"/>
        <v>1.9707825402647758</v>
      </c>
      <c r="Y31" s="20">
        <f t="shared" si="60"/>
        <v>0.65014338311634412</v>
      </c>
      <c r="Z31" s="20">
        <v>0</v>
      </c>
      <c r="AA31" s="20">
        <f t="shared" si="61"/>
        <v>1.8168055833722612</v>
      </c>
      <c r="AB31" s="20">
        <f t="shared" si="62"/>
        <v>5.193000491331099</v>
      </c>
    </row>
    <row r="32" spans="1:28" x14ac:dyDescent="0.25">
      <c r="A32" t="s">
        <v>28</v>
      </c>
      <c r="B32" t="s">
        <v>29</v>
      </c>
      <c r="C32">
        <v>900402040</v>
      </c>
      <c r="D32" t="s">
        <v>40</v>
      </c>
      <c r="E32" t="s">
        <v>88</v>
      </c>
      <c r="F32" s="21" t="s">
        <v>60</v>
      </c>
      <c r="G32" t="s">
        <v>30</v>
      </c>
      <c r="H32" t="s">
        <v>89</v>
      </c>
      <c r="I32" t="s">
        <v>49</v>
      </c>
      <c r="J32" t="s">
        <v>50</v>
      </c>
      <c r="K32" t="s">
        <v>32</v>
      </c>
      <c r="L32" s="12">
        <v>4319299</v>
      </c>
      <c r="M32" s="12">
        <v>311229</v>
      </c>
      <c r="N32" s="13">
        <v>4630528</v>
      </c>
      <c r="O32" s="14">
        <v>1328032</v>
      </c>
      <c r="P32" s="14">
        <v>0</v>
      </c>
      <c r="Q32" s="15">
        <v>1328032</v>
      </c>
      <c r="R32" s="16">
        <v>3302496</v>
      </c>
      <c r="S32" s="17">
        <v>4630528</v>
      </c>
      <c r="T32" s="17">
        <v>3115169</v>
      </c>
      <c r="V32" s="14">
        <v>789448</v>
      </c>
      <c r="W32" s="19">
        <v>467326</v>
      </c>
      <c r="X32" s="20">
        <f t="shared" ref="X32:X33" si="63">L32/O32</f>
        <v>3.2524058155225175</v>
      </c>
      <c r="Y32" s="20">
        <f t="shared" ref="Y32:Y33" si="64">Q32/N32</f>
        <v>0.28679925917735516</v>
      </c>
      <c r="Z32" s="20">
        <v>0</v>
      </c>
      <c r="AA32" s="20">
        <f t="shared" ref="AA32:AA33" si="65">(W32/N32)*100</f>
        <v>10.092283212627157</v>
      </c>
      <c r="AB32" s="20">
        <f t="shared" ref="AB32:AB33" si="66">(W32/R32)*100</f>
        <v>14.150690871389399</v>
      </c>
    </row>
    <row r="33" spans="1:28" x14ac:dyDescent="0.25">
      <c r="A33" t="s">
        <v>28</v>
      </c>
      <c r="B33" t="s">
        <v>29</v>
      </c>
      <c r="C33">
        <v>900402040</v>
      </c>
      <c r="D33" t="s">
        <v>40</v>
      </c>
      <c r="E33" t="s">
        <v>88</v>
      </c>
      <c r="F33" s="21" t="s">
        <v>60</v>
      </c>
      <c r="G33" t="s">
        <v>30</v>
      </c>
      <c r="H33" t="s">
        <v>89</v>
      </c>
      <c r="I33" t="s">
        <v>49</v>
      </c>
      <c r="J33" t="s">
        <v>50</v>
      </c>
      <c r="K33" t="s">
        <v>33</v>
      </c>
      <c r="L33" s="12">
        <v>4209358</v>
      </c>
      <c r="M33" s="12">
        <v>286681</v>
      </c>
      <c r="N33" s="13">
        <v>4496039</v>
      </c>
      <c r="O33" s="14">
        <v>1660869</v>
      </c>
      <c r="P33" s="14">
        <v>0</v>
      </c>
      <c r="Q33" s="15">
        <v>1660869</v>
      </c>
      <c r="R33" s="16">
        <v>2835170</v>
      </c>
      <c r="S33" s="17">
        <v>4496039</v>
      </c>
      <c r="T33" s="17">
        <v>3267252</v>
      </c>
      <c r="V33" s="14">
        <v>859395</v>
      </c>
      <c r="W33" s="19">
        <v>421645</v>
      </c>
      <c r="X33" s="20">
        <f t="shared" si="63"/>
        <v>2.5344310719268046</v>
      </c>
      <c r="Y33" s="20">
        <f t="shared" si="64"/>
        <v>0.36940716039162469</v>
      </c>
      <c r="Z33" s="20">
        <v>0</v>
      </c>
      <c r="AA33" s="20">
        <f t="shared" si="65"/>
        <v>9.378143739411513</v>
      </c>
      <c r="AB33" s="20">
        <f t="shared" si="66"/>
        <v>14.871947713893698</v>
      </c>
    </row>
    <row r="34" spans="1:28" x14ac:dyDescent="0.25">
      <c r="A34" t="s">
        <v>28</v>
      </c>
      <c r="B34" t="s">
        <v>29</v>
      </c>
      <c r="C34">
        <v>900413453</v>
      </c>
      <c r="D34" t="s">
        <v>40</v>
      </c>
      <c r="E34" t="s">
        <v>90</v>
      </c>
      <c r="F34" s="21" t="s">
        <v>55</v>
      </c>
      <c r="G34" t="s">
        <v>30</v>
      </c>
      <c r="H34" t="s">
        <v>91</v>
      </c>
      <c r="I34" t="s">
        <v>45</v>
      </c>
      <c r="J34" t="s">
        <v>46</v>
      </c>
      <c r="K34" t="s">
        <v>32</v>
      </c>
      <c r="L34" s="12">
        <v>3447425</v>
      </c>
      <c r="M34" s="12">
        <v>343708</v>
      </c>
      <c r="N34" s="13">
        <v>3791133</v>
      </c>
      <c r="O34" s="14">
        <v>2555642</v>
      </c>
      <c r="P34" s="14">
        <v>414977</v>
      </c>
      <c r="Q34" s="15">
        <v>2970619</v>
      </c>
      <c r="R34" s="16">
        <v>820514</v>
      </c>
      <c r="S34" s="17">
        <v>3791133</v>
      </c>
      <c r="T34" s="17">
        <v>1031091</v>
      </c>
      <c r="U34" s="18">
        <v>180191</v>
      </c>
      <c r="V34" s="14">
        <v>-476139</v>
      </c>
      <c r="W34" s="19">
        <v>-476139</v>
      </c>
      <c r="X34" s="20">
        <f t="shared" ref="X34:X35" si="67">L34/O34</f>
        <v>1.3489467617138864</v>
      </c>
      <c r="Y34" s="20">
        <f t="shared" ref="Y34:Y35" si="68">Q34/N34</f>
        <v>0.78357024140276799</v>
      </c>
      <c r="Z34" s="20">
        <f t="shared" ref="Z34:Z35" si="69">V34/U34</f>
        <v>-2.6424127731129747</v>
      </c>
      <c r="AA34" s="20">
        <f t="shared" ref="AA34:AA35" si="70">(W34/N34)*100</f>
        <v>-12.559279772036486</v>
      </c>
      <c r="AB34" s="20">
        <f t="shared" ref="AB34:AB35" si="71">(W34/R34)*100</f>
        <v>-58.029357207799016</v>
      </c>
    </row>
    <row r="35" spans="1:28" x14ac:dyDescent="0.25">
      <c r="A35" t="s">
        <v>28</v>
      </c>
      <c r="B35" t="s">
        <v>29</v>
      </c>
      <c r="C35">
        <v>900413453</v>
      </c>
      <c r="D35" t="s">
        <v>40</v>
      </c>
      <c r="E35" t="s">
        <v>90</v>
      </c>
      <c r="F35" s="21" t="s">
        <v>55</v>
      </c>
      <c r="G35" t="s">
        <v>30</v>
      </c>
      <c r="H35" t="s">
        <v>91</v>
      </c>
      <c r="I35" t="s">
        <v>45</v>
      </c>
      <c r="J35" t="s">
        <v>46</v>
      </c>
      <c r="K35" t="s">
        <v>33</v>
      </c>
      <c r="L35" s="12">
        <v>4445069</v>
      </c>
      <c r="M35" s="12">
        <v>349814</v>
      </c>
      <c r="N35" s="13">
        <v>4794883</v>
      </c>
      <c r="O35" s="14">
        <v>2467910</v>
      </c>
      <c r="P35" s="14">
        <v>1030320</v>
      </c>
      <c r="Q35" s="15">
        <v>3498230</v>
      </c>
      <c r="R35" s="16">
        <v>1296653</v>
      </c>
      <c r="S35" s="17">
        <v>4794883</v>
      </c>
      <c r="T35" s="17">
        <v>1647524</v>
      </c>
      <c r="U35" s="18">
        <v>273985</v>
      </c>
      <c r="V35" s="14">
        <v>7614</v>
      </c>
      <c r="W35" s="19">
        <v>-17139</v>
      </c>
      <c r="X35" s="20">
        <f t="shared" si="67"/>
        <v>1.8011471244899531</v>
      </c>
      <c r="Y35" s="20">
        <f t="shared" si="68"/>
        <v>0.72957567473492058</v>
      </c>
      <c r="Z35" s="20">
        <f t="shared" si="69"/>
        <v>2.778984250962644E-2</v>
      </c>
      <c r="AA35" s="20">
        <f t="shared" si="70"/>
        <v>-0.3574435497174801</v>
      </c>
      <c r="AB35" s="20">
        <f t="shared" si="71"/>
        <v>-1.3217877103589011</v>
      </c>
    </row>
    <row r="36" spans="1:28" x14ac:dyDescent="0.25">
      <c r="A36" t="s">
        <v>28</v>
      </c>
      <c r="B36" t="s">
        <v>29</v>
      </c>
      <c r="C36">
        <v>900431548</v>
      </c>
      <c r="D36" t="s">
        <v>40</v>
      </c>
      <c r="E36" t="s">
        <v>92</v>
      </c>
      <c r="F36" s="21" t="s">
        <v>55</v>
      </c>
      <c r="G36" t="s">
        <v>30</v>
      </c>
      <c r="H36" t="s">
        <v>93</v>
      </c>
      <c r="I36" t="s">
        <v>41</v>
      </c>
      <c r="J36" t="s">
        <v>42</v>
      </c>
      <c r="K36" t="s">
        <v>32</v>
      </c>
      <c r="L36" s="12">
        <v>8619648</v>
      </c>
      <c r="M36" s="12">
        <v>334450</v>
      </c>
      <c r="N36" s="13">
        <v>8954098</v>
      </c>
      <c r="O36" s="14">
        <v>6254610</v>
      </c>
      <c r="P36" s="14">
        <v>0</v>
      </c>
      <c r="Q36" s="15">
        <v>6254610</v>
      </c>
      <c r="R36" s="16">
        <v>2699488</v>
      </c>
      <c r="S36" s="17">
        <v>8954098</v>
      </c>
      <c r="T36" s="17">
        <v>2030992</v>
      </c>
      <c r="U36" s="18">
        <v>33223</v>
      </c>
      <c r="V36" s="14">
        <v>545474</v>
      </c>
      <c r="W36" s="19">
        <v>341525</v>
      </c>
      <c r="X36" s="20">
        <f t="shared" ref="X36:X37" si="72">L36/O36</f>
        <v>1.3781271733969025</v>
      </c>
      <c r="Y36" s="20">
        <f t="shared" ref="Y36:Y37" si="73">Q36/N36</f>
        <v>0.69851927017104343</v>
      </c>
      <c r="Z36" s="20">
        <f t="shared" ref="Z36:Z37" si="74">V36/U36</f>
        <v>16.418565451644945</v>
      </c>
      <c r="AA36" s="20">
        <f t="shared" ref="AA36:AA37" si="75">(W36/N36)*100</f>
        <v>3.814175364174035</v>
      </c>
      <c r="AB36" s="20">
        <f t="shared" ref="AB36:AB37" si="76">(W36/R36)*100</f>
        <v>12.651473168245236</v>
      </c>
    </row>
    <row r="37" spans="1:28" x14ac:dyDescent="0.25">
      <c r="A37" t="s">
        <v>28</v>
      </c>
      <c r="B37" t="s">
        <v>29</v>
      </c>
      <c r="C37">
        <v>900431548</v>
      </c>
      <c r="D37" t="s">
        <v>40</v>
      </c>
      <c r="E37" t="s">
        <v>92</v>
      </c>
      <c r="F37" s="21" t="s">
        <v>55</v>
      </c>
      <c r="G37" t="s">
        <v>30</v>
      </c>
      <c r="H37" t="s">
        <v>93</v>
      </c>
      <c r="I37" t="s">
        <v>41</v>
      </c>
      <c r="J37" t="s">
        <v>42</v>
      </c>
      <c r="K37" t="s">
        <v>33</v>
      </c>
      <c r="L37" s="12">
        <v>6616302</v>
      </c>
      <c r="M37" s="12">
        <v>91089</v>
      </c>
      <c r="N37" s="13">
        <v>6707391</v>
      </c>
      <c r="O37" s="14">
        <v>4349428</v>
      </c>
      <c r="P37" s="14">
        <v>0</v>
      </c>
      <c r="Q37" s="15">
        <v>4349428</v>
      </c>
      <c r="R37" s="16">
        <v>2357963</v>
      </c>
      <c r="S37" s="17">
        <v>6707391</v>
      </c>
      <c r="T37" s="17">
        <v>1829103</v>
      </c>
      <c r="U37" s="18">
        <v>43449</v>
      </c>
      <c r="V37" s="14">
        <v>520935</v>
      </c>
      <c r="W37" s="19">
        <v>326760</v>
      </c>
      <c r="X37" s="20">
        <f t="shared" si="72"/>
        <v>1.5211889931273721</v>
      </c>
      <c r="Y37" s="20">
        <f t="shared" si="73"/>
        <v>0.64845302741408695</v>
      </c>
      <c r="Z37" s="20">
        <f t="shared" si="74"/>
        <v>11.989573983290756</v>
      </c>
      <c r="AA37" s="20">
        <f t="shared" si="75"/>
        <v>4.8716408511148375</v>
      </c>
      <c r="AB37" s="20">
        <f t="shared" si="76"/>
        <v>13.857723806522834</v>
      </c>
    </row>
    <row r="38" spans="1:28" x14ac:dyDescent="0.25">
      <c r="A38" t="s">
        <v>28</v>
      </c>
      <c r="B38" t="s">
        <v>29</v>
      </c>
      <c r="C38">
        <v>900584176</v>
      </c>
      <c r="D38" t="s">
        <v>40</v>
      </c>
      <c r="E38" t="s">
        <v>94</v>
      </c>
      <c r="F38" s="21" t="s">
        <v>55</v>
      </c>
      <c r="G38" t="s">
        <v>30</v>
      </c>
      <c r="H38" t="s">
        <v>95</v>
      </c>
      <c r="I38" t="s">
        <v>52</v>
      </c>
      <c r="J38" t="s">
        <v>53</v>
      </c>
      <c r="K38" t="s">
        <v>32</v>
      </c>
      <c r="L38" s="12">
        <v>7818789</v>
      </c>
      <c r="M38" s="12">
        <v>2552250</v>
      </c>
      <c r="N38" s="13">
        <v>10371039</v>
      </c>
      <c r="O38" s="14">
        <v>2214947</v>
      </c>
      <c r="P38" s="14">
        <v>3485129</v>
      </c>
      <c r="Q38" s="15">
        <v>5700076</v>
      </c>
      <c r="R38" s="16">
        <v>4670963</v>
      </c>
      <c r="S38" s="17">
        <v>10371039</v>
      </c>
      <c r="T38" s="17">
        <v>4862858</v>
      </c>
      <c r="V38" s="14">
        <v>975509</v>
      </c>
      <c r="W38" s="19">
        <v>634081</v>
      </c>
      <c r="X38" s="20">
        <f t="shared" ref="X38:X39" si="77">L38/O38</f>
        <v>3.5300117790628849</v>
      </c>
      <c r="Y38" s="20">
        <f t="shared" ref="Y38:Y39" si="78">Q38/N38</f>
        <v>0.54961474930332443</v>
      </c>
      <c r="Z38" s="20">
        <v>0</v>
      </c>
      <c r="AA38" s="20">
        <f t="shared" ref="AA38:AA39" si="79">(W38/N38)*100</f>
        <v>6.1139583025384434</v>
      </c>
      <c r="AB38" s="20">
        <f t="shared" ref="AB38:AB39" si="80">(W38/R38)*100</f>
        <v>13.574952317113196</v>
      </c>
    </row>
    <row r="39" spans="1:28" x14ac:dyDescent="0.25">
      <c r="A39" t="s">
        <v>28</v>
      </c>
      <c r="B39" t="s">
        <v>29</v>
      </c>
      <c r="C39">
        <v>900584176</v>
      </c>
      <c r="D39" t="s">
        <v>40</v>
      </c>
      <c r="E39" t="s">
        <v>94</v>
      </c>
      <c r="F39" s="21" t="s">
        <v>55</v>
      </c>
      <c r="G39" t="s">
        <v>30</v>
      </c>
      <c r="H39" t="s">
        <v>95</v>
      </c>
      <c r="I39" t="s">
        <v>52</v>
      </c>
      <c r="J39" t="s">
        <v>53</v>
      </c>
      <c r="K39" t="s">
        <v>33</v>
      </c>
      <c r="L39" s="12">
        <v>6330568</v>
      </c>
      <c r="M39" s="12">
        <v>1901792</v>
      </c>
      <c r="N39" s="13">
        <v>8232360</v>
      </c>
      <c r="O39" s="14">
        <v>1975144</v>
      </c>
      <c r="P39" s="14">
        <v>2220334</v>
      </c>
      <c r="Q39" s="15">
        <v>4195478</v>
      </c>
      <c r="R39" s="16">
        <v>4036882</v>
      </c>
      <c r="S39" s="17">
        <v>8232360</v>
      </c>
      <c r="T39" s="17">
        <v>3795134</v>
      </c>
      <c r="V39" s="14">
        <v>772648</v>
      </c>
      <c r="W39" s="19">
        <v>562051</v>
      </c>
      <c r="X39" s="20">
        <f t="shared" si="77"/>
        <v>3.2051171965183296</v>
      </c>
      <c r="Y39" s="20">
        <f t="shared" si="78"/>
        <v>0.50963247477029672</v>
      </c>
      <c r="Z39" s="20">
        <v>0</v>
      </c>
      <c r="AA39" s="20">
        <f t="shared" si="79"/>
        <v>6.8273374828117337</v>
      </c>
      <c r="AB39" s="20">
        <f t="shared" si="80"/>
        <v>13.92289891059486</v>
      </c>
    </row>
    <row r="40" spans="1:28" x14ac:dyDescent="0.25">
      <c r="A40" t="s">
        <v>28</v>
      </c>
      <c r="B40" t="s">
        <v>29</v>
      </c>
      <c r="C40">
        <v>900585965</v>
      </c>
      <c r="D40" t="s">
        <v>40</v>
      </c>
      <c r="E40" t="s">
        <v>96</v>
      </c>
      <c r="F40" s="21" t="s">
        <v>55</v>
      </c>
      <c r="G40" t="s">
        <v>30</v>
      </c>
      <c r="H40" t="s">
        <v>97</v>
      </c>
      <c r="I40" t="s">
        <v>31</v>
      </c>
      <c r="J40" t="s">
        <v>31</v>
      </c>
      <c r="K40" t="s">
        <v>32</v>
      </c>
      <c r="L40" s="12">
        <v>18765802</v>
      </c>
      <c r="M40" s="12">
        <v>22084772</v>
      </c>
      <c r="N40" s="13">
        <v>40850574</v>
      </c>
      <c r="O40" s="14">
        <v>18836683</v>
      </c>
      <c r="P40" s="14">
        <v>11519981</v>
      </c>
      <c r="Q40" s="15">
        <v>30356664</v>
      </c>
      <c r="R40" s="16">
        <v>10493910</v>
      </c>
      <c r="S40" s="17">
        <v>40850574</v>
      </c>
      <c r="T40" s="17">
        <v>9920403</v>
      </c>
      <c r="U40" s="18">
        <v>2483247</v>
      </c>
      <c r="V40" s="14">
        <v>1992735</v>
      </c>
      <c r="W40" s="19">
        <v>1407395</v>
      </c>
      <c r="X40" s="20">
        <f t="shared" ref="X40" si="81">L40/O40</f>
        <v>0.99623707634725289</v>
      </c>
      <c r="Y40" s="20">
        <f t="shared" ref="Y40:Y41" si="82">Q40/N40</f>
        <v>0.74311474791027421</v>
      </c>
      <c r="Z40" s="20">
        <f t="shared" ref="Z40:Z41" si="83">V40/U40</f>
        <v>0.8024715221643276</v>
      </c>
      <c r="AA40" s="20">
        <f t="shared" ref="AA40:AA41" si="84">(W40/N40)*100</f>
        <v>3.4452269875081805</v>
      </c>
      <c r="AB40" s="20">
        <f t="shared" ref="AB40:AB41" si="85">(W40/R40)*100</f>
        <v>13.411540598308925</v>
      </c>
    </row>
    <row r="41" spans="1:28" x14ac:dyDescent="0.25">
      <c r="A41" t="s">
        <v>28</v>
      </c>
      <c r="B41" t="s">
        <v>29</v>
      </c>
      <c r="C41">
        <v>900585965</v>
      </c>
      <c r="D41" t="s">
        <v>40</v>
      </c>
      <c r="E41" t="s">
        <v>96</v>
      </c>
      <c r="F41" s="21" t="s">
        <v>55</v>
      </c>
      <c r="G41" t="s">
        <v>30</v>
      </c>
      <c r="H41" t="s">
        <v>97</v>
      </c>
      <c r="I41" t="s">
        <v>31</v>
      </c>
      <c r="J41" t="s">
        <v>31</v>
      </c>
      <c r="K41" t="s">
        <v>33</v>
      </c>
      <c r="L41" s="12">
        <v>22942587</v>
      </c>
      <c r="M41" s="12">
        <v>22043425</v>
      </c>
      <c r="N41" s="13">
        <v>44986012</v>
      </c>
      <c r="O41" s="14">
        <v>22100233</v>
      </c>
      <c r="P41" s="14">
        <v>13799264</v>
      </c>
      <c r="Q41" s="15">
        <v>35899497</v>
      </c>
      <c r="R41" s="16">
        <v>9086515</v>
      </c>
      <c r="S41" s="17">
        <v>44986012</v>
      </c>
      <c r="T41" s="17">
        <v>11964950</v>
      </c>
      <c r="U41" s="18">
        <v>2799715</v>
      </c>
      <c r="V41" s="14">
        <v>1274893</v>
      </c>
      <c r="W41" s="19">
        <v>737439</v>
      </c>
      <c r="X41" s="20">
        <f>L41/O41</f>
        <v>1.0381151637632056</v>
      </c>
      <c r="Y41" s="20">
        <f t="shared" si="82"/>
        <v>0.79801465842315611</v>
      </c>
      <c r="Z41" s="20">
        <f t="shared" si="83"/>
        <v>0.45536527825153633</v>
      </c>
      <c r="AA41" s="20">
        <f t="shared" si="84"/>
        <v>1.6392628890953924</v>
      </c>
      <c r="AB41" s="20">
        <f t="shared" si="85"/>
        <v>8.1157517486076891</v>
      </c>
    </row>
    <row r="42" spans="1:28" x14ac:dyDescent="0.25">
      <c r="A42" t="s">
        <v>28</v>
      </c>
      <c r="B42" t="s">
        <v>29</v>
      </c>
      <c r="C42">
        <v>901199372</v>
      </c>
      <c r="D42" t="s">
        <v>40</v>
      </c>
      <c r="E42" t="s">
        <v>98</v>
      </c>
      <c r="F42" s="21" t="s">
        <v>55</v>
      </c>
      <c r="G42" t="s">
        <v>30</v>
      </c>
      <c r="H42" t="s">
        <v>99</v>
      </c>
      <c r="I42" t="s">
        <v>41</v>
      </c>
      <c r="J42" t="s">
        <v>42</v>
      </c>
      <c r="K42" t="s">
        <v>32</v>
      </c>
      <c r="L42" s="12">
        <v>8226865</v>
      </c>
      <c r="M42" s="12">
        <v>187257</v>
      </c>
      <c r="N42" s="13">
        <v>8414122</v>
      </c>
      <c r="O42" s="14">
        <v>4316994</v>
      </c>
      <c r="P42" s="14">
        <v>1328301</v>
      </c>
      <c r="Q42" s="15">
        <v>5645295</v>
      </c>
      <c r="R42" s="16">
        <v>2768827</v>
      </c>
      <c r="S42" s="17">
        <v>8414122</v>
      </c>
      <c r="T42" s="17">
        <v>3642814</v>
      </c>
      <c r="V42" s="14">
        <v>345824</v>
      </c>
      <c r="W42" s="19">
        <v>217009</v>
      </c>
      <c r="X42" s="20">
        <f t="shared" ref="X42:X43" si="86">L42/O42</f>
        <v>1.9056929428208611</v>
      </c>
      <c r="Y42" s="20">
        <f t="shared" ref="Y42:Y43" si="87">Q42/N42</f>
        <v>0.67093096582150813</v>
      </c>
      <c r="Z42" s="20">
        <v>0</v>
      </c>
      <c r="AA42" s="20">
        <f t="shared" ref="AA42:AA43" si="88">(W42/N42)*100</f>
        <v>2.5791045102507426</v>
      </c>
      <c r="AB42" s="20">
        <f t="shared" ref="AB42:AB43" si="89">(W42/R42)*100</f>
        <v>7.837578873652995</v>
      </c>
    </row>
    <row r="43" spans="1:28" x14ac:dyDescent="0.25">
      <c r="A43" t="s">
        <v>28</v>
      </c>
      <c r="B43" t="s">
        <v>29</v>
      </c>
      <c r="C43">
        <v>901199372</v>
      </c>
      <c r="D43" t="s">
        <v>40</v>
      </c>
      <c r="E43" t="s">
        <v>98</v>
      </c>
      <c r="F43" s="21" t="s">
        <v>55</v>
      </c>
      <c r="G43" t="s">
        <v>30</v>
      </c>
      <c r="H43" t="s">
        <v>99</v>
      </c>
      <c r="I43" t="s">
        <v>41</v>
      </c>
      <c r="J43" t="s">
        <v>42</v>
      </c>
      <c r="K43" t="s">
        <v>33</v>
      </c>
      <c r="L43" s="12">
        <v>10732181</v>
      </c>
      <c r="M43" s="12">
        <v>187337</v>
      </c>
      <c r="N43" s="13">
        <v>10919518</v>
      </c>
      <c r="O43" s="14">
        <v>5051170</v>
      </c>
      <c r="P43" s="14">
        <v>3816530</v>
      </c>
      <c r="Q43" s="15">
        <v>8867700</v>
      </c>
      <c r="R43" s="16">
        <v>2051818</v>
      </c>
      <c r="S43" s="17">
        <v>10919518</v>
      </c>
      <c r="T43" s="17">
        <v>4060706</v>
      </c>
      <c r="V43" s="14">
        <v>448356</v>
      </c>
      <c r="W43" s="19">
        <v>271451</v>
      </c>
      <c r="X43" s="20">
        <f t="shared" si="86"/>
        <v>2.1246921010379771</v>
      </c>
      <c r="Y43" s="20">
        <f t="shared" si="87"/>
        <v>0.8120962848360157</v>
      </c>
      <c r="Z43" s="20">
        <v>0</v>
      </c>
      <c r="AA43" s="20">
        <f t="shared" si="88"/>
        <v>2.4859247450299544</v>
      </c>
      <c r="AB43" s="20">
        <f t="shared" si="89"/>
        <v>13.229779639324734</v>
      </c>
    </row>
    <row r="44" spans="1:28" x14ac:dyDescent="0.25">
      <c r="A44" t="s">
        <v>28</v>
      </c>
      <c r="B44" t="s">
        <v>29</v>
      </c>
      <c r="C44">
        <v>901259742</v>
      </c>
      <c r="D44" t="s">
        <v>40</v>
      </c>
      <c r="E44" t="s">
        <v>100</v>
      </c>
      <c r="F44" s="21" t="s">
        <v>55</v>
      </c>
      <c r="G44" t="s">
        <v>30</v>
      </c>
      <c r="H44" t="s">
        <v>101</v>
      </c>
      <c r="I44" t="s">
        <v>31</v>
      </c>
      <c r="J44" t="s">
        <v>31</v>
      </c>
      <c r="K44" t="s">
        <v>32</v>
      </c>
      <c r="L44" s="12">
        <v>44248449</v>
      </c>
      <c r="M44" s="12">
        <v>382252</v>
      </c>
      <c r="N44" s="13">
        <v>44630701</v>
      </c>
      <c r="O44" s="14">
        <v>32089746</v>
      </c>
      <c r="P44" s="14">
        <v>0</v>
      </c>
      <c r="Q44" s="15">
        <v>32089746</v>
      </c>
      <c r="R44" s="16">
        <v>12540955</v>
      </c>
      <c r="S44" s="17">
        <v>44630701</v>
      </c>
      <c r="T44" s="17">
        <v>14307132</v>
      </c>
      <c r="U44" s="18">
        <v>2385567</v>
      </c>
      <c r="V44" s="14">
        <v>6694381</v>
      </c>
      <c r="W44" s="19">
        <v>6694381</v>
      </c>
      <c r="X44" s="20">
        <f>L44/O44</f>
        <v>1.3788968289122638</v>
      </c>
      <c r="Y44" s="20">
        <f t="shared" ref="Y44:Y45" si="90">Q44/N44</f>
        <v>0.71900609403379079</v>
      </c>
      <c r="Z44" s="20">
        <f t="shared" ref="Z44:Z45" si="91">V44/U44</f>
        <v>2.8062012091884236</v>
      </c>
      <c r="AA44" s="20">
        <f t="shared" ref="AA44:AA45" si="92">(W44/N44)*100</f>
        <v>14.999497767243225</v>
      </c>
      <c r="AB44" s="20">
        <f t="shared" ref="AB44:AB45" si="93">(W44/R44)*100</f>
        <v>53.380153265839802</v>
      </c>
    </row>
    <row r="45" spans="1:28" x14ac:dyDescent="0.25">
      <c r="A45" t="s">
        <v>28</v>
      </c>
      <c r="B45" t="s">
        <v>29</v>
      </c>
      <c r="C45">
        <v>901259742</v>
      </c>
      <c r="D45" t="s">
        <v>40</v>
      </c>
      <c r="E45" t="s">
        <v>100</v>
      </c>
      <c r="F45" s="21" t="s">
        <v>55</v>
      </c>
      <c r="G45" t="s">
        <v>30</v>
      </c>
      <c r="H45" t="s">
        <v>101</v>
      </c>
      <c r="I45" t="s">
        <v>31</v>
      </c>
      <c r="J45" t="s">
        <v>31</v>
      </c>
      <c r="K45" t="s">
        <v>33</v>
      </c>
      <c r="L45" s="12">
        <v>39414775</v>
      </c>
      <c r="M45" s="12">
        <v>380387</v>
      </c>
      <c r="N45" s="13">
        <v>39795162</v>
      </c>
      <c r="O45" s="14">
        <v>24866798</v>
      </c>
      <c r="P45" s="14">
        <v>0</v>
      </c>
      <c r="Q45" s="15">
        <v>24866798</v>
      </c>
      <c r="R45" s="16">
        <v>14928364</v>
      </c>
      <c r="S45" s="17">
        <v>39795162</v>
      </c>
      <c r="T45" s="17">
        <v>13730779</v>
      </c>
      <c r="U45" s="18">
        <v>1440648</v>
      </c>
      <c r="V45" s="14">
        <v>6555951</v>
      </c>
      <c r="W45" s="19">
        <v>6555951</v>
      </c>
      <c r="X45" s="20">
        <f t="shared" ref="X45" si="94">L45/O45</f>
        <v>1.5850361996747631</v>
      </c>
      <c r="Y45" s="20">
        <f t="shared" si="90"/>
        <v>0.62486987739866473</v>
      </c>
      <c r="Z45" s="20">
        <f t="shared" si="91"/>
        <v>4.5506959368284274</v>
      </c>
      <c r="AA45" s="20">
        <f t="shared" si="92"/>
        <v>16.47424126581015</v>
      </c>
      <c r="AB45" s="20">
        <f t="shared" si="93"/>
        <v>43.916071446275026</v>
      </c>
    </row>
    <row r="46" spans="1:28" x14ac:dyDescent="0.25">
      <c r="A46" t="s">
        <v>28</v>
      </c>
      <c r="B46" t="s">
        <v>29</v>
      </c>
      <c r="C46">
        <v>901286743</v>
      </c>
      <c r="D46" t="s">
        <v>40</v>
      </c>
      <c r="E46" t="s">
        <v>102</v>
      </c>
      <c r="F46" s="21" t="s">
        <v>55</v>
      </c>
      <c r="G46" t="s">
        <v>30</v>
      </c>
      <c r="H46" t="s">
        <v>103</v>
      </c>
      <c r="I46" t="s">
        <v>31</v>
      </c>
      <c r="J46" t="s">
        <v>31</v>
      </c>
      <c r="K46" t="s">
        <v>32</v>
      </c>
      <c r="L46" s="12">
        <v>45421716</v>
      </c>
      <c r="M46" s="12">
        <v>17147806</v>
      </c>
      <c r="N46" s="13">
        <v>62569522</v>
      </c>
      <c r="O46" s="14">
        <v>26484734</v>
      </c>
      <c r="P46" s="14">
        <v>24614835</v>
      </c>
      <c r="Q46" s="15">
        <v>51099569</v>
      </c>
      <c r="R46" s="16">
        <v>11469953</v>
      </c>
      <c r="S46" s="17">
        <v>62569522</v>
      </c>
      <c r="T46" s="17">
        <v>37960071</v>
      </c>
      <c r="U46" s="18">
        <v>7095839</v>
      </c>
      <c r="V46" s="14">
        <v>-944790</v>
      </c>
      <c r="W46" s="19">
        <v>-1307074</v>
      </c>
      <c r="X46" s="20">
        <f t="shared" ref="X46:X47" si="95">L46/O46</f>
        <v>1.7150149969412567</v>
      </c>
      <c r="Y46" s="20">
        <f t="shared" ref="Y46:Y47" si="96">Q46/N46</f>
        <v>0.81668466318154065</v>
      </c>
      <c r="Z46" s="20">
        <f t="shared" ref="Z46:Z47" si="97">V46/U46</f>
        <v>-0.13314704575456124</v>
      </c>
      <c r="AA46" s="20">
        <f t="shared" ref="AA46:AA47" si="98">(W46/N46)*100</f>
        <v>-2.0889947025646132</v>
      </c>
      <c r="AB46" s="20">
        <f t="shared" ref="AB46:AB47" si="99">(W46/R46)*100</f>
        <v>-11.395635186996843</v>
      </c>
    </row>
    <row r="47" spans="1:28" x14ac:dyDescent="0.25">
      <c r="A47" t="s">
        <v>28</v>
      </c>
      <c r="B47" t="s">
        <v>29</v>
      </c>
      <c r="C47">
        <v>901286743</v>
      </c>
      <c r="D47" t="s">
        <v>40</v>
      </c>
      <c r="E47" t="s">
        <v>102</v>
      </c>
      <c r="F47" s="21" t="s">
        <v>55</v>
      </c>
      <c r="G47" t="s">
        <v>30</v>
      </c>
      <c r="H47" t="s">
        <v>103</v>
      </c>
      <c r="I47" t="s">
        <v>31</v>
      </c>
      <c r="J47" t="s">
        <v>31</v>
      </c>
      <c r="K47" t="s">
        <v>33</v>
      </c>
      <c r="L47" s="12">
        <v>33465194</v>
      </c>
      <c r="M47" s="12">
        <v>16815876</v>
      </c>
      <c r="N47" s="13">
        <v>50281070</v>
      </c>
      <c r="O47" s="14">
        <v>22322419</v>
      </c>
      <c r="P47" s="14">
        <v>15181624</v>
      </c>
      <c r="Q47" s="15">
        <v>37504043</v>
      </c>
      <c r="R47" s="16">
        <v>12777027</v>
      </c>
      <c r="S47" s="17">
        <v>50281070</v>
      </c>
      <c r="T47" s="17">
        <v>30027721</v>
      </c>
      <c r="U47" s="18">
        <v>4250713</v>
      </c>
      <c r="V47" s="14">
        <v>1640406</v>
      </c>
      <c r="W47" s="19">
        <v>976863</v>
      </c>
      <c r="X47" s="20">
        <f t="shared" si="95"/>
        <v>1.4991741710430218</v>
      </c>
      <c r="Y47" s="20">
        <f t="shared" si="96"/>
        <v>0.7458879256149481</v>
      </c>
      <c r="Z47" s="20">
        <f t="shared" si="97"/>
        <v>0.38591313974855512</v>
      </c>
      <c r="AA47" s="20">
        <f t="shared" si="98"/>
        <v>1.9428047175607044</v>
      </c>
      <c r="AB47" s="20">
        <f t="shared" si="99"/>
        <v>7.6454640034806216</v>
      </c>
    </row>
    <row r="48" spans="1:28" x14ac:dyDescent="0.25">
      <c r="Q48" s="15">
        <v>0</v>
      </c>
    </row>
    <row r="50" spans="18:28" x14ac:dyDescent="0.25">
      <c r="R50" s="16" t="s">
        <v>104</v>
      </c>
      <c r="U50" s="18">
        <v>36</v>
      </c>
      <c r="V50" s="14" t="s">
        <v>131</v>
      </c>
      <c r="W50" s="22" t="s">
        <v>105</v>
      </c>
      <c r="X50" s="20">
        <f>AVERAGE(X2:X47)</f>
        <v>2.3580440380034089</v>
      </c>
      <c r="Y50" s="20">
        <f t="shared" ref="Y50:AB50" si="100">AVERAGE(Y2:Y47)</f>
        <v>0.58533913918933056</v>
      </c>
      <c r="Z50" s="20">
        <f t="shared" si="100"/>
        <v>3.276093717759418</v>
      </c>
      <c r="AA50" s="20">
        <f t="shared" si="100"/>
        <v>2.4714295824703898</v>
      </c>
      <c r="AB50" s="20">
        <f t="shared" si="100"/>
        <v>10.562562280642117</v>
      </c>
    </row>
    <row r="51" spans="18:28" x14ac:dyDescent="0.25">
      <c r="W51" s="22" t="s">
        <v>106</v>
      </c>
      <c r="X51" s="20">
        <f>MEDIAN(X2:X47)</f>
        <v>1.845285588946795</v>
      </c>
      <c r="Y51" s="20">
        <f t="shared" ref="Y51:AB51" si="101">MEDIAN(Y2:Y47)</f>
        <v>0.56129693470403996</v>
      </c>
      <c r="Z51" s="20">
        <f t="shared" si="101"/>
        <v>0.46152767370795816</v>
      </c>
      <c r="AA51" s="20">
        <f t="shared" si="101"/>
        <v>2.8733855973192917</v>
      </c>
      <c r="AB51" s="20">
        <f t="shared" si="101"/>
        <v>9.21549488239555</v>
      </c>
    </row>
    <row r="52" spans="18:28" x14ac:dyDescent="0.25">
      <c r="R52" s="16" t="s">
        <v>107</v>
      </c>
      <c r="U52" s="18" t="s">
        <v>108</v>
      </c>
      <c r="W52" s="22" t="s">
        <v>109</v>
      </c>
      <c r="X52" s="20" t="e">
        <f>_xlfn.MODE.SNGL(X2:X47)</f>
        <v>#N/A</v>
      </c>
      <c r="Y52" s="20" t="e">
        <f t="shared" ref="Y52:AB52" si="102">_xlfn.MODE.SNGL(Y2:Y47)</f>
        <v>#N/A</v>
      </c>
      <c r="Z52" s="20">
        <f t="shared" si="102"/>
        <v>0</v>
      </c>
      <c r="AA52" s="20" t="e">
        <f t="shared" si="102"/>
        <v>#N/A</v>
      </c>
      <c r="AB52" s="20" t="e">
        <f t="shared" si="102"/>
        <v>#N/A</v>
      </c>
    </row>
  </sheetData>
  <autoFilter ref="A1:AB48" xr:uid="{00000000-0001-0000-0000-000000000000}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CC2B1-98B7-4958-A39D-2FD6AEB98840}">
  <sheetPr>
    <pageSetUpPr fitToPage="1"/>
  </sheetPr>
  <dimension ref="A1:L50"/>
  <sheetViews>
    <sheetView showGridLines="0" tabSelected="1" topLeftCell="A8" zoomScale="59" workbookViewId="0">
      <selection activeCell="B20" sqref="B20:G24"/>
    </sheetView>
  </sheetViews>
  <sheetFormatPr baseColWidth="10" defaultColWidth="0" defaultRowHeight="0" customHeight="1" zeroHeight="1" x14ac:dyDescent="0.25"/>
  <cols>
    <col min="1" max="1" width="10.7109375" customWidth="1"/>
    <col min="2" max="2" width="16.140625" bestFit="1" customWidth="1"/>
    <col min="3" max="3" width="16.140625" customWidth="1"/>
    <col min="4" max="4" width="16.7109375" bestFit="1" customWidth="1"/>
    <col min="5" max="5" width="17.42578125" bestFit="1" customWidth="1"/>
    <col min="6" max="6" width="14.7109375" bestFit="1" customWidth="1"/>
    <col min="7" max="7" width="21" customWidth="1"/>
    <col min="8" max="8" width="5.42578125" customWidth="1"/>
    <col min="9" max="9" width="6.7109375" customWidth="1"/>
    <col min="10" max="10" width="11.42578125" hidden="1" customWidth="1"/>
    <col min="11" max="11" width="48.5703125" hidden="1" customWidth="1"/>
    <col min="12" max="12" width="39.28515625" hidden="1" customWidth="1"/>
    <col min="13" max="16384" width="11.42578125" hidden="1"/>
  </cols>
  <sheetData>
    <row r="1" spans="2:11" ht="15" hidden="1" x14ac:dyDescent="0.25"/>
    <row r="2" spans="2:11" ht="15" hidden="1" x14ac:dyDescent="0.25">
      <c r="K2" t="s">
        <v>128</v>
      </c>
    </row>
    <row r="3" spans="2:11" ht="15" hidden="1" x14ac:dyDescent="0.25"/>
    <row r="4" spans="2:11" ht="15" hidden="1" x14ac:dyDescent="0.25"/>
    <row r="5" spans="2:11" ht="15" hidden="1" x14ac:dyDescent="0.25"/>
    <row r="6" spans="2:11" ht="15" hidden="1" x14ac:dyDescent="0.25"/>
    <row r="7" spans="2:11" ht="15.75" hidden="1" x14ac:dyDescent="0.25">
      <c r="B7" s="25"/>
      <c r="C7" s="25"/>
      <c r="D7" s="25"/>
      <c r="E7" s="25"/>
      <c r="F7" s="25"/>
      <c r="G7" s="25"/>
      <c r="H7" s="25"/>
    </row>
    <row r="8" spans="2:11" ht="15.75" x14ac:dyDescent="0.25">
      <c r="B8" s="25"/>
      <c r="C8" s="25"/>
      <c r="D8" s="25"/>
      <c r="E8" s="25"/>
      <c r="F8" s="25"/>
      <c r="G8" s="25"/>
      <c r="H8" s="25"/>
    </row>
    <row r="9" spans="2:11" ht="15.75" x14ac:dyDescent="0.25">
      <c r="B9" s="36" t="s">
        <v>127</v>
      </c>
      <c r="C9" s="36"/>
      <c r="D9" s="36"/>
      <c r="E9" s="36"/>
      <c r="F9" s="36"/>
      <c r="G9" s="36"/>
      <c r="H9" s="25"/>
    </row>
    <row r="10" spans="2:11" ht="15.75" x14ac:dyDescent="0.25">
      <c r="B10" s="36" t="s">
        <v>126</v>
      </c>
      <c r="C10" s="36"/>
      <c r="D10" s="36"/>
      <c r="E10" s="36"/>
      <c r="F10" s="36"/>
      <c r="G10" s="36"/>
      <c r="H10" s="35"/>
    </row>
    <row r="11" spans="2:11" ht="15.75" x14ac:dyDescent="0.25">
      <c r="B11" s="36" t="s">
        <v>125</v>
      </c>
      <c r="C11" s="36"/>
      <c r="D11" s="36"/>
      <c r="E11" s="36"/>
      <c r="F11" s="36"/>
      <c r="G11" s="36"/>
      <c r="H11" s="35"/>
    </row>
    <row r="12" spans="2:11" ht="15.75" x14ac:dyDescent="0.25">
      <c r="B12" s="28"/>
      <c r="C12" s="28"/>
      <c r="D12" s="28"/>
      <c r="E12" s="28"/>
      <c r="F12" s="28"/>
      <c r="G12" s="28"/>
      <c r="H12" s="28"/>
    </row>
    <row r="13" spans="2:11" ht="15.75" x14ac:dyDescent="0.25">
      <c r="B13" s="36" t="s">
        <v>124</v>
      </c>
      <c r="C13" s="36"/>
      <c r="D13" s="36"/>
      <c r="E13" s="36"/>
      <c r="F13" s="36"/>
      <c r="G13" s="36"/>
      <c r="H13" s="36"/>
    </row>
    <row r="14" spans="2:11" ht="15.75" x14ac:dyDescent="0.25">
      <c r="B14" s="25"/>
      <c r="C14" s="25"/>
      <c r="D14" s="25"/>
      <c r="E14" s="25"/>
      <c r="F14" s="25"/>
      <c r="G14" s="25"/>
      <c r="H14" s="25"/>
    </row>
    <row r="15" spans="2:11" ht="15.75" x14ac:dyDescent="0.25">
      <c r="B15" s="43" t="s">
        <v>123</v>
      </c>
      <c r="C15" s="53"/>
      <c r="D15" s="53"/>
      <c r="E15" s="53"/>
      <c r="F15" s="53"/>
      <c r="G15" s="53"/>
      <c r="H15" s="25"/>
    </row>
    <row r="16" spans="2:11" ht="15.75" x14ac:dyDescent="0.25">
      <c r="B16" s="53"/>
      <c r="C16" s="53"/>
      <c r="D16" s="53"/>
      <c r="E16" s="53"/>
      <c r="F16" s="53"/>
      <c r="G16" s="53"/>
      <c r="H16" s="25"/>
    </row>
    <row r="17" spans="2:8" ht="15.75" x14ac:dyDescent="0.25">
      <c r="B17" s="53"/>
      <c r="C17" s="53"/>
      <c r="D17" s="53"/>
      <c r="E17" s="53"/>
      <c r="F17" s="53"/>
      <c r="G17" s="53"/>
      <c r="H17" s="25"/>
    </row>
    <row r="18" spans="2:8" ht="15.75" x14ac:dyDescent="0.25">
      <c r="B18" s="53"/>
      <c r="C18" s="53"/>
      <c r="D18" s="53"/>
      <c r="E18" s="53"/>
      <c r="F18" s="53"/>
      <c r="G18" s="53"/>
      <c r="H18" s="25"/>
    </row>
    <row r="19" spans="2:8" ht="16.5" thickBot="1" x14ac:dyDescent="0.3">
      <c r="B19" s="25"/>
      <c r="C19" s="25"/>
      <c r="D19" s="25"/>
      <c r="E19" s="25"/>
      <c r="F19" s="25"/>
      <c r="G19" s="25"/>
      <c r="H19" s="25"/>
    </row>
    <row r="20" spans="2:8" ht="15.75" customHeight="1" x14ac:dyDescent="0.25">
      <c r="B20" s="44" t="s">
        <v>122</v>
      </c>
      <c r="C20" s="45"/>
      <c r="D20" s="45"/>
      <c r="E20" s="45"/>
      <c r="F20" s="45"/>
      <c r="G20" s="46"/>
      <c r="H20" s="25"/>
    </row>
    <row r="21" spans="2:8" ht="15.75" x14ac:dyDescent="0.25">
      <c r="B21" s="47"/>
      <c r="C21" s="48"/>
      <c r="D21" s="48"/>
      <c r="E21" s="48"/>
      <c r="F21" s="48"/>
      <c r="G21" s="49"/>
      <c r="H21" s="25"/>
    </row>
    <row r="22" spans="2:8" ht="15.75" x14ac:dyDescent="0.25">
      <c r="B22" s="47"/>
      <c r="C22" s="48"/>
      <c r="D22" s="48"/>
      <c r="E22" s="48"/>
      <c r="F22" s="48"/>
      <c r="G22" s="49"/>
      <c r="H22" s="25"/>
    </row>
    <row r="23" spans="2:8" ht="15.75" x14ac:dyDescent="0.25">
      <c r="B23" s="47"/>
      <c r="C23" s="48"/>
      <c r="D23" s="48"/>
      <c r="E23" s="48"/>
      <c r="F23" s="48"/>
      <c r="G23" s="49"/>
      <c r="H23" s="25"/>
    </row>
    <row r="24" spans="2:8" ht="16.5" thickBot="1" x14ac:dyDescent="0.3">
      <c r="B24" s="50"/>
      <c r="C24" s="51"/>
      <c r="D24" s="51"/>
      <c r="E24" s="51"/>
      <c r="F24" s="51"/>
      <c r="G24" s="52"/>
      <c r="H24" s="25"/>
    </row>
    <row r="25" spans="2:8" ht="15.75" x14ac:dyDescent="0.25">
      <c r="B25" s="25"/>
      <c r="C25" s="25"/>
      <c r="D25" s="25"/>
      <c r="E25" s="25"/>
      <c r="F25" s="25"/>
      <c r="G25" s="25"/>
      <c r="H25" s="25"/>
    </row>
    <row r="26" spans="2:8" ht="29.25" customHeight="1" x14ac:dyDescent="0.25">
      <c r="B26" s="34" t="s">
        <v>121</v>
      </c>
      <c r="C26" s="33" t="s">
        <v>120</v>
      </c>
      <c r="D26" s="32" t="s">
        <v>119</v>
      </c>
      <c r="E26" s="32" t="s">
        <v>118</v>
      </c>
      <c r="F26" s="40" t="s">
        <v>117</v>
      </c>
      <c r="G26" s="40"/>
      <c r="H26" s="25"/>
    </row>
    <row r="27" spans="2:8" ht="15.75" x14ac:dyDescent="0.25">
      <c r="B27" s="31" t="s">
        <v>116</v>
      </c>
      <c r="C27" s="30" t="s">
        <v>130</v>
      </c>
      <c r="D27" s="31" t="s">
        <v>129</v>
      </c>
      <c r="E27" s="30" t="s">
        <v>115</v>
      </c>
      <c r="F27" s="41" t="s">
        <v>114</v>
      </c>
      <c r="G27" s="41"/>
      <c r="H27" s="25"/>
    </row>
    <row r="28" spans="2:8" ht="15.75" x14ac:dyDescent="0.25">
      <c r="B28" s="29"/>
      <c r="C28" s="25"/>
      <c r="D28" s="25"/>
      <c r="E28" s="25"/>
      <c r="F28" s="25"/>
      <c r="G28" s="25"/>
      <c r="H28" s="25"/>
    </row>
    <row r="29" spans="2:8" ht="15.75" hidden="1" x14ac:dyDescent="0.25">
      <c r="B29" s="42"/>
      <c r="C29" s="42"/>
      <c r="D29" s="42"/>
      <c r="E29" s="42"/>
      <c r="F29" s="42"/>
      <c r="G29" s="42"/>
      <c r="H29" s="25"/>
    </row>
    <row r="30" spans="2:8" ht="15.75" hidden="1" x14ac:dyDescent="0.25">
      <c r="B30" s="42"/>
      <c r="C30" s="42"/>
      <c r="D30" s="42"/>
      <c r="E30" s="42"/>
      <c r="F30" s="42"/>
      <c r="G30" s="42"/>
      <c r="H30" s="25"/>
    </row>
    <row r="31" spans="2:8" ht="15.75" hidden="1" x14ac:dyDescent="0.25">
      <c r="B31" s="43" t="s">
        <v>113</v>
      </c>
      <c r="C31" s="43"/>
      <c r="D31" s="43"/>
      <c r="E31" s="43"/>
      <c r="F31" s="43"/>
      <c r="G31" s="43"/>
      <c r="H31" s="25"/>
    </row>
    <row r="32" spans="2:8" ht="15.75" x14ac:dyDescent="0.25">
      <c r="B32" s="43"/>
      <c r="C32" s="43"/>
      <c r="D32" s="43"/>
      <c r="E32" s="43"/>
      <c r="F32" s="43"/>
      <c r="G32" s="43"/>
      <c r="H32" s="25"/>
    </row>
    <row r="33" spans="2:8" ht="15.75" x14ac:dyDescent="0.25">
      <c r="B33" s="43"/>
      <c r="C33" s="43"/>
      <c r="D33" s="43"/>
      <c r="E33" s="43"/>
      <c r="F33" s="43"/>
      <c r="G33" s="43"/>
      <c r="H33" s="25"/>
    </row>
    <row r="34" spans="2:8" ht="15.75" x14ac:dyDescent="0.25">
      <c r="B34" s="43"/>
      <c r="C34" s="43"/>
      <c r="D34" s="43"/>
      <c r="E34" s="43"/>
      <c r="F34" s="43"/>
      <c r="G34" s="43"/>
      <c r="H34" s="25"/>
    </row>
    <row r="35" spans="2:8" ht="15.75" x14ac:dyDescent="0.25">
      <c r="B35" s="43"/>
      <c r="C35" s="43"/>
      <c r="D35" s="43"/>
      <c r="E35" s="43"/>
      <c r="F35" s="43"/>
      <c r="G35" s="43"/>
      <c r="H35" s="27"/>
    </row>
    <row r="36" spans="2:8" ht="15.75" hidden="1" x14ac:dyDescent="0.25">
      <c r="B36" s="43"/>
      <c r="C36" s="43"/>
      <c r="D36" s="43"/>
      <c r="E36" s="43"/>
      <c r="F36" s="43"/>
      <c r="G36" s="43"/>
      <c r="H36" s="27"/>
    </row>
    <row r="37" spans="2:8" ht="15.75" hidden="1" x14ac:dyDescent="0.25">
      <c r="B37" s="27"/>
      <c r="C37" s="27"/>
      <c r="D37" s="27"/>
      <c r="E37" s="27"/>
      <c r="F37" s="27"/>
      <c r="G37" s="27"/>
      <c r="H37" s="25"/>
    </row>
    <row r="38" spans="2:8" ht="15.75" x14ac:dyDescent="0.25">
      <c r="B38" s="27"/>
      <c r="C38" s="27"/>
      <c r="D38" s="27"/>
      <c r="E38" s="27"/>
      <c r="F38" s="27"/>
      <c r="G38" s="27"/>
      <c r="H38" s="25"/>
    </row>
    <row r="39" spans="2:8" ht="15.75" x14ac:dyDescent="0.25">
      <c r="B39" s="36" t="s">
        <v>112</v>
      </c>
      <c r="C39" s="36"/>
      <c r="D39" s="36"/>
      <c r="E39" s="36"/>
      <c r="F39" s="36"/>
      <c r="G39" s="36"/>
      <c r="H39" s="25"/>
    </row>
    <row r="40" spans="2:8" ht="15.75" x14ac:dyDescent="0.25">
      <c r="B40" s="36" t="s">
        <v>111</v>
      </c>
      <c r="C40" s="36"/>
      <c r="D40" s="36"/>
      <c r="E40" s="36"/>
      <c r="F40" s="36"/>
      <c r="G40" s="36"/>
      <c r="H40" s="25"/>
    </row>
    <row r="41" spans="2:8" ht="15.75" x14ac:dyDescent="0.25">
      <c r="B41" s="36" t="s">
        <v>110</v>
      </c>
      <c r="C41" s="36"/>
      <c r="D41" s="36"/>
      <c r="E41" s="36"/>
      <c r="F41" s="36"/>
      <c r="G41" s="36"/>
      <c r="H41" s="27"/>
    </row>
    <row r="42" spans="2:8" ht="15.75" hidden="1" x14ac:dyDescent="0.25">
      <c r="B42" s="37"/>
      <c r="C42" s="37"/>
      <c r="D42" s="37"/>
      <c r="E42" s="37"/>
      <c r="F42" s="37"/>
      <c r="G42" s="37"/>
      <c r="H42" s="37"/>
    </row>
    <row r="43" spans="2:8" ht="15.75" hidden="1" x14ac:dyDescent="0.25">
      <c r="B43" s="38"/>
      <c r="C43" s="38"/>
      <c r="D43" s="38"/>
      <c r="E43" s="38"/>
      <c r="F43" s="38"/>
      <c r="G43" s="26"/>
      <c r="H43" s="25"/>
    </row>
    <row r="44" spans="2:8" ht="15.75" hidden="1" x14ac:dyDescent="0.25">
      <c r="B44" s="39"/>
      <c r="C44" s="39"/>
      <c r="D44" s="39"/>
      <c r="E44" s="39"/>
      <c r="F44" s="39"/>
      <c r="G44" s="24"/>
    </row>
    <row r="45" spans="2:8" ht="15" hidden="1" x14ac:dyDescent="0.25">
      <c r="B45" s="23"/>
      <c r="C45" s="23"/>
      <c r="D45" s="23"/>
      <c r="E45" s="23"/>
      <c r="F45" s="23"/>
      <c r="G45" s="23"/>
    </row>
    <row r="46" spans="2:8" ht="15" x14ac:dyDescent="0.25"/>
    <row r="47" spans="2:8" ht="15" x14ac:dyDescent="0.25"/>
    <row r="49" customFormat="1" ht="15" hidden="1" customHeight="1" x14ac:dyDescent="0.25"/>
    <row r="50" customFormat="1" ht="15" hidden="1" customHeight="1" x14ac:dyDescent="0.25"/>
  </sheetData>
  <mergeCells count="16">
    <mergeCell ref="B20:G24"/>
    <mergeCell ref="B9:G9"/>
    <mergeCell ref="B10:G10"/>
    <mergeCell ref="B11:G11"/>
    <mergeCell ref="B13:H13"/>
    <mergeCell ref="B15:G18"/>
    <mergeCell ref="B41:G41"/>
    <mergeCell ref="B42:H42"/>
    <mergeCell ref="B43:F43"/>
    <mergeCell ref="B44:F44"/>
    <mergeCell ref="F26:G26"/>
    <mergeCell ref="F27:G27"/>
    <mergeCell ref="B29:G30"/>
    <mergeCell ref="B31:G36"/>
    <mergeCell ref="B39:G39"/>
    <mergeCell ref="B40:G40"/>
  </mergeCells>
  <dataValidations count="1">
    <dataValidation type="list" allowBlank="1" showInputMessage="1" showErrorMessage="1" sqref="B43:F43" xr:uid="{8EA21DCB-A199-4F11-A2F3-0429A3337E85}">
      <formula1>$K$2:$K$5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11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UNIFICADA 2024</vt:lpstr>
      <vt:lpstr>SOLICITUD 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Geselle Victoria Moreno Oviedo</dc:creator>
  <cp:lastModifiedBy>Geselle Victoria Moreno Oviedo</cp:lastModifiedBy>
  <dcterms:created xsi:type="dcterms:W3CDTF">2026-02-17T10:45:20Z</dcterms:created>
  <dcterms:modified xsi:type="dcterms:W3CDTF">2026-02-17T11:30:13Z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2026-02-17T10:45:56Z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927dba97-07cf-449f-9fd7-e17c64b0d881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