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uario\Documents\LICITACIONES INOXZA\ESTUDIO DE MERCADO\"/>
    </mc:Choice>
  </mc:AlternateContent>
  <xr:revisionPtr revIDLastSave="0" documentId="13_ncr:1_{1213740D-73D7-439A-AE23-04C031C8E28B}" xr6:coauthVersionLast="47" xr6:coauthVersionMax="47" xr10:uidLastSave="{00000000-0000-0000-0000-000000000000}"/>
  <bookViews>
    <workbookView xWindow="-120" yWindow="-120" windowWidth="29040" windowHeight="15840" xr2:uid="{A79BDBD2-3962-45D0-AC3E-B6E97AF8633D}"/>
  </bookViews>
  <sheets>
    <sheet name="HORNO RATIONAL" sheetId="2" r:id="rId1"/>
    <sheet name="HORNO PRACTICA-ITEM17ZINGAL" sheetId="1" r:id="rId2"/>
  </sheets>
  <definedNames>
    <definedName name="_xlnm.Print_Area" localSheetId="1">'HORNO PRACTICA-ITEM17ZINGAL'!$A$1:$H$105</definedName>
    <definedName name="_xlnm.Print_Area" localSheetId="0">'HORNO RATIONAL'!$A$1:$H$76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6" i="2" l="1"/>
  <c r="G36" i="2" s="1"/>
  <c r="H36" i="2" s="1"/>
  <c r="F45" i="2"/>
  <c r="G45" i="2" s="1"/>
  <c r="H45" i="2" s="1"/>
  <c r="E32" i="2"/>
  <c r="E32" i="1"/>
  <c r="F58" i="2"/>
  <c r="G58" i="2" s="1"/>
  <c r="H58" i="2" s="1"/>
  <c r="F57" i="2"/>
  <c r="G57" i="2" s="1"/>
  <c r="H57" i="2" s="1"/>
  <c r="F56" i="2"/>
  <c r="G56" i="2" s="1"/>
  <c r="H56" i="2" s="1"/>
  <c r="F55" i="2"/>
  <c r="G55" i="2" s="1"/>
  <c r="H55" i="2" s="1"/>
  <c r="F54" i="2"/>
  <c r="G54" i="2" s="1"/>
  <c r="H54" i="2" s="1"/>
  <c r="E53" i="2"/>
  <c r="F52" i="2"/>
  <c r="G52" i="2" s="1"/>
  <c r="H52" i="2" s="1"/>
  <c r="F50" i="2"/>
  <c r="G50" i="2" s="1"/>
  <c r="H50" i="2" s="1"/>
  <c r="F49" i="2"/>
  <c r="G49" i="2" s="1"/>
  <c r="H49" i="2" s="1"/>
  <c r="F48" i="2"/>
  <c r="G48" i="2" s="1"/>
  <c r="H48" i="2" s="1"/>
  <c r="F47" i="2"/>
  <c r="G47" i="2" s="1"/>
  <c r="H47" i="2" s="1"/>
  <c r="F46" i="2"/>
  <c r="G46" i="2" s="1"/>
  <c r="H46" i="2" s="1"/>
  <c r="F44" i="2"/>
  <c r="G44" i="2" s="1"/>
  <c r="H44" i="2" s="1"/>
  <c r="F42" i="2"/>
  <c r="G42" i="2" s="1"/>
  <c r="H42" i="2" s="1"/>
  <c r="F41" i="2"/>
  <c r="G41" i="2" s="1"/>
  <c r="H41" i="2" s="1"/>
  <c r="F40" i="2"/>
  <c r="G40" i="2" s="1"/>
  <c r="H40" i="2" s="1"/>
  <c r="F39" i="2"/>
  <c r="G39" i="2" s="1"/>
  <c r="H39" i="2" s="1"/>
  <c r="F38" i="2"/>
  <c r="G38" i="2" s="1"/>
  <c r="H38" i="2" s="1"/>
  <c r="F37" i="2"/>
  <c r="G37" i="2" s="1"/>
  <c r="H37" i="2" s="1"/>
  <c r="F34" i="2"/>
  <c r="G34" i="2" s="1"/>
  <c r="H34" i="2" s="1"/>
  <c r="F33" i="2"/>
  <c r="G33" i="2" s="1"/>
  <c r="H33" i="2" s="1"/>
  <c r="F31" i="2"/>
  <c r="G31" i="2" s="1"/>
  <c r="H31" i="2" s="1"/>
  <c r="F30" i="2"/>
  <c r="G30" i="2" s="1"/>
  <c r="H30" i="2" s="1"/>
  <c r="F28" i="2"/>
  <c r="G28" i="2" s="1"/>
  <c r="H28" i="2" s="1"/>
  <c r="F27" i="2"/>
  <c r="G27" i="2" s="1"/>
  <c r="H27" i="2" s="1"/>
  <c r="F26" i="2"/>
  <c r="G26" i="2" s="1"/>
  <c r="H26" i="2" s="1"/>
  <c r="F25" i="2"/>
  <c r="G25" i="2" s="1"/>
  <c r="H25" i="2" s="1"/>
  <c r="F24" i="2"/>
  <c r="G24" i="2" s="1"/>
  <c r="H24" i="2" s="1"/>
  <c r="F53" i="2" l="1"/>
  <c r="G53" i="2" s="1"/>
  <c r="H53" i="2" s="1"/>
  <c r="F32" i="2"/>
  <c r="G32" i="2" s="1"/>
  <c r="H32" i="2" s="1"/>
  <c r="F25" i="1"/>
  <c r="G25" i="1" s="1"/>
  <c r="H25" i="1" s="1"/>
  <c r="F26" i="1"/>
  <c r="G26" i="1" s="1"/>
  <c r="H26" i="1" s="1"/>
  <c r="F27" i="1"/>
  <c r="G27" i="1" s="1"/>
  <c r="H27" i="1" s="1"/>
  <c r="F28" i="1"/>
  <c r="G28" i="1" s="1"/>
  <c r="H28" i="1" s="1"/>
  <c r="F30" i="1"/>
  <c r="G30" i="1" s="1"/>
  <c r="H30" i="1" s="1"/>
  <c r="F31" i="1"/>
  <c r="G31" i="1" s="1"/>
  <c r="H31" i="1" s="1"/>
  <c r="F32" i="1"/>
  <c r="G32" i="1" s="1"/>
  <c r="H32" i="1" s="1"/>
  <c r="F33" i="1"/>
  <c r="G33" i="1" s="1"/>
  <c r="H33" i="1" s="1"/>
  <c r="F34" i="1"/>
  <c r="G34" i="1" s="1"/>
  <c r="H34" i="1" s="1"/>
  <c r="F36" i="1"/>
  <c r="G36" i="1" s="1"/>
  <c r="H36" i="1" s="1"/>
  <c r="F37" i="1"/>
  <c r="G37" i="1" s="1"/>
  <c r="H37" i="1" s="1"/>
  <c r="F38" i="1"/>
  <c r="G38" i="1" s="1"/>
  <c r="H38" i="1" s="1"/>
  <c r="F39" i="1"/>
  <c r="G39" i="1" s="1"/>
  <c r="H39" i="1" s="1"/>
  <c r="F40" i="1"/>
  <c r="G40" i="1" s="1"/>
  <c r="H40" i="1" s="1"/>
  <c r="F41" i="1"/>
  <c r="G41" i="1" s="1"/>
  <c r="H41" i="1" s="1"/>
  <c r="F42" i="1"/>
  <c r="G42" i="1" s="1"/>
  <c r="H42" i="1" s="1"/>
  <c r="F43" i="1"/>
  <c r="G43" i="1" s="1"/>
  <c r="H43" i="1" s="1"/>
  <c r="F45" i="1"/>
  <c r="G45" i="1" s="1"/>
  <c r="H45" i="1" s="1"/>
  <c r="F46" i="1"/>
  <c r="G46" i="1" s="1"/>
  <c r="H46" i="1" s="1"/>
  <c r="F47" i="1"/>
  <c r="G47" i="1" s="1"/>
  <c r="H47" i="1" s="1"/>
  <c r="F48" i="1"/>
  <c r="G48" i="1" s="1"/>
  <c r="H48" i="1" s="1"/>
  <c r="F49" i="1"/>
  <c r="G49" i="1" s="1"/>
  <c r="H49" i="1" s="1"/>
  <c r="F50" i="1"/>
  <c r="G50" i="1" s="1"/>
  <c r="H50" i="1" s="1"/>
  <c r="F51" i="1"/>
  <c r="G51" i="1" s="1"/>
  <c r="H51" i="1" s="1"/>
  <c r="F54" i="1"/>
  <c r="G54" i="1" s="1"/>
  <c r="H54" i="1" s="1"/>
  <c r="F55" i="1"/>
  <c r="G55" i="1" s="1"/>
  <c r="H55" i="1" s="1"/>
  <c r="F56" i="1"/>
  <c r="G56" i="1" s="1"/>
  <c r="H56" i="1" s="1"/>
  <c r="F57" i="1"/>
  <c r="G57" i="1" s="1"/>
  <c r="H57" i="1" s="1"/>
  <c r="F58" i="1"/>
  <c r="G58" i="1" s="1"/>
  <c r="H58" i="1" s="1"/>
  <c r="F24" i="1"/>
  <c r="G24" i="1" s="1"/>
  <c r="H24" i="1" s="1"/>
  <c r="E53" i="1"/>
  <c r="H59" i="2" l="1"/>
  <c r="F53" i="1"/>
  <c r="G53" i="1" s="1"/>
  <c r="H53" i="1" s="1"/>
  <c r="H59" i="1" s="1"/>
</calcChain>
</file>

<file path=xl/sharedStrings.xml><?xml version="1.0" encoding="utf-8"?>
<sst xmlns="http://schemas.openxmlformats.org/spreadsheetml/2006/main" count="244" uniqueCount="62">
  <si>
    <t>No.</t>
  </si>
  <si>
    <t>REQUERIMIENTO</t>
  </si>
  <si>
    <t>UNIDAD DE MEDIDA</t>
  </si>
  <si>
    <t xml:space="preserve">Unidad </t>
  </si>
  <si>
    <t>VALOR TOTAL</t>
  </si>
  <si>
    <t>GRUPO INOXZA S.A.S. - ZINGAL</t>
  </si>
  <si>
    <r>
      <t>FÁBRICA Y OFICINAS</t>
    </r>
    <r>
      <rPr>
        <sz val="11"/>
        <color theme="1"/>
        <rFont val="Calibri"/>
        <family val="2"/>
      </rPr>
      <t xml:space="preserve">: Carrera 68 G No. 73-57 </t>
    </r>
  </si>
  <si>
    <t>Bogotá, D.C. – COLOMBIA, Cel.: 301 3472005</t>
  </si>
  <si>
    <t>Señores</t>
  </si>
  <si>
    <t xml:space="preserve">Estimados señores, </t>
  </si>
  <si>
    <t>Por medio de la presente me permito presentar propuesta del requerimiento del asunto.</t>
  </si>
  <si>
    <t>NIT. 901669731-6</t>
  </si>
  <si>
    <t>Bogotá D.C., 25 de febrero de 2026</t>
  </si>
  <si>
    <r>
      <t xml:space="preserve">Asunto:  </t>
    </r>
    <r>
      <rPr>
        <b/>
        <sz val="11"/>
        <color theme="1"/>
        <rFont val="Arial"/>
        <family val="2"/>
      </rPr>
      <t>Cotización para el porceso de Compra de Mobiliario y Enseres para el funcionamiento de la cafetería del Centro Agropecuario de Buga, 
vigencia 2026.</t>
    </r>
  </si>
  <si>
    <t>Me permito informar que las comunicaciones relativas a este proceso de selección, la persona contacto será la Sra Mónica Pérez, la pueden contactar en:</t>
  </si>
  <si>
    <t>Atentamente,</t>
  </si>
  <si>
    <t>DIANA PATRICIA RAMOS HERRERA</t>
  </si>
  <si>
    <t>Representante Legal</t>
  </si>
  <si>
    <t>Documento de Identidad 52.114.922</t>
  </si>
  <si>
    <t>CANT.</t>
  </si>
  <si>
    <t>VALOR UNITARIO SIN IVA</t>
  </si>
  <si>
    <t>IVA</t>
  </si>
  <si>
    <t>VALOR UNITARIO CON IVA</t>
  </si>
  <si>
    <t>Teléfono(s): 301 3472005</t>
  </si>
  <si>
    <t>Correo electrónico: licitacionesinoxza@gmail.com</t>
  </si>
  <si>
    <t>Sena - Centro Agropecuario de Buga</t>
  </si>
  <si>
    <t>Ciudad.-</t>
  </si>
  <si>
    <r>
      <rPr>
        <b/>
        <sz val="10"/>
        <rFont val="Arial"/>
        <family val="2"/>
      </rPr>
      <t>CAMPANA EXTRACTORA 6 m</t>
    </r>
    <r>
      <rPr>
        <sz val="10"/>
        <rFont val="Arial"/>
        <family val="2"/>
      </rPr>
      <t xml:space="preserve">
Fabricada  en  lámina  de  acero  inoxidable  calibre 18 tipo 304
2B,    presenta    banco    de    filtro    tipo    laberinto, removibles y
lavables   seco   en   perfiles   de   aluminio,   bandeja recolectora de
grasas  en  lamina  de  acero  inoxidable,  iluminación por medio
de lámparas tipo tortuga, accionadas por interruptor de
codillo, terminado satinado fino. Medidas:  6  m largo x 110
ancho x 60 alto
EL EQUIPO DEBE QUEDAR INSTALADO</t>
    </r>
  </si>
  <si>
    <r>
      <rPr>
        <b/>
        <sz val="10"/>
        <rFont val="Arial"/>
        <family val="2"/>
      </rPr>
      <t>EXTRACTOR   TIPO HONGO 36”</t>
    </r>
    <r>
      <rPr>
        <sz val="10"/>
        <rFont val="Arial"/>
        <family val="2"/>
      </rPr>
      <t xml:space="preserve">
Extractor  tipo  hongo  Colvensa  de  38  pulgadas  con motor de
7.5 HP TRIFÁSICO
Rotor  centrífugo  en  aluminio  reforzado  con  aleta recta
atrasada autolimpiante
Transmisión  mecánica  por  correas  y  poleas  a  650 RPM
Poleas  en  hierro  doble  canal  tipo  A  correas  dobles dentadas
refrigeradas
Eje en acero 4140 Chumaceras FAG Soportes antivibratorios
Cierres de fácil apertura para acceso al motor Carcasa aerodinámica en aluminio preformado
EL EQUIPO DEBE QUEDAR INSTALADO</t>
    </r>
  </si>
  <si>
    <r>
      <rPr>
        <b/>
        <sz val="10"/>
        <rFont val="Arial"/>
        <family val="2"/>
      </rPr>
      <t>DUCTOS     SALIDA DE       GASES       Y VAPORES DE COCCIÓN</t>
    </r>
    <r>
      <rPr>
        <sz val="10"/>
        <rFont val="Arial"/>
        <family val="2"/>
      </rPr>
      <t xml:space="preserve">
Fabricados en lámina galva lumen steel calibre 18. Ductos de forma cuadrada o rectangular de acuerdo a cálculos.
Ductos  sellados  con  soldadura  y  silicona  de  alta temperatura
Tramos  unidos  con  tornillos  y  sellados  con  silicona de alta temperatura.
Una ventana de mantenimiento.
Valor por metro lineal.
Las   curvas   y   transiciones   se   cuentan   como   un metro.
EL EQUIPO DEBE QUEDAR INSTALADO</t>
    </r>
  </si>
  <si>
    <r>
      <rPr>
        <b/>
        <sz val="10"/>
        <rFont val="Arial"/>
        <family val="2"/>
      </rPr>
      <t>ESTRUCTURA DE  SOPORTE Y MANTENIMIENTO DEL EXTRACTOR:</t>
    </r>
    <r>
      <rPr>
        <sz val="10"/>
        <rFont val="Arial"/>
        <family val="2"/>
      </rPr>
      <t xml:space="preserve">
Fabricada en hierro con acabado en pintura. Escaleras   de   acceso   al   extractor   en   el   mismo material.
Pasamanos de seguridad. Piso en lámina corrugada.
Sistema  de  bisagra  para  levantar  el  extractor  para su mantenimiento interior.
La estructura va fijada a la estructura del techo.
EL EQUIPO DEBE QUEDAR INSTALADO</t>
    </r>
  </si>
  <si>
    <r>
      <rPr>
        <b/>
        <sz val="10"/>
        <rFont val="Arial"/>
        <family val="2"/>
      </rPr>
      <t>CAJA DE SUMINISTRO  DE AIRE</t>
    </r>
    <r>
      <rPr>
        <sz val="10"/>
        <rFont val="Arial"/>
        <family val="2"/>
      </rPr>
      <t xml:space="preserve">
5x15”.
Turbina de aleta múltiple. Motor de 2 HP 220 v trifásico.
Transmisión con poleas y correas. Compartimento para filtros de aire. Caudal: 6.000 CFM
Acople para ducto. Soporte para instalación.
EL EQUIPO DEBE QUEDAR INSTALADO</t>
    </r>
  </si>
  <si>
    <r>
      <rPr>
        <b/>
        <sz val="10"/>
        <rFont val="Arial"/>
        <family val="2"/>
      </rPr>
      <t xml:space="preserve">LAVAMANOS        PEDESTAL        Y        VALVULA AUTOMATICA </t>
    </r>
    <r>
      <rPr>
        <sz val="10"/>
        <rFont val="Arial"/>
        <family val="2"/>
      </rPr>
      <t xml:space="preserve">
Referencia: LE2P Equipo con mueble fabricado en lámina de acero inoxidable calibre 20 tipo 304, flujo de agua activado con el pie, por medio de válvula de presión (con retardo) con pulsador de bronce cromada, presenta grifo importado en bronce cromado con forma de cuello de cisne, pozuelo con salpicadero a la pared, fabricado en lámina calibre 18 tipo 304, con rejilla de desagüe plastica de 2" de diámetro, tapa frontal removible lo que facilita su instalación y mantenimiento, Dimensiones : Frente : 45  cm, Fondo : 45 cm, Altura : 85 cm, Peso : 10 kg, Debe incluir tubería hidráulica y drenaje. Se debe suministrar con dos mangueras flexo metálicas en acero inoxidable para su instalación
EL EQUIPO DEBE QUEDAR INSTALADO</t>
    </r>
  </si>
  <si>
    <r>
      <rPr>
        <b/>
        <sz val="10"/>
        <rFont val="Arial"/>
        <family val="2"/>
      </rPr>
      <t>AUTOSERVICIO ZONA CALIENTE 4 GN 1/1</t>
    </r>
    <r>
      <rPr>
        <sz val="10"/>
        <rFont val="Arial"/>
        <family val="2"/>
      </rPr>
      <t xml:space="preserve">
Cubierta fabricada en lámina de acero inoxidable tipo 304 calibre 16, con borde frontal redondeado. Mueble, piso, laterales y entrepaño en lámina de acero inoxidable 430 calibre 18. Deslizador de bandejas. Tanque para agua con calentamiento a gas natural con 6 quemadores, blindadas y selladas, controladas por un termostato. Flotador  para medir el nivel del agua. Vidrios templados protectores arriba y en frente. Incluye 4 azafates GN 1/1 en acero inoxidable, con tapa en acero inoxidable. Zona lisa para dispensador de bebidas.
Largo: 2.00 / Ancho: 0.76 / Altura 0.85 m.
EL EQUIPO DEBE QUEDAR INSTALADO</t>
    </r>
  </si>
  <si>
    <r>
      <rPr>
        <b/>
        <sz val="10"/>
        <rFont val="Arial"/>
        <family val="2"/>
      </rPr>
      <t xml:space="preserve">BASE PARA HORNO COMBI </t>
    </r>
    <r>
      <rPr>
        <sz val="10"/>
        <rFont val="Arial"/>
        <family val="2"/>
      </rPr>
      <t xml:space="preserve">
Referencia:Fabricada en perfiles de acero inoxidable
tipo 430 calibre 18 y 20, con escabiladero para azafates enteros, Dimensiones: frente 0.792 ancho 0.632 altura 0.715 Compatible
con las referencias de los Hornos SCC 61G/101G</t>
    </r>
  </si>
  <si>
    <r>
      <rPr>
        <b/>
        <sz val="10"/>
        <rFont val="Arial"/>
        <family val="2"/>
      </rPr>
      <t>PLANCHA INDUSTRIAL DE LUJO</t>
    </r>
    <r>
      <rPr>
        <sz val="10"/>
        <rFont val="Arial"/>
        <family val="2"/>
      </rPr>
      <t xml:space="preserve">
PLANCHA ASADORA A GAS DE PISO Trabajo Pesado Mueble fabricado totalmente en acero inoxidable calibre 18 tipo 201 y calibre 20 tipo 430, piso con refuerzo galvanizado calibre 18, que permiten un almacenamiento abierto, incluye bandeja extraíble recolectora de grasas y líquidos, su diseño permite un fácil acceso para labores de mantenimiento y limpieza, presenta 3 quemadores en acero inoxidable tipo flauta en forma de U de 22.000 BTU/h cada uno, ubicados cada 12 pulgadas para una mejor distribución del calor, cada quemador posee una válvula que permite graduar la potencia de la llama de manera independiente, configuración para gas natural o gas propano, presenta una plancha de hierro de 3/4 de pulgada de espesor, ideal para altos volúmenes de trabajo, presenta un marco en acero inoxidable calibre 14, para expulsar el gas quemado cuenta con un ducto interno con salida en la parte posterior del equipo, configuración para gas natural y gas propano, dimensiones: Frente : 91 cm, Fondo : 76 cm, Altura : 94 cm, Peso : Toma eléctrico: 3X15. Potencia: 0.37
EL EQUIPO DEBE QUEDAR INSTALADO</t>
    </r>
  </si>
  <si>
    <r>
      <rPr>
        <b/>
        <sz val="10"/>
        <rFont val="Arial"/>
        <family val="2"/>
      </rPr>
      <t>ESTUFA INDUSTRIAL DE LUJO 6 PUESTOS</t>
    </r>
    <r>
      <rPr>
        <sz val="10"/>
        <rFont val="Arial"/>
        <family val="2"/>
      </rPr>
      <t xml:space="preserve">
ESTUFA A GAS DE PISO , cuerpo fabricado totalmente en acero inoxidable calibre 18 tipo 201 y calibre 20 tipo 430, el piso presenta refuerzo en acero galvanizado calibre 18 que permite un almacenamiento abierto, bandeja extraíble recolectora de grasas y líquidos, su diseño permite un fácil acceso para labores de mantenimiento y limpieza, presenta 6 quemadores abiertos de 32.000 BTU/h cada uno, con parrillas sencillas en hierro fundido de 30.5 x 30.5 cm, las válvulas permiten graduar la potencia de la llama de los quemadores de manera independiente, configuración para gas natural o gas propano, Dimensiones : Frente: 91 cm, Fondo : 76 cm, Altura : 94 cm, Peso : 70 kg, Potencia Total: 192.000 BTU/h.
EL EQUIPO DEBE QUEDAR INSTALADO</t>
    </r>
  </si>
  <si>
    <r>
      <rPr>
        <b/>
        <sz val="10"/>
        <rFont val="Arial"/>
        <family val="2"/>
      </rPr>
      <t>FREIDOR DE ALTO  DESEMPEÑO 37 L. EMPOTRABLE</t>
    </r>
    <r>
      <rPr>
        <sz val="10"/>
        <rFont val="Arial"/>
        <family val="2"/>
      </rPr>
      <t xml:space="preserve">
Capacidad: 75 Libras / 37 litros de aceite, tanque fabricado en acero inoxidable calibre 16 tipo 304 y calibre 18 tipo 304, mueble fabricado en acero inoxidable calibre 20 tipo 430, patas en tubo de acero inoxidable de 1 5/8 pulgadas de diámetro, con bases niveladoras, presenta dos ruedas en la parte de atrás que facilitan su manipulación, espaldar y ducto para desfogue de gas quemado fabricados en lámina galvanizada calibre 18 (Desmontable), el tanque presenta un diseño especial para permitir un rápido intercambio de calor con difusores en los tubos interiores, cuatro quemadores controlados por medio de una válvula de seguridad con sistema de paso, piloto con termopila, regulador de presión, y un termostato de 200 a 400 ºF, presenta termostato límite de seguridad a 232 ºC, incluye dos canastillas cromadas importadas, consumo: 120.000, BTU/hr, dimensiones: Frente 0.44 / Fondo 0.78 / Altura 1.05 mts. Peso: 62.3 Kg.
EL EQUIPO DEBE QUEDAR INSTALADO</t>
    </r>
  </si>
  <si>
    <r>
      <rPr>
        <b/>
        <sz val="10"/>
        <rFont val="Arial"/>
        <family val="2"/>
      </rPr>
      <t>TRAMPA   PARA GRASAS. DE CONEXIÓN EMPOTRABLE A POCETA</t>
    </r>
    <r>
      <rPr>
        <sz val="10"/>
        <rFont val="Arial"/>
        <family val="2"/>
      </rPr>
      <t xml:space="preserve">
TRAMPA    PARA    GRASAS    GRANDE   
Referencia:
TG8048, Las trampas se entregan empacadas en cajas de cartón, lo cual las protege y disminuye los costos de transporte. Equipos fabricados totalmente en lámina de acero inoxidable calibre 18 tipo 201 y calibre 20 tipo 304, patas en acero inoxidable con tornillos para nivelar, tapa asegurada al cuerpo de la trampa por medio de broches de  presión. Incluye una bandeja perforada de acero inoxidable removible, para retener los sólidos y permitir el retiro de las grasas retenidas. Dimensiones: Frente : 80 cm, Fondo : 48 cm, Altura : 37 cm, Peso : 30 kg
EL EQUIPO DEBE QUEDAR INSTALADO</t>
    </r>
  </si>
  <si>
    <r>
      <rPr>
        <b/>
        <sz val="10"/>
        <rFont val="Arial"/>
        <family val="2"/>
      </rPr>
      <t>ESCABILADERO PARA AZAFATES DE 18 NIVELES</t>
    </r>
    <r>
      <rPr>
        <sz val="10"/>
        <rFont val="Arial"/>
        <family val="2"/>
      </rPr>
      <t xml:space="preserve">
Estructura en tubo cuadrado de acero inoxidable De
1 pulgada, contiene pestañas en acero inoxidable calibre 18 tipo 430 para 18 niveles, capacidad para almacenar 36 Azafates, presenta ruedas de 5 pulgadas de diámetro (Dos con freno y dos sin freno) para trabajo semipesado.Incluye 18 bandejas Dimensiones: Frente 0.58 m / Fondo 0.68 m / Altura: 1.70 m</t>
    </r>
  </si>
  <si>
    <r>
      <rPr>
        <b/>
        <sz val="10"/>
        <rFont val="Arial"/>
        <family val="2"/>
      </rPr>
      <t>REFRIGERADOR VERTICAL 3PTAS INOX</t>
    </r>
    <r>
      <rPr>
        <sz val="10"/>
        <rFont val="Arial"/>
        <family val="2"/>
      </rPr>
      <t xml:space="preserve">
Vertical  enfriadora  de  65  pies  puertas  en  vidrio
,Interior y exterior en acero brillante 430, dimensiones exteriores 1.95 frente x 2.15 Alto x 76 Fondo , iluminacion LED, rango de  temperatura 2°c a 8°c , entrepaños o parrillas cantidad 15. Fabricación Ecológica libre de CFC | Aislamiento con inyección automática de espuma de poliuretano.
EL EQUIPO DEBE QUEDAR INSTALADO</t>
    </r>
  </si>
  <si>
    <r>
      <rPr>
        <b/>
        <sz val="10"/>
        <rFont val="Arial"/>
        <family val="2"/>
      </rPr>
      <t xml:space="preserve">CONGELADOR VERTICAL 2 PTAS 49P INOX
</t>
    </r>
    <r>
      <rPr>
        <sz val="10"/>
        <rFont val="Arial"/>
        <family val="2"/>
      </rPr>
      <t>Vertical Congelacion No frost 44 pies ,Interior en acero brillante y exterior Satinado , dimensiones exteriores 1,30 Frente x 2,15 Alto x 80 Fondo , rango de temperatura (-)15°c a (-) 22°c
EL EQUIPO DEBE QUEDAR INSTALADO</t>
    </r>
  </si>
  <si>
    <r>
      <rPr>
        <b/>
        <sz val="10"/>
        <rFont val="Arial"/>
        <family val="2"/>
      </rPr>
      <t>ESTACION SANDWICH Y ENSALADAS	 2 PTAS</t>
    </r>
    <r>
      <rPr>
        <sz val="10"/>
        <rFont val="Arial"/>
        <family val="2"/>
      </rPr>
      <t xml:space="preserve">
Referencia: TSSU48. Marco de la construcción en AISI 304 acero inoxidable, Refrigerante libre de CFC. Termostato electrónico y display digital LED de temperatura para un control preciso y fácil lectura, Juntas magnéticas puede ser sustituido sin necesidad de herramientas. Parte inferior con bordes redondeados para facilitar la limpieza. Descongelación automática y evaporación automática del agua de condensación. Capacidad inferior: 12 pies cúbicos (340 L). Temperatura de operación: de 0 a 5 ºC. Incluye 12 azafates 1/6 GN por 6.5 cm de profundidad y una tabla de polietileno. Dimensiones: Frente 1.225 / Fondo 0.770 / Altura 1.08 mts. Voltaje: 110V/60Hz. UNIDAD: 1/2HP, MONOFÁSICO: 110 V - POLO A TIERRA, Consumo wattios: 990W, Corriente: 3.7 AMP, Toma eléctrico: 3X15, altura de piso para punto eléctrico: 0.90 M.
EL EQUIPO DEBE QUEDAR INSTALADO</t>
    </r>
  </si>
  <si>
    <r>
      <rPr>
        <b/>
        <sz val="10"/>
        <rFont val="Arial"/>
        <family val="2"/>
      </rPr>
      <t xml:space="preserve">HORNO A GAS DOS CÁMARAS ELECTROMECÁNICO </t>
    </r>
    <r>
      <rPr>
        <sz val="10"/>
        <rFont val="Arial"/>
        <family val="2"/>
      </rPr>
      <t xml:space="preserve">
Referencia: THP-24C (RFL-24C). Horno a gas de 2 cámaras. Fabricado en acero inoxidable. Controles electromecánicos para ajuste de temperatura independiente inferior y superior (30- 300°C),
temporizador (0-60 min), pantallas de temperatura y tiempo digitales para cada cámara. Visor de vidrio e iluminación interior para observar el producto, evitando la apertura de la puerta que resta eficiencia al horneo. Capacidad para dos bandejas de 60x40 cm debe incluir regulador de voltaje. Características eléctricas: Voltaje 110V. Potencia: 120W(45000Btu/h). Dimensiones: Frente 1.34 /
Fondo 0.90 / Altura 1.40 mts. Peso:250Kg. Incluye 4 rodachines. EL EQUIPO INCLUYE 10 BANDEJAS EN ACERO ALUMINIZADO 60*40*2.5 cm
Bandeja fabricada en acero aluminizado, liviana, esquinas redondeadas.
Dimensiones: 60 * 40 * 2.5 cm.
EL EQUIPO DEBE QUEDAR INSTALADO</t>
    </r>
  </si>
  <si>
    <r>
      <rPr>
        <b/>
        <sz val="10"/>
        <rFont val="Arial"/>
        <family val="2"/>
      </rPr>
      <t>CARRO MANTENEDOR DE ALIMENTOS EMPOTRABLE</t>
    </r>
    <r>
      <rPr>
        <sz val="10"/>
        <rFont val="Arial"/>
        <family val="2"/>
      </rPr>
      <t xml:space="preserve">
Carro mantenedor de alimentos de 10 niveles (20 GN 1/1 de 6,5 cms. de profundidad).
Incluye termostato y termómetro.
Base anti-golpes para transporte seguro.
Base con ruedas de alta resistencia, 2 con freno. Manillas de acero en ambos costados para un cómodo transporte.
Temperatura homogénea gracias a sus ventiladores. Incluye cerradura de seguridad.
Switch de prendido y apagado. Incluye repisas</t>
    </r>
  </si>
  <si>
    <r>
      <rPr>
        <b/>
        <sz val="10"/>
        <rFont val="Arial"/>
        <family val="2"/>
      </rPr>
      <t>Licuadora volcable</t>
    </r>
    <r>
      <rPr>
        <sz val="10"/>
        <rFont val="Arial"/>
        <family val="2"/>
      </rPr>
      <t xml:space="preserve">
Sistema basculante. Vaso en acero inoxidable. Una velocidad. Industrial.
Capacidad: 15 Lt.
Dimensiones: 30 x 50 x 108 cm.
Empotrable a piso</t>
    </r>
  </si>
  <si>
    <r>
      <rPr>
        <b/>
        <sz val="10"/>
        <rFont val="Arial"/>
        <family val="2"/>
      </rPr>
      <t>BASCULA DE PISO</t>
    </r>
    <r>
      <rPr>
        <sz val="10"/>
        <rFont val="Arial"/>
        <family val="2"/>
      </rPr>
      <t xml:space="preserve">
BASCULA   DE   RECIBO   300KG/600LB       
Báscula electrónica con capacidad de 300 kg, incrementa la rapidez y exactitud de sus pesadas a diferencia de las básculas mecánicas, lo que permite agilizar sus procesos, de fácil manejo y sinajustes evitando errores de interpretación o lectura incrementando su productividad. 
Indicador en ABS
Bateria interna recargable 
Dimension plataforma: 60 x 60 cm 
Display: LED 
Sistema de Tara para disminuir recipientes</t>
    </r>
  </si>
  <si>
    <r>
      <rPr>
        <b/>
        <sz val="10"/>
        <rFont val="Arial"/>
        <family val="2"/>
      </rPr>
      <t>SALAMANDRA A GAS EMPOTRABLE</t>
    </r>
    <r>
      <rPr>
        <sz val="10"/>
        <rFont val="Arial"/>
        <family val="2"/>
      </rPr>
      <t xml:space="preserve">
Salamandra a gas de 6 quemadores, estos separados en dos grupos de 3 quemadores, obteniendo una perilla reguladora por grupo. Está fabricada en acero inoxidable 430, es un equipo robusto con un diseño atractivo, tiene una potencia calorífica total de 48000 BTU, lo que  quiere decir que cada quemador representa 8000 BTU. El tubo de conexión al punto de gas es de ¾". Este equipo cuenta con  1 una bandeja recolectora de residuos en la parte inferior, una base con una parrilla la cual puede ubicarse en 6 niveles diferentes, esto para acercar el alimento hacia los quemadores o alejarlo. Además incluye un soporte para que el equipo sea instalado en la pared. Dimensiones: Frente: 97.5  cm Fondo: 66 cm Alto: 51cm
EL EQUIPO DEBE QUEDAR INSTALADO</t>
    </r>
  </si>
  <si>
    <r>
      <rPr>
        <b/>
        <sz val="10"/>
        <rFont val="Arial"/>
        <family val="2"/>
      </rPr>
      <t>BALANZA ELECTRONICA 40KG</t>
    </r>
    <r>
      <rPr>
        <sz val="10"/>
        <rFont val="Arial"/>
        <family val="2"/>
      </rPr>
      <t xml:space="preserve">
Referencia: PCR40.
Funciona con batería (200 hr de trabajo, 8 hr de recarga) ó con corriente. Construida en acero inoxidable. Funciones de caja registradora. Pantalla de display de cuarzo de alta resolución, genera más confianza debido al display para vista del cliente. Capacidad 40 Kg. División mínima 5 gr de 0 - 8 kg /
10 gr de 8 - 40 kg. Memorias: 100.  Corriente eléctrica 110 voltios - 60 hz. Adaptador a corriente eléctrica incluído, batería recargable. Plato de 29 x 35 cms. Precio Kg / máximo 999.99. Totala a pagar / máx.
9999.99. Temp de operación -10 a 40 °C. Temp. alamcenaje -20 a 50 °C. Peso neto 11.5 Kg, peso con empaque 13.5 Kg. Dimensiones:
Frente 0.354 / Fondo 0.36 / Altura 0.142 mts. Peso:
13.5 kg neto. (Contiene fuente de poder  a 110 V para cargar la batería y plato removible)</t>
    </r>
  </si>
  <si>
    <r>
      <rPr>
        <b/>
        <sz val="10"/>
        <rFont val="Arial"/>
        <family val="2"/>
      </rPr>
      <t>EMPACADORA AL VACÍO</t>
    </r>
    <r>
      <rPr>
        <sz val="10"/>
        <rFont val="Arial"/>
        <family val="2"/>
      </rPr>
      <t xml:space="preserve">
EMPACADORA AL VACIO 2 BARRAS 900W 110V
Empacadora al vacío con dos barras. Construida totalmente en acero inoxidable, esquinas redondeadas para óptima higiene, cubierta transparente. capacidad de la bomba: 20 m3/h, tiempo de sellado: 10-30 segundos, espesor máximo de sellado: 0.1-0.5 mm. longitud de sellado: 400 mm. ancho del sello: 10 mm. Dimensiones de la cámara: Frente 0.455 / Fondo: 0.440 / Altura 0.075 mts. Dimensiones exteriores: Frente 0.480 / Fondo 0.400
/ Altura 0.440 mts. Peso: 71 kg</t>
    </r>
  </si>
  <si>
    <r>
      <rPr>
        <b/>
        <sz val="10"/>
        <rFont val="Arial"/>
        <family val="2"/>
      </rPr>
      <t>BATIDORA 10 L</t>
    </r>
    <r>
      <rPr>
        <sz val="10"/>
        <rFont val="Arial"/>
        <family val="2"/>
      </rPr>
      <t xml:space="preserve">
BATIDORA 10L 
Referencia: WB10GF. Batidora de 10 cuartos de galón (9.5 L). Cuerpo fabricado en hierro fundido, tazón y ganchos fabricados en acero inoxidable de grado alimenticio, Motor de 3 velocidades (148, 244 y 480 RPM), transmisión de engranajes. Capacidad máxima de harina: 5 lbs. Manija para subir y bajar el tazón. Incluye tazón de 10qt de acero inoxidable, pala mezcladora, gancho amasador y Globo batidor. Potencia: 0.6 KW. Voltaje: 110V con polo a tierra. Dimensiones: Frente 0.470 / Fondo 0.450 / Altura
0.60 mts. Peso: 58 Kg.</t>
    </r>
  </si>
  <si>
    <r>
      <rPr>
        <b/>
        <sz val="10"/>
        <rFont val="Arial"/>
        <family val="2"/>
      </rPr>
      <t>PROCESADOR DE VEGETALES   300 KG/h</t>
    </r>
    <r>
      <rPr>
        <sz val="10"/>
        <rFont val="Arial"/>
        <family val="2"/>
      </rPr>
      <t xml:space="preserve">
PROCESADOR DE VEGETALES 8 DISCOS 
Referencia: HLC-300. Procesador de vegetales. Cuerpo fabricado en fundición de aluminio tratado con antioxidante anódico. Dotado con un dispositivo de seguridad. La cubierta es completamente extraíble, lo que permite una fácil limpieza y cambio de discos. Su motor ventilado de alta potencia cumple con todos los estándares de seguridad. Incluye: Ocho discos (cuatro discos tajadores y cuatro discos ralladores) - 1 Disco Rallador 3 mm - 1 Disco Rallador 4 mm - 1 Disco Rallador 7 mm - 1 disco tajador de 2.5 mm - 1 disco tajador de 4 mm, y 1	disco desplazador. Certificaciones: CE-ETL. Cuenta con dos bocas para suministrar  los diferentes vegetales y frutas, uno amplio para productos grandes y uno cilíndrico. Velocidad de la maquina: 1400 rpm. Velocidad del disco: 270 rpm. Capacidad aproximadamente: 300 KG/H. Voltaje: 110V - polo a tierra. Potencia: 3/4 HP-550W. Consumo: 5 Amperios. Toma eléctrico: 3X15. Dimensiones: Frente 0.23 / Fondo 0.57 / Altura 0.51 mts.
2	Toma eléctrico: 3X15. Potencia: 0.37 HP-3500 Btu/h. Cons</t>
    </r>
  </si>
  <si>
    <r>
      <rPr>
        <b/>
        <sz val="10"/>
        <rFont val="Arial"/>
        <family val="2"/>
      </rPr>
      <t>MOLINO  PARA CARNES</t>
    </r>
    <r>
      <rPr>
        <sz val="10"/>
        <rFont val="Arial"/>
        <family val="2"/>
      </rPr>
      <t xml:space="preserve">
Referencia: HM-22. Molino para carne. Fabricado en acero inoxidable y aluminio, simple y fácil de usar. Interruptor a prueba de agua y parada de emergencia. Diseño único y robusto. Potente motor de 1.5 HP. Cabeza de corte estándar # 22. Transmisión directa de engranaje. Motor eficiente. Swiche de arranque y reversa. Tamaño compacto y construcción sin costuras. Bandeja alimentadora remobible. Pies de goma. Incluye una cuchilla de corte de acero inoxidable, una placa de corte de acero inoxidable y un empujador de alimentos de plástico. Capacidad aprox: 270 Kg/h. Dimensiones: Frente 0.45 / Fondo 0.60 / Altura 26.5 cm. Voltaje: 110V.
Potencia 1.1 kW (1.5 HP). Peso: 22.5 Kg.</t>
    </r>
  </si>
  <si>
    <r>
      <rPr>
        <b/>
        <sz val="10"/>
        <rFont val="Arial"/>
        <family val="2"/>
      </rPr>
      <t>DISPENSADOR   DE   JUGOS   2   TANQUES  38L</t>
    </r>
    <r>
      <rPr>
        <sz val="10"/>
        <rFont val="Arial"/>
        <family val="2"/>
      </rPr>
      <t xml:space="preserve">
Marca: CRATHCO
Referencia: D25-4 . Dispensador de bebidas de dos tanques. Capacidad Total: 10 Galones. Cubierta, frente y fondo en lámina de acero inoxidable tipo 304 calibre 20. Laterales y recipiente de goteo en resina lexan color beige, tanques y tapas en resina lexan transparente. Válvula dosificadora en acero inoxidable con empaque oring intercambiable. Sello del tanque con la cubierta con un empaque siliconado para mayor hermeticidad. Capacidad de cada tanque: 5 Galones. Dimensiones: Frente 0.44 / Fondo 0.38 / Altura 0.69 mts. Características eléctricas: Unidad refrigeradora de 1/5 de H.P - sistema hermético. Monofásico: 110 V polo a tierra, consumo: 632 W, toma eléctrico: 3x15, corriente: 5.5 Amp.
Altura de piso para punto eléctrico: 0.50m.
EL EQUIPO DEBE QUEDAR INSTALADO</t>
    </r>
  </si>
  <si>
    <r>
      <rPr>
        <b/>
        <sz val="10"/>
        <rFont val="Arial"/>
        <family val="2"/>
      </rPr>
      <t>LICUADORA COMERCIAL</t>
    </r>
    <r>
      <rPr>
        <sz val="10"/>
        <rFont val="Arial"/>
        <family val="2"/>
      </rPr>
      <t xml:space="preserve">
Vaso transparente en policarbonato libre de BPA. Tritura hielo. Alto rendimiento. Panel digital. Dos velocidades y pulso. Timer. Cuchillas en acero inoxidable.
Capacidad: 1.4 Lt., 48 Oz.
Dimensiones: 19 x 45 cm.
Potencia: 2 H. P., 1.500 Wh., 110 V.
Velocidad: Hasta 24.000 R.P.M. en alto.</t>
    </r>
  </si>
  <si>
    <r>
      <rPr>
        <b/>
        <sz val="10"/>
        <rFont val="Arial"/>
        <family val="2"/>
      </rPr>
      <t xml:space="preserve">Tajadora de carne. </t>
    </r>
    <r>
      <rPr>
        <sz val="10"/>
        <rFont val="Arial"/>
        <family val="2"/>
      </rPr>
      <t>Cuerpo construido en aluminio. Hoja de disco en acero inoxidable. Disco de 25 cm de diámetro.
Puede cortar carnes frías, jamón.
Protector de seguridad que impide que la mano se acerque a la cuchilla. Este producto no es apto para cortar carnes congeladas. Dimensiones: Frente 0.52 / Fondo 0.375 / Altura 0.46 mts. Voltaje: 110V. Potencia: 180W. Peso: 16 Kg.</t>
    </r>
  </si>
  <si>
    <r>
      <rPr>
        <b/>
        <sz val="10"/>
        <rFont val="Arial"/>
        <family val="2"/>
      </rPr>
      <t>Peladora de papas</t>
    </r>
    <r>
      <rPr>
        <sz val="10"/>
        <rFont val="Arial"/>
        <family val="2"/>
      </rPr>
      <t xml:space="preserve">
Cuerpo, base y tapa en acero inoxidable. Disco abrasivo de alta resistencia. Puerta de descargue con seguro. Necesita conexión hidráulica y desagüe.
Capacidad: 150 kg/h. / Hasta 10 kg por ciclo.</t>
    </r>
  </si>
  <si>
    <r>
      <rPr>
        <b/>
        <sz val="10"/>
        <rFont val="Arial"/>
        <family val="2"/>
      </rPr>
      <t>HORNO IND. COMBINADO GAS GLP .</t>
    </r>
    <r>
      <rPr>
        <sz val="10"/>
        <rFont val="Arial"/>
        <family val="2"/>
      </rPr>
      <t xml:space="preserve"> Horno combiando de 11 bandejas, . El horno cuenta con funciones como: Vapor Combinado; Aire caliente; Cocinar en el vapor; regenerar; Vapor manual; Extractor de vapor; Cocción por Sonda / Tiempo; enfriar; memoria para recetas y autolavado.
Este equipo genera vapor con el exclusivo sistema Steam Power:
Tecnologia que transforma la cámara del horno en caldera. Convección de aire forzado por medio de turbinas de alta rotación. Sensor de temperatura
para monitoreo de la cámara. Controles de la temperatura de 30°C hasta 260°C. Control de vapor ajustable desde 0% hasta 100%. Aislamiento
en fibra cerámica de alto rendimiento y durabilidad. Drenaje que facilita la higienización. Uso eficiente de la energía. Estructura en acero inoxidable. Tamaño de las bandejas: 53 x 32.5 cm. Consumo máximo de gas:
1,87kg/h 1,79 m3/h.
Potencia térmica: 29.790 kcal/h (LP) / 23.180 kcal/h (GN). Voltaje: 220V monofase. Frecuencia: 60HZ. Potencia: 0.675 kw.
Dimensiones: Ancho:1.2 Alto:1.06 Fondo:1.07 mts.
INCLUYE KIT DE CONEXION RATIONAL AGUA Marca: RATIONReferencia:
6070.464 Contiene conexión al punto de partida de tipo 61-202 que
consta de 2 m de manguera de abastecimiento de agua con racor de
conexion 1.9 cm y desague DN50. Aplica para los modelos XS desde
61-202
INCLUYE PASTILLAS DE DETERGENTE CANECA X 100 UND PAQUETE DE
PASTILLAS PARA DETERGENTES, Modelo:
56.00.210 , Recipiente con 100 unidades. Pastillas de Lavado y
Abrillantado respectivamente para SelfCooking Center RATIONAL.
Limpieza, higiene, brillo y protección de la salud óptimamente adaptadas
a las necesidades de conservación de los aparatos RATIONAL
satisfaciendo las más altas exigencias en materia de calidad.
PASTILLAS DECALCIFICADORAS X 150 UND PAQUETE DE
INCLUYE PASTILLAS PARA DETERGENTES x 150 Un. 
Modelo: 56.00.562. Pastillas Descalcificadoras Abrillantadoras “Care”
para SelfCooking Center® con CareControl. El descalcificante especial
contenido en las pastillas Care combate las incrustaciones calcáreas
inhibiendo su propia formación. Máxima seguridad laboral, garantizada
en todo momento, sin costosos equipos desendurecedores ni
dispendiosa descalcificación. Limpieza, higiene, brillo y protección de la
salud.
EL EQUIPO DEBE QUEDAR INSTALADO</t>
    </r>
  </si>
  <si>
    <t>Nuestra oferta contempla el ítem de transporte hasta las Instalaciones del SENA ubicado en Variante Buga-Tulua Guadalajara De Buga, Valle del Cauca. Instalación en sitio y considera los gastos que incurra de acuerdo a la invitación.</t>
  </si>
  <si>
    <r>
      <rPr>
        <b/>
        <sz val="10"/>
        <rFont val="Arial"/>
        <family val="2"/>
      </rPr>
      <t>ESTACION SANDWICH Y ENSALADAS	 2 PTAS</t>
    </r>
    <r>
      <rPr>
        <sz val="10"/>
        <rFont val="Arial"/>
        <family val="2"/>
      </rPr>
      <t xml:space="preserve">
MARCA ZINGAL. ESPECIFICACIONES SE ANEXA FICHA
EL EQUIPO DEBE QUEDAR INSTALADO</t>
    </r>
  </si>
  <si>
    <t>ITEM 17 - ESTACION SANDWICH Y ENSALADA 2 PUERTAS</t>
  </si>
  <si>
    <r>
      <rPr>
        <b/>
        <sz val="10"/>
        <rFont val="Arial"/>
        <family val="2"/>
      </rPr>
      <t>HORNO IND. COMBINADO GAS GLP .</t>
    </r>
    <r>
      <rPr>
        <sz val="10"/>
        <rFont val="Arial"/>
        <family val="2"/>
      </rPr>
      <t xml:space="preserve"> Combi® Pro 10-1/1 E/G. Funciones mediante un sistema de inteligencia culinaria que automatiza procesos, permitiendo cocinar el 95% de los alimentos habituales en una cocina profesional con un solo equipo. Sus funciones se dividen en cuatro asistentes inteligentes y tres modos de cocción manual. Modo Vapor: Ideal para hervir, escalfar o vaporizar entre 30 °C y 130 °C. Modo Aire Caliente: Para asar, hornear o freír sin aceite, con temperaturas de hasta 300 °C. Modo Combinado: Utiliza calor seco y vapor de forma variable, evitando que los alimentos se sequen y mejorando la textura.
El Rational iCombi Pro 10-1/1 a gas es un sistema de cocción inteligente con capacidad para 10 bandejas GN 1/1, diseñado para producir entre 80 y 150 comidas al día. Este equipo combina las funciones de calor seco y vapor, permitiendo hornear, asar, vaporizar y freír sin aceite en un solo dispositivo. 
Capacidad: 10 niveles para accesorios GN 1/1.
Medidas generales: 850 mm de ancho x 842 mm de profundidad x 1064 mm de altura INCLUYE KIT DE CONEXION RATIONAL AGUA Marca: RATIONReferencia:
6070.464 Contiene conexión al punto de partida de tipo 61-202 que
consta de 2 m de manguera de abastecimiento de agua con racor de
conexion 1.9 cm y desague DN50. Aplica para los modelos XS desde
61-202
INCLUYE PASTILLAS DE DETERGENTE CANECA X 100 UND PAQUETE DE
PASTILLAS PARA DETERGENTES, Modelo:
56.00.210 , Recipiente con 100 unidades. Pastillas de Lavado y
Abrillantado respectivamente para SelfCooking Center RATIONAL.
Limpieza, higiene, brillo y protección de la salud óptimamente adaptadas
a las necesidades de conservación de los aparatos RATIONAL
satisfaciendo las más altas exigencias en materia de calidad.
PASTILLAS DECALCIFICADORAS X 150 UND PAQUETE DE
INCLUYE PASTILLAS PARA DETERGENTES x 150 Un. 
Modelo: 56.00.562. Pastillas Descalcificadoras Abrillantadoras “Care”
para SelfCooking Center® con CareControl. El descalcificante especial
contenido en las pastillas Care combate las incrustaciones calcáreas
inhibiendo su propia formación. Máxima seguridad laboral, garantizada
en todo momento, sin costosos equipos desendurecedores ni
dispendiosa descalcificación. Limpieza, higiene, brillo y protección de la
salud.
EL EQUIPO DEBE QUEDAR INSTALADO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</si>
</sst>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quot;$&quot;\ * #,##0_-;\-&quot;$&quot;\ * #,##0_-;_-&quot;$&quot;\ * &quot;-&quot;_-;_-@_-"/>
    <numFmt numFmtId="165" formatCode="_-* #,##0.00_-;\-* #,##0.00_-;_-* &quot;-&quot;_-;_-@_-"/>
  </numFmts>
  <fonts count="14" x14ac:knownFonts="1">
    <font>
      <sz val="11"/>
      <color theme="1"/>
      <name val="Aptos Narrow"/>
      <family val="2"/>
      <scheme val="minor"/>
    </font>
    <font>
      <sz val="11"/>
      <color theme="1"/>
      <name val="Aptos Narrow"/>
      <family val="2"/>
      <scheme val="minor"/>
    </font>
    <font>
      <sz val="12"/>
      <color theme="1"/>
      <name val="Aptos Narrow"/>
      <family val="2"/>
      <scheme val="minor"/>
    </font>
    <font>
      <sz val="10"/>
      <name val="Arial"/>
      <family val="2"/>
    </font>
    <font>
      <b/>
      <sz val="10"/>
      <name val="Arial"/>
      <family val="2"/>
    </font>
    <font>
      <b/>
      <sz val="10"/>
      <color theme="1"/>
      <name val="Arial"/>
      <family val="2"/>
    </font>
    <font>
      <sz val="10"/>
      <color theme="1"/>
      <name val="Arial"/>
      <family val="2"/>
    </font>
    <font>
      <b/>
      <sz val="11"/>
      <color theme="1"/>
      <name val="Aptos Narrow"/>
      <family val="2"/>
      <scheme val="minor"/>
    </font>
    <font>
      <b/>
      <sz val="18"/>
      <color theme="1"/>
      <name val="Times New Roman"/>
      <family val="1"/>
    </font>
    <font>
      <b/>
      <sz val="11"/>
      <color theme="1"/>
      <name val="Calibri"/>
      <family val="2"/>
    </font>
    <font>
      <sz val="11"/>
      <color theme="1"/>
      <name val="Calibri"/>
      <family val="2"/>
    </font>
    <font>
      <b/>
      <sz val="11"/>
      <color theme="1"/>
      <name val="Arial"/>
      <family val="2"/>
    </font>
    <font>
      <sz val="11"/>
      <color theme="1"/>
      <name val="Arial"/>
      <family val="2"/>
    </font>
    <font>
      <u/>
      <sz val="11"/>
      <color theme="10"/>
      <name val="Aptos Narrow"/>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9">
    <xf numFmtId="0" fontId="0" fillId="0" borderId="0"/>
    <xf numFmtId="164" fontId="1" fillId="0" borderId="0" applyFont="0" applyFill="0" applyBorder="0" applyAlignment="0" applyProtection="0"/>
    <xf numFmtId="0" fontId="3" fillId="0" borderId="0"/>
    <xf numFmtId="0" fontId="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13" fillId="0" borderId="0" applyNumberFormat="0" applyFill="0" applyBorder="0" applyAlignment="0" applyProtection="0"/>
  </cellStyleXfs>
  <cellXfs count="51">
    <xf numFmtId="0" fontId="0" fillId="0" borderId="0" xfId="0"/>
    <xf numFmtId="0" fontId="3" fillId="2" borderId="1" xfId="2" applyFill="1" applyBorder="1" applyAlignment="1">
      <alignment horizontal="left" vertical="center" wrapText="1"/>
    </xf>
    <xf numFmtId="0" fontId="3" fillId="0" borderId="1" xfId="2" applyBorder="1" applyAlignment="1">
      <alignment horizontal="center" vertical="center"/>
    </xf>
    <xf numFmtId="0" fontId="0" fillId="0" borderId="0" xfId="0" applyAlignment="1">
      <alignment horizontal="center" vertical="center" wrapText="1"/>
    </xf>
    <xf numFmtId="41" fontId="0" fillId="0" borderId="0" xfId="7" applyFont="1" applyAlignment="1">
      <alignment vertical="center"/>
    </xf>
    <xf numFmtId="0" fontId="0" fillId="0" borderId="0" xfId="0" applyAlignment="1">
      <alignmen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2" fillId="0" borderId="0" xfId="0" applyFont="1" applyAlignment="1">
      <alignment horizontal="justify" vertical="center"/>
    </xf>
    <xf numFmtId="0" fontId="7" fillId="0" borderId="0" xfId="0" applyFont="1" applyAlignment="1">
      <alignment vertical="center"/>
    </xf>
    <xf numFmtId="0" fontId="12" fillId="0" borderId="0" xfId="0" applyFont="1" applyAlignment="1">
      <alignment horizontal="left" vertical="center"/>
    </xf>
    <xf numFmtId="0" fontId="12" fillId="0" borderId="0" xfId="0" applyFont="1" applyAlignment="1">
      <alignment vertical="center" wrapText="1"/>
    </xf>
    <xf numFmtId="0" fontId="12" fillId="0" borderId="0" xfId="0" applyFont="1" applyAlignment="1">
      <alignment horizontal="left" vertical="center" wrapText="1"/>
    </xf>
    <xf numFmtId="0" fontId="13" fillId="0" borderId="0" xfId="8" applyAlignment="1">
      <alignment horizontal="left" vertical="center"/>
    </xf>
    <xf numFmtId="0" fontId="0" fillId="0" borderId="0" xfId="0" applyAlignment="1">
      <alignment horizontal="left" vertical="center"/>
    </xf>
    <xf numFmtId="41" fontId="0" fillId="0" borderId="0" xfId="7" applyFont="1" applyAlignment="1">
      <alignment horizontal="left" vertical="center"/>
    </xf>
    <xf numFmtId="0" fontId="5"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165" fontId="0" fillId="0" borderId="0" xfId="7" applyNumberFormat="1" applyFont="1" applyAlignment="1">
      <alignment vertical="center"/>
    </xf>
    <xf numFmtId="165" fontId="5" fillId="0" borderId="3" xfId="7" applyNumberFormat="1" applyFont="1" applyBorder="1" applyAlignment="1">
      <alignment horizontal="center" vertical="center" wrapText="1"/>
    </xf>
    <xf numFmtId="165" fontId="5" fillId="0" borderId="3" xfId="7" applyNumberFormat="1" applyFont="1" applyFill="1" applyBorder="1" applyAlignment="1">
      <alignment horizontal="center" vertical="center" wrapText="1"/>
    </xf>
    <xf numFmtId="165" fontId="0" fillId="0" borderId="0" xfId="7" applyNumberFormat="1" applyFont="1" applyAlignment="1">
      <alignment horizontal="left"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3" fillId="2" borderId="1" xfId="0" applyFont="1" applyFill="1" applyBorder="1" applyAlignment="1">
      <alignment horizontal="justify" vertical="center" wrapText="1"/>
    </xf>
    <xf numFmtId="0" fontId="3" fillId="2" borderId="1" xfId="2" applyFill="1" applyBorder="1" applyAlignment="1">
      <alignment horizontal="center" vertical="center"/>
    </xf>
    <xf numFmtId="165" fontId="12" fillId="0" borderId="0" xfId="7" applyNumberFormat="1" applyFont="1" applyAlignment="1">
      <alignment vertical="center"/>
    </xf>
    <xf numFmtId="165" fontId="5" fillId="0" borderId="4" xfId="7" applyNumberFormat="1" applyFont="1" applyBorder="1" applyAlignment="1">
      <alignment horizontal="center" vertical="center" wrapText="1"/>
    </xf>
    <xf numFmtId="165" fontId="12" fillId="0" borderId="0" xfId="7" applyNumberFormat="1" applyFont="1" applyAlignment="1">
      <alignment horizontal="left" vertical="center" wrapText="1"/>
    </xf>
    <xf numFmtId="0" fontId="12" fillId="0" borderId="0" xfId="0" applyFont="1" applyAlignment="1">
      <alignment horizontal="left" vertical="center" wrapText="1"/>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left"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165" fontId="7" fillId="0" borderId="7" xfId="7" applyNumberFormat="1" applyFont="1" applyBorder="1" applyAlignment="1">
      <alignment vertical="center"/>
    </xf>
    <xf numFmtId="165" fontId="0" fillId="0" borderId="1" xfId="7" applyNumberFormat="1" applyFont="1" applyBorder="1" applyAlignment="1">
      <alignment vertical="center"/>
    </xf>
    <xf numFmtId="0" fontId="6" fillId="0" borderId="8" xfId="0" applyFont="1" applyBorder="1" applyAlignment="1">
      <alignment horizontal="center" vertical="center"/>
    </xf>
    <xf numFmtId="165" fontId="0" fillId="0" borderId="9" xfId="7" applyNumberFormat="1" applyFont="1" applyBorder="1" applyAlignment="1">
      <alignment vertical="center"/>
    </xf>
    <xf numFmtId="0" fontId="6" fillId="0" borderId="10" xfId="0" applyFont="1" applyBorder="1" applyAlignment="1">
      <alignment horizontal="center" vertical="center"/>
    </xf>
    <xf numFmtId="0" fontId="3" fillId="2" borderId="11" xfId="0" applyFont="1" applyFill="1" applyBorder="1" applyAlignment="1">
      <alignment horizontal="left" vertical="top" wrapText="1"/>
    </xf>
    <xf numFmtId="0" fontId="3" fillId="0" borderId="11" xfId="2" applyBorder="1" applyAlignment="1">
      <alignment horizontal="center" vertical="center"/>
    </xf>
    <xf numFmtId="165" fontId="0" fillId="0" borderId="11" xfId="7" applyNumberFormat="1" applyFont="1" applyBorder="1" applyAlignment="1">
      <alignment vertical="center"/>
    </xf>
    <xf numFmtId="165" fontId="0" fillId="0" borderId="12" xfId="7" applyNumberFormat="1" applyFont="1" applyBorder="1" applyAlignment="1">
      <alignment vertical="center"/>
    </xf>
  </cellXfs>
  <cellStyles count="9">
    <cellStyle name="Hipervínculo" xfId="8" builtinId="8"/>
    <cellStyle name="Millares [0]" xfId="7" builtinId="6"/>
    <cellStyle name="Moneda [0] 2" xfId="4" xr:uid="{88276DF1-21AD-444C-B858-C8DD34A09D25}"/>
    <cellStyle name="Moneda [0] 2 2" xfId="6" xr:uid="{7CA9709B-6333-4500-BC9A-92CBA925DC5A}"/>
    <cellStyle name="Moneda [0] 3" xfId="1" xr:uid="{7A68869C-D7CE-4B94-9072-09E8CA5BAC22}"/>
    <cellStyle name="Moneda [0] 4" xfId="5" xr:uid="{FD06706A-7F81-4F2D-B57C-F97E21E37D10}"/>
    <cellStyle name="Normal" xfId="0" builtinId="0"/>
    <cellStyle name="Normal 2" xfId="2" xr:uid="{F69EF6AA-D886-43AF-A53E-859D88730522}"/>
    <cellStyle name="Normal 3" xfId="3" xr:uid="{71579835-8989-4C42-BBF7-5C47750709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0</xdr:col>
      <xdr:colOff>1314450</xdr:colOff>
      <xdr:row>4</xdr:row>
      <xdr:rowOff>209550</xdr:rowOff>
    </xdr:to>
    <xdr:pic>
      <xdr:nvPicPr>
        <xdr:cNvPr id="2" name="Imagen 6">
          <a:extLst>
            <a:ext uri="{FF2B5EF4-FFF2-40B4-BE49-F238E27FC236}">
              <a16:creationId xmlns:a16="http://schemas.microsoft.com/office/drawing/2014/main" id="{46A4E61F-5CD3-471C-853A-ABED212F57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38100"/>
          <a:ext cx="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38100</xdr:colOff>
      <xdr:row>0</xdr:row>
      <xdr:rowOff>19050</xdr:rowOff>
    </xdr:from>
    <xdr:to>
      <xdr:col>1</xdr:col>
      <xdr:colOff>971550</xdr:colOff>
      <xdr:row>4</xdr:row>
      <xdr:rowOff>171450</xdr:rowOff>
    </xdr:to>
    <xdr:pic>
      <xdr:nvPicPr>
        <xdr:cNvPr id="3" name="Imagen 6">
          <a:extLst>
            <a:ext uri="{FF2B5EF4-FFF2-40B4-BE49-F238E27FC236}">
              <a16:creationId xmlns:a16="http://schemas.microsoft.com/office/drawing/2014/main" id="{C03193DB-32E0-44B3-AA4F-D21A382F4E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9050"/>
          <a:ext cx="93345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57149</xdr:colOff>
      <xdr:row>69</xdr:row>
      <xdr:rowOff>85725</xdr:rowOff>
    </xdr:from>
    <xdr:to>
      <xdr:col>1</xdr:col>
      <xdr:colOff>2190750</xdr:colOff>
      <xdr:row>74</xdr:row>
      <xdr:rowOff>146051</xdr:rowOff>
    </xdr:to>
    <xdr:grpSp>
      <xdr:nvGrpSpPr>
        <xdr:cNvPr id="4" name="Group 6">
          <a:extLst>
            <a:ext uri="{FF2B5EF4-FFF2-40B4-BE49-F238E27FC236}">
              <a16:creationId xmlns:a16="http://schemas.microsoft.com/office/drawing/2014/main" id="{253CA5E1-BEC0-4107-8C31-E0850C713F79}"/>
            </a:ext>
          </a:extLst>
        </xdr:cNvPr>
        <xdr:cNvGrpSpPr>
          <a:grpSpLocks/>
        </xdr:cNvGrpSpPr>
      </xdr:nvGrpSpPr>
      <xdr:grpSpPr>
        <a:xfrm>
          <a:off x="57149" y="68528142"/>
          <a:ext cx="2387601" cy="1012826"/>
          <a:chOff x="-276226" y="76228"/>
          <a:chExt cx="2628000" cy="936811"/>
        </a:xfrm>
      </xdr:grpSpPr>
      <xdr:pic>
        <xdr:nvPicPr>
          <xdr:cNvPr id="5" name="Image 7">
            <a:extLst>
              <a:ext uri="{FF2B5EF4-FFF2-40B4-BE49-F238E27FC236}">
                <a16:creationId xmlns:a16="http://schemas.microsoft.com/office/drawing/2014/main" id="{DD1D3C35-4A81-A51C-8035-ADD28569A338}"/>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4000" b="90000" l="3947" r="95395">
                        <a14:foregroundMark x1="4934" y1="16500" x2="4934" y2="16500"/>
                        <a14:foregroundMark x1="29605" y1="10000" x2="29605" y2="10000"/>
                        <a14:foregroundMark x1="93092" y1="28500" x2="93092" y2="28500"/>
                        <a14:foregroundMark x1="95395" y1="9000" x2="95395" y2="9000"/>
                        <a14:foregroundMark x1="85855" y1="4000" x2="85855" y2="4000"/>
                      </a14:backgroundRemoval>
                    </a14:imgEffect>
                  </a14:imgLayer>
                </a14:imgProps>
              </a:ext>
            </a:extLst>
          </a:blip>
          <a:stretch>
            <a:fillRect/>
          </a:stretch>
        </xdr:blipFill>
        <xdr:spPr>
          <a:xfrm>
            <a:off x="101306" y="76228"/>
            <a:ext cx="1423758" cy="936811"/>
          </a:xfrm>
          <a:prstGeom prst="rect">
            <a:avLst/>
          </a:prstGeom>
        </xdr:spPr>
      </xdr:pic>
      <xdr:sp macro="" textlink="">
        <xdr:nvSpPr>
          <xdr:cNvPr id="6" name="Graphic 8">
            <a:extLst>
              <a:ext uri="{FF2B5EF4-FFF2-40B4-BE49-F238E27FC236}">
                <a16:creationId xmlns:a16="http://schemas.microsoft.com/office/drawing/2014/main" id="{0AB1ECEF-30B9-47F4-03FB-5076B1C08DD0}"/>
              </a:ext>
            </a:extLst>
          </xdr:cNvPr>
          <xdr:cNvSpPr/>
        </xdr:nvSpPr>
        <xdr:spPr>
          <a:xfrm>
            <a:off x="-276226" y="608836"/>
            <a:ext cx="2628000" cy="1270"/>
          </a:xfrm>
          <a:custGeom>
            <a:avLst/>
            <a:gdLst/>
            <a:ahLst/>
            <a:cxnLst/>
            <a:rect l="l" t="t" r="r" b="b"/>
            <a:pathLst>
              <a:path w="2103755">
                <a:moveTo>
                  <a:pt x="0" y="0"/>
                </a:moveTo>
                <a:lnTo>
                  <a:pt x="2103450" y="0"/>
                </a:lnTo>
              </a:path>
            </a:pathLst>
          </a:custGeom>
          <a:ln w="7010">
            <a:solidFill>
              <a:srgbClr val="000000"/>
            </a:solidFill>
            <a:prstDash val="solid"/>
          </a:ln>
        </xdr:spPr>
        <xdr:txBody>
          <a:bodyPr wrap="square" lIns="0" tIns="0" rIns="0" bIns="0" rtlCol="0">
            <a:prstTxWarp prst="textNoShape">
              <a:avLst/>
            </a:prstTxWarp>
            <a:noAutofit/>
          </a:bodyPr>
          <a:lstStyle/>
          <a:p>
            <a:endParaRPr lang="es-CO"/>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0</xdr:col>
      <xdr:colOff>1314450</xdr:colOff>
      <xdr:row>4</xdr:row>
      <xdr:rowOff>209550</xdr:rowOff>
    </xdr:to>
    <xdr:pic>
      <xdr:nvPicPr>
        <xdr:cNvPr id="3" name="Imagen 6">
          <a:extLst>
            <a:ext uri="{FF2B5EF4-FFF2-40B4-BE49-F238E27FC236}">
              <a16:creationId xmlns:a16="http://schemas.microsoft.com/office/drawing/2014/main" id="{C0E443E2-B7A5-439D-A301-21CC6006A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100"/>
          <a:ext cx="93345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38100</xdr:colOff>
      <xdr:row>0</xdr:row>
      <xdr:rowOff>19050</xdr:rowOff>
    </xdr:from>
    <xdr:to>
      <xdr:col>1</xdr:col>
      <xdr:colOff>971550</xdr:colOff>
      <xdr:row>4</xdr:row>
      <xdr:rowOff>171450</xdr:rowOff>
    </xdr:to>
    <xdr:pic>
      <xdr:nvPicPr>
        <xdr:cNvPr id="4" name="Imagen 6">
          <a:extLst>
            <a:ext uri="{FF2B5EF4-FFF2-40B4-BE49-F238E27FC236}">
              <a16:creationId xmlns:a16="http://schemas.microsoft.com/office/drawing/2014/main" id="{A6D6A1B1-0D44-472B-BA19-6133FCB6A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19050"/>
          <a:ext cx="93345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57149</xdr:colOff>
      <xdr:row>97</xdr:row>
      <xdr:rowOff>85725</xdr:rowOff>
    </xdr:from>
    <xdr:to>
      <xdr:col>1</xdr:col>
      <xdr:colOff>2190750</xdr:colOff>
      <xdr:row>102</xdr:row>
      <xdr:rowOff>146051</xdr:rowOff>
    </xdr:to>
    <xdr:grpSp>
      <xdr:nvGrpSpPr>
        <xdr:cNvPr id="6" name="Group 6">
          <a:extLst>
            <a:ext uri="{FF2B5EF4-FFF2-40B4-BE49-F238E27FC236}">
              <a16:creationId xmlns:a16="http://schemas.microsoft.com/office/drawing/2014/main" id="{1D0B9F73-144A-47C1-9AAE-40F13A5326AE}"/>
            </a:ext>
          </a:extLst>
        </xdr:cNvPr>
        <xdr:cNvGrpSpPr>
          <a:grpSpLocks/>
        </xdr:cNvGrpSpPr>
      </xdr:nvGrpSpPr>
      <xdr:grpSpPr>
        <a:xfrm>
          <a:off x="57149" y="72602725"/>
          <a:ext cx="2387601" cy="1012826"/>
          <a:chOff x="-276226" y="76228"/>
          <a:chExt cx="2628000" cy="936811"/>
        </a:xfrm>
      </xdr:grpSpPr>
      <xdr:pic>
        <xdr:nvPicPr>
          <xdr:cNvPr id="7" name="Image 7">
            <a:extLst>
              <a:ext uri="{FF2B5EF4-FFF2-40B4-BE49-F238E27FC236}">
                <a16:creationId xmlns:a16="http://schemas.microsoft.com/office/drawing/2014/main" id="{8C7E4079-8071-DB1F-C89D-54C429D25874}"/>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4000" b="90000" l="3947" r="95395">
                        <a14:foregroundMark x1="4934" y1="16500" x2="4934" y2="16500"/>
                        <a14:foregroundMark x1="29605" y1="10000" x2="29605" y2="10000"/>
                        <a14:foregroundMark x1="93092" y1="28500" x2="93092" y2="28500"/>
                        <a14:foregroundMark x1="95395" y1="9000" x2="95395" y2="9000"/>
                        <a14:foregroundMark x1="85855" y1="4000" x2="85855" y2="4000"/>
                      </a14:backgroundRemoval>
                    </a14:imgEffect>
                  </a14:imgLayer>
                </a14:imgProps>
              </a:ext>
            </a:extLst>
          </a:blip>
          <a:stretch>
            <a:fillRect/>
          </a:stretch>
        </xdr:blipFill>
        <xdr:spPr>
          <a:xfrm>
            <a:off x="101306" y="76228"/>
            <a:ext cx="1423758" cy="936811"/>
          </a:xfrm>
          <a:prstGeom prst="rect">
            <a:avLst/>
          </a:prstGeom>
        </xdr:spPr>
      </xdr:pic>
      <xdr:sp macro="" textlink="">
        <xdr:nvSpPr>
          <xdr:cNvPr id="8" name="Graphic 8">
            <a:extLst>
              <a:ext uri="{FF2B5EF4-FFF2-40B4-BE49-F238E27FC236}">
                <a16:creationId xmlns:a16="http://schemas.microsoft.com/office/drawing/2014/main" id="{36DF3446-CCE4-5E55-771D-A9C2965FEE03}"/>
              </a:ext>
            </a:extLst>
          </xdr:cNvPr>
          <xdr:cNvSpPr/>
        </xdr:nvSpPr>
        <xdr:spPr>
          <a:xfrm>
            <a:off x="-276226" y="608836"/>
            <a:ext cx="2628000" cy="1270"/>
          </a:xfrm>
          <a:custGeom>
            <a:avLst/>
            <a:gdLst/>
            <a:ahLst/>
            <a:cxnLst/>
            <a:rect l="l" t="t" r="r" b="b"/>
            <a:pathLst>
              <a:path w="2103755">
                <a:moveTo>
                  <a:pt x="0" y="0"/>
                </a:moveTo>
                <a:lnTo>
                  <a:pt x="2103450" y="0"/>
                </a:lnTo>
              </a:path>
            </a:pathLst>
          </a:custGeom>
          <a:ln w="7010">
            <a:solidFill>
              <a:srgbClr val="000000"/>
            </a:solidFill>
            <a:prstDash val="solid"/>
          </a:ln>
        </xdr:spPr>
        <xdr:txBody>
          <a:bodyPr wrap="square" lIns="0" tIns="0" rIns="0" bIns="0" rtlCol="0">
            <a:prstTxWarp prst="textNoShape">
              <a:avLst/>
            </a:prstTxWarp>
            <a:noAutofit/>
          </a:bodyPr>
          <a:lstStyle/>
          <a:p>
            <a:endParaRPr lang="es-CO"/>
          </a:p>
        </xdr:txBody>
      </xdr:sp>
    </xdr:grpSp>
    <xdr:clientData/>
  </xdr:twoCellAnchor>
  <xdr:twoCellAnchor editAs="oneCell">
    <xdr:from>
      <xdr:col>1</xdr:col>
      <xdr:colOff>328082</xdr:colOff>
      <xdr:row>68</xdr:row>
      <xdr:rowOff>127001</xdr:rowOff>
    </xdr:from>
    <xdr:to>
      <xdr:col>6</xdr:col>
      <xdr:colOff>263524</xdr:colOff>
      <xdr:row>96</xdr:row>
      <xdr:rowOff>94549</xdr:rowOff>
    </xdr:to>
    <xdr:pic>
      <xdr:nvPicPr>
        <xdr:cNvPr id="10" name="Imagen 9">
          <a:extLst>
            <a:ext uri="{FF2B5EF4-FFF2-40B4-BE49-F238E27FC236}">
              <a16:creationId xmlns:a16="http://schemas.microsoft.com/office/drawing/2014/main" id="{A731D825-FF85-4ED7-86CB-78B39270C08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2082" y="67119501"/>
          <a:ext cx="7100359" cy="53015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16604-A8D9-42CE-BF7B-1204E448B49E}">
  <dimension ref="A1:I76"/>
  <sheetViews>
    <sheetView tabSelected="1" topLeftCell="A55" zoomScale="90" zoomScaleNormal="90" workbookViewId="0">
      <selection activeCell="A61" sqref="A61:H61"/>
    </sheetView>
  </sheetViews>
  <sheetFormatPr baseColWidth="10" defaultRowHeight="15" x14ac:dyDescent="0.25"/>
  <cols>
    <col min="1" max="1" width="3.85546875" bestFit="1" customWidth="1"/>
    <col min="2" max="2" width="63.7109375" customWidth="1"/>
    <col min="3" max="3" width="7.85546875" customWidth="1"/>
    <col min="4" max="4" width="6.5703125" bestFit="1" customWidth="1"/>
    <col min="5" max="5" width="15.7109375" style="24" customWidth="1"/>
    <col min="6" max="6" width="15.140625" style="24" customWidth="1"/>
    <col min="7" max="7" width="16.5703125" style="24" customWidth="1"/>
    <col min="8" max="8" width="18.5703125" style="24" customWidth="1"/>
  </cols>
  <sheetData>
    <row r="1" spans="1:9" ht="22.5" x14ac:dyDescent="0.25">
      <c r="A1" s="8"/>
      <c r="B1" s="36" t="s">
        <v>5</v>
      </c>
      <c r="C1" s="36"/>
      <c r="D1" s="36"/>
      <c r="E1" s="36"/>
      <c r="F1" s="36"/>
      <c r="G1" s="36"/>
      <c r="H1" s="36"/>
      <c r="I1" s="21"/>
    </row>
    <row r="2" spans="1:9" x14ac:dyDescent="0.25">
      <c r="A2" s="8"/>
      <c r="B2" s="37" t="s">
        <v>6</v>
      </c>
      <c r="C2" s="37"/>
      <c r="D2" s="37"/>
      <c r="E2" s="37"/>
      <c r="F2" s="37"/>
      <c r="G2" s="37"/>
      <c r="H2" s="37"/>
      <c r="I2" s="22"/>
    </row>
    <row r="3" spans="1:9" x14ac:dyDescent="0.25">
      <c r="A3" s="8"/>
      <c r="B3" s="38" t="s">
        <v>7</v>
      </c>
      <c r="C3" s="38"/>
      <c r="D3" s="38"/>
      <c r="E3" s="38"/>
      <c r="F3" s="38"/>
      <c r="G3" s="38"/>
      <c r="H3" s="38"/>
      <c r="I3" s="23"/>
    </row>
    <row r="4" spans="1:9" x14ac:dyDescent="0.25">
      <c r="A4" s="8"/>
      <c r="B4" s="5"/>
      <c r="C4" s="9"/>
      <c r="D4" s="4"/>
      <c r="I4" s="5"/>
    </row>
    <row r="5" spans="1:9" x14ac:dyDescent="0.25">
      <c r="A5" s="8"/>
      <c r="B5" s="5"/>
      <c r="C5" s="9"/>
      <c r="D5" s="4"/>
      <c r="I5" s="5"/>
    </row>
    <row r="6" spans="1:9" x14ac:dyDescent="0.25">
      <c r="A6" s="8"/>
      <c r="B6" s="13" t="s">
        <v>11</v>
      </c>
      <c r="C6" s="9"/>
      <c r="D6" s="4"/>
      <c r="I6" s="5"/>
    </row>
    <row r="7" spans="1:9" x14ac:dyDescent="0.25">
      <c r="A7" s="8"/>
      <c r="B7" s="5"/>
      <c r="C7" s="9"/>
      <c r="D7" s="4"/>
      <c r="I7" s="5"/>
    </row>
    <row r="8" spans="1:9" x14ac:dyDescent="0.25">
      <c r="A8" s="10"/>
      <c r="C8" s="9"/>
      <c r="D8" s="4"/>
      <c r="I8" s="5"/>
    </row>
    <row r="9" spans="1:9" x14ac:dyDescent="0.25">
      <c r="A9" s="11" t="s">
        <v>12</v>
      </c>
      <c r="C9" s="9"/>
      <c r="D9" s="4"/>
      <c r="I9" s="5"/>
    </row>
    <row r="10" spans="1:9" x14ac:dyDescent="0.25">
      <c r="A10" s="11"/>
      <c r="C10" s="9"/>
      <c r="D10" s="4"/>
      <c r="I10" s="5"/>
    </row>
    <row r="11" spans="1:9" x14ac:dyDescent="0.25">
      <c r="A11" s="11"/>
      <c r="C11" s="9"/>
      <c r="D11" s="4"/>
      <c r="I11" s="5"/>
    </row>
    <row r="12" spans="1:9" x14ac:dyDescent="0.25">
      <c r="A12" s="11" t="s">
        <v>8</v>
      </c>
      <c r="C12" s="9"/>
      <c r="D12" s="4"/>
      <c r="I12" s="5"/>
    </row>
    <row r="13" spans="1:9" x14ac:dyDescent="0.25">
      <c r="A13" s="39" t="s">
        <v>25</v>
      </c>
      <c r="B13" s="39"/>
      <c r="C13" s="39"/>
      <c r="D13" s="39"/>
      <c r="E13" s="39"/>
      <c r="F13" s="39"/>
      <c r="G13" s="39"/>
      <c r="I13" s="5"/>
    </row>
    <row r="14" spans="1:9" x14ac:dyDescent="0.25">
      <c r="A14" s="14" t="s">
        <v>26</v>
      </c>
      <c r="C14" s="9"/>
      <c r="D14" s="4"/>
      <c r="I14" s="5"/>
    </row>
    <row r="15" spans="1:9" x14ac:dyDescent="0.25">
      <c r="A15" s="11"/>
      <c r="C15" s="9"/>
      <c r="D15" s="4"/>
      <c r="I15" s="5"/>
    </row>
    <row r="16" spans="1:9" x14ac:dyDescent="0.25">
      <c r="A16" s="11"/>
      <c r="C16" s="9"/>
      <c r="D16" s="4"/>
      <c r="I16" s="5"/>
    </row>
    <row r="17" spans="1:9" ht="29.25" customHeight="1" x14ac:dyDescent="0.25">
      <c r="A17" s="35" t="s">
        <v>13</v>
      </c>
      <c r="B17" s="35"/>
      <c r="C17" s="35"/>
      <c r="D17" s="35"/>
      <c r="E17" s="35"/>
      <c r="F17" s="35"/>
      <c r="G17" s="35"/>
      <c r="H17" s="35"/>
      <c r="I17" s="5"/>
    </row>
    <row r="18" spans="1:9" x14ac:dyDescent="0.25">
      <c r="A18" s="11"/>
      <c r="C18" s="9"/>
      <c r="D18" s="4"/>
      <c r="I18" s="5"/>
    </row>
    <row r="19" spans="1:9" x14ac:dyDescent="0.25">
      <c r="A19" s="11" t="s">
        <v>9</v>
      </c>
      <c r="C19" s="9"/>
      <c r="D19" s="4"/>
      <c r="I19" s="5"/>
    </row>
    <row r="20" spans="1:9" x14ac:dyDescent="0.25">
      <c r="A20" s="11"/>
      <c r="C20" s="9"/>
      <c r="D20" s="4"/>
      <c r="I20" s="5"/>
    </row>
    <row r="21" spans="1:9" x14ac:dyDescent="0.25">
      <c r="A21" s="11" t="s">
        <v>10</v>
      </c>
      <c r="B21" s="11"/>
      <c r="C21" s="11"/>
      <c r="D21" s="11"/>
      <c r="E21" s="32"/>
      <c r="F21" s="32"/>
      <c r="G21" s="32"/>
      <c r="H21" s="32"/>
      <c r="I21" s="11"/>
    </row>
    <row r="22" spans="1:9" ht="15.75" thickBot="1" x14ac:dyDescent="0.3"/>
    <row r="23" spans="1:9" s="3" customFormat="1" ht="51" x14ac:dyDescent="0.25">
      <c r="A23" s="6" t="s">
        <v>0</v>
      </c>
      <c r="B23" s="7" t="s">
        <v>1</v>
      </c>
      <c r="C23" s="7" t="s">
        <v>2</v>
      </c>
      <c r="D23" s="7" t="s">
        <v>19</v>
      </c>
      <c r="E23" s="25" t="s">
        <v>20</v>
      </c>
      <c r="F23" s="25" t="s">
        <v>21</v>
      </c>
      <c r="G23" s="26" t="s">
        <v>22</v>
      </c>
      <c r="H23" s="33" t="s">
        <v>4</v>
      </c>
    </row>
    <row r="24" spans="1:9" ht="114.75" x14ac:dyDescent="0.25">
      <c r="A24" s="44">
        <v>1</v>
      </c>
      <c r="B24" s="28" t="s">
        <v>27</v>
      </c>
      <c r="C24" s="2" t="s">
        <v>3</v>
      </c>
      <c r="D24" s="2">
        <v>2</v>
      </c>
      <c r="E24" s="43">
        <v>15126100</v>
      </c>
      <c r="F24" s="43">
        <f>E24*19%</f>
        <v>2873959</v>
      </c>
      <c r="G24" s="43">
        <f>E24+F24</f>
        <v>18000059</v>
      </c>
      <c r="H24" s="45">
        <f>D24*G24</f>
        <v>36000118</v>
      </c>
    </row>
    <row r="25" spans="1:9" ht="153" x14ac:dyDescent="0.25">
      <c r="A25" s="44">
        <v>2</v>
      </c>
      <c r="B25" s="29" t="s">
        <v>28</v>
      </c>
      <c r="C25" s="2" t="s">
        <v>3</v>
      </c>
      <c r="D25" s="2">
        <v>2</v>
      </c>
      <c r="E25" s="43">
        <v>15702000</v>
      </c>
      <c r="F25" s="43">
        <f t="shared" ref="F25:F58" si="0">E25*19%</f>
        <v>2983380</v>
      </c>
      <c r="G25" s="43">
        <f t="shared" ref="G25:G58" si="1">E25+F25</f>
        <v>18685380</v>
      </c>
      <c r="H25" s="45">
        <f t="shared" ref="H25:H58" si="2">D25*G25</f>
        <v>37370760</v>
      </c>
    </row>
    <row r="26" spans="1:9" ht="127.5" x14ac:dyDescent="0.25">
      <c r="A26" s="44">
        <v>3</v>
      </c>
      <c r="B26" s="28" t="s">
        <v>29</v>
      </c>
      <c r="C26" s="2" t="s">
        <v>3</v>
      </c>
      <c r="D26" s="2">
        <v>15</v>
      </c>
      <c r="E26" s="43">
        <v>600000</v>
      </c>
      <c r="F26" s="43">
        <f t="shared" si="0"/>
        <v>114000</v>
      </c>
      <c r="G26" s="43">
        <f t="shared" si="1"/>
        <v>714000</v>
      </c>
      <c r="H26" s="45">
        <f t="shared" si="2"/>
        <v>10710000</v>
      </c>
    </row>
    <row r="27" spans="1:9" ht="102" x14ac:dyDescent="0.25">
      <c r="A27" s="44">
        <v>4</v>
      </c>
      <c r="B27" s="28" t="s">
        <v>30</v>
      </c>
      <c r="C27" s="2" t="s">
        <v>3</v>
      </c>
      <c r="D27" s="2">
        <v>1</v>
      </c>
      <c r="E27" s="43">
        <v>1400000</v>
      </c>
      <c r="F27" s="43">
        <f t="shared" si="0"/>
        <v>266000</v>
      </c>
      <c r="G27" s="43">
        <f t="shared" si="1"/>
        <v>1666000</v>
      </c>
      <c r="H27" s="45">
        <f t="shared" si="2"/>
        <v>1666000</v>
      </c>
    </row>
    <row r="28" spans="1:9" ht="90" thickBot="1" x14ac:dyDescent="0.3">
      <c r="A28" s="44">
        <v>5</v>
      </c>
      <c r="B28" s="29" t="s">
        <v>31</v>
      </c>
      <c r="C28" s="2" t="s">
        <v>3</v>
      </c>
      <c r="D28" s="2">
        <v>2</v>
      </c>
      <c r="E28" s="43">
        <v>7000000</v>
      </c>
      <c r="F28" s="43">
        <f t="shared" si="0"/>
        <v>1330000</v>
      </c>
      <c r="G28" s="43">
        <f t="shared" si="1"/>
        <v>8330000</v>
      </c>
      <c r="H28" s="45">
        <f t="shared" si="2"/>
        <v>16660000</v>
      </c>
    </row>
    <row r="29" spans="1:9" s="3" customFormat="1" ht="51" x14ac:dyDescent="0.25">
      <c r="A29" s="6" t="s">
        <v>0</v>
      </c>
      <c r="B29" s="7" t="s">
        <v>1</v>
      </c>
      <c r="C29" s="7" t="s">
        <v>2</v>
      </c>
      <c r="D29" s="7" t="s">
        <v>19</v>
      </c>
      <c r="E29" s="25" t="s">
        <v>20</v>
      </c>
      <c r="F29" s="25" t="s">
        <v>21</v>
      </c>
      <c r="G29" s="26" t="s">
        <v>22</v>
      </c>
      <c r="H29" s="33" t="s">
        <v>4</v>
      </c>
    </row>
    <row r="30" spans="1:9" ht="153" x14ac:dyDescent="0.25">
      <c r="A30" s="44">
        <v>6</v>
      </c>
      <c r="B30" s="1" t="s">
        <v>32</v>
      </c>
      <c r="C30" s="2" t="s">
        <v>3</v>
      </c>
      <c r="D30" s="2">
        <v>2</v>
      </c>
      <c r="E30" s="43">
        <v>2200000</v>
      </c>
      <c r="F30" s="43">
        <f t="shared" si="0"/>
        <v>418000</v>
      </c>
      <c r="G30" s="43">
        <f t="shared" si="1"/>
        <v>2618000</v>
      </c>
      <c r="H30" s="45">
        <f t="shared" si="2"/>
        <v>5236000</v>
      </c>
    </row>
    <row r="31" spans="1:9" ht="140.25" x14ac:dyDescent="0.25">
      <c r="A31" s="44">
        <v>7</v>
      </c>
      <c r="B31" s="1" t="s">
        <v>33</v>
      </c>
      <c r="C31" s="2" t="s">
        <v>3</v>
      </c>
      <c r="D31" s="2">
        <v>1</v>
      </c>
      <c r="E31" s="43">
        <v>8400000</v>
      </c>
      <c r="F31" s="43">
        <f t="shared" si="0"/>
        <v>1596000</v>
      </c>
      <c r="G31" s="43">
        <f t="shared" si="1"/>
        <v>9996000</v>
      </c>
      <c r="H31" s="45">
        <f t="shared" si="2"/>
        <v>9996000</v>
      </c>
    </row>
    <row r="32" spans="1:9" ht="409.5" x14ac:dyDescent="0.25">
      <c r="A32" s="44">
        <v>8</v>
      </c>
      <c r="B32" s="1" t="s">
        <v>61</v>
      </c>
      <c r="C32" s="2" t="s">
        <v>3</v>
      </c>
      <c r="D32" s="2">
        <v>1</v>
      </c>
      <c r="E32" s="43">
        <f>(93000000+1600000+504000+560000+2000000)*1.02</f>
        <v>99617280</v>
      </c>
      <c r="F32" s="43">
        <f t="shared" si="0"/>
        <v>18927283.199999999</v>
      </c>
      <c r="G32" s="43">
        <f t="shared" si="1"/>
        <v>118544563.2</v>
      </c>
      <c r="H32" s="45">
        <f t="shared" si="2"/>
        <v>118544563.2</v>
      </c>
    </row>
    <row r="33" spans="1:8" ht="63.75" x14ac:dyDescent="0.25">
      <c r="A33" s="44">
        <v>9</v>
      </c>
      <c r="B33" s="1" t="s">
        <v>34</v>
      </c>
      <c r="C33" s="2" t="s">
        <v>3</v>
      </c>
      <c r="D33" s="2">
        <v>1</v>
      </c>
      <c r="E33" s="43">
        <v>1900000</v>
      </c>
      <c r="F33" s="43">
        <f t="shared" si="0"/>
        <v>361000</v>
      </c>
      <c r="G33" s="43">
        <f t="shared" si="1"/>
        <v>2261000</v>
      </c>
      <c r="H33" s="45">
        <f t="shared" si="2"/>
        <v>2261000</v>
      </c>
    </row>
    <row r="34" spans="1:8" ht="230.25" thickBot="1" x14ac:dyDescent="0.3">
      <c r="A34" s="44">
        <v>10</v>
      </c>
      <c r="B34" s="30" t="s">
        <v>35</v>
      </c>
      <c r="C34" s="2" t="s">
        <v>3</v>
      </c>
      <c r="D34" s="2">
        <v>1</v>
      </c>
      <c r="E34" s="43">
        <v>4800000</v>
      </c>
      <c r="F34" s="43">
        <f t="shared" si="0"/>
        <v>912000</v>
      </c>
      <c r="G34" s="43">
        <f t="shared" si="1"/>
        <v>5712000</v>
      </c>
      <c r="H34" s="45">
        <f t="shared" si="2"/>
        <v>5712000</v>
      </c>
    </row>
    <row r="35" spans="1:8" s="3" customFormat="1" ht="51" x14ac:dyDescent="0.25">
      <c r="A35" s="6" t="s">
        <v>0</v>
      </c>
      <c r="B35" s="7" t="s">
        <v>1</v>
      </c>
      <c r="C35" s="7" t="s">
        <v>2</v>
      </c>
      <c r="D35" s="7" t="s">
        <v>19</v>
      </c>
      <c r="E35" s="25" t="s">
        <v>20</v>
      </c>
      <c r="F35" s="25" t="s">
        <v>21</v>
      </c>
      <c r="G35" s="26" t="s">
        <v>22</v>
      </c>
      <c r="H35" s="33" t="s">
        <v>4</v>
      </c>
    </row>
    <row r="36" spans="1:8" ht="165.75" x14ac:dyDescent="0.25">
      <c r="A36" s="44">
        <v>11</v>
      </c>
      <c r="B36" s="1" t="s">
        <v>36</v>
      </c>
      <c r="C36" s="2" t="s">
        <v>3</v>
      </c>
      <c r="D36" s="2">
        <v>2</v>
      </c>
      <c r="E36" s="43">
        <v>5400000</v>
      </c>
      <c r="F36" s="43">
        <f t="shared" si="0"/>
        <v>1026000</v>
      </c>
      <c r="G36" s="43">
        <f t="shared" si="1"/>
        <v>6426000</v>
      </c>
      <c r="H36" s="45">
        <f t="shared" si="2"/>
        <v>12852000</v>
      </c>
    </row>
    <row r="37" spans="1:8" ht="204" x14ac:dyDescent="0.25">
      <c r="A37" s="44">
        <v>12</v>
      </c>
      <c r="B37" s="1" t="s">
        <v>37</v>
      </c>
      <c r="C37" s="2" t="s">
        <v>3</v>
      </c>
      <c r="D37" s="2">
        <v>1</v>
      </c>
      <c r="E37" s="43">
        <v>4600000</v>
      </c>
      <c r="F37" s="43">
        <f t="shared" si="0"/>
        <v>874000</v>
      </c>
      <c r="G37" s="43">
        <f t="shared" si="1"/>
        <v>5474000</v>
      </c>
      <c r="H37" s="45">
        <f t="shared" si="2"/>
        <v>5474000</v>
      </c>
    </row>
    <row r="38" spans="1:8" ht="165.75" customHeight="1" x14ac:dyDescent="0.25">
      <c r="A38" s="44">
        <v>13</v>
      </c>
      <c r="B38" s="1" t="s">
        <v>38</v>
      </c>
      <c r="C38" s="2" t="s">
        <v>3</v>
      </c>
      <c r="D38" s="2">
        <v>7</v>
      </c>
      <c r="E38" s="43">
        <v>1900000</v>
      </c>
      <c r="F38" s="43">
        <f t="shared" si="0"/>
        <v>361000</v>
      </c>
      <c r="G38" s="43">
        <f t="shared" si="1"/>
        <v>2261000</v>
      </c>
      <c r="H38" s="45">
        <f t="shared" si="2"/>
        <v>15827000</v>
      </c>
    </row>
    <row r="39" spans="1:8" ht="89.25" x14ac:dyDescent="0.25">
      <c r="A39" s="44">
        <v>14</v>
      </c>
      <c r="B39" s="1" t="s">
        <v>39</v>
      </c>
      <c r="C39" s="2" t="s">
        <v>3</v>
      </c>
      <c r="D39" s="2">
        <v>1</v>
      </c>
      <c r="E39" s="43">
        <v>2000000</v>
      </c>
      <c r="F39" s="43">
        <f t="shared" si="0"/>
        <v>380000</v>
      </c>
      <c r="G39" s="43">
        <f t="shared" si="1"/>
        <v>2380000</v>
      </c>
      <c r="H39" s="45">
        <f t="shared" si="2"/>
        <v>2380000</v>
      </c>
    </row>
    <row r="40" spans="1:8" ht="102" x14ac:dyDescent="0.25">
      <c r="A40" s="44">
        <v>15</v>
      </c>
      <c r="B40" s="1" t="s">
        <v>40</v>
      </c>
      <c r="C40" s="2" t="s">
        <v>3</v>
      </c>
      <c r="D40" s="2">
        <v>2</v>
      </c>
      <c r="E40" s="43">
        <v>20000000</v>
      </c>
      <c r="F40" s="43">
        <f t="shared" si="0"/>
        <v>3800000</v>
      </c>
      <c r="G40" s="43">
        <f t="shared" si="1"/>
        <v>23800000</v>
      </c>
      <c r="H40" s="45">
        <f t="shared" si="2"/>
        <v>47600000</v>
      </c>
    </row>
    <row r="41" spans="1:8" ht="63.75" x14ac:dyDescent="0.25">
      <c r="A41" s="44">
        <v>16</v>
      </c>
      <c r="B41" s="1" t="s">
        <v>41</v>
      </c>
      <c r="C41" s="2" t="s">
        <v>3</v>
      </c>
      <c r="D41" s="2">
        <v>2</v>
      </c>
      <c r="E41" s="43">
        <v>18200000</v>
      </c>
      <c r="F41" s="43">
        <f t="shared" si="0"/>
        <v>3458000</v>
      </c>
      <c r="G41" s="43">
        <f t="shared" si="1"/>
        <v>21658000</v>
      </c>
      <c r="H41" s="45">
        <f t="shared" si="2"/>
        <v>43316000</v>
      </c>
    </row>
    <row r="42" spans="1:8" ht="189" customHeight="1" thickBot="1" x14ac:dyDescent="0.3">
      <c r="A42" s="44">
        <v>17</v>
      </c>
      <c r="B42" s="1" t="s">
        <v>42</v>
      </c>
      <c r="C42" s="2" t="s">
        <v>3</v>
      </c>
      <c r="D42" s="2">
        <v>1</v>
      </c>
      <c r="E42" s="43">
        <v>55000000</v>
      </c>
      <c r="F42" s="43">
        <f t="shared" si="0"/>
        <v>10450000</v>
      </c>
      <c r="G42" s="43">
        <f t="shared" si="1"/>
        <v>65450000</v>
      </c>
      <c r="H42" s="45">
        <f t="shared" si="2"/>
        <v>65450000</v>
      </c>
    </row>
    <row r="43" spans="1:8" s="3" customFormat="1" ht="51" x14ac:dyDescent="0.25">
      <c r="A43" s="6" t="s">
        <v>0</v>
      </c>
      <c r="B43" s="7" t="s">
        <v>1</v>
      </c>
      <c r="C43" s="7" t="s">
        <v>2</v>
      </c>
      <c r="D43" s="7" t="s">
        <v>19</v>
      </c>
      <c r="E43" s="25" t="s">
        <v>20</v>
      </c>
      <c r="F43" s="25" t="s">
        <v>21</v>
      </c>
      <c r="G43" s="26" t="s">
        <v>22</v>
      </c>
      <c r="H43" s="33" t="s">
        <v>4</v>
      </c>
    </row>
    <row r="44" spans="1:8" ht="213.75" customHeight="1" x14ac:dyDescent="0.25">
      <c r="A44" s="44">
        <v>18</v>
      </c>
      <c r="B44" s="1" t="s">
        <v>43</v>
      </c>
      <c r="C44" s="2" t="s">
        <v>3</v>
      </c>
      <c r="D44" s="2">
        <v>1</v>
      </c>
      <c r="E44" s="43">
        <v>16000000</v>
      </c>
      <c r="F44" s="43">
        <f t="shared" si="0"/>
        <v>3040000</v>
      </c>
      <c r="G44" s="43">
        <f t="shared" si="1"/>
        <v>19040000</v>
      </c>
      <c r="H44" s="45">
        <f t="shared" si="2"/>
        <v>19040000</v>
      </c>
    </row>
    <row r="45" spans="1:8" ht="127.5" x14ac:dyDescent="0.25">
      <c r="A45" s="44">
        <v>19</v>
      </c>
      <c r="B45" s="1" t="s">
        <v>44</v>
      </c>
      <c r="C45" s="2" t="s">
        <v>3</v>
      </c>
      <c r="D45" s="2">
        <v>1</v>
      </c>
      <c r="E45" s="43">
        <v>11000000</v>
      </c>
      <c r="F45" s="43">
        <f t="shared" si="0"/>
        <v>2090000</v>
      </c>
      <c r="G45" s="43">
        <f t="shared" si="1"/>
        <v>13090000</v>
      </c>
      <c r="H45" s="45">
        <f t="shared" si="2"/>
        <v>13090000</v>
      </c>
    </row>
    <row r="46" spans="1:8" ht="63.75" x14ac:dyDescent="0.25">
      <c r="A46" s="44">
        <v>20</v>
      </c>
      <c r="B46" s="29" t="s">
        <v>45</v>
      </c>
      <c r="C46" s="2" t="s">
        <v>3</v>
      </c>
      <c r="D46" s="2">
        <v>1</v>
      </c>
      <c r="E46" s="43">
        <v>2500000</v>
      </c>
      <c r="F46" s="43">
        <f t="shared" si="0"/>
        <v>475000</v>
      </c>
      <c r="G46" s="43">
        <f t="shared" si="1"/>
        <v>2975000</v>
      </c>
      <c r="H46" s="45">
        <f t="shared" si="2"/>
        <v>2975000</v>
      </c>
    </row>
    <row r="47" spans="1:8" ht="156.75" customHeight="1" x14ac:dyDescent="0.25">
      <c r="A47" s="44">
        <v>21</v>
      </c>
      <c r="B47" s="1" t="s">
        <v>46</v>
      </c>
      <c r="C47" s="2" t="s">
        <v>3</v>
      </c>
      <c r="D47" s="2">
        <v>1</v>
      </c>
      <c r="E47" s="43">
        <v>3500000</v>
      </c>
      <c r="F47" s="43">
        <f t="shared" si="0"/>
        <v>665000</v>
      </c>
      <c r="G47" s="43">
        <f t="shared" si="1"/>
        <v>4165000</v>
      </c>
      <c r="H47" s="45">
        <f t="shared" si="2"/>
        <v>4165000</v>
      </c>
    </row>
    <row r="48" spans="1:8" ht="165.75" x14ac:dyDescent="0.25">
      <c r="A48" s="44">
        <v>22</v>
      </c>
      <c r="B48" s="1" t="s">
        <v>47</v>
      </c>
      <c r="C48" s="2" t="s">
        <v>3</v>
      </c>
      <c r="D48" s="2">
        <v>1</v>
      </c>
      <c r="E48" s="43">
        <v>8000000</v>
      </c>
      <c r="F48" s="43">
        <f t="shared" si="0"/>
        <v>1520000</v>
      </c>
      <c r="G48" s="43">
        <f t="shared" si="1"/>
        <v>9520000</v>
      </c>
      <c r="H48" s="45">
        <f t="shared" si="2"/>
        <v>9520000</v>
      </c>
    </row>
    <row r="49" spans="1:9" ht="191.25" x14ac:dyDescent="0.25">
      <c r="A49" s="44">
        <v>23</v>
      </c>
      <c r="B49" s="1" t="s">
        <v>48</v>
      </c>
      <c r="C49" s="2" t="s">
        <v>3</v>
      </c>
      <c r="D49" s="2">
        <v>1</v>
      </c>
      <c r="E49" s="43">
        <v>940000</v>
      </c>
      <c r="F49" s="43">
        <f t="shared" si="0"/>
        <v>178600</v>
      </c>
      <c r="G49" s="43">
        <f t="shared" si="1"/>
        <v>1118600</v>
      </c>
      <c r="H49" s="45">
        <f t="shared" si="2"/>
        <v>1118600</v>
      </c>
    </row>
    <row r="50" spans="1:9" ht="128.25" thickBot="1" x14ac:dyDescent="0.3">
      <c r="A50" s="44">
        <v>24</v>
      </c>
      <c r="B50" s="1" t="s">
        <v>49</v>
      </c>
      <c r="C50" s="2" t="s">
        <v>3</v>
      </c>
      <c r="D50" s="2">
        <v>1</v>
      </c>
      <c r="E50" s="43">
        <v>7800000</v>
      </c>
      <c r="F50" s="43">
        <f t="shared" si="0"/>
        <v>1482000</v>
      </c>
      <c r="G50" s="43">
        <f t="shared" si="1"/>
        <v>9282000</v>
      </c>
      <c r="H50" s="45">
        <f t="shared" si="2"/>
        <v>9282000</v>
      </c>
    </row>
    <row r="51" spans="1:9" s="3" customFormat="1" ht="51" x14ac:dyDescent="0.25">
      <c r="A51" s="6" t="s">
        <v>0</v>
      </c>
      <c r="B51" s="7" t="s">
        <v>1</v>
      </c>
      <c r="C51" s="7" t="s">
        <v>2</v>
      </c>
      <c r="D51" s="7" t="s">
        <v>19</v>
      </c>
      <c r="E51" s="25" t="s">
        <v>20</v>
      </c>
      <c r="F51" s="25" t="s">
        <v>21</v>
      </c>
      <c r="G51" s="26" t="s">
        <v>22</v>
      </c>
      <c r="H51" s="33" t="s">
        <v>4</v>
      </c>
    </row>
    <row r="52" spans="1:9" ht="140.25" x14ac:dyDescent="0.25">
      <c r="A52" s="44">
        <v>25</v>
      </c>
      <c r="B52" s="1" t="s">
        <v>50</v>
      </c>
      <c r="C52" s="2" t="s">
        <v>3</v>
      </c>
      <c r="D52" s="2">
        <v>1</v>
      </c>
      <c r="E52" s="43">
        <v>3000000</v>
      </c>
      <c r="F52" s="43">
        <f t="shared" si="0"/>
        <v>570000</v>
      </c>
      <c r="G52" s="43">
        <f t="shared" si="1"/>
        <v>3570000</v>
      </c>
      <c r="H52" s="45">
        <f t="shared" si="2"/>
        <v>3570000</v>
      </c>
    </row>
    <row r="53" spans="1:9" ht="216.75" x14ac:dyDescent="0.25">
      <c r="A53" s="44">
        <v>26</v>
      </c>
      <c r="B53" s="1" t="s">
        <v>51</v>
      </c>
      <c r="C53" s="2" t="s">
        <v>3</v>
      </c>
      <c r="D53" s="2">
        <v>1</v>
      </c>
      <c r="E53" s="43">
        <f>5300000+(390000*3)</f>
        <v>6470000</v>
      </c>
      <c r="F53" s="43">
        <f t="shared" si="0"/>
        <v>1229300</v>
      </c>
      <c r="G53" s="43">
        <f t="shared" si="1"/>
        <v>7699300</v>
      </c>
      <c r="H53" s="45">
        <f t="shared" si="2"/>
        <v>7699300</v>
      </c>
    </row>
    <row r="54" spans="1:9" ht="153" x14ac:dyDescent="0.25">
      <c r="A54" s="44">
        <v>27</v>
      </c>
      <c r="B54" s="1" t="s">
        <v>52</v>
      </c>
      <c r="C54" s="2" t="s">
        <v>3</v>
      </c>
      <c r="D54" s="2">
        <v>1</v>
      </c>
      <c r="E54" s="43">
        <v>2900000</v>
      </c>
      <c r="F54" s="43">
        <f t="shared" si="0"/>
        <v>551000</v>
      </c>
      <c r="G54" s="43">
        <f t="shared" si="1"/>
        <v>3451000</v>
      </c>
      <c r="H54" s="45">
        <f t="shared" si="2"/>
        <v>3451000</v>
      </c>
    </row>
    <row r="55" spans="1:9" ht="189" customHeight="1" x14ac:dyDescent="0.25">
      <c r="A55" s="44">
        <v>28</v>
      </c>
      <c r="B55" s="1" t="s">
        <v>53</v>
      </c>
      <c r="C55" s="2" t="s">
        <v>3</v>
      </c>
      <c r="D55" s="2">
        <v>2</v>
      </c>
      <c r="E55" s="43">
        <v>5200000</v>
      </c>
      <c r="F55" s="43">
        <f t="shared" si="0"/>
        <v>988000</v>
      </c>
      <c r="G55" s="43">
        <f t="shared" si="1"/>
        <v>6188000</v>
      </c>
      <c r="H55" s="45">
        <f t="shared" si="2"/>
        <v>12376000</v>
      </c>
    </row>
    <row r="56" spans="1:9" ht="102" x14ac:dyDescent="0.25">
      <c r="A56" s="44">
        <v>29</v>
      </c>
      <c r="B56" s="1" t="s">
        <v>54</v>
      </c>
      <c r="C56" s="31" t="s">
        <v>3</v>
      </c>
      <c r="D56" s="31">
        <v>4</v>
      </c>
      <c r="E56" s="43">
        <v>1200000</v>
      </c>
      <c r="F56" s="43">
        <f t="shared" si="0"/>
        <v>228000</v>
      </c>
      <c r="G56" s="43">
        <f t="shared" si="1"/>
        <v>1428000</v>
      </c>
      <c r="H56" s="45">
        <f t="shared" si="2"/>
        <v>5712000</v>
      </c>
    </row>
    <row r="57" spans="1:9" ht="89.25" x14ac:dyDescent="0.25">
      <c r="A57" s="44">
        <v>30</v>
      </c>
      <c r="B57" s="29" t="s">
        <v>55</v>
      </c>
      <c r="C57" s="2" t="s">
        <v>3</v>
      </c>
      <c r="D57" s="2">
        <v>1</v>
      </c>
      <c r="E57" s="43">
        <v>2400000</v>
      </c>
      <c r="F57" s="43">
        <f t="shared" si="0"/>
        <v>456000</v>
      </c>
      <c r="G57" s="43">
        <f t="shared" si="1"/>
        <v>2856000</v>
      </c>
      <c r="H57" s="45">
        <f t="shared" si="2"/>
        <v>2856000</v>
      </c>
    </row>
    <row r="58" spans="1:9" ht="64.5" thickBot="1" x14ac:dyDescent="0.3">
      <c r="A58" s="46">
        <v>31</v>
      </c>
      <c r="B58" s="47" t="s">
        <v>56</v>
      </c>
      <c r="C58" s="48" t="s">
        <v>3</v>
      </c>
      <c r="D58" s="48">
        <v>1</v>
      </c>
      <c r="E58" s="49">
        <v>4500000</v>
      </c>
      <c r="F58" s="49">
        <f t="shared" si="0"/>
        <v>855000</v>
      </c>
      <c r="G58" s="49">
        <f t="shared" si="1"/>
        <v>5355000</v>
      </c>
      <c r="H58" s="50">
        <f t="shared" si="2"/>
        <v>5355000</v>
      </c>
    </row>
    <row r="59" spans="1:9" ht="30" customHeight="1" thickBot="1" x14ac:dyDescent="0.3">
      <c r="A59" s="40" t="s">
        <v>4</v>
      </c>
      <c r="B59" s="41"/>
      <c r="C59" s="41"/>
      <c r="D59" s="41"/>
      <c r="E59" s="41"/>
      <c r="F59" s="41"/>
      <c r="G59" s="41"/>
      <c r="H59" s="42">
        <f>SUM(H24:H58)</f>
        <v>537265341.20000005</v>
      </c>
    </row>
    <row r="61" spans="1:9" ht="30" customHeight="1" x14ac:dyDescent="0.25">
      <c r="A61" s="35" t="s">
        <v>58</v>
      </c>
      <c r="B61" s="35"/>
      <c r="C61" s="35"/>
      <c r="D61" s="35"/>
      <c r="E61" s="35"/>
      <c r="F61" s="35"/>
      <c r="G61" s="35"/>
      <c r="H61" s="35"/>
      <c r="I61" s="5"/>
    </row>
    <row r="62" spans="1:9" x14ac:dyDescent="0.25">
      <c r="A62" s="12"/>
      <c r="C62" s="9"/>
      <c r="D62" s="4"/>
      <c r="I62" s="5"/>
    </row>
    <row r="63" spans="1:9" s="15" customFormat="1" ht="20.25" customHeight="1" x14ac:dyDescent="0.25">
      <c r="A63" s="35" t="s">
        <v>14</v>
      </c>
      <c r="B63" s="35"/>
      <c r="C63" s="35"/>
      <c r="D63" s="35"/>
      <c r="E63" s="35"/>
      <c r="F63" s="35"/>
      <c r="G63" s="35"/>
      <c r="H63" s="35"/>
    </row>
    <row r="64" spans="1:9" s="15" customFormat="1" ht="9" customHeight="1" x14ac:dyDescent="0.25">
      <c r="A64" s="16"/>
      <c r="B64" s="16"/>
      <c r="C64" s="16"/>
      <c r="D64" s="16"/>
      <c r="E64" s="34"/>
      <c r="F64" s="34"/>
      <c r="G64" s="34"/>
      <c r="H64" s="34"/>
    </row>
    <row r="65" spans="1:9" x14ac:dyDescent="0.25">
      <c r="A65" s="11" t="s">
        <v>23</v>
      </c>
      <c r="B65" s="11"/>
      <c r="C65" s="9"/>
      <c r="D65" s="4"/>
      <c r="I65" s="5"/>
    </row>
    <row r="66" spans="1:9" x14ac:dyDescent="0.25">
      <c r="A66" s="14" t="s">
        <v>24</v>
      </c>
      <c r="B66" s="17"/>
      <c r="C66" s="18"/>
      <c r="D66" s="19"/>
      <c r="E66" s="27"/>
      <c r="F66" s="27"/>
      <c r="G66" s="27"/>
      <c r="H66" s="27"/>
      <c r="I66" s="5"/>
    </row>
    <row r="67" spans="1:9" ht="36.75" customHeight="1" x14ac:dyDescent="0.25">
      <c r="A67" s="12"/>
      <c r="C67" s="9"/>
      <c r="D67" s="4"/>
      <c r="I67" s="5"/>
    </row>
    <row r="68" spans="1:9" x14ac:dyDescent="0.25">
      <c r="A68" s="11" t="s">
        <v>15</v>
      </c>
      <c r="C68" s="9"/>
      <c r="D68" s="4"/>
      <c r="I68" s="5"/>
    </row>
    <row r="69" spans="1:9" x14ac:dyDescent="0.25">
      <c r="A69" s="11"/>
      <c r="C69" s="9"/>
      <c r="D69" s="4"/>
      <c r="I69" s="5"/>
    </row>
    <row r="70" spans="1:9" x14ac:dyDescent="0.25">
      <c r="A70" s="8"/>
      <c r="B70" s="5"/>
      <c r="C70" s="9"/>
      <c r="D70" s="4"/>
      <c r="I70" s="5"/>
    </row>
    <row r="71" spans="1:9" x14ac:dyDescent="0.25">
      <c r="A71" s="11"/>
      <c r="C71" s="9"/>
      <c r="D71" s="4"/>
      <c r="I71" s="5"/>
    </row>
    <row r="72" spans="1:9" x14ac:dyDescent="0.25">
      <c r="C72" s="9"/>
      <c r="D72" s="4"/>
      <c r="I72" s="5"/>
    </row>
    <row r="73" spans="1:9" x14ac:dyDescent="0.25">
      <c r="A73" s="20"/>
      <c r="C73" s="9"/>
      <c r="D73" s="4"/>
      <c r="I73" s="5"/>
    </row>
    <row r="74" spans="1:9" x14ac:dyDescent="0.25">
      <c r="A74" s="10" t="s">
        <v>16</v>
      </c>
      <c r="C74" s="9"/>
      <c r="D74" s="4"/>
      <c r="I74" s="5"/>
    </row>
    <row r="75" spans="1:9" x14ac:dyDescent="0.25">
      <c r="A75" s="10" t="s">
        <v>17</v>
      </c>
      <c r="C75" s="9"/>
      <c r="D75" s="4"/>
      <c r="I75" s="5"/>
    </row>
    <row r="76" spans="1:9" x14ac:dyDescent="0.25">
      <c r="A76" s="11" t="s">
        <v>18</v>
      </c>
      <c r="C76" s="9"/>
      <c r="D76" s="4"/>
      <c r="I76" s="5"/>
    </row>
  </sheetData>
  <mergeCells count="8">
    <mergeCell ref="A61:H61"/>
    <mergeCell ref="A63:H63"/>
    <mergeCell ref="B1:H1"/>
    <mergeCell ref="B2:H2"/>
    <mergeCell ref="B3:H3"/>
    <mergeCell ref="A13:G13"/>
    <mergeCell ref="A17:H17"/>
    <mergeCell ref="A59:G59"/>
  </mergeCells>
  <printOptions horizontalCentered="1"/>
  <pageMargins left="0.51181102362204722" right="0.31496062992125984" top="0.35433070866141736" bottom="0.35433070866141736" header="0.31496062992125984" footer="0.31496062992125984"/>
  <pageSetup scale="65" orientation="portrait" r:id="rId1"/>
  <rowBreaks count="3" manualBreakCount="3">
    <brk id="28" max="16383" man="1"/>
    <brk id="34" max="16383" man="1"/>
    <brk id="42" max="16383" man="1"/>
  </rowBreaks>
  <colBreaks count="1" manualBreakCount="1">
    <brk id="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7B147-2068-4C9B-B2E1-508983AA441F}">
  <dimension ref="A1:I104"/>
  <sheetViews>
    <sheetView topLeftCell="A50" zoomScale="90" zoomScaleNormal="90" workbookViewId="0">
      <selection activeCell="A53" sqref="A53"/>
    </sheetView>
  </sheetViews>
  <sheetFormatPr baseColWidth="10" defaultRowHeight="15" x14ac:dyDescent="0.25"/>
  <cols>
    <col min="1" max="1" width="3.85546875" bestFit="1" customWidth="1"/>
    <col min="2" max="2" width="62.140625" customWidth="1"/>
    <col min="3" max="3" width="7.85546875" customWidth="1"/>
    <col min="4" max="4" width="6.5703125" bestFit="1" customWidth="1"/>
    <col min="5" max="5" width="15.7109375" style="24" customWidth="1"/>
    <col min="6" max="6" width="15.140625" style="24" customWidth="1"/>
    <col min="7" max="7" width="15" style="24" customWidth="1"/>
    <col min="8" max="8" width="18.28515625" style="24" customWidth="1"/>
  </cols>
  <sheetData>
    <row r="1" spans="1:9" ht="22.5" x14ac:dyDescent="0.25">
      <c r="A1" s="8"/>
      <c r="B1" s="36" t="s">
        <v>5</v>
      </c>
      <c r="C1" s="36"/>
      <c r="D1" s="36"/>
      <c r="E1" s="36"/>
      <c r="F1" s="36"/>
      <c r="G1" s="36"/>
      <c r="H1" s="36"/>
      <c r="I1" s="21"/>
    </row>
    <row r="2" spans="1:9" x14ac:dyDescent="0.25">
      <c r="A2" s="8"/>
      <c r="B2" s="37" t="s">
        <v>6</v>
      </c>
      <c r="C2" s="37"/>
      <c r="D2" s="37"/>
      <c r="E2" s="37"/>
      <c r="F2" s="37"/>
      <c r="G2" s="37"/>
      <c r="H2" s="37"/>
      <c r="I2" s="22"/>
    </row>
    <row r="3" spans="1:9" x14ac:dyDescent="0.25">
      <c r="A3" s="8"/>
      <c r="B3" s="38" t="s">
        <v>7</v>
      </c>
      <c r="C3" s="38"/>
      <c r="D3" s="38"/>
      <c r="E3" s="38"/>
      <c r="F3" s="38"/>
      <c r="G3" s="38"/>
      <c r="H3" s="38"/>
      <c r="I3" s="23"/>
    </row>
    <row r="4" spans="1:9" x14ac:dyDescent="0.25">
      <c r="A4" s="8"/>
      <c r="B4" s="5"/>
      <c r="C4" s="9"/>
      <c r="D4" s="4"/>
      <c r="I4" s="5"/>
    </row>
    <row r="5" spans="1:9" x14ac:dyDescent="0.25">
      <c r="A5" s="8"/>
      <c r="B5" s="5"/>
      <c r="C5" s="9"/>
      <c r="D5" s="4"/>
      <c r="I5" s="5"/>
    </row>
    <row r="6" spans="1:9" x14ac:dyDescent="0.25">
      <c r="A6" s="8"/>
      <c r="B6" s="13" t="s">
        <v>11</v>
      </c>
      <c r="C6" s="9"/>
      <c r="D6" s="4"/>
      <c r="I6" s="5"/>
    </row>
    <row r="7" spans="1:9" x14ac:dyDescent="0.25">
      <c r="A7" s="8"/>
      <c r="B7" s="5"/>
      <c r="C7" s="9"/>
      <c r="D7" s="4"/>
      <c r="I7" s="5"/>
    </row>
    <row r="8" spans="1:9" x14ac:dyDescent="0.25">
      <c r="A8" s="10"/>
      <c r="C8" s="9"/>
      <c r="D8" s="4"/>
      <c r="I8" s="5"/>
    </row>
    <row r="9" spans="1:9" x14ac:dyDescent="0.25">
      <c r="A9" s="11" t="s">
        <v>12</v>
      </c>
      <c r="C9" s="9"/>
      <c r="D9" s="4"/>
      <c r="I9" s="5"/>
    </row>
    <row r="10" spans="1:9" x14ac:dyDescent="0.25">
      <c r="A10" s="11"/>
      <c r="C10" s="9"/>
      <c r="D10" s="4"/>
      <c r="I10" s="5"/>
    </row>
    <row r="11" spans="1:9" x14ac:dyDescent="0.25">
      <c r="A11" s="11"/>
      <c r="C11" s="9"/>
      <c r="D11" s="4"/>
      <c r="I11" s="5"/>
    </row>
    <row r="12" spans="1:9" x14ac:dyDescent="0.25">
      <c r="A12" s="11" t="s">
        <v>8</v>
      </c>
      <c r="C12" s="9"/>
      <c r="D12" s="4"/>
      <c r="I12" s="5"/>
    </row>
    <row r="13" spans="1:9" x14ac:dyDescent="0.25">
      <c r="A13" s="39" t="s">
        <v>25</v>
      </c>
      <c r="B13" s="39"/>
      <c r="C13" s="39"/>
      <c r="D13" s="39"/>
      <c r="E13" s="39"/>
      <c r="F13" s="39"/>
      <c r="G13" s="39"/>
      <c r="I13" s="5"/>
    </row>
    <row r="14" spans="1:9" x14ac:dyDescent="0.25">
      <c r="A14" s="14" t="s">
        <v>26</v>
      </c>
      <c r="C14" s="9"/>
      <c r="D14" s="4"/>
      <c r="I14" s="5"/>
    </row>
    <row r="15" spans="1:9" x14ac:dyDescent="0.25">
      <c r="A15" s="11"/>
      <c r="C15" s="9"/>
      <c r="D15" s="4"/>
      <c r="I15" s="5"/>
    </row>
    <row r="16" spans="1:9" x14ac:dyDescent="0.25">
      <c r="A16" s="11"/>
      <c r="C16" s="9"/>
      <c r="D16" s="4"/>
      <c r="I16" s="5"/>
    </row>
    <row r="17" spans="1:9" ht="29.25" customHeight="1" x14ac:dyDescent="0.25">
      <c r="A17" s="35" t="s">
        <v>13</v>
      </c>
      <c r="B17" s="35"/>
      <c r="C17" s="35"/>
      <c r="D17" s="35"/>
      <c r="E17" s="35"/>
      <c r="F17" s="35"/>
      <c r="G17" s="35"/>
      <c r="H17" s="35"/>
      <c r="I17" s="5"/>
    </row>
    <row r="18" spans="1:9" x14ac:dyDescent="0.25">
      <c r="A18" s="11"/>
      <c r="C18" s="9"/>
      <c r="D18" s="4"/>
      <c r="I18" s="5"/>
    </row>
    <row r="19" spans="1:9" x14ac:dyDescent="0.25">
      <c r="A19" s="11" t="s">
        <v>9</v>
      </c>
      <c r="C19" s="9"/>
      <c r="D19" s="4"/>
      <c r="I19" s="5"/>
    </row>
    <row r="20" spans="1:9" x14ac:dyDescent="0.25">
      <c r="A20" s="11"/>
      <c r="C20" s="9"/>
      <c r="D20" s="4"/>
      <c r="I20" s="5"/>
    </row>
    <row r="21" spans="1:9" x14ac:dyDescent="0.25">
      <c r="A21" s="11" t="s">
        <v>10</v>
      </c>
      <c r="B21" s="11"/>
      <c r="C21" s="11"/>
      <c r="D21" s="11"/>
      <c r="E21" s="32"/>
      <c r="F21" s="32"/>
      <c r="G21" s="32"/>
      <c r="H21" s="32"/>
      <c r="I21" s="11"/>
    </row>
    <row r="22" spans="1:9" ht="15.75" thickBot="1" x14ac:dyDescent="0.3"/>
    <row r="23" spans="1:9" s="3" customFormat="1" ht="51" x14ac:dyDescent="0.25">
      <c r="A23" s="6" t="s">
        <v>0</v>
      </c>
      <c r="B23" s="7" t="s">
        <v>1</v>
      </c>
      <c r="C23" s="7" t="s">
        <v>2</v>
      </c>
      <c r="D23" s="7" t="s">
        <v>19</v>
      </c>
      <c r="E23" s="25" t="s">
        <v>20</v>
      </c>
      <c r="F23" s="25" t="s">
        <v>21</v>
      </c>
      <c r="G23" s="26" t="s">
        <v>22</v>
      </c>
      <c r="H23" s="33" t="s">
        <v>4</v>
      </c>
    </row>
    <row r="24" spans="1:9" ht="121.5" customHeight="1" x14ac:dyDescent="0.25">
      <c r="A24" s="44">
        <v>1</v>
      </c>
      <c r="B24" s="28" t="s">
        <v>27</v>
      </c>
      <c r="C24" s="2" t="s">
        <v>3</v>
      </c>
      <c r="D24" s="2">
        <v>2</v>
      </c>
      <c r="E24" s="43">
        <v>15126100</v>
      </c>
      <c r="F24" s="43">
        <f>E24*19%</f>
        <v>2873959</v>
      </c>
      <c r="G24" s="43">
        <f>E24+F24</f>
        <v>18000059</v>
      </c>
      <c r="H24" s="45">
        <f>D24*G24</f>
        <v>36000118</v>
      </c>
    </row>
    <row r="25" spans="1:9" ht="153" x14ac:dyDescent="0.25">
      <c r="A25" s="44">
        <v>2</v>
      </c>
      <c r="B25" s="29" t="s">
        <v>28</v>
      </c>
      <c r="C25" s="2" t="s">
        <v>3</v>
      </c>
      <c r="D25" s="2">
        <v>2</v>
      </c>
      <c r="E25" s="43">
        <v>15702000</v>
      </c>
      <c r="F25" s="43">
        <f t="shared" ref="F25:F58" si="0">E25*19%</f>
        <v>2983380</v>
      </c>
      <c r="G25" s="43">
        <f t="shared" ref="G25:G58" si="1">E25+F25</f>
        <v>18685380</v>
      </c>
      <c r="H25" s="45">
        <f t="shared" ref="H25:H58" si="2">D25*G25</f>
        <v>37370760</v>
      </c>
    </row>
    <row r="26" spans="1:9" ht="127.5" x14ac:dyDescent="0.25">
      <c r="A26" s="44">
        <v>3</v>
      </c>
      <c r="B26" s="28" t="s">
        <v>29</v>
      </c>
      <c r="C26" s="2" t="s">
        <v>3</v>
      </c>
      <c r="D26" s="2">
        <v>15</v>
      </c>
      <c r="E26" s="43">
        <v>600000</v>
      </c>
      <c r="F26" s="43">
        <f t="shared" si="0"/>
        <v>114000</v>
      </c>
      <c r="G26" s="43">
        <f t="shared" si="1"/>
        <v>714000</v>
      </c>
      <c r="H26" s="45">
        <f t="shared" si="2"/>
        <v>10710000</v>
      </c>
    </row>
    <row r="27" spans="1:9" ht="110.25" customHeight="1" x14ac:dyDescent="0.25">
      <c r="A27" s="44">
        <v>4</v>
      </c>
      <c r="B27" s="28" t="s">
        <v>30</v>
      </c>
      <c r="C27" s="2" t="s">
        <v>3</v>
      </c>
      <c r="D27" s="2">
        <v>1</v>
      </c>
      <c r="E27" s="43">
        <v>1400000</v>
      </c>
      <c r="F27" s="43">
        <f t="shared" si="0"/>
        <v>266000</v>
      </c>
      <c r="G27" s="43">
        <f t="shared" si="1"/>
        <v>1666000</v>
      </c>
      <c r="H27" s="45">
        <f t="shared" si="2"/>
        <v>1666000</v>
      </c>
    </row>
    <row r="28" spans="1:9" ht="106.5" customHeight="1" thickBot="1" x14ac:dyDescent="0.3">
      <c r="A28" s="44">
        <v>5</v>
      </c>
      <c r="B28" s="29" t="s">
        <v>31</v>
      </c>
      <c r="C28" s="2" t="s">
        <v>3</v>
      </c>
      <c r="D28" s="2">
        <v>2</v>
      </c>
      <c r="E28" s="43">
        <v>7000000</v>
      </c>
      <c r="F28" s="43">
        <f t="shared" si="0"/>
        <v>1330000</v>
      </c>
      <c r="G28" s="43">
        <f t="shared" si="1"/>
        <v>8330000</v>
      </c>
      <c r="H28" s="45">
        <f t="shared" si="2"/>
        <v>16660000</v>
      </c>
    </row>
    <row r="29" spans="1:9" s="3" customFormat="1" ht="51" x14ac:dyDescent="0.25">
      <c r="A29" s="6" t="s">
        <v>0</v>
      </c>
      <c r="B29" s="7" t="s">
        <v>1</v>
      </c>
      <c r="C29" s="7" t="s">
        <v>2</v>
      </c>
      <c r="D29" s="7" t="s">
        <v>19</v>
      </c>
      <c r="E29" s="25" t="s">
        <v>20</v>
      </c>
      <c r="F29" s="25" t="s">
        <v>21</v>
      </c>
      <c r="G29" s="26" t="s">
        <v>22</v>
      </c>
      <c r="H29" s="33" t="s">
        <v>4</v>
      </c>
    </row>
    <row r="30" spans="1:9" ht="153" x14ac:dyDescent="0.25">
      <c r="A30" s="44">
        <v>6</v>
      </c>
      <c r="B30" s="1" t="s">
        <v>32</v>
      </c>
      <c r="C30" s="2" t="s">
        <v>3</v>
      </c>
      <c r="D30" s="2">
        <v>2</v>
      </c>
      <c r="E30" s="43">
        <v>2200000</v>
      </c>
      <c r="F30" s="43">
        <f t="shared" si="0"/>
        <v>418000</v>
      </c>
      <c r="G30" s="43">
        <f t="shared" si="1"/>
        <v>2618000</v>
      </c>
      <c r="H30" s="45">
        <f t="shared" si="2"/>
        <v>5236000</v>
      </c>
    </row>
    <row r="31" spans="1:9" ht="140.25" x14ac:dyDescent="0.25">
      <c r="A31" s="44">
        <v>7</v>
      </c>
      <c r="B31" s="1" t="s">
        <v>33</v>
      </c>
      <c r="C31" s="2" t="s">
        <v>3</v>
      </c>
      <c r="D31" s="2">
        <v>1</v>
      </c>
      <c r="E31" s="43">
        <v>8400000</v>
      </c>
      <c r="F31" s="43">
        <f t="shared" si="0"/>
        <v>1596000</v>
      </c>
      <c r="G31" s="43">
        <f t="shared" si="1"/>
        <v>9996000</v>
      </c>
      <c r="H31" s="45">
        <f t="shared" si="2"/>
        <v>9996000</v>
      </c>
    </row>
    <row r="32" spans="1:9" ht="409.5" x14ac:dyDescent="0.25">
      <c r="A32" s="44">
        <v>8</v>
      </c>
      <c r="B32" s="1" t="s">
        <v>57</v>
      </c>
      <c r="C32" s="2" t="s">
        <v>3</v>
      </c>
      <c r="D32" s="2">
        <v>1</v>
      </c>
      <c r="E32" s="43">
        <f>(52850000+560000+2000000)*1.02</f>
        <v>56518200</v>
      </c>
      <c r="F32" s="43">
        <f t="shared" si="0"/>
        <v>10738458</v>
      </c>
      <c r="G32" s="43">
        <f t="shared" si="1"/>
        <v>67256658</v>
      </c>
      <c r="H32" s="45">
        <f t="shared" si="2"/>
        <v>67256658</v>
      </c>
    </row>
    <row r="33" spans="1:8" ht="63.75" x14ac:dyDescent="0.25">
      <c r="A33" s="44">
        <v>9</v>
      </c>
      <c r="B33" s="1" t="s">
        <v>34</v>
      </c>
      <c r="C33" s="2" t="s">
        <v>3</v>
      </c>
      <c r="D33" s="2">
        <v>1</v>
      </c>
      <c r="E33" s="43">
        <v>1900000</v>
      </c>
      <c r="F33" s="43">
        <f t="shared" si="0"/>
        <v>361000</v>
      </c>
      <c r="G33" s="43">
        <f t="shared" si="1"/>
        <v>2261000</v>
      </c>
      <c r="H33" s="45">
        <f t="shared" si="2"/>
        <v>2261000</v>
      </c>
    </row>
    <row r="34" spans="1:8" ht="230.25" thickBot="1" x14ac:dyDescent="0.3">
      <c r="A34" s="44">
        <v>10</v>
      </c>
      <c r="B34" s="30" t="s">
        <v>35</v>
      </c>
      <c r="C34" s="2" t="s">
        <v>3</v>
      </c>
      <c r="D34" s="2">
        <v>1</v>
      </c>
      <c r="E34" s="43">
        <v>4800000</v>
      </c>
      <c r="F34" s="43">
        <f t="shared" si="0"/>
        <v>912000</v>
      </c>
      <c r="G34" s="43">
        <f t="shared" si="1"/>
        <v>5712000</v>
      </c>
      <c r="H34" s="45">
        <f t="shared" si="2"/>
        <v>5712000</v>
      </c>
    </row>
    <row r="35" spans="1:8" s="3" customFormat="1" ht="51" x14ac:dyDescent="0.25">
      <c r="A35" s="6" t="s">
        <v>0</v>
      </c>
      <c r="B35" s="7" t="s">
        <v>1</v>
      </c>
      <c r="C35" s="7" t="s">
        <v>2</v>
      </c>
      <c r="D35" s="7" t="s">
        <v>19</v>
      </c>
      <c r="E35" s="25" t="s">
        <v>20</v>
      </c>
      <c r="F35" s="25" t="s">
        <v>21</v>
      </c>
      <c r="G35" s="26" t="s">
        <v>22</v>
      </c>
      <c r="H35" s="33" t="s">
        <v>4</v>
      </c>
    </row>
    <row r="36" spans="1:8" ht="165.75" x14ac:dyDescent="0.25">
      <c r="A36" s="44">
        <v>11</v>
      </c>
      <c r="B36" s="1" t="s">
        <v>36</v>
      </c>
      <c r="C36" s="2" t="s">
        <v>3</v>
      </c>
      <c r="D36" s="2">
        <v>2</v>
      </c>
      <c r="E36" s="43">
        <v>5400000</v>
      </c>
      <c r="F36" s="43">
        <f t="shared" si="0"/>
        <v>1026000</v>
      </c>
      <c r="G36" s="43">
        <f t="shared" si="1"/>
        <v>6426000</v>
      </c>
      <c r="H36" s="45">
        <f t="shared" si="2"/>
        <v>12852000</v>
      </c>
    </row>
    <row r="37" spans="1:8" ht="204" x14ac:dyDescent="0.25">
      <c r="A37" s="44">
        <v>12</v>
      </c>
      <c r="B37" s="1" t="s">
        <v>37</v>
      </c>
      <c r="C37" s="2" t="s">
        <v>3</v>
      </c>
      <c r="D37" s="2">
        <v>1</v>
      </c>
      <c r="E37" s="43">
        <v>4600000</v>
      </c>
      <c r="F37" s="43">
        <f t="shared" si="0"/>
        <v>874000</v>
      </c>
      <c r="G37" s="43">
        <f t="shared" si="1"/>
        <v>5474000</v>
      </c>
      <c r="H37" s="45">
        <f t="shared" si="2"/>
        <v>5474000</v>
      </c>
    </row>
    <row r="38" spans="1:8" ht="153" x14ac:dyDescent="0.25">
      <c r="A38" s="44">
        <v>13</v>
      </c>
      <c r="B38" s="1" t="s">
        <v>38</v>
      </c>
      <c r="C38" s="2" t="s">
        <v>3</v>
      </c>
      <c r="D38" s="2">
        <v>7</v>
      </c>
      <c r="E38" s="43">
        <v>1900000</v>
      </c>
      <c r="F38" s="43">
        <f t="shared" si="0"/>
        <v>361000</v>
      </c>
      <c r="G38" s="43">
        <f t="shared" si="1"/>
        <v>2261000</v>
      </c>
      <c r="H38" s="45">
        <f t="shared" si="2"/>
        <v>15827000</v>
      </c>
    </row>
    <row r="39" spans="1:8" ht="89.25" x14ac:dyDescent="0.25">
      <c r="A39" s="44">
        <v>14</v>
      </c>
      <c r="B39" s="1" t="s">
        <v>39</v>
      </c>
      <c r="C39" s="2" t="s">
        <v>3</v>
      </c>
      <c r="D39" s="2">
        <v>1</v>
      </c>
      <c r="E39" s="43">
        <v>2000000</v>
      </c>
      <c r="F39" s="43">
        <f t="shared" si="0"/>
        <v>380000</v>
      </c>
      <c r="G39" s="43">
        <f t="shared" si="1"/>
        <v>2380000</v>
      </c>
      <c r="H39" s="45">
        <f t="shared" si="2"/>
        <v>2380000</v>
      </c>
    </row>
    <row r="40" spans="1:8" ht="102" x14ac:dyDescent="0.25">
      <c r="A40" s="44">
        <v>15</v>
      </c>
      <c r="B40" s="1" t="s">
        <v>40</v>
      </c>
      <c r="C40" s="2" t="s">
        <v>3</v>
      </c>
      <c r="D40" s="2">
        <v>2</v>
      </c>
      <c r="E40" s="43">
        <v>20000000</v>
      </c>
      <c r="F40" s="43">
        <f t="shared" si="0"/>
        <v>3800000</v>
      </c>
      <c r="G40" s="43">
        <f t="shared" si="1"/>
        <v>23800000</v>
      </c>
      <c r="H40" s="45">
        <f t="shared" si="2"/>
        <v>47600000</v>
      </c>
    </row>
    <row r="41" spans="1:8" ht="63.75" x14ac:dyDescent="0.25">
      <c r="A41" s="44">
        <v>16</v>
      </c>
      <c r="B41" s="1" t="s">
        <v>41</v>
      </c>
      <c r="C41" s="2" t="s">
        <v>3</v>
      </c>
      <c r="D41" s="2">
        <v>2</v>
      </c>
      <c r="E41" s="43">
        <v>18200000</v>
      </c>
      <c r="F41" s="43">
        <f t="shared" si="0"/>
        <v>3458000</v>
      </c>
      <c r="G41" s="43">
        <f t="shared" si="1"/>
        <v>21658000</v>
      </c>
      <c r="H41" s="45">
        <f t="shared" si="2"/>
        <v>43316000</v>
      </c>
    </row>
    <row r="42" spans="1:8" ht="58.5" customHeight="1" x14ac:dyDescent="0.25">
      <c r="A42" s="44">
        <v>17</v>
      </c>
      <c r="B42" s="1" t="s">
        <v>59</v>
      </c>
      <c r="C42" s="2" t="s">
        <v>3</v>
      </c>
      <c r="D42" s="2">
        <v>1</v>
      </c>
      <c r="E42" s="43">
        <v>17000000</v>
      </c>
      <c r="F42" s="43">
        <f t="shared" si="0"/>
        <v>3230000</v>
      </c>
      <c r="G42" s="43">
        <f t="shared" si="1"/>
        <v>20230000</v>
      </c>
      <c r="H42" s="45">
        <f t="shared" si="2"/>
        <v>20230000</v>
      </c>
    </row>
    <row r="43" spans="1:8" ht="226.5" customHeight="1" thickBot="1" x14ac:dyDescent="0.3">
      <c r="A43" s="44">
        <v>18</v>
      </c>
      <c r="B43" s="1" t="s">
        <v>43</v>
      </c>
      <c r="C43" s="2" t="s">
        <v>3</v>
      </c>
      <c r="D43" s="2">
        <v>1</v>
      </c>
      <c r="E43" s="43">
        <v>16000000</v>
      </c>
      <c r="F43" s="43">
        <f t="shared" si="0"/>
        <v>3040000</v>
      </c>
      <c r="G43" s="43">
        <f t="shared" si="1"/>
        <v>19040000</v>
      </c>
      <c r="H43" s="45">
        <f t="shared" si="2"/>
        <v>19040000</v>
      </c>
    </row>
    <row r="44" spans="1:8" s="3" customFormat="1" ht="51" x14ac:dyDescent="0.25">
      <c r="A44" s="6" t="s">
        <v>0</v>
      </c>
      <c r="B44" s="7" t="s">
        <v>1</v>
      </c>
      <c r="C44" s="7" t="s">
        <v>2</v>
      </c>
      <c r="D44" s="7" t="s">
        <v>19</v>
      </c>
      <c r="E44" s="25" t="s">
        <v>20</v>
      </c>
      <c r="F44" s="25" t="s">
        <v>21</v>
      </c>
      <c r="G44" s="26" t="s">
        <v>22</v>
      </c>
      <c r="H44" s="33" t="s">
        <v>4</v>
      </c>
    </row>
    <row r="45" spans="1:8" ht="127.5" x14ac:dyDescent="0.25">
      <c r="A45" s="44">
        <v>19</v>
      </c>
      <c r="B45" s="1" t="s">
        <v>44</v>
      </c>
      <c r="C45" s="2" t="s">
        <v>3</v>
      </c>
      <c r="D45" s="2">
        <v>1</v>
      </c>
      <c r="E45" s="43">
        <v>11000000</v>
      </c>
      <c r="F45" s="43">
        <f t="shared" si="0"/>
        <v>2090000</v>
      </c>
      <c r="G45" s="43">
        <f t="shared" si="1"/>
        <v>13090000</v>
      </c>
      <c r="H45" s="45">
        <f t="shared" si="2"/>
        <v>13090000</v>
      </c>
    </row>
    <row r="46" spans="1:8" ht="63.75" x14ac:dyDescent="0.25">
      <c r="A46" s="44">
        <v>20</v>
      </c>
      <c r="B46" s="29" t="s">
        <v>45</v>
      </c>
      <c r="C46" s="2" t="s">
        <v>3</v>
      </c>
      <c r="D46" s="2">
        <v>1</v>
      </c>
      <c r="E46" s="43">
        <v>2500000</v>
      </c>
      <c r="F46" s="43">
        <f t="shared" si="0"/>
        <v>475000</v>
      </c>
      <c r="G46" s="43">
        <f t="shared" si="1"/>
        <v>2975000</v>
      </c>
      <c r="H46" s="45">
        <f t="shared" si="2"/>
        <v>2975000</v>
      </c>
    </row>
    <row r="47" spans="1:8" ht="154.5" customHeight="1" x14ac:dyDescent="0.25">
      <c r="A47" s="44">
        <v>21</v>
      </c>
      <c r="B47" s="1" t="s">
        <v>46</v>
      </c>
      <c r="C47" s="2" t="s">
        <v>3</v>
      </c>
      <c r="D47" s="2">
        <v>1</v>
      </c>
      <c r="E47" s="43">
        <v>3500000</v>
      </c>
      <c r="F47" s="43">
        <f t="shared" si="0"/>
        <v>665000</v>
      </c>
      <c r="G47" s="43">
        <f t="shared" si="1"/>
        <v>4165000</v>
      </c>
      <c r="H47" s="45">
        <f t="shared" si="2"/>
        <v>4165000</v>
      </c>
    </row>
    <row r="48" spans="1:8" ht="165.75" x14ac:dyDescent="0.25">
      <c r="A48" s="44">
        <v>22</v>
      </c>
      <c r="B48" s="1" t="s">
        <v>47</v>
      </c>
      <c r="C48" s="2" t="s">
        <v>3</v>
      </c>
      <c r="D48" s="2">
        <v>1</v>
      </c>
      <c r="E48" s="43">
        <v>8000000</v>
      </c>
      <c r="F48" s="43">
        <f t="shared" si="0"/>
        <v>1520000</v>
      </c>
      <c r="G48" s="43">
        <f t="shared" si="1"/>
        <v>9520000</v>
      </c>
      <c r="H48" s="45">
        <f t="shared" si="2"/>
        <v>9520000</v>
      </c>
    </row>
    <row r="49" spans="1:9" ht="191.25" x14ac:dyDescent="0.25">
      <c r="A49" s="44">
        <v>23</v>
      </c>
      <c r="B49" s="1" t="s">
        <v>48</v>
      </c>
      <c r="C49" s="2" t="s">
        <v>3</v>
      </c>
      <c r="D49" s="2">
        <v>1</v>
      </c>
      <c r="E49" s="43">
        <v>940000</v>
      </c>
      <c r="F49" s="43">
        <f t="shared" si="0"/>
        <v>178600</v>
      </c>
      <c r="G49" s="43">
        <f t="shared" si="1"/>
        <v>1118600</v>
      </c>
      <c r="H49" s="45">
        <f t="shared" si="2"/>
        <v>1118600</v>
      </c>
    </row>
    <row r="50" spans="1:9" ht="127.5" x14ac:dyDescent="0.25">
      <c r="A50" s="44">
        <v>24</v>
      </c>
      <c r="B50" s="1" t="s">
        <v>49</v>
      </c>
      <c r="C50" s="2" t="s">
        <v>3</v>
      </c>
      <c r="D50" s="2">
        <v>1</v>
      </c>
      <c r="E50" s="43">
        <v>7800000</v>
      </c>
      <c r="F50" s="43">
        <f t="shared" si="0"/>
        <v>1482000</v>
      </c>
      <c r="G50" s="43">
        <f t="shared" si="1"/>
        <v>9282000</v>
      </c>
      <c r="H50" s="45">
        <f t="shared" si="2"/>
        <v>9282000</v>
      </c>
    </row>
    <row r="51" spans="1:9" ht="143.25" customHeight="1" thickBot="1" x14ac:dyDescent="0.3">
      <c r="A51" s="44">
        <v>25</v>
      </c>
      <c r="B51" s="1" t="s">
        <v>50</v>
      </c>
      <c r="C51" s="2" t="s">
        <v>3</v>
      </c>
      <c r="D51" s="2">
        <v>1</v>
      </c>
      <c r="E51" s="43">
        <v>3000000</v>
      </c>
      <c r="F51" s="43">
        <f t="shared" si="0"/>
        <v>570000</v>
      </c>
      <c r="G51" s="43">
        <f t="shared" si="1"/>
        <v>3570000</v>
      </c>
      <c r="H51" s="45">
        <f t="shared" si="2"/>
        <v>3570000</v>
      </c>
    </row>
    <row r="52" spans="1:9" s="3" customFormat="1" ht="51" x14ac:dyDescent="0.25">
      <c r="A52" s="6" t="s">
        <v>0</v>
      </c>
      <c r="B52" s="7" t="s">
        <v>1</v>
      </c>
      <c r="C52" s="7" t="s">
        <v>2</v>
      </c>
      <c r="D52" s="7" t="s">
        <v>19</v>
      </c>
      <c r="E52" s="25" t="s">
        <v>20</v>
      </c>
      <c r="F52" s="25" t="s">
        <v>21</v>
      </c>
      <c r="G52" s="26" t="s">
        <v>22</v>
      </c>
      <c r="H52" s="33" t="s">
        <v>4</v>
      </c>
    </row>
    <row r="53" spans="1:9" ht="237.75" customHeight="1" x14ac:dyDescent="0.25">
      <c r="A53" s="44">
        <v>26</v>
      </c>
      <c r="B53" s="1" t="s">
        <v>51</v>
      </c>
      <c r="C53" s="2" t="s">
        <v>3</v>
      </c>
      <c r="D53" s="2">
        <v>1</v>
      </c>
      <c r="E53" s="43">
        <f>5300000+(390000*3)</f>
        <v>6470000</v>
      </c>
      <c r="F53" s="43">
        <f t="shared" si="0"/>
        <v>1229300</v>
      </c>
      <c r="G53" s="43">
        <f t="shared" si="1"/>
        <v>7699300</v>
      </c>
      <c r="H53" s="45">
        <f t="shared" si="2"/>
        <v>7699300</v>
      </c>
    </row>
    <row r="54" spans="1:9" ht="153" x14ac:dyDescent="0.25">
      <c r="A54" s="44">
        <v>27</v>
      </c>
      <c r="B54" s="1" t="s">
        <v>52</v>
      </c>
      <c r="C54" s="2" t="s">
        <v>3</v>
      </c>
      <c r="D54" s="2">
        <v>1</v>
      </c>
      <c r="E54" s="43">
        <v>2900000</v>
      </c>
      <c r="F54" s="43">
        <f t="shared" si="0"/>
        <v>551000</v>
      </c>
      <c r="G54" s="43">
        <f t="shared" si="1"/>
        <v>3451000</v>
      </c>
      <c r="H54" s="45">
        <f t="shared" si="2"/>
        <v>3451000</v>
      </c>
    </row>
    <row r="55" spans="1:9" ht="191.25" customHeight="1" x14ac:dyDescent="0.25">
      <c r="A55" s="44">
        <v>28</v>
      </c>
      <c r="B55" s="1" t="s">
        <v>53</v>
      </c>
      <c r="C55" s="2" t="s">
        <v>3</v>
      </c>
      <c r="D55" s="2">
        <v>2</v>
      </c>
      <c r="E55" s="43">
        <v>5200000</v>
      </c>
      <c r="F55" s="43">
        <f t="shared" si="0"/>
        <v>988000</v>
      </c>
      <c r="G55" s="43">
        <f t="shared" si="1"/>
        <v>6188000</v>
      </c>
      <c r="H55" s="45">
        <f t="shared" si="2"/>
        <v>12376000</v>
      </c>
    </row>
    <row r="56" spans="1:9" ht="102" x14ac:dyDescent="0.25">
      <c r="A56" s="44">
        <v>29</v>
      </c>
      <c r="B56" s="1" t="s">
        <v>54</v>
      </c>
      <c r="C56" s="31" t="s">
        <v>3</v>
      </c>
      <c r="D56" s="31">
        <v>4</v>
      </c>
      <c r="E56" s="43">
        <v>1200000</v>
      </c>
      <c r="F56" s="43">
        <f t="shared" si="0"/>
        <v>228000</v>
      </c>
      <c r="G56" s="43">
        <f t="shared" si="1"/>
        <v>1428000</v>
      </c>
      <c r="H56" s="45">
        <f t="shared" si="2"/>
        <v>5712000</v>
      </c>
    </row>
    <row r="57" spans="1:9" ht="89.25" x14ac:dyDescent="0.25">
      <c r="A57" s="44">
        <v>30</v>
      </c>
      <c r="B57" s="29" t="s">
        <v>55</v>
      </c>
      <c r="C57" s="2" t="s">
        <v>3</v>
      </c>
      <c r="D57" s="2">
        <v>1</v>
      </c>
      <c r="E57" s="43">
        <v>2400000</v>
      </c>
      <c r="F57" s="43">
        <f t="shared" si="0"/>
        <v>456000</v>
      </c>
      <c r="G57" s="43">
        <f t="shared" si="1"/>
        <v>2856000</v>
      </c>
      <c r="H57" s="45">
        <f t="shared" si="2"/>
        <v>2856000</v>
      </c>
    </row>
    <row r="58" spans="1:9" ht="64.5" thickBot="1" x14ac:dyDescent="0.3">
      <c r="A58" s="46">
        <v>31</v>
      </c>
      <c r="B58" s="47" t="s">
        <v>56</v>
      </c>
      <c r="C58" s="48" t="s">
        <v>3</v>
      </c>
      <c r="D58" s="48">
        <v>1</v>
      </c>
      <c r="E58" s="49">
        <v>4500000</v>
      </c>
      <c r="F58" s="49">
        <f t="shared" si="0"/>
        <v>855000</v>
      </c>
      <c r="G58" s="49">
        <f t="shared" si="1"/>
        <v>5355000</v>
      </c>
      <c r="H58" s="50">
        <f t="shared" si="2"/>
        <v>5355000</v>
      </c>
    </row>
    <row r="59" spans="1:9" ht="30" customHeight="1" thickBot="1" x14ac:dyDescent="0.3">
      <c r="A59" s="40" t="s">
        <v>4</v>
      </c>
      <c r="B59" s="41"/>
      <c r="C59" s="41"/>
      <c r="D59" s="41"/>
      <c r="E59" s="41"/>
      <c r="F59" s="41"/>
      <c r="G59" s="41"/>
      <c r="H59" s="42">
        <f>SUM(H24:H58)</f>
        <v>440757436</v>
      </c>
    </row>
    <row r="61" spans="1:9" ht="27" customHeight="1" x14ac:dyDescent="0.25">
      <c r="A61" s="35" t="s">
        <v>58</v>
      </c>
      <c r="B61" s="35"/>
      <c r="C61" s="35"/>
      <c r="D61" s="35"/>
      <c r="E61" s="35"/>
      <c r="F61" s="35"/>
      <c r="G61" s="35"/>
      <c r="H61" s="35"/>
      <c r="I61" s="5"/>
    </row>
    <row r="62" spans="1:9" x14ac:dyDescent="0.25">
      <c r="A62" s="12"/>
      <c r="C62" s="9"/>
      <c r="D62" s="4"/>
      <c r="I62" s="5"/>
    </row>
    <row r="63" spans="1:9" s="15" customFormat="1" ht="22.5" customHeight="1" x14ac:dyDescent="0.25">
      <c r="A63" s="35" t="s">
        <v>14</v>
      </c>
      <c r="B63" s="35"/>
      <c r="C63" s="35"/>
      <c r="D63" s="35"/>
      <c r="E63" s="35"/>
      <c r="F63" s="35"/>
      <c r="G63" s="35"/>
      <c r="H63" s="35"/>
    </row>
    <row r="64" spans="1:9" s="15" customFormat="1" ht="9" customHeight="1" x14ac:dyDescent="0.25">
      <c r="A64" s="16"/>
      <c r="B64" s="16"/>
      <c r="C64" s="16"/>
      <c r="D64" s="16"/>
      <c r="E64" s="34"/>
      <c r="F64" s="34"/>
      <c r="G64" s="34"/>
      <c r="H64" s="34"/>
    </row>
    <row r="65" spans="1:9" x14ac:dyDescent="0.25">
      <c r="A65" s="11" t="s">
        <v>23</v>
      </c>
      <c r="B65" s="11"/>
      <c r="C65" s="9"/>
      <c r="D65" s="4"/>
      <c r="I65" s="5"/>
    </row>
    <row r="66" spans="1:9" x14ac:dyDescent="0.25">
      <c r="A66" s="14" t="s">
        <v>24</v>
      </c>
      <c r="B66" s="17"/>
      <c r="C66" s="18"/>
      <c r="D66" s="19"/>
      <c r="E66" s="27"/>
      <c r="F66" s="27"/>
      <c r="G66" s="27"/>
      <c r="H66" s="27"/>
      <c r="I66" s="5"/>
    </row>
    <row r="67" spans="1:9" ht="14.25" customHeight="1" x14ac:dyDescent="0.25">
      <c r="A67" s="12"/>
      <c r="C67" s="9"/>
      <c r="D67" s="4"/>
      <c r="I67" s="5"/>
    </row>
    <row r="68" spans="1:9" x14ac:dyDescent="0.25">
      <c r="A68" t="s">
        <v>60</v>
      </c>
    </row>
    <row r="98" spans="1:9" x14ac:dyDescent="0.25">
      <c r="A98" s="8"/>
      <c r="B98" s="5"/>
      <c r="C98" s="9"/>
      <c r="D98" s="4"/>
      <c r="I98" s="5"/>
    </row>
    <row r="99" spans="1:9" x14ac:dyDescent="0.25">
      <c r="A99" s="11"/>
      <c r="C99" s="9"/>
      <c r="D99" s="4"/>
      <c r="I99" s="5"/>
    </row>
    <row r="100" spans="1:9" x14ac:dyDescent="0.25">
      <c r="C100" s="9"/>
      <c r="D100" s="4"/>
      <c r="I100" s="5"/>
    </row>
    <row r="101" spans="1:9" x14ac:dyDescent="0.25">
      <c r="A101" s="20"/>
      <c r="C101" s="9"/>
      <c r="D101" s="4"/>
      <c r="I101" s="5"/>
    </row>
    <row r="102" spans="1:9" x14ac:dyDescent="0.25">
      <c r="A102" s="10" t="s">
        <v>16</v>
      </c>
      <c r="C102" s="9"/>
      <c r="D102" s="4"/>
      <c r="I102" s="5"/>
    </row>
    <row r="103" spans="1:9" x14ac:dyDescent="0.25">
      <c r="A103" s="10" t="s">
        <v>17</v>
      </c>
      <c r="C103" s="9"/>
      <c r="D103" s="4"/>
      <c r="I103" s="5"/>
    </row>
    <row r="104" spans="1:9" x14ac:dyDescent="0.25">
      <c r="A104" s="11" t="s">
        <v>18</v>
      </c>
      <c r="C104" s="9"/>
      <c r="D104" s="4"/>
      <c r="I104" s="5"/>
    </row>
  </sheetData>
  <mergeCells count="8">
    <mergeCell ref="A59:G59"/>
    <mergeCell ref="A61:H61"/>
    <mergeCell ref="A17:H17"/>
    <mergeCell ref="A63:H63"/>
    <mergeCell ref="B1:H1"/>
    <mergeCell ref="B2:H2"/>
    <mergeCell ref="B3:H3"/>
    <mergeCell ref="A13:G13"/>
  </mergeCells>
  <printOptions horizontalCentered="1"/>
  <pageMargins left="0.51181102362204722" right="0.31496062992125984" top="0.35433070866141736" bottom="0.35433070866141736" header="0.31496062992125984" footer="0.31496062992125984"/>
  <pageSetup scale="65" orientation="portrait" r:id="rId1"/>
  <rowBreaks count="4" manualBreakCount="4">
    <brk id="28" max="16383" man="1"/>
    <brk id="34" max="16383" man="1"/>
    <brk id="51" max="16383" man="1"/>
    <brk id="68" max="16383" man="1"/>
  </rowBreaks>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HORNO RATIONAL</vt:lpstr>
      <vt:lpstr>HORNO PRACTICA-ITEM17ZINGAL</vt:lpstr>
      <vt:lpstr>'HORNO PRACTICA-ITEM17ZINGAL'!Área_de_impresión</vt:lpstr>
      <vt:lpstr>'HORNO RATIONAL'!Área_de_impresión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Usuario</cp:lastModifiedBy>
  <cp:lastPrinted>2026-02-27T17:20:16Z</cp:lastPrinted>
  <dcterms:created xsi:type="dcterms:W3CDTF">2026-02-09T14:25:37Z</dcterms:created>
  <dcterms:modified xsi:type="dcterms:W3CDTF">2026-02-27T17:20:35Z</dcterms:modified>
</cp:coreProperties>
</file>