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26"/>
  <workbookPr filterPrivacy="1" defaultThemeVersion="124226"/>
  <xr:revisionPtr revIDLastSave="0" documentId="13_ncr:1_{484D8928-066D-154B-ABC9-D1F33E038C44}" xr6:coauthVersionLast="47" xr6:coauthVersionMax="47" xr10:uidLastSave="{00000000-0000-0000-0000-000000000000}"/>
  <bookViews>
    <workbookView xWindow="0" yWindow="500" windowWidth="21800" windowHeight="15440" xr2:uid="{00000000-000D-0000-FFFF-FFFF00000000}"/>
  </bookViews>
  <sheets>
    <sheet name="Articulos" sheetId="1" r:id="rId1"/>
    <sheet name="REQUERIMIENTOS" sheetId="10" state="hidden" r:id="rId2"/>
  </sheets>
  <definedNames>
    <definedName name="_xlnm.Print_Area" localSheetId="0">Articulos!$A$1:$H$16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8" i="1"/>
  <c r="H9" i="1" l="1"/>
  <c r="H10" i="1" s="1"/>
  <c r="E7" i="1"/>
  <c r="F7" i="1" s="1"/>
  <c r="E6" i="1"/>
  <c r="F6" i="1" s="1"/>
  <c r="E5" i="1"/>
  <c r="E4" i="1"/>
  <c r="E3" i="1"/>
  <c r="E2" i="1"/>
  <c r="F4" i="1" l="1"/>
  <c r="F5" i="1"/>
  <c r="F3" i="1"/>
  <c r="F2" i="1"/>
  <c r="F8" i="1" l="1"/>
  <c r="F9" i="1" s="1"/>
  <c r="F10" i="1" s="1"/>
  <c r="C9" i="10"/>
  <c r="B9" i="10"/>
</calcChain>
</file>

<file path=xl/sharedStrings.xml><?xml version="1.0" encoding="utf-8"?>
<sst xmlns="http://schemas.openxmlformats.org/spreadsheetml/2006/main" count="34" uniqueCount="33">
  <si>
    <t>CANTIDAD</t>
  </si>
  <si>
    <t>VALOR TOTAL</t>
  </si>
  <si>
    <t>Escuela La Palma</t>
  </si>
  <si>
    <t>Escuela Francisco de Paula</t>
  </si>
  <si>
    <t>Escuela Buenavista</t>
  </si>
  <si>
    <t>Escuela Centro</t>
  </si>
  <si>
    <t>Escuela Santafe</t>
  </si>
  <si>
    <t>Escuela Gaitan</t>
  </si>
  <si>
    <t>Colegio Trinidad</t>
  </si>
  <si>
    <t>Dos Fogones</t>
  </si>
  <si>
    <t>Tres Fogones</t>
  </si>
  <si>
    <t>Una estufa industrial a gas en tipo L con muela en la esquina, fabricada de 2 puestos medianos adelante y atrás en aluminio, un fogón doble con funcionamiento individual y una plancha asadora, con válvulas de paso de gas, frontal en acero y botonería, bandejas en acero, con parrillas en varilla cuadrada de ½, quemadores en aluminio, plancha en calibre 3/16 en HR y área de trabajo de 140cm en L, con mueble completamente acero satinado #430 calibre 20 y patas en tubo acerado inoxidable Ref#304 calibre 18 de 2 pulgadas y piso inferior en acero con almas internas reforzadas</t>
  </si>
  <si>
    <t>Una estufa industrial a gas fabricada de una plancha asadora, 2 puestos medianos uno adelante y uno atrás, un puesto doble con funcionamiento individual, con válvulas de paso de gas frontal en acero y botonería, bandejas recolectoras en acero, con parrillas en varilla cuadrada de ½, quemadores en aluminio, plancha en calibre 3/16 en HR, con mueble completamente acero satinado #430 calibre 20 y patas en tubo acerado inoxidable Ref#304 calibre 18 de 2 pulgadas y piso inferior en acero con almas internas reforzadas.</t>
  </si>
  <si>
    <t>Una estufa industrial a gas fabricada de una plancha asadora de 0.90cm de largo y 2 puestos dobles en aluminio con funcionamiento independiente y un área de trabajo de 100cm de largo, con válvulas de paso de gas, frontal en acero y botonería, bandejas recolectoras en acero, con parrillas en varilla cuadrada de ½, quemadores en aluminio, plancha en calibre 3/16 en HR, con mueble completamente acero satinado #430 calibre 20 y patas en tubo acerado inoxidable Ref#304 calibre 18 de 2 pulgadas y piso inferior en acero con almas internas reforzadas.</t>
  </si>
  <si>
    <t>Una estufa industrial a gas fabricada de una plancha asadora y 3 puestos dobles en aluminio con funcionamiento individual, con válvulas de paso de gas, frontal en acero y botonería, bandejas recolectoras en acero, con parrillas en varilla cuadrada de ½, quemadores en aluminio, plancha en calibre 3/16 en HR, con mueble completamente acero satinado #430 calibre 20 y patas en tubo acerado inoxidable Ref#304 calibre 18 de 2 pulgadas y piso inferior en acero con almas internas reforzadas.</t>
  </si>
  <si>
    <t>COTIZACION 1</t>
  </si>
  <si>
    <t>COTIZACIÓN 2</t>
  </si>
  <si>
    <t>Nevera de 415 litros ancho 70 cm fondo 68 cm altura 1.75 cm dos puertas y dispensador de agua garantía 10 años la unidad y un año en total de garantía</t>
  </si>
  <si>
    <t>Mesas plasticas  seis (6) puestos ratan</t>
  </si>
  <si>
    <t>VR. TOTAL</t>
  </si>
  <si>
    <t>DESCUENTOS</t>
  </si>
  <si>
    <t>VR. SUBTOTAL</t>
  </si>
  <si>
    <t>VR. TOTAL A MONTO AGOTABLE</t>
  </si>
  <si>
    <t>$       24,800,000,00</t>
  </si>
  <si>
    <t xml:space="preserve">VALOR UNITARIO </t>
  </si>
  <si>
    <t>VR. UNITARIO 
OFERTADO</t>
  </si>
  <si>
    <t>DESCRIPCIÓN</t>
  </si>
  <si>
    <t>VR. TOTAL OFERTADO</t>
  </si>
  <si>
    <t>VR. SUBTOTAL OFERTADO</t>
  </si>
  <si>
    <t>DESCUENTOS 19,20%</t>
  </si>
  <si>
    <t>FIRMA DEL PROPONENTE</t>
  </si>
  <si>
    <t>NOMBRE</t>
  </si>
  <si>
    <t>VALOR TOTAL SUMATORIA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</si>
</sst>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0" xfId="0" applyNumberFormat="1"/>
    <xf numFmtId="44" fontId="0" fillId="0" borderId="1" xfId="0" applyNumberForma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44" fontId="0" fillId="0" borderId="1" xfId="1" applyNumberFormat="1" applyFont="1" applyBorder="1" applyAlignment="1">
      <alignment vertical="center"/>
    </xf>
    <xf numFmtId="0" fontId="2" fillId="2" borderId="0" xfId="0" applyFont="1" applyFill="1"/>
    <xf numFmtId="164" fontId="2" fillId="2" borderId="0" xfId="0" applyNumberFormat="1" applyFont="1" applyFill="1"/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10" fontId="2" fillId="3" borderId="7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2" xfId="0" applyFill="1" applyBorder="1"/>
    <xf numFmtId="164" fontId="2" fillId="4" borderId="4" xfId="1" applyFont="1" applyFill="1" applyBorder="1" applyAlignment="1">
      <alignment vertical="center"/>
    </xf>
    <xf numFmtId="44" fontId="2" fillId="4" borderId="1" xfId="1" applyNumberFormat="1" applyFont="1" applyFill="1" applyBorder="1" applyAlignment="1">
      <alignment vertical="center"/>
    </xf>
    <xf numFmtId="164" fontId="0" fillId="0" borderId="0" xfId="0" applyNumberFormat="1" applyAlignment="1">
      <alignment horizontal="center"/>
    </xf>
    <xf numFmtId="44" fontId="2" fillId="4" borderId="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44" fontId="0" fillId="0" borderId="1" xfId="0" applyNumberFormat="1" applyBorder="1"/>
    <xf numFmtId="0" fontId="2" fillId="4" borderId="1" xfId="0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vertical="center"/>
    </xf>
    <xf numFmtId="44" fontId="0" fillId="4" borderId="1" xfId="0" applyNumberFormat="1" applyFill="1" applyBorder="1" applyAlignment="1">
      <alignment vertical="center"/>
    </xf>
    <xf numFmtId="0" fontId="2" fillId="3" borderId="3" xfId="0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view="pageBreakPreview" topLeftCell="A4" zoomScale="60" zoomScaleNormal="70" workbookViewId="0">
      <selection activeCell="J2" sqref="J2"/>
    </sheetView>
  </sheetViews>
  <sheetFormatPr baseColWidth="10" defaultColWidth="9.1640625" defaultRowHeight="24.75" customHeight="1" x14ac:dyDescent="0.2"/>
  <cols>
    <col min="1" max="1" width="92.5" customWidth="1"/>
    <col min="2" max="2" width="15" customWidth="1"/>
    <col min="3" max="3" width="19.5" hidden="1" customWidth="1"/>
    <col min="4" max="4" width="18" hidden="1" customWidth="1"/>
    <col min="5" max="5" width="25.5" customWidth="1"/>
    <col min="6" max="6" width="27.5" customWidth="1"/>
    <col min="7" max="7" width="42.83203125" customWidth="1"/>
    <col min="8" max="8" width="25.5" customWidth="1"/>
  </cols>
  <sheetData>
    <row r="1" spans="1:8" ht="37.5" customHeight="1" x14ac:dyDescent="0.2">
      <c r="A1" s="21" t="s">
        <v>26</v>
      </c>
      <c r="B1" s="21" t="s">
        <v>0</v>
      </c>
      <c r="C1" s="21" t="s">
        <v>15</v>
      </c>
      <c r="D1" s="21" t="s">
        <v>16</v>
      </c>
      <c r="E1" s="21" t="s">
        <v>24</v>
      </c>
      <c r="F1" s="21" t="s">
        <v>1</v>
      </c>
      <c r="G1" s="23" t="s">
        <v>25</v>
      </c>
      <c r="H1" s="23" t="s">
        <v>32</v>
      </c>
    </row>
    <row r="2" spans="1:8" ht="111.75" customHeight="1" x14ac:dyDescent="0.2">
      <c r="A2" s="3" t="s">
        <v>11</v>
      </c>
      <c r="B2" s="2">
        <v>1</v>
      </c>
      <c r="C2" s="5">
        <v>2680000</v>
      </c>
      <c r="D2" s="5">
        <v>3200000</v>
      </c>
      <c r="E2" s="6">
        <f t="shared" ref="E2:E7" si="0">AVERAGE(C2:D2)</f>
        <v>2940000</v>
      </c>
      <c r="F2" s="7">
        <f t="shared" ref="F2:F7" si="1">E2*B2</f>
        <v>2940000</v>
      </c>
      <c r="G2" s="22"/>
      <c r="H2" s="22"/>
    </row>
    <row r="3" spans="1:8" ht="122.25" customHeight="1" x14ac:dyDescent="0.2">
      <c r="A3" s="3" t="s">
        <v>12</v>
      </c>
      <c r="B3" s="2">
        <v>1</v>
      </c>
      <c r="C3" s="5">
        <v>1650000</v>
      </c>
      <c r="D3" s="5">
        <v>1950000</v>
      </c>
      <c r="E3" s="6">
        <f t="shared" si="0"/>
        <v>1800000</v>
      </c>
      <c r="F3" s="7">
        <f t="shared" si="1"/>
        <v>1800000</v>
      </c>
      <c r="G3" s="22"/>
      <c r="H3" s="22"/>
    </row>
    <row r="4" spans="1:8" ht="127.5" customHeight="1" x14ac:dyDescent="0.2">
      <c r="A4" s="3" t="s">
        <v>13</v>
      </c>
      <c r="B4" s="2">
        <v>1</v>
      </c>
      <c r="C4" s="5">
        <v>2980000</v>
      </c>
      <c r="D4" s="5">
        <v>3380000</v>
      </c>
      <c r="E4" s="6">
        <f t="shared" si="0"/>
        <v>3180000</v>
      </c>
      <c r="F4" s="7">
        <f t="shared" si="1"/>
        <v>3180000</v>
      </c>
      <c r="G4" s="22"/>
      <c r="H4" s="22"/>
    </row>
    <row r="5" spans="1:8" ht="117" customHeight="1" x14ac:dyDescent="0.2">
      <c r="A5" s="3" t="s">
        <v>14</v>
      </c>
      <c r="B5" s="2">
        <v>1</v>
      </c>
      <c r="C5" s="5">
        <v>2100000</v>
      </c>
      <c r="D5" s="5">
        <v>2570000</v>
      </c>
      <c r="E5" s="6">
        <f t="shared" si="0"/>
        <v>2335000</v>
      </c>
      <c r="F5" s="7">
        <f t="shared" si="1"/>
        <v>2335000</v>
      </c>
      <c r="G5" s="22"/>
      <c r="H5" s="22"/>
    </row>
    <row r="6" spans="1:8" ht="60.75" customHeight="1" x14ac:dyDescent="0.2">
      <c r="A6" s="3" t="s">
        <v>17</v>
      </c>
      <c r="B6" s="2">
        <v>1</v>
      </c>
      <c r="C6" s="5">
        <v>2100000</v>
      </c>
      <c r="D6" s="5">
        <v>1900000</v>
      </c>
      <c r="E6" s="6">
        <f t="shared" si="0"/>
        <v>2000000</v>
      </c>
      <c r="F6" s="7">
        <f t="shared" si="1"/>
        <v>2000000</v>
      </c>
      <c r="G6" s="22"/>
      <c r="H6" s="22"/>
    </row>
    <row r="7" spans="1:8" ht="36.75" customHeight="1" x14ac:dyDescent="0.2">
      <c r="A7" s="3" t="s">
        <v>18</v>
      </c>
      <c r="B7" s="2">
        <v>1</v>
      </c>
      <c r="C7" s="5">
        <v>250000</v>
      </c>
      <c r="D7" s="5">
        <v>250000</v>
      </c>
      <c r="E7" s="6">
        <f t="shared" si="0"/>
        <v>250000</v>
      </c>
      <c r="F7" s="7">
        <f t="shared" si="1"/>
        <v>250000</v>
      </c>
      <c r="G7" s="22"/>
      <c r="H7" s="22"/>
    </row>
    <row r="8" spans="1:8" ht="24.75" customHeight="1" x14ac:dyDescent="0.2">
      <c r="A8" s="26" t="s">
        <v>21</v>
      </c>
      <c r="B8" s="26"/>
      <c r="C8" s="26"/>
      <c r="D8" s="26"/>
      <c r="E8" s="26"/>
      <c r="F8" s="15">
        <f>SUM(F2:F7)</f>
        <v>12505000</v>
      </c>
      <c r="G8" s="24" t="s">
        <v>28</v>
      </c>
      <c r="H8" s="25">
        <f>ROUND(SUM(H2:H7),0)</f>
        <v>0</v>
      </c>
    </row>
    <row r="9" spans="1:8" ht="24.75" customHeight="1" x14ac:dyDescent="0.2">
      <c r="A9" s="10" t="s">
        <v>20</v>
      </c>
      <c r="B9" s="11"/>
      <c r="C9" s="11"/>
      <c r="D9" s="11"/>
      <c r="E9" s="12">
        <v>0.192</v>
      </c>
      <c r="F9" s="16">
        <f>ROUND(F8*E9,0)</f>
        <v>2400960</v>
      </c>
      <c r="G9" s="24" t="s">
        <v>29</v>
      </c>
      <c r="H9" s="25">
        <f>ROUND(H8*E9,0)</f>
        <v>0</v>
      </c>
    </row>
    <row r="10" spans="1:8" ht="24.75" customHeight="1" x14ac:dyDescent="0.2">
      <c r="A10" s="19" t="s">
        <v>19</v>
      </c>
      <c r="B10" s="11"/>
      <c r="C10" s="11"/>
      <c r="D10" s="11"/>
      <c r="E10" s="13"/>
      <c r="F10" s="16">
        <f>F9+F8</f>
        <v>14905960</v>
      </c>
      <c r="G10" s="24" t="s">
        <v>27</v>
      </c>
      <c r="H10" s="25">
        <f>H8+H9</f>
        <v>0</v>
      </c>
    </row>
    <row r="11" spans="1:8" ht="24.75" customHeight="1" x14ac:dyDescent="0.2">
      <c r="A11" s="20" t="s">
        <v>22</v>
      </c>
      <c r="B11" s="14"/>
      <c r="C11" s="14"/>
      <c r="D11" s="14"/>
      <c r="E11" s="14"/>
      <c r="F11" s="18" t="s">
        <v>23</v>
      </c>
      <c r="G11" s="24" t="s">
        <v>22</v>
      </c>
      <c r="H11" s="18" t="str">
        <f>+F11</f>
        <v>$       24,800,000,00</v>
      </c>
    </row>
    <row r="12" spans="1:8" ht="24.75" customHeight="1" x14ac:dyDescent="0.2">
      <c r="F12" s="17"/>
    </row>
    <row r="13" spans="1:8" ht="24.75" customHeight="1" x14ac:dyDescent="0.2">
      <c r="A13" t="s">
        <v>30</v>
      </c>
      <c r="F13" s="4"/>
    </row>
    <row r="14" spans="1:8" ht="24.75" customHeight="1" x14ac:dyDescent="0.2">
      <c r="A14" t="s">
        <v>31</v>
      </c>
      <c r="F14" s="4"/>
    </row>
    <row r="15" spans="1:8" ht="24.75" customHeight="1" x14ac:dyDescent="0.2">
      <c r="F15" s="4"/>
    </row>
    <row r="16" spans="1:8" ht="24.75" customHeight="1" x14ac:dyDescent="0.2">
      <c r="F16" s="4"/>
    </row>
    <row r="17" spans="5:6" ht="24.75" customHeight="1" x14ac:dyDescent="0.2">
      <c r="F17" s="4"/>
    </row>
    <row r="18" spans="5:6" ht="24.75" customHeight="1" x14ac:dyDescent="0.2">
      <c r="F18" s="4"/>
    </row>
    <row r="19" spans="5:6" ht="24.75" customHeight="1" x14ac:dyDescent="0.2">
      <c r="E19" s="8"/>
      <c r="F19" s="9"/>
    </row>
  </sheetData>
  <mergeCells count="1">
    <mergeCell ref="A8:E8"/>
  </mergeCells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D27" sqref="D27"/>
    </sheetView>
  </sheetViews>
  <sheetFormatPr baseColWidth="10" defaultRowHeight="15" x14ac:dyDescent="0.2"/>
  <cols>
    <col min="1" max="1" width="24.5" bestFit="1" customWidth="1"/>
    <col min="2" max="2" width="12.1640625" bestFit="1" customWidth="1"/>
    <col min="3" max="3" width="12.5" bestFit="1" customWidth="1"/>
  </cols>
  <sheetData>
    <row r="1" spans="1:3" x14ac:dyDescent="0.2">
      <c r="A1" s="1"/>
      <c r="B1" s="1" t="s">
        <v>9</v>
      </c>
      <c r="C1" s="1" t="s">
        <v>10</v>
      </c>
    </row>
    <row r="2" spans="1:3" x14ac:dyDescent="0.2">
      <c r="A2" s="1" t="s">
        <v>2</v>
      </c>
      <c r="B2" s="1">
        <v>1</v>
      </c>
      <c r="C2" s="1"/>
    </row>
    <row r="3" spans="1:3" x14ac:dyDescent="0.2">
      <c r="A3" s="1" t="s">
        <v>3</v>
      </c>
      <c r="B3" s="1">
        <v>1</v>
      </c>
      <c r="C3" s="1"/>
    </row>
    <row r="4" spans="1:3" x14ac:dyDescent="0.2">
      <c r="A4" s="1" t="s">
        <v>4</v>
      </c>
      <c r="B4" s="1">
        <v>1</v>
      </c>
      <c r="C4" s="1"/>
    </row>
    <row r="5" spans="1:3" x14ac:dyDescent="0.2">
      <c r="A5" s="1" t="s">
        <v>5</v>
      </c>
      <c r="B5" s="1"/>
      <c r="C5" s="1">
        <v>1</v>
      </c>
    </row>
    <row r="6" spans="1:3" x14ac:dyDescent="0.2">
      <c r="A6" s="1" t="s">
        <v>6</v>
      </c>
      <c r="B6" s="1"/>
      <c r="C6" s="1">
        <v>1</v>
      </c>
    </row>
    <row r="7" spans="1:3" x14ac:dyDescent="0.2">
      <c r="A7" s="1" t="s">
        <v>7</v>
      </c>
      <c r="B7" s="1"/>
      <c r="C7" s="1">
        <v>1</v>
      </c>
    </row>
    <row r="8" spans="1:3" x14ac:dyDescent="0.2">
      <c r="A8" s="1" t="s">
        <v>8</v>
      </c>
      <c r="B8" s="1"/>
      <c r="C8" s="1">
        <v>1</v>
      </c>
    </row>
    <row r="9" spans="1:3" x14ac:dyDescent="0.2">
      <c r="B9">
        <f>SUM(B2:B8)</f>
        <v>3</v>
      </c>
      <c r="C9">
        <f>SUM(C2:C8)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Articulos</vt:lpstr>
      <vt:lpstr>REQUERIMIENTOS</vt:lpstr>
      <vt:lpstr>Articulos!Área_de_impresión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2026-05-04T22:01:23Z</dcterms:modified>
</cp:coreProperties>
</file>