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rtos\Downloads\"/>
    </mc:Choice>
  </mc:AlternateContent>
  <bookViews>
    <workbookView xWindow="0" yWindow="0" windowWidth="21570" windowHeight="8085" activeTab="2"/>
  </bookViews>
  <sheets>
    <sheet name="Hoja1" sheetId="1" r:id="rId1"/>
    <sheet name="CERTIFICACION MES DE FEBRERO " sheetId="2" state="hidden" r:id="rId2"/>
    <sheet name="CERTIFICACION" sheetId="3" r:id="rId3"/>
    <sheet name="CERTIFICACION JULIO 80%" sheetId="4" state="hidden" r:id="rId4"/>
    <sheet name="Hoja2" sheetId="5" state="hidden" r:id="rId5"/>
    <sheet name="Hoja3" sheetId="6" state="hidden" r:id="rId6"/>
    <sheet name="Hoja4" sheetId="7" r:id="rId7"/>
  </sheets>
  <definedNames>
    <definedName name="_xlnm._FilterDatabase" localSheetId="2" hidden="1">CERTIFICACION!$A$16:$N$25</definedName>
  </definedNames>
  <calcPr calcId="162913"/>
</workbook>
</file>

<file path=xl/calcChain.xml><?xml version="1.0" encoding="utf-8"?>
<calcChain xmlns="http://schemas.openxmlformats.org/spreadsheetml/2006/main">
  <c r="F39" i="4" l="1"/>
  <c r="I39" i="4" s="1"/>
  <c r="B31" i="4"/>
  <c r="O30" i="4"/>
  <c r="R28" i="4"/>
  <c r="B28" i="4"/>
  <c r="P38" i="4" s="1"/>
  <c r="O24" i="4"/>
  <c r="AC29" i="3"/>
  <c r="AB29" i="3"/>
  <c r="F39" i="2"/>
  <c r="G39" i="2" s="1"/>
  <c r="B32" i="2"/>
  <c r="B31" i="2"/>
  <c r="O29" i="2"/>
  <c r="P26" i="2"/>
  <c r="F28" i="4"/>
  <c r="F28" i="2"/>
  <c r="C21" i="1"/>
  <c r="C5" i="1"/>
  <c r="F30" i="2"/>
  <c r="F27" i="2"/>
  <c r="C17" i="1"/>
  <c r="F30" i="4"/>
  <c r="F31" i="4"/>
  <c r="F29" i="4"/>
  <c r="F27" i="4"/>
  <c r="C13" i="1"/>
  <c r="F31" i="2"/>
  <c r="F29" i="2"/>
  <c r="C25" i="1"/>
  <c r="C9" i="1"/>
  <c r="I39" i="2" l="1"/>
  <c r="K39" i="2" s="1"/>
  <c r="G39" i="4"/>
  <c r="K39" i="4" s="1"/>
  <c r="B32" i="4"/>
</calcChain>
</file>

<file path=xl/comments1.xml><?xml version="1.0" encoding="utf-8"?>
<comments xmlns="http://schemas.openxmlformats.org/spreadsheetml/2006/main">
  <authors>
    <author/>
  </authors>
  <commentList>
    <comment ref="E6" authorId="0" shapeId="0">
      <text>
        <r>
          <rPr>
            <sz val="11"/>
            <color rgb="FF000000"/>
            <rFont val="Calibri"/>
          </rPr>
          <t>======
ID#AAAAGZCmD0I
diego.neira    (2020-04-08 12:22:51)
DILIGENCIAR EL NOMBRE COMPLETO DEL CONTRATISTA</t>
        </r>
      </text>
    </comment>
    <comment ref="F7" authorId="0" shapeId="0">
      <text>
        <r>
          <rPr>
            <sz val="11"/>
            <color rgb="FF000000"/>
            <rFont val="Calibri"/>
          </rPr>
          <t>======
ID#AAAAGZCmD2M
    (2020-04-08 12:22:51)
MARQUE  X SI SU DOCUMENTO ES CEDULA DE CIUDADANIA</t>
        </r>
      </text>
    </comment>
    <comment ref="H7" authorId="0" shapeId="0">
      <text>
        <r>
          <rPr>
            <sz val="11"/>
            <color rgb="FF000000"/>
            <rFont val="Calibri"/>
          </rPr>
          <t>======
ID#AAAAGZCmD0U
    (2020-04-08 12:22:51)
MARQUE X SI SU DOCUMENTON ES CEDULA DE EXTRANJERIA</t>
        </r>
      </text>
    </comment>
    <comment ref="K7" authorId="0" shapeId="0">
      <text>
        <r>
          <rPr>
            <sz val="11"/>
            <color rgb="FF000000"/>
            <rFont val="Calibri"/>
          </rPr>
          <t>======
ID#AAAAGZCmD1c
    (2020-04-08 12:22:51)
DILIGENCIAR EL NÚMERO DE DOCUMENTO</t>
        </r>
      </text>
    </comment>
    <comment ref="E8" authorId="0" shapeId="0">
      <text>
        <r>
          <rPr>
            <sz val="11"/>
            <color rgb="FF000000"/>
            <rFont val="Calibri"/>
          </rPr>
          <t>======
ID#AAAAGZCmD10
    (2020-04-08 12:22:51)
DILIGENCIAR  SU CORREO ELECTRONICO</t>
        </r>
      </text>
    </comment>
    <comment ref="K8" authorId="0" shapeId="0">
      <text>
        <r>
          <rPr>
            <sz val="11"/>
            <color rgb="FF000000"/>
            <rFont val="Calibri"/>
          </rPr>
          <t>======
ID#AAAAGZCmD0M
    (2020-04-08 12:22:51)
DILIGENCIAR EL NÚMERO DE CELULAR PARA SER CONTACTADO EN CASO DE  PRESENTARSE ALGUNA NOVEDAD CON SU CUENTA DE COBRO</t>
        </r>
      </text>
    </comment>
    <comment ref="I9" authorId="0" shapeId="0">
      <text>
        <r>
          <rPr>
            <sz val="11"/>
            <color rgb="FF000000"/>
            <rFont val="Calibri"/>
          </rPr>
          <t>======
ID#AAAAGZCmD18
    (2020-04-08 12:22:51)
ELEGIR UNA OPCIÓN DE LA LISTA DESPLEGABLE</t>
        </r>
      </text>
    </comment>
    <comment ref="E10" authorId="0" shapeId="0">
      <text>
        <r>
          <rPr>
            <sz val="11"/>
            <color rgb="FF000000"/>
            <rFont val="Calibri"/>
          </rPr>
          <t>======
ID#AAAAGZCmD0s
    (2020-04-08 12:22:51)
DILIGENCIAR EL AREA O DEPARTAMENTO EN EL CUAL PRESTA SUS SERVICIOS</t>
        </r>
      </text>
    </comment>
    <comment ref="K10" authorId="0" shapeId="0">
      <text>
        <r>
          <rPr>
            <sz val="11"/>
            <color rgb="FF000000"/>
            <rFont val="Calibri"/>
          </rPr>
          <t>======
ID#AAAAGZCmD1E
    (2020-04-08 12:22:51)
DILIGENCIAR EL NOMBRE DE LA SEDE DONDE PRESTA SUS SERVICIOS</t>
        </r>
      </text>
    </comment>
    <comment ref="D11" authorId="0" shapeId="0">
      <text>
        <r>
          <rPr>
            <sz val="11"/>
            <color rgb="FF000000"/>
            <rFont val="Calibri"/>
          </rPr>
          <t>======
ID#AAAAGZCmD08
    (2020-04-08 12:22:51)
DILIGENCIAR EL CENTRO DE COSTO, DE ACUERDO A LA</t>
        </r>
      </text>
    </comment>
    <comment ref="F11" authorId="0" shapeId="0">
      <text>
        <r>
          <rPr>
            <sz val="11"/>
            <color rgb="FF000000"/>
            <rFont val="Calibri"/>
          </rPr>
          <t>======
ID#AAAAGZCmD0o
    (2020-04-08 12:22:51)
DILIGENCIAR EL CENTRO DE COSTO, DE ACUERDO A LA</t>
        </r>
      </text>
    </comment>
    <comment ref="H11" authorId="0" shapeId="0">
      <text>
        <r>
          <rPr>
            <sz val="11"/>
            <color rgb="FF000000"/>
            <rFont val="Calibri"/>
          </rPr>
          <t>======
ID#AAAAGZCmD1A
    (2020-04-08 12:22:51)
DILIGENCIAR EL CENTRO DE COSTO, DE ACUERDO A LA</t>
        </r>
      </text>
    </comment>
    <comment ref="J11" authorId="0" shapeId="0">
      <text>
        <r>
          <rPr>
            <sz val="11"/>
            <color rgb="FF000000"/>
            <rFont val="Calibri"/>
          </rPr>
          <t>======
ID#AAAAGZCmD1I
    (2020-04-08 12:22:51)
DILIGENCIAR EL CENTRO DE COSTO, DE ACUERDO A LA</t>
        </r>
      </text>
    </comment>
    <comment ref="L11" authorId="0" shapeId="0">
      <text>
        <r>
          <rPr>
            <sz val="11"/>
            <color rgb="FF000000"/>
            <rFont val="Calibri"/>
          </rPr>
          <t>======
ID#AAAAGZCmD00
    (2020-04-08 12:22:51)
DILIGENCIAR EL CENTRO DE COSTO, DE ACUERDO A LA</t>
        </r>
      </text>
    </comment>
    <comment ref="N11" authorId="0" shapeId="0">
      <text>
        <r>
          <rPr>
            <sz val="11"/>
            <color rgb="FF000000"/>
            <rFont val="Calibri"/>
          </rPr>
          <t>======
ID#AAAAGZCmD0w
    (2020-04-08 12:22:51)
DILIGENCIAR EL CENTRO DE COSTO, DE ACUERDO A LA</t>
        </r>
      </text>
    </comment>
    <comment ref="C13" authorId="0" shapeId="0">
      <text>
        <r>
          <rPr>
            <sz val="11"/>
            <color rgb="FF000000"/>
            <rFont val="Calibri"/>
          </rPr>
          <t>======
ID#AAAAGZCmD0k
    (2020-04-08 12:22:51)
DILIGENCIAR EL NOMBRE DE LA ENTIDAD FINANCIERA</t>
        </r>
      </text>
    </comment>
    <comment ref="K13" authorId="0" shapeId="0">
      <text>
        <r>
          <rPr>
            <sz val="11"/>
            <color rgb="FF000000"/>
            <rFont val="Calibri"/>
          </rPr>
          <t>======
ID#AAAAGZCmD0Q
diego.neira    (2020-04-08 12:22:51)
ELEGIR UNA OPCION DE LA LISTA DESPLEGABLE</t>
        </r>
      </text>
    </comment>
    <comment ref="E14" authorId="0" shapeId="0">
      <text>
        <r>
          <rPr>
            <sz val="11"/>
            <color rgb="FF000000"/>
            <rFont val="Calibri"/>
          </rPr>
          <t>======
ID#AAAAGZCmD14
    (2020-04-08 12:22:51)
DILIGENCIAR EL NUMERO DE CUENTA</t>
        </r>
      </text>
    </comment>
    <comment ref="N14" authorId="0" shapeId="0">
      <text>
        <r>
          <rPr>
            <sz val="11"/>
            <color rgb="FF000000"/>
            <rFont val="Calibri"/>
          </rPr>
          <t>======
ID#AAAAGZCmD0g
    (2020-04-08 12:22:51)
ELEGIR UNA OPCION DE LA LISTA DESPLEGABLE</t>
        </r>
      </text>
    </comment>
    <comment ref="D17" authorId="0" shapeId="0">
      <text>
        <r>
          <rPr>
            <sz val="11"/>
            <color rgb="FF000000"/>
            <rFont val="Calibri"/>
          </rPr>
          <t>======
ID#AAAAGZCmDz8
    (2020-04-08 12:22:51)
DILIGENCIAR EL NÚMERO DE CONTRATO CON LA VIGENCIA</t>
        </r>
      </text>
    </comment>
    <comment ref="L17" authorId="0" shapeId="0">
      <text>
        <r>
          <rPr>
            <sz val="11"/>
            <color rgb="FF000000"/>
            <rFont val="Calibri"/>
          </rPr>
          <t>======
ID#AAAAGZCmD2I
    (2020-04-08 12:22:51)
Ingrese el número de pago correspondiente a esta certificación.
Ejemplo : pago 1 de 2</t>
        </r>
      </text>
    </comment>
    <comment ref="D19" authorId="0" shapeId="0">
      <text>
        <r>
          <rPr>
            <sz val="11"/>
            <color rgb="FF000000"/>
            <rFont val="Calibri"/>
          </rPr>
          <t>======
ID#AAAAGZCmD2Q
    (2020-04-08 12:22:51)
DILIGENCIAR EL OBJETO DEL CONTRATO TAL COMO APARECE EN LA MINUTA</t>
        </r>
      </text>
    </comment>
    <comment ref="H22" authorId="0" shapeId="0">
      <text>
        <r>
          <rPr>
            <sz val="11"/>
            <color rgb="FF000000"/>
            <rFont val="Calibri"/>
          </rPr>
          <t>======
ID#AAAAGZCmD0E
    (2020-04-08 12:22:51)
DILIGENCIAR LA FECHA DE INICIO DEL PERIODO CERTIFICADO</t>
        </r>
      </text>
    </comment>
    <comment ref="L22" authorId="0" shapeId="0">
      <text>
        <r>
          <rPr>
            <sz val="11"/>
            <color rgb="FF000000"/>
            <rFont val="Calibri"/>
          </rPr>
          <t>======
ID#AAAAGZCmD04
    (2020-04-08 12:22:51)
DILIGENCIAR LA FECHA FINAL DEL PERIODO CERTIFICADO</t>
        </r>
      </text>
    </comment>
    <comment ref="H23" authorId="0" shapeId="0">
      <text>
        <r>
          <rPr>
            <sz val="11"/>
            <color rgb="FF000000"/>
            <rFont val="Calibri"/>
          </rPr>
          <t>======
ID#AAAAGZCmD0A
    (2020-04-08 12:22:51)
DILIGENCIAR EL VALOR DE SUS HONORARIOS MENSUALES</t>
        </r>
      </text>
    </comment>
    <comment ref="C24" authorId="0" shapeId="0">
      <text>
        <r>
          <rPr>
            <sz val="11"/>
            <color rgb="FF000000"/>
            <rFont val="Calibri"/>
          </rPr>
          <t>======
ID#AAAAGZCmD0c
    (2020-04-08 12:22:51)
ELIJA UNA OPCION DE LA LISTA DESPLEGABLE 
Administrativo
Asistencial
PIC</t>
        </r>
      </text>
    </comment>
    <comment ref="K24" authorId="0" shapeId="0">
      <text>
        <r>
          <rPr>
            <sz val="11"/>
            <color rgb="FF000000"/>
            <rFont val="Calibri"/>
          </rPr>
          <t>======
ID#AAAAGZCmD1M
    (2020-04-08 12:22:51)
SOLO TIENEN RESERVA DE GLOSA  LOS CONTRATISTA QUE PRESTAN SUS SERVICIOS EN EL AREA DEL PIC  Y SE CALCULA CON EL VALOR A PAGAR AL CONTRATISTA POR EL 2%</t>
        </r>
      </text>
    </comment>
    <comment ref="J29" authorId="0" shapeId="0">
      <text>
        <r>
          <rPr>
            <sz val="11"/>
            <color rgb="FF000000"/>
            <rFont val="Calibri"/>
          </rPr>
          <t>======
ID#AAAAGZCmD0Y
    (2020-04-08 12:22:51)
EL VALOR TOTAL DEL CONTRATO ES: EL VALOR DEL CONTRATO PRINCIPAL MAS TODAS LAS ADICIONES</t>
        </r>
      </text>
    </comment>
    <comment ref="J30" authorId="0" shapeId="0">
      <text>
        <r>
          <rPr>
            <sz val="11"/>
            <color rgb="FF000000"/>
            <rFont val="Calibri"/>
          </rPr>
          <t>======
ID#AAAAGZCmD2A
    (2020-04-08 12:22:51)
EL VALOR EJECUTADO CORRESPONDE A LA SUMATORIA DE LOS VALORES CERTIFICADOS EN LOS DIFERENTES PERIODOS</t>
        </r>
      </text>
    </comment>
    <comment ref="J31" authorId="0" shapeId="0">
      <text>
        <r>
          <rPr>
            <sz val="11"/>
            <color rgb="FF000000"/>
            <rFont val="Calibri"/>
          </rPr>
          <t>======
ID#AAAAGZCmD1o
    (2020-04-08 12:22:51)
VALOR A PAGAR: ES EL VALOR QUE CERTIFICA EL SUPERVISOR , TENIENDO ENCUENTA EL DESARROLLO DE SUS ACTIVIDADES,  Y LAS DIFERENTES NOVEDADES QUE SE PUEDAN PRESENTAR, EJEMPLO : SUSPENSIONES</t>
        </r>
      </text>
    </comment>
    <comment ref="J32" authorId="0" shapeId="0">
      <text>
        <r>
          <rPr>
            <sz val="11"/>
            <color rgb="FF000000"/>
            <rFont val="Calibri"/>
          </rPr>
          <t>======
ID#AAAAGZCmD1k
    (2020-04-08 12:22:51)
SON LOS VALORES QUE NO SE EJECUTARON EN EL PERIODO CERTIFICADO Y QUE SE REINTEGRAN AL PRESUPUESTO</t>
        </r>
      </text>
    </comment>
    <comment ref="J33" authorId="0" shapeId="0">
      <text>
        <r>
          <rPr>
            <sz val="11"/>
            <color rgb="FF000000"/>
            <rFont val="Calibri"/>
          </rPr>
          <t>======
ID#AAAAGZCmD1g
    (2020-04-08 12:22:51)
ES EL VALOR QUE EL CONTRATISTA TIENE PENDIENTE POR EJECUTAR  : VALOR TOTAL DEL CONTRATO - VALOR EJECUTADO</t>
        </r>
      </text>
    </comment>
    <comment ref="A41" authorId="0" shapeId="0">
      <text>
        <r>
          <rPr>
            <sz val="11"/>
            <color rgb="FF000000"/>
            <rFont val="Calibri"/>
          </rPr>
          <t>======
ID#AAAAGZCmD1U
    (2020-04-08 12:22:51)
DILIGENCIAR EL NUMERO DE PLANILLA CON EL CUAL RREALIZO EL PAGO DE SEGURIDAD SOCIAL</t>
        </r>
      </text>
    </comment>
    <comment ref="C41" authorId="0" shapeId="0">
      <text>
        <r>
          <rPr>
            <sz val="11"/>
            <color rgb="FF000000"/>
            <rFont val="Calibri"/>
          </rPr>
          <t>======
ID#AAAAGZCmD1Y
    (2020-04-08 12:22:51)
CELDA FORMULADA</t>
        </r>
      </text>
    </comment>
    <comment ref="E41" authorId="0" shapeId="0">
      <text>
        <r>
          <rPr>
            <sz val="11"/>
            <color rgb="FF000000"/>
            <rFont val="Calibri"/>
          </rPr>
          <t>======
ID#AAAAGZCmD1w
    (2020-04-08 12:22:51)
CELDA FORMULADA</t>
        </r>
      </text>
    </comment>
    <comment ref="J41" authorId="0" shapeId="0">
      <text>
        <r>
          <rPr>
            <sz val="11"/>
            <color rgb="FF000000"/>
            <rFont val="Calibri"/>
          </rPr>
          <t>======
ID#AAAAGZCmD2E
    (2020-04-08 12:22:51)
ELEGIR UNA OPCION DE LA LISTA DESPLEGABLE
1
2
3
4
5</t>
        </r>
      </text>
    </comment>
    <comment ref="K41" authorId="0" shapeId="0">
      <text>
        <r>
          <rPr>
            <sz val="11"/>
            <color rgb="FF000000"/>
            <rFont val="Calibri"/>
          </rPr>
          <t>======
ID#AAAAGZCmD1Q
    (2020-04-08 12:22:51)
CELDA FORMULADA</t>
        </r>
      </text>
    </comment>
    <comment ref="L41" authorId="0" shapeId="0">
      <text>
        <r>
          <rPr>
            <sz val="11"/>
            <color rgb="FF000000"/>
            <rFont val="Calibri"/>
          </rPr>
          <t>======
ID#AAAAGZCmD2U
    (2020-04-08 12:22:51)
CELDA FORMULADA</t>
        </r>
      </text>
    </comment>
    <comment ref="A44" authorId="0" shapeId="0">
      <text>
        <r>
          <rPr>
            <sz val="11"/>
            <color rgb="FF000000"/>
            <rFont val="Calibri"/>
          </rPr>
          <t>======
ID#AAAAGZCmD1s
diego.neira    (2020-04-08 12:22:51)
ES FUNDAMENTAL QUE SE DILIGENCIE EL NOMBRE COMPLETO DEL SUPERVISOR, YA QUE LA FIRMA NO SE RECONCE FACILMENTE</t>
        </r>
      </text>
    </comment>
  </commentList>
</comments>
</file>

<file path=xl/sharedStrings.xml><?xml version="1.0" encoding="utf-8"?>
<sst xmlns="http://schemas.openxmlformats.org/spreadsheetml/2006/main" count="257" uniqueCount="170">
  <si>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</si>
  <si>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</si>
  <si>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</si>
  <si>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</si>
  <si>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</si>
  <si>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</si>
  <si>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</si>
  <si>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</si>
  <si>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</si>
  <si>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</si>
  <si>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</si>
  <si>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</si>
  <si>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</si>
  <si>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</si>
  <si>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</si>
  <si>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</si>
  <si>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</si>
  <si>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</si>
  <si>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</si>
  <si>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</si>
  <si>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</si>
  <si>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</si>
  <si>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</si>
  <si>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</si>
  <si>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</si>
  <si>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</si>
  <si>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</si>
  <si>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</si>
  <si>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</si>
  <si>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</si>
  <si>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</si>
  <si>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</si>
  <si>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</si>
  <si>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rgb="FF000000"/>
        <rFont val="Arial"/>
      </rPr>
      <t xml:space="preserve">  16</t>
    </r>
    <r>
      <rPr>
        <sz val="10"/>
        <color rgb="FF000000"/>
        <rFont val="Arial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</si>
  <si>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</si>
  <si>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</si>
  <si>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</si>
  <si>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</si>
  <si>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</si>
  <si>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</si>
  <si>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</si>
  <si>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</si>
  <si>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</si>
  <si>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</si>
  <si>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</si>
  <si>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</si>
  <si>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</si>
  <si>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</si>
  <si>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</si>
  <si>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</si>
  <si>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</si>
  <si>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</si>
  <si>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</si>
  <si>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</si>
  <si>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</si>
  <si>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</si>
  <si>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</si>
  <si>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</si>
  <si>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rgb="FFFF0000"/>
        <rFont val="Calibri"/>
      </rPr>
      <t xml:space="preserve"> (30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JUNIO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</si>
  <si>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</si>
  <si>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</si>
  <si>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</si>
  <si>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</si>
  <si>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</si>
  <si>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</si>
  <si>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</si>
  <si>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</si>
  <si>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</si>
  <si>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</si>
  <si>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</si>
  <si>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</si>
  <si>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</si>
  <si>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</si>
  <si>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</si>
  <si>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</si>
  <si>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</si>
  <si>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</si>
  <si>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</si>
  <si>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</si>
  <si>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</si>
  <si>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</si>
  <si>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</si>
  <si>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MICHEL VANESSA MONTEALEGRE MARTINEZ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</si>
  <si>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</si>
  <si>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</si>
  <si>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</si>
  <si>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</si>
  <si>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</si>
  <si>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</si>
  <si>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</si>
  <si>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mvmontealegre0@misena.edu.co</t>
  </si>
  <si>
    <t>CELULAR:</t>
  </si>
  <si>
    <t>UNIDAD DE PRESTACIÓN DE SERVICIOS DE SALUD:</t>
  </si>
  <si>
    <t>KE10</t>
  </si>
  <si>
    <t>UBICACIÓN DEL SERVICIO:</t>
  </si>
  <si>
    <t>SALA PARTOS</t>
  </si>
  <si>
    <t>SEDE:</t>
  </si>
  <si>
    <t xml:space="preserve">CENTRO DE COSTOS:  </t>
  </si>
  <si>
    <t>Centro de costo</t>
  </si>
  <si>
    <t>%</t>
  </si>
  <si>
    <t>Centro de 
costo</t>
  </si>
  <si>
    <t>KE10D05</t>
  </si>
  <si>
    <t xml:space="preserve">ENTIDAD FINANCIERA: </t>
  </si>
  <si>
    <t xml:space="preserve">BANCO BOGOTA </t>
  </si>
  <si>
    <t>TIPO DE CUENTA:</t>
  </si>
  <si>
    <t xml:space="preserve">NUMERO DE CUENTA BANCARIA </t>
  </si>
  <si>
    <t>025127879</t>
  </si>
  <si>
    <t>PENSIONADO</t>
  </si>
  <si>
    <t>INFORMACIÓN PARA EL PAGO DEL CONTRATO U ORDEN DE PRESTACIÓN DE SERVICIOS</t>
  </si>
  <si>
    <t>NÚMERO DE CONTRATO Y VIGENCIA:</t>
  </si>
  <si>
    <t>4353-2020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</si>
  <si>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</si>
  <si>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</si>
  <si>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</si>
  <si>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</si>
  <si>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</si>
  <si>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AUXILIAR DE ENFERMERIA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</si>
  <si>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</si>
  <si>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</si>
  <si>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</si>
  <si>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</si>
  <si>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</si>
  <si>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</si>
  <si>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</si>
  <si>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</si>
  <si>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ASISTENCIAL</t>
  </si>
  <si>
    <t>RESERVA DE GLOSA 2%</t>
  </si>
  <si>
    <t>OBSERVACIONES: 186  HORAS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</si>
  <si>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</si>
  <si>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</si>
  <si>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</si>
  <si>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</si>
  <si>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</si>
  <si>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r>
      <t>Se verifica  el cumplimiento del</t>
    </r>
    <r>
      <rPr>
        <b/>
        <u/>
        <sz val="12"/>
        <color rgb="FF000000"/>
        <rFont val="Arial"/>
      </rPr>
      <t xml:space="preserve"> mínimo</t>
    </r>
    <r>
      <rPr>
        <sz val="12"/>
        <color rgb="FF000000"/>
        <rFont val="Arial"/>
      </rPr>
      <t xml:space="preserve"> valor de  los aportes al sistema de seguridad social en salud y pensiones pagado en el mes. Los honorarios inferiores a </t>
    </r>
    <r>
      <rPr>
        <b/>
        <sz val="12"/>
        <color rgb="FF000000"/>
        <rFont val="Arial"/>
      </rPr>
      <t>$2,194,508,</t>
    </r>
    <r>
      <rPr>
        <sz val="12"/>
        <color rgb="FF000000"/>
        <rFont val="Arial"/>
      </rPr>
      <t xml:space="preserve"> el valor para IBC debe ser sobre un salario mínimo legal vigente.</t>
    </r>
  </si>
  <si>
    <t xml:space="preserve">IBC DE COTIZACION </t>
  </si>
  <si>
    <t>APORTE A SALUD 12.5% IBC</t>
  </si>
  <si>
    <t>APORTE PENSION 16% IBC</t>
  </si>
  <si>
    <t xml:space="preserve">NIVEL ARL </t>
  </si>
  <si>
    <t xml:space="preserve">APORTE ARL </t>
  </si>
  <si>
    <t xml:space="preserve">TOTAL APORTES </t>
  </si>
  <si>
    <t xml:space="preserve">EDITH BAROBOSA </t>
  </si>
  <si>
    <t>NOMBRE Y FIRMA DE CONTRATISTA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</si>
  <si>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</si>
  <si>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</si>
  <si>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</si>
  <si>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</si>
  <si>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</si>
  <si>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</si>
  <si>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rgb="FF000000"/>
        <rFont val="Arial"/>
      </rPr>
      <t xml:space="preserve">  1</t>
    </r>
    <r>
      <rPr>
        <sz val="10"/>
        <color rgb="FF000000"/>
        <rFont val="Arial"/>
      </rPr>
      <t xml:space="preserve"> AL 30  DE JULIO DE 2016. quedando pendiente por certificar el 20% por valor de $648.350</t>
    </r>
  </si>
  <si>
    <r>
      <t xml:space="preserve">COMPROMISOS EN LA VIGENCIA DEL CONTRATO: </t>
    </r>
    <r>
      <rPr>
        <sz val="10"/>
        <color rgb="FF000000"/>
        <rFont val="Arial"/>
      </rPr>
      <t>CUMPLIR AL 100% CON LAS ACTIVIDADES CONTRACTUALES.</t>
    </r>
  </si>
  <si>
    <t>NOVENTA Y SEIS PORCIENTO</t>
  </si>
  <si>
    <r>
      <t>Se verifica  el cumplimiento del</t>
    </r>
    <r>
      <rPr>
        <b/>
        <u/>
        <sz val="10"/>
        <color rgb="FF000000"/>
        <rFont val="Calibri"/>
      </rPr>
      <t xml:space="preserve"> mínimo</t>
    </r>
    <r>
      <rPr>
        <sz val="10"/>
        <color rgb="FF000000"/>
        <rFont val="Calibri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</rPr>
      <t>1.723.650</t>
    </r>
    <r>
      <rPr>
        <sz val="10"/>
        <color rgb="FF000000"/>
        <rFont val="Calibri"/>
      </rPr>
      <t>, el valor para IBC debe ser sobre un salario mínimo legal vigente.
Se verifica con contabilidad el tema de impuestos (Régimen Tributario)</t>
    </r>
  </si>
  <si>
    <r>
      <t>Dado en Bogotá a los</t>
    </r>
    <r>
      <rPr>
        <sz val="12"/>
        <color rgb="FFFF0000"/>
        <rFont val="Calibri"/>
      </rPr>
      <t xml:space="preserve"> (30 </t>
    </r>
    <r>
      <rPr>
        <sz val="10"/>
        <color rgb="FF000000"/>
        <rFont val="Calibri"/>
      </rPr>
      <t>) días del mes de</t>
    </r>
    <r>
      <rPr>
        <sz val="12"/>
        <color rgb="FFFF0000"/>
        <rFont val="Calibri"/>
      </rPr>
      <t xml:space="preserve">  JULIO </t>
    </r>
    <r>
      <rPr>
        <sz val="10"/>
        <color rgb="FF000000"/>
        <rFont val="Calibri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</si>
  <si>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</si>
  <si>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</si>
  <si>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</si>
  <si>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</si>
  <si>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</si>
  <si>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</si>
  <si>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</si>
  <si>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</si>
  <si>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</si>
  <si>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</si>
  <si>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</si>
  <si>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FONTIBON</t>
  </si>
  <si>
    <t xml:space="preserve">BOSA II NIVEL </t>
  </si>
  <si>
    <t xml:space="preserve">PLABO VI BOSA </t>
  </si>
  <si>
    <t>CLAVE</t>
  </si>
  <si>
    <t xml:space="preserve">10 de 10 </t>
  </si>
  <si>
    <t>Dado en Bogotá a los (  ) días del mes de Noviembre   Dos Mil Veinte  (2020). Lo anterior para que surta el pago pertinente. Cordialmente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</si>
</sst>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\$#,##0.00"/>
    <numFmt numFmtId="165" formatCode="\$#,##0"/>
    <numFmt numFmtId="166" formatCode="_(&quot;$ &quot;* #,##0_);_(&quot;$ &quot;* \(#,##0\);_(&quot;$ &quot;* \-_);_(@_)"/>
    <numFmt numFmtId="167" formatCode="&quot;$ &quot;#,##0"/>
    <numFmt numFmtId="168" formatCode="d/m/yyyy"/>
    <numFmt numFmtId="169" formatCode="d&quot; de &quot;m"/>
    <numFmt numFmtId="170" formatCode="mm/yy"/>
    <numFmt numFmtId="171" formatCode="dd/mm/yyyy"/>
    <numFmt numFmtId="172" formatCode="_-* #,##0_-;\-* #,##0_-;_-* \-??_-;_-@"/>
    <numFmt numFmtId="173" formatCode="0.000%"/>
  </numFmts>
  <fonts count="32">
    <font>
      <sz val="11"/>
      <color rgb="FF000000"/>
      <name val="Calibri"/>
    </font>
    <font>
      <sz val="18"/>
      <color rgb="FF000000"/>
      <name val="Calibri"/>
    </font>
    <font>
      <b/>
      <sz val="11"/>
      <color rgb="FFFFFFFF"/>
      <name val="Calibri"/>
    </font>
    <font>
      <sz val="11"/>
      <name val="Calibri"/>
    </font>
    <font>
      <sz val="10"/>
      <color rgb="FF000000"/>
      <name val="Calibri"/>
    </font>
    <font>
      <sz val="12"/>
      <color rgb="FF000000"/>
      <name val="Arial Black"/>
    </font>
    <font>
      <b/>
      <sz val="10"/>
      <color rgb="FF000000"/>
      <name val="Arial"/>
    </font>
    <font>
      <sz val="11"/>
      <color theme="1"/>
      <name val="Arial"/>
    </font>
    <font>
      <sz val="10"/>
      <color rgb="FF000000"/>
      <name val="Arial"/>
    </font>
    <font>
      <b/>
      <sz val="10"/>
      <color rgb="FF000000"/>
      <name val="Calibri"/>
    </font>
    <font>
      <b/>
      <vertAlign val="superscript"/>
      <sz val="12"/>
      <color rgb="FF000000"/>
      <name val="Calibri"/>
    </font>
    <font>
      <b/>
      <sz val="12"/>
      <color rgb="FF000000"/>
      <name val="Arial Black"/>
    </font>
    <font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u/>
      <sz val="11"/>
      <color rgb="FF0000FF"/>
      <name val="Calibri"/>
    </font>
    <font>
      <b/>
      <sz val="14"/>
      <color rgb="FF000000"/>
      <name val="Arial"/>
    </font>
    <font>
      <sz val="14"/>
      <color rgb="FF000000"/>
      <name val="Arial"/>
    </font>
    <font>
      <b/>
      <sz val="9"/>
      <color rgb="FF000000"/>
      <name val="Arial"/>
    </font>
    <font>
      <b/>
      <sz val="11"/>
      <color rgb="FF000000"/>
      <name val="Calibri"/>
    </font>
    <font>
      <b/>
      <sz val="16"/>
      <color rgb="FF000000"/>
      <name val="Calibri"/>
    </font>
    <font>
      <b/>
      <vertAlign val="superscript"/>
      <sz val="16"/>
      <color rgb="FF000000"/>
      <name val="Calibri"/>
    </font>
    <font>
      <b/>
      <vertAlign val="superscript"/>
      <sz val="16"/>
      <color rgb="FF000000"/>
      <name val="Calibri"/>
    </font>
    <font>
      <b/>
      <sz val="12"/>
      <color rgb="FF000000"/>
      <name val="Calibri"/>
    </font>
    <font>
      <sz val="10"/>
      <color theme="1"/>
      <name val="Verdana"/>
    </font>
    <font>
      <sz val="11"/>
      <color theme="1"/>
      <name val="Calibri"/>
    </font>
    <font>
      <b/>
      <u/>
      <sz val="10"/>
      <color rgb="FF000000"/>
      <name val="Calibri"/>
    </font>
    <font>
      <sz val="12"/>
      <color rgb="FFFF0000"/>
      <name val="Calibri"/>
    </font>
    <font>
      <b/>
      <u/>
      <sz val="12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33CCCC"/>
        <bgColor rgb="FF33CCCC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93">
    <border>
      <left/>
      <right/>
      <top/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/>
      <right/>
      <top style="thin">
        <color rgb="FF33CCCC"/>
      </top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/>
      <bottom/>
      <diagonal/>
    </border>
    <border>
      <left/>
      <right style="thin">
        <color rgb="FF33CCCC"/>
      </right>
      <top/>
      <bottom/>
      <diagonal/>
    </border>
    <border>
      <left style="thin">
        <color rgb="FF33CCCC"/>
      </left>
      <right/>
      <top/>
      <bottom style="thin">
        <color rgb="FF33CCCC"/>
      </bottom>
      <diagonal/>
    </border>
    <border>
      <left/>
      <right style="thin">
        <color rgb="FF33CCCC"/>
      </right>
      <top/>
      <bottom style="thin">
        <color rgb="FF33CCCC"/>
      </bottom>
      <diagonal/>
    </border>
    <border>
      <left/>
      <right/>
      <top/>
      <bottom style="thin">
        <color rgb="FF33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40">
    <xf numFmtId="0" fontId="0" fillId="0" borderId="0" xfId="0" applyFont="1" applyAlignment="1"/>
    <xf numFmtId="0" fontId="1" fillId="0" borderId="0" xfId="0" applyFont="1"/>
    <xf numFmtId="0" fontId="0" fillId="3" borderId="3" xfId="0" applyFont="1" applyFill="1" applyBorder="1"/>
    <xf numFmtId="164" fontId="0" fillId="3" borderId="4" xfId="0" applyNumberFormat="1" applyFont="1" applyFill="1" applyBorder="1" applyAlignment="1">
      <alignment horizontal="left"/>
    </xf>
    <xf numFmtId="0" fontId="0" fillId="0" borderId="1" xfId="0" applyFont="1" applyBorder="1"/>
    <xf numFmtId="0" fontId="0" fillId="0" borderId="2" xfId="0" applyFont="1" applyBorder="1"/>
    <xf numFmtId="165" fontId="0" fillId="3" borderId="4" xfId="0" applyNumberFormat="1" applyFont="1" applyFill="1" applyBorder="1" applyAlignment="1">
      <alignment horizontal="left"/>
    </xf>
    <xf numFmtId="0" fontId="2" fillId="4" borderId="5" xfId="0" applyFont="1" applyFill="1" applyBorder="1"/>
    <xf numFmtId="0" fontId="0" fillId="5" borderId="6" xfId="0" applyFont="1" applyFill="1" applyBorder="1"/>
    <xf numFmtId="164" fontId="0" fillId="5" borderId="4" xfId="0" applyNumberFormat="1" applyFont="1" applyFill="1" applyBorder="1" applyAlignment="1">
      <alignment horizontal="left"/>
    </xf>
    <xf numFmtId="0" fontId="0" fillId="0" borderId="7" xfId="0" applyFont="1" applyBorder="1"/>
    <xf numFmtId="0" fontId="0" fillId="0" borderId="8" xfId="0" applyFont="1" applyBorder="1"/>
    <xf numFmtId="0" fontId="4" fillId="6" borderId="9" xfId="0" applyFont="1" applyFill="1" applyBorder="1"/>
    <xf numFmtId="0" fontId="4" fillId="6" borderId="10" xfId="0" applyFont="1" applyFill="1" applyBorder="1"/>
    <xf numFmtId="0" fontId="4" fillId="6" borderId="11" xfId="0" applyFont="1" applyFill="1" applyBorder="1"/>
    <xf numFmtId="0" fontId="4" fillId="6" borderId="13" xfId="0" applyFont="1" applyFill="1" applyBorder="1"/>
    <xf numFmtId="0" fontId="4" fillId="6" borderId="14" xfId="0" applyFont="1" applyFill="1" applyBorder="1"/>
    <xf numFmtId="0" fontId="4" fillId="6" borderId="15" xfId="0" applyFont="1" applyFill="1" applyBorder="1"/>
    <xf numFmtId="0" fontId="6" fillId="6" borderId="23" xfId="0" applyFont="1" applyFill="1" applyBorder="1" applyAlignment="1">
      <alignment horizontal="center" vertical="center"/>
    </xf>
    <xf numFmtId="3" fontId="6" fillId="6" borderId="25" xfId="0" applyNumberFormat="1" applyFont="1" applyFill="1" applyBorder="1" applyAlignment="1">
      <alignment horizontal="center" vertical="center"/>
    </xf>
    <xf numFmtId="3" fontId="6" fillId="6" borderId="26" xfId="0" applyNumberFormat="1" applyFont="1" applyFill="1" applyBorder="1" applyAlignment="1">
      <alignment horizontal="center" vertical="center"/>
    </xf>
    <xf numFmtId="0" fontId="7" fillId="0" borderId="25" xfId="0" applyFont="1" applyBorder="1" applyAlignment="1">
      <alignment horizontal="left"/>
    </xf>
    <xf numFmtId="3" fontId="6" fillId="7" borderId="23" xfId="0" applyNumberFormat="1" applyFont="1" applyFill="1" applyBorder="1" applyAlignment="1">
      <alignment horizontal="center" vertical="center"/>
    </xf>
    <xf numFmtId="3" fontId="6" fillId="7" borderId="25" xfId="0" applyNumberFormat="1" applyFont="1" applyFill="1" applyBorder="1" applyAlignment="1">
      <alignment horizontal="center" vertical="center"/>
    </xf>
    <xf numFmtId="3" fontId="6" fillId="7" borderId="26" xfId="0" applyNumberFormat="1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vertical="center"/>
    </xf>
    <xf numFmtId="0" fontId="5" fillId="6" borderId="28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wrapText="1"/>
    </xf>
    <xf numFmtId="0" fontId="4" fillId="6" borderId="28" xfId="0" applyFont="1" applyFill="1" applyBorder="1"/>
    <xf numFmtId="0" fontId="9" fillId="6" borderId="23" xfId="0" applyFont="1" applyFill="1" applyBorder="1" applyAlignment="1">
      <alignment vertical="center" wrapText="1"/>
    </xf>
    <xf numFmtId="0" fontId="9" fillId="6" borderId="23" xfId="0" applyFont="1" applyFill="1" applyBorder="1" applyAlignment="1">
      <alignment horizontal="left" vertical="center"/>
    </xf>
    <xf numFmtId="0" fontId="9" fillId="6" borderId="23" xfId="0" applyFont="1" applyFill="1" applyBorder="1" applyAlignment="1">
      <alignment horizontal="left"/>
    </xf>
    <xf numFmtId="165" fontId="4" fillId="6" borderId="13" xfId="0" applyNumberFormat="1" applyFont="1" applyFill="1" applyBorder="1"/>
    <xf numFmtId="0" fontId="5" fillId="6" borderId="28" xfId="0" applyFont="1" applyFill="1" applyBorder="1"/>
    <xf numFmtId="0" fontId="9" fillId="6" borderId="14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left"/>
    </xf>
    <xf numFmtId="166" fontId="9" fillId="6" borderId="13" xfId="0" applyNumberFormat="1" applyFont="1" applyFill="1" applyBorder="1" applyAlignment="1">
      <alignment horizontal="left"/>
    </xf>
    <xf numFmtId="0" fontId="9" fillId="6" borderId="13" xfId="0" applyFont="1" applyFill="1" applyBorder="1" applyAlignment="1">
      <alignment horizontal="right"/>
    </xf>
    <xf numFmtId="0" fontId="9" fillId="6" borderId="15" xfId="0" applyFont="1" applyFill="1" applyBorder="1" applyAlignment="1">
      <alignment horizontal="right"/>
    </xf>
    <xf numFmtId="0" fontId="9" fillId="6" borderId="23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/>
    </xf>
    <xf numFmtId="167" fontId="4" fillId="6" borderId="25" xfId="0" applyNumberFormat="1" applyFont="1" applyFill="1" applyBorder="1" applyAlignment="1">
      <alignment horizontal="center"/>
    </xf>
    <xf numFmtId="0" fontId="5" fillId="6" borderId="28" xfId="0" applyFont="1" applyFill="1" applyBorder="1" applyAlignment="1">
      <alignment wrapText="1"/>
    </xf>
    <xf numFmtId="0" fontId="0" fillId="0" borderId="0" xfId="0" applyFont="1"/>
    <xf numFmtId="0" fontId="11" fillId="6" borderId="28" xfId="0" applyFont="1" applyFill="1" applyBorder="1" applyAlignment="1">
      <alignment horizontal="center" vertical="center"/>
    </xf>
    <xf numFmtId="0" fontId="13" fillId="6" borderId="64" xfId="0" applyFont="1" applyFill="1" applyBorder="1" applyAlignment="1">
      <alignment horizontal="left" vertical="center" wrapText="1"/>
    </xf>
    <xf numFmtId="0" fontId="14" fillId="6" borderId="64" xfId="0" applyFont="1" applyFill="1" applyBorder="1" applyAlignment="1">
      <alignment horizontal="center" vertical="center"/>
    </xf>
    <xf numFmtId="168" fontId="14" fillId="6" borderId="64" xfId="0" applyNumberFormat="1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12" fillId="6" borderId="73" xfId="0" applyFont="1" applyFill="1" applyBorder="1" applyAlignment="1">
      <alignment horizontal="center" vertical="center"/>
    </xf>
    <xf numFmtId="0" fontId="12" fillId="7" borderId="73" xfId="0" applyFont="1" applyFill="1" applyBorder="1" applyAlignment="1">
      <alignment horizontal="center" vertical="center"/>
    </xf>
    <xf numFmtId="0" fontId="12" fillId="6" borderId="74" xfId="0" applyFont="1" applyFill="1" applyBorder="1" applyAlignment="1">
      <alignment horizontal="center" vertical="center"/>
    </xf>
    <xf numFmtId="0" fontId="12" fillId="7" borderId="73" xfId="0" applyFont="1" applyFill="1" applyBorder="1" applyAlignment="1">
      <alignment vertical="center"/>
    </xf>
    <xf numFmtId="0" fontId="19" fillId="6" borderId="13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vertical="center" wrapText="1"/>
    </xf>
    <xf numFmtId="0" fontId="13" fillId="6" borderId="80" xfId="0" applyFont="1" applyFill="1" applyBorder="1" applyAlignment="1">
      <alignment horizontal="center" vertical="center" wrapText="1"/>
    </xf>
    <xf numFmtId="0" fontId="13" fillId="6" borderId="81" xfId="0" applyFont="1" applyFill="1" applyBorder="1" applyAlignment="1">
      <alignment horizontal="center" vertical="center" wrapText="1"/>
    </xf>
    <xf numFmtId="165" fontId="20" fillId="6" borderId="13" xfId="0" applyNumberFormat="1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12" fillId="7" borderId="84" xfId="0" applyFont="1" applyFill="1" applyBorder="1" applyAlignment="1">
      <alignment horizontal="center" vertical="center"/>
    </xf>
    <xf numFmtId="9" fontId="12" fillId="7" borderId="85" xfId="0" applyNumberFormat="1" applyFont="1" applyFill="1" applyBorder="1" applyAlignment="1">
      <alignment horizontal="center" vertical="center" wrapText="1"/>
    </xf>
    <xf numFmtId="0" fontId="12" fillId="7" borderId="84" xfId="0" applyFont="1" applyFill="1" applyBorder="1" applyAlignment="1">
      <alignment vertical="center"/>
    </xf>
    <xf numFmtId="0" fontId="12" fillId="7" borderId="85" xfId="0" applyFont="1" applyFill="1" applyBorder="1" applyAlignment="1">
      <alignment vertical="center"/>
    </xf>
    <xf numFmtId="0" fontId="4" fillId="7" borderId="84" xfId="0" applyFont="1" applyFill="1" applyBorder="1"/>
    <xf numFmtId="165" fontId="20" fillId="6" borderId="13" xfId="0" applyNumberFormat="1" applyFont="1" applyFill="1" applyBorder="1" applyAlignment="1">
      <alignment horizontal="center"/>
    </xf>
    <xf numFmtId="0" fontId="12" fillId="0" borderId="70" xfId="0" applyFont="1" applyBorder="1" applyAlignment="1">
      <alignment vertical="center"/>
    </xf>
    <xf numFmtId="0" fontId="12" fillId="0" borderId="71" xfId="0" applyFont="1" applyBorder="1" applyAlignment="1">
      <alignment vertical="center"/>
    </xf>
    <xf numFmtId="0" fontId="12" fillId="0" borderId="72" xfId="0" applyFont="1" applyBorder="1" applyAlignment="1">
      <alignment horizontal="center" vertical="center"/>
    </xf>
    <xf numFmtId="0" fontId="12" fillId="6" borderId="86" xfId="0" applyFont="1" applyFill="1" applyBorder="1" applyAlignment="1">
      <alignment horizontal="left"/>
    </xf>
    <xf numFmtId="0" fontId="12" fillId="6" borderId="87" xfId="0" applyFont="1" applyFill="1" applyBorder="1" applyAlignment="1">
      <alignment horizontal="left"/>
    </xf>
    <xf numFmtId="0" fontId="12" fillId="6" borderId="87" xfId="0" applyFont="1" applyFill="1" applyBorder="1" applyAlignment="1">
      <alignment horizontal="center"/>
    </xf>
    <xf numFmtId="0" fontId="12" fillId="6" borderId="87" xfId="0" applyFont="1" applyFill="1" applyBorder="1"/>
    <xf numFmtId="0" fontId="12" fillId="6" borderId="74" xfId="0" applyFont="1" applyFill="1" applyBorder="1"/>
    <xf numFmtId="0" fontId="20" fillId="6" borderId="13" xfId="0" applyFont="1" applyFill="1" applyBorder="1"/>
    <xf numFmtId="0" fontId="12" fillId="6" borderId="86" xfId="0" applyFont="1" applyFill="1" applyBorder="1" applyAlignment="1">
      <alignment vertical="center"/>
    </xf>
    <xf numFmtId="0" fontId="12" fillId="6" borderId="87" xfId="0" applyFont="1" applyFill="1" applyBorder="1" applyAlignment="1">
      <alignment vertical="center"/>
    </xf>
    <xf numFmtId="170" fontId="4" fillId="6" borderId="13" xfId="0" applyNumberFormat="1" applyFont="1" applyFill="1" applyBorder="1"/>
    <xf numFmtId="0" fontId="6" fillId="7" borderId="73" xfId="0" applyFont="1" applyFill="1" applyBorder="1" applyAlignment="1">
      <alignment horizontal="center" vertical="center"/>
    </xf>
    <xf numFmtId="0" fontId="12" fillId="6" borderId="73" xfId="0" applyFont="1" applyFill="1" applyBorder="1" applyAlignment="1">
      <alignment horizontal="left" vertical="center"/>
    </xf>
    <xf numFmtId="0" fontId="21" fillId="7" borderId="73" xfId="0" applyFont="1" applyFill="1" applyBorder="1" applyAlignment="1">
      <alignment horizontal="center" vertical="center"/>
    </xf>
    <xf numFmtId="0" fontId="15" fillId="0" borderId="73" xfId="0" applyFont="1" applyBorder="1" applyAlignment="1">
      <alignment horizontal="center" vertical="center"/>
    </xf>
    <xf numFmtId="0" fontId="15" fillId="7" borderId="73" xfId="0" applyFont="1" applyFill="1" applyBorder="1" applyAlignment="1">
      <alignment horizontal="center" vertical="center"/>
    </xf>
    <xf numFmtId="0" fontId="12" fillId="6" borderId="86" xfId="0" applyFont="1" applyFill="1" applyBorder="1" applyAlignment="1">
      <alignment horizontal="left" vertical="center"/>
    </xf>
    <xf numFmtId="0" fontId="15" fillId="6" borderId="73" xfId="0" applyFont="1" applyFill="1" applyBorder="1" applyAlignment="1">
      <alignment horizontal="center" vertical="center"/>
    </xf>
    <xf numFmtId="0" fontId="12" fillId="7" borderId="73" xfId="0" applyFont="1" applyFill="1" applyBorder="1" applyAlignment="1">
      <alignment horizontal="center"/>
    </xf>
    <xf numFmtId="0" fontId="20" fillId="6" borderId="13" xfId="0" applyFont="1" applyFill="1" applyBorder="1" applyAlignment="1">
      <alignment horizontal="center"/>
    </xf>
    <xf numFmtId="0" fontId="17" fillId="6" borderId="13" xfId="0" applyFont="1" applyFill="1" applyBorder="1" applyAlignment="1">
      <alignment horizontal="left" vertical="top" wrapText="1"/>
    </xf>
    <xf numFmtId="0" fontId="20" fillId="6" borderId="86" xfId="0" applyFont="1" applyFill="1" applyBorder="1" applyAlignment="1">
      <alignment horizontal="left" vertical="center" wrapText="1"/>
    </xf>
    <xf numFmtId="0" fontId="20" fillId="6" borderId="87" xfId="0" applyFont="1" applyFill="1" applyBorder="1" applyAlignment="1">
      <alignment horizontal="left" vertical="center" wrapText="1"/>
    </xf>
    <xf numFmtId="0" fontId="20" fillId="6" borderId="74" xfId="0" applyFont="1" applyFill="1" applyBorder="1" applyAlignment="1">
      <alignment horizontal="left" vertical="center" wrapText="1"/>
    </xf>
    <xf numFmtId="0" fontId="16" fillId="6" borderId="13" xfId="0" applyFont="1" applyFill="1" applyBorder="1" applyAlignment="1">
      <alignment horizontal="center" vertical="top"/>
    </xf>
    <xf numFmtId="172" fontId="4" fillId="6" borderId="13" xfId="0" applyNumberFormat="1" applyFont="1" applyFill="1" applyBorder="1"/>
    <xf numFmtId="0" fontId="8" fillId="6" borderId="13" xfId="0" applyFont="1" applyFill="1" applyBorder="1" applyAlignment="1">
      <alignment horizontal="center" vertical="center"/>
    </xf>
    <xf numFmtId="10" fontId="4" fillId="6" borderId="13" xfId="0" applyNumberFormat="1" applyFont="1" applyFill="1" applyBorder="1"/>
    <xf numFmtId="165" fontId="8" fillId="6" borderId="13" xfId="0" applyNumberFormat="1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22" fillId="6" borderId="86" xfId="0" applyFont="1" applyFill="1" applyBorder="1" applyAlignment="1">
      <alignment horizontal="center"/>
    </xf>
    <xf numFmtId="0" fontId="22" fillId="6" borderId="87" xfId="0" applyFont="1" applyFill="1" applyBorder="1" applyAlignment="1">
      <alignment horizontal="center"/>
    </xf>
    <xf numFmtId="0" fontId="22" fillId="6" borderId="87" xfId="0" applyFont="1" applyFill="1" applyBorder="1" applyAlignment="1">
      <alignment horizontal="left"/>
    </xf>
    <xf numFmtId="166" fontId="22" fillId="6" borderId="87" xfId="0" applyNumberFormat="1" applyFont="1" applyFill="1" applyBorder="1" applyAlignment="1">
      <alignment horizontal="left"/>
    </xf>
    <xf numFmtId="0" fontId="22" fillId="6" borderId="87" xfId="0" applyFont="1" applyFill="1" applyBorder="1" applyAlignment="1">
      <alignment horizontal="right"/>
    </xf>
    <xf numFmtId="0" fontId="22" fillId="6" borderId="74" xfId="0" applyFont="1" applyFill="1" applyBorder="1" applyAlignment="1">
      <alignment horizontal="right"/>
    </xf>
    <xf numFmtId="0" fontId="9" fillId="6" borderId="13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left" vertical="center" wrapText="1"/>
    </xf>
    <xf numFmtId="0" fontId="16" fillId="6" borderId="86" xfId="0" applyFont="1" applyFill="1" applyBorder="1" applyAlignment="1">
      <alignment horizontal="center" vertical="center" wrapText="1"/>
    </xf>
    <xf numFmtId="0" fontId="16" fillId="6" borderId="73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wrapText="1"/>
    </xf>
    <xf numFmtId="0" fontId="20" fillId="7" borderId="73" xfId="0" applyFont="1" applyFill="1" applyBorder="1" applyAlignment="1">
      <alignment horizontal="center" vertical="center" wrapText="1"/>
    </xf>
    <xf numFmtId="165" fontId="20" fillId="6" borderId="90" xfId="0" applyNumberFormat="1" applyFont="1" applyFill="1" applyBorder="1" applyAlignment="1">
      <alignment horizontal="center" vertical="center" wrapText="1"/>
    </xf>
    <xf numFmtId="167" fontId="4" fillId="6" borderId="13" xfId="0" applyNumberFormat="1" applyFont="1" applyFill="1" applyBorder="1" applyAlignment="1">
      <alignment horizontal="center"/>
    </xf>
    <xf numFmtId="0" fontId="26" fillId="6" borderId="13" xfId="0" applyFont="1" applyFill="1" applyBorder="1" applyAlignment="1">
      <alignment horizontal="center" vertical="top"/>
    </xf>
    <xf numFmtId="0" fontId="0" fillId="0" borderId="25" xfId="0" applyFont="1" applyBorder="1"/>
    <xf numFmtId="0" fontId="0" fillId="0" borderId="21" xfId="0" applyFont="1" applyBorder="1"/>
    <xf numFmtId="0" fontId="0" fillId="0" borderId="25" xfId="0" applyFont="1" applyBorder="1" applyAlignment="1">
      <alignment horizontal="center"/>
    </xf>
    <xf numFmtId="173" fontId="27" fillId="6" borderId="25" xfId="0" applyNumberFormat="1" applyFont="1" applyFill="1" applyBorder="1" applyAlignment="1">
      <alignment vertical="center" wrapText="1"/>
    </xf>
    <xf numFmtId="0" fontId="28" fillId="0" borderId="0" xfId="0" applyFont="1"/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167" fontId="4" fillId="6" borderId="21" xfId="0" applyNumberFormat="1" applyFont="1" applyFill="1" applyBorder="1" applyAlignment="1">
      <alignment horizontal="center"/>
    </xf>
    <xf numFmtId="0" fontId="3" fillId="0" borderId="20" xfId="0" applyFont="1" applyBorder="1"/>
    <xf numFmtId="0" fontId="3" fillId="0" borderId="19" xfId="0" applyFont="1" applyBorder="1"/>
    <xf numFmtId="0" fontId="3" fillId="0" borderId="22" xfId="0" applyFont="1" applyBorder="1"/>
    <xf numFmtId="0" fontId="5" fillId="6" borderId="12" xfId="0" applyFont="1" applyFill="1" applyBorder="1" applyAlignment="1">
      <alignment horizontal="center" wrapText="1"/>
    </xf>
    <xf numFmtId="0" fontId="3" fillId="0" borderId="16" xfId="0" applyFont="1" applyBorder="1"/>
    <xf numFmtId="0" fontId="3" fillId="0" borderId="17" xfId="0" applyFont="1" applyBorder="1"/>
    <xf numFmtId="0" fontId="4" fillId="6" borderId="57" xfId="0" applyFont="1" applyFill="1" applyBorder="1" applyAlignment="1">
      <alignment horizontal="center"/>
    </xf>
    <xf numFmtId="0" fontId="3" fillId="0" borderId="36" xfId="0" applyFont="1" applyBorder="1"/>
    <xf numFmtId="0" fontId="10" fillId="6" borderId="58" xfId="0" applyFont="1" applyFill="1" applyBorder="1" applyAlignment="1">
      <alignment horizontal="center" vertical="top"/>
    </xf>
    <xf numFmtId="0" fontId="3" fillId="0" borderId="59" xfId="0" applyFont="1" applyBorder="1"/>
    <xf numFmtId="0" fontId="3" fillId="0" borderId="60" xfId="0" applyFont="1" applyBorder="1"/>
    <xf numFmtId="0" fontId="4" fillId="6" borderId="53" xfId="0" applyFont="1" applyFill="1" applyBorder="1" applyAlignment="1">
      <alignment horizontal="left" vertical="center" wrapText="1"/>
    </xf>
    <xf numFmtId="0" fontId="3" fillId="0" borderId="54" xfId="0" applyFont="1" applyBorder="1"/>
    <xf numFmtId="0" fontId="3" fillId="0" borderId="55" xfId="0" applyFont="1" applyBorder="1"/>
    <xf numFmtId="0" fontId="3" fillId="0" borderId="46" xfId="0" applyFont="1" applyBorder="1"/>
    <xf numFmtId="0" fontId="3" fillId="0" borderId="47" xfId="0" applyFont="1" applyBorder="1"/>
    <xf numFmtId="0" fontId="3" fillId="0" borderId="48" xfId="0" applyFont="1" applyBorder="1"/>
    <xf numFmtId="0" fontId="9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 wrapText="1"/>
    </xf>
    <xf numFmtId="167" fontId="0" fillId="6" borderId="21" xfId="0" applyNumberFormat="1" applyFont="1" applyFill="1" applyBorder="1" applyAlignment="1">
      <alignment horizontal="center"/>
    </xf>
    <xf numFmtId="0" fontId="4" fillId="6" borderId="29" xfId="0" applyFont="1" applyFill="1" applyBorder="1" applyAlignment="1">
      <alignment horizontal="left" vertical="center" wrapText="1"/>
    </xf>
    <xf numFmtId="0" fontId="3" fillId="0" borderId="30" xfId="0" applyFont="1" applyBorder="1"/>
    <xf numFmtId="0" fontId="3" fillId="0" borderId="31" xfId="0" applyFont="1" applyBorder="1"/>
    <xf numFmtId="0" fontId="6" fillId="7" borderId="21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left" vertical="center"/>
    </xf>
    <xf numFmtId="0" fontId="5" fillId="6" borderId="12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3" fontId="6" fillId="6" borderId="24" xfId="0" applyNumberFormat="1" applyFont="1" applyFill="1" applyBorder="1" applyAlignment="1">
      <alignment horizontal="center" vertical="center" wrapText="1"/>
    </xf>
    <xf numFmtId="0" fontId="3" fillId="0" borderId="27" xfId="0" applyFont="1" applyBorder="1"/>
    <xf numFmtId="3" fontId="6" fillId="6" borderId="24" xfId="0" applyNumberFormat="1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left" vertical="top" wrapText="1"/>
    </xf>
    <xf numFmtId="0" fontId="6" fillId="6" borderId="18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3" fillId="0" borderId="33" xfId="0" applyFont="1" applyBorder="1"/>
    <xf numFmtId="0" fontId="3" fillId="0" borderId="34" xfId="0" applyFont="1" applyBorder="1"/>
    <xf numFmtId="0" fontId="8" fillId="6" borderId="35" xfId="0" applyFont="1" applyFill="1" applyBorder="1" applyAlignment="1">
      <alignment horizontal="center" vertical="center" wrapText="1"/>
    </xf>
    <xf numFmtId="0" fontId="3" fillId="0" borderId="37" xfId="0" applyFont="1" applyBorder="1"/>
    <xf numFmtId="165" fontId="9" fillId="6" borderId="21" xfId="0" applyNumberFormat="1" applyFont="1" applyFill="1" applyBorder="1" applyAlignment="1">
      <alignment horizontal="center" vertical="center"/>
    </xf>
    <xf numFmtId="0" fontId="3" fillId="0" borderId="49" xfId="0" applyFont="1" applyBorder="1"/>
    <xf numFmtId="1" fontId="9" fillId="6" borderId="21" xfId="0" applyNumberFormat="1" applyFont="1" applyFill="1" applyBorder="1" applyAlignment="1">
      <alignment horizontal="center" vertical="center"/>
    </xf>
    <xf numFmtId="0" fontId="4" fillId="6" borderId="51" xfId="0" applyFont="1" applyFill="1" applyBorder="1" applyAlignment="1">
      <alignment horizontal="center"/>
    </xf>
    <xf numFmtId="0" fontId="3" fillId="0" borderId="52" xfId="0" applyFont="1" applyBorder="1"/>
    <xf numFmtId="0" fontId="3" fillId="0" borderId="56" xfId="0" applyFont="1" applyBorder="1"/>
    <xf numFmtId="0" fontId="8" fillId="0" borderId="38" xfId="0" applyFont="1" applyBorder="1" applyAlignment="1">
      <alignment horizontal="center" vertical="top" wrapText="1"/>
    </xf>
    <xf numFmtId="0" fontId="3" fillId="0" borderId="39" xfId="0" applyFont="1" applyBorder="1"/>
    <xf numFmtId="0" fontId="3" fillId="0" borderId="40" xfId="0" applyFont="1" applyBorder="1"/>
    <xf numFmtId="0" fontId="6" fillId="0" borderId="41" xfId="0" applyFont="1" applyBorder="1" applyAlignment="1">
      <alignment horizontal="left" vertical="top" wrapText="1"/>
    </xf>
    <xf numFmtId="0" fontId="3" fillId="0" borderId="42" xfId="0" applyFont="1" applyBorder="1"/>
    <xf numFmtId="0" fontId="3" fillId="0" borderId="43" xfId="0" applyFont="1" applyBorder="1"/>
    <xf numFmtId="0" fontId="8" fillId="0" borderId="38" xfId="0" applyFont="1" applyBorder="1" applyAlignment="1">
      <alignment horizontal="left" vertical="top" wrapText="1"/>
    </xf>
    <xf numFmtId="0" fontId="3" fillId="0" borderId="44" xfId="0" applyFont="1" applyBorder="1"/>
    <xf numFmtId="0" fontId="0" fillId="0" borderId="0" xfId="0" applyFont="1" applyAlignment="1"/>
    <xf numFmtId="0" fontId="3" fillId="0" borderId="45" xfId="0" applyFont="1" applyBorder="1"/>
    <xf numFmtId="0" fontId="6" fillId="0" borderId="18" xfId="0" applyFont="1" applyBorder="1" applyAlignment="1">
      <alignment vertical="top" wrapText="1"/>
    </xf>
    <xf numFmtId="0" fontId="9" fillId="6" borderId="35" xfId="0" applyFont="1" applyFill="1" applyBorder="1" applyAlignment="1">
      <alignment horizontal="left" vertical="center" wrapText="1"/>
    </xf>
    <xf numFmtId="0" fontId="9" fillId="6" borderId="50" xfId="0" applyFont="1" applyFill="1" applyBorder="1" applyAlignment="1">
      <alignment horizontal="center" vertical="center" wrapText="1"/>
    </xf>
    <xf numFmtId="0" fontId="9" fillId="6" borderId="50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/>
    </xf>
    <xf numFmtId="0" fontId="12" fillId="6" borderId="70" xfId="0" applyFont="1" applyFill="1" applyBorder="1" applyAlignment="1">
      <alignment horizontal="left" vertical="center" wrapText="1"/>
    </xf>
    <xf numFmtId="0" fontId="3" fillId="0" borderId="71" xfId="0" applyFont="1" applyBorder="1"/>
    <xf numFmtId="0" fontId="3" fillId="0" borderId="72" xfId="0" applyFont="1" applyBorder="1"/>
    <xf numFmtId="165" fontId="12" fillId="7" borderId="70" xfId="0" applyNumberFormat="1" applyFont="1" applyFill="1" applyBorder="1" applyAlignment="1">
      <alignment horizontal="center" vertical="center"/>
    </xf>
    <xf numFmtId="0" fontId="15" fillId="6" borderId="70" xfId="0" applyFont="1" applyFill="1" applyBorder="1" applyAlignment="1">
      <alignment horizontal="left" vertical="center" wrapText="1"/>
    </xf>
    <xf numFmtId="0" fontId="12" fillId="6" borderId="70" xfId="0" applyFont="1" applyFill="1" applyBorder="1" applyAlignment="1">
      <alignment horizontal="left" vertical="center"/>
    </xf>
    <xf numFmtId="9" fontId="12" fillId="7" borderId="70" xfId="0" applyNumberFormat="1" applyFont="1" applyFill="1" applyBorder="1" applyAlignment="1">
      <alignment horizontal="center" vertical="center"/>
    </xf>
    <xf numFmtId="0" fontId="15" fillId="6" borderId="78" xfId="0" applyFont="1" applyFill="1" applyBorder="1" applyAlignment="1">
      <alignment horizontal="center" vertical="center"/>
    </xf>
    <xf numFmtId="0" fontId="3" fillId="0" borderId="79" xfId="0" applyFont="1" applyBorder="1"/>
    <xf numFmtId="0" fontId="3" fillId="0" borderId="88" xfId="0" applyFont="1" applyBorder="1"/>
    <xf numFmtId="0" fontId="3" fillId="0" borderId="82" xfId="0" applyFont="1" applyBorder="1"/>
    <xf numFmtId="0" fontId="3" fillId="0" borderId="83" xfId="0" applyFont="1" applyBorder="1"/>
    <xf numFmtId="0" fontId="3" fillId="0" borderId="89" xfId="0" applyFont="1" applyBorder="1"/>
    <xf numFmtId="0" fontId="17" fillId="6" borderId="53" xfId="0" applyFont="1" applyFill="1" applyBorder="1" applyAlignment="1">
      <alignment horizontal="left" vertical="center" wrapText="1"/>
    </xf>
    <xf numFmtId="0" fontId="16" fillId="6" borderId="70" xfId="0" applyFont="1" applyFill="1" applyBorder="1" applyAlignment="1">
      <alignment horizontal="center" vertical="center" wrapText="1"/>
    </xf>
    <xf numFmtId="0" fontId="17" fillId="6" borderId="75" xfId="0" applyFont="1" applyFill="1" applyBorder="1" applyAlignment="1">
      <alignment horizontal="center" vertical="center" wrapText="1"/>
    </xf>
    <xf numFmtId="0" fontId="3" fillId="0" borderId="76" xfId="0" applyFont="1" applyBorder="1"/>
    <xf numFmtId="0" fontId="3" fillId="0" borderId="77" xfId="0" applyFont="1" applyBorder="1"/>
    <xf numFmtId="0" fontId="17" fillId="6" borderId="32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/>
    </xf>
    <xf numFmtId="0" fontId="23" fillId="7" borderId="91" xfId="0" applyFont="1" applyFill="1" applyBorder="1" applyAlignment="1">
      <alignment horizontal="center"/>
    </xf>
    <xf numFmtId="0" fontId="24" fillId="6" borderId="58" xfId="0" applyFont="1" applyFill="1" applyBorder="1" applyAlignment="1">
      <alignment horizontal="center" vertical="top"/>
    </xf>
    <xf numFmtId="0" fontId="25" fillId="6" borderId="92" xfId="0" applyFont="1" applyFill="1" applyBorder="1" applyAlignment="1">
      <alignment horizontal="center" vertical="top"/>
    </xf>
    <xf numFmtId="0" fontId="20" fillId="7" borderId="70" xfId="0" applyFont="1" applyFill="1" applyBorder="1" applyAlignment="1">
      <alignment horizontal="center" vertical="center"/>
    </xf>
    <xf numFmtId="164" fontId="20" fillId="6" borderId="70" xfId="0" applyNumberFormat="1" applyFont="1" applyFill="1" applyBorder="1" applyAlignment="1">
      <alignment horizontal="center" vertical="center"/>
    </xf>
    <xf numFmtId="165" fontId="20" fillId="6" borderId="70" xfId="0" applyNumberFormat="1" applyFont="1" applyFill="1" applyBorder="1" applyAlignment="1">
      <alignment horizontal="center" vertical="center"/>
    </xf>
    <xf numFmtId="165" fontId="19" fillId="6" borderId="70" xfId="0" applyNumberFormat="1" applyFont="1" applyFill="1" applyBorder="1" applyAlignment="1">
      <alignment horizontal="center" vertical="center" wrapText="1"/>
    </xf>
    <xf numFmtId="0" fontId="12" fillId="6" borderId="70" xfId="0" applyFont="1" applyFill="1" applyBorder="1" applyAlignment="1">
      <alignment horizontal="center" vertical="center"/>
    </xf>
    <xf numFmtId="0" fontId="12" fillId="7" borderId="70" xfId="0" applyFont="1" applyFill="1" applyBorder="1" applyAlignment="1">
      <alignment horizontal="center" vertical="center"/>
    </xf>
    <xf numFmtId="0" fontId="4" fillId="6" borderId="61" xfId="0" applyFont="1" applyFill="1" applyBorder="1" applyAlignment="1">
      <alignment horizontal="center"/>
    </xf>
    <xf numFmtId="0" fontId="3" fillId="0" borderId="62" xfId="0" applyFont="1" applyBorder="1"/>
    <xf numFmtId="0" fontId="3" fillId="0" borderId="65" xfId="0" applyFont="1" applyBorder="1"/>
    <xf numFmtId="0" fontId="3" fillId="0" borderId="66" xfId="0" applyFont="1" applyBorder="1"/>
    <xf numFmtId="0" fontId="3" fillId="0" borderId="67" xfId="0" applyFont="1" applyBorder="1"/>
    <xf numFmtId="0" fontId="3" fillId="0" borderId="68" xfId="0" applyFont="1" applyBorder="1"/>
    <xf numFmtId="0" fontId="12" fillId="6" borderId="61" xfId="0" applyFont="1" applyFill="1" applyBorder="1" applyAlignment="1">
      <alignment horizontal="center" vertical="center" wrapText="1"/>
    </xf>
    <xf numFmtId="0" fontId="3" fillId="0" borderId="63" xfId="0" applyFont="1" applyBorder="1"/>
    <xf numFmtId="0" fontId="3" fillId="0" borderId="69" xfId="0" applyFont="1" applyBorder="1"/>
    <xf numFmtId="0" fontId="15" fillId="6" borderId="70" xfId="0" applyFont="1" applyFill="1" applyBorder="1" applyAlignment="1">
      <alignment horizontal="center" vertical="center"/>
    </xf>
    <xf numFmtId="0" fontId="18" fillId="7" borderId="70" xfId="0" applyFont="1" applyFill="1" applyBorder="1" applyAlignment="1">
      <alignment horizontal="center" vertical="center"/>
    </xf>
    <xf numFmtId="0" fontId="12" fillId="7" borderId="75" xfId="0" applyFont="1" applyFill="1" applyBorder="1" applyAlignment="1">
      <alignment horizontal="center" vertical="center" wrapText="1"/>
    </xf>
    <xf numFmtId="0" fontId="12" fillId="6" borderId="75" xfId="0" applyFont="1" applyFill="1" applyBorder="1" applyAlignment="1">
      <alignment horizontal="center" vertical="center" wrapText="1"/>
    </xf>
    <xf numFmtId="0" fontId="12" fillId="6" borderId="78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49" fontId="12" fillId="7" borderId="70" xfId="0" applyNumberFormat="1" applyFont="1" applyFill="1" applyBorder="1" applyAlignment="1">
      <alignment horizontal="center" vertical="center"/>
    </xf>
    <xf numFmtId="49" fontId="15" fillId="7" borderId="70" xfId="0" applyNumberFormat="1" applyFont="1" applyFill="1" applyBorder="1" applyAlignment="1">
      <alignment horizontal="center" vertical="center"/>
    </xf>
    <xf numFmtId="169" fontId="15" fillId="7" borderId="70" xfId="0" applyNumberFormat="1" applyFont="1" applyFill="1" applyBorder="1" applyAlignment="1">
      <alignment horizontal="center" vertical="center"/>
    </xf>
    <xf numFmtId="168" fontId="6" fillId="7" borderId="70" xfId="0" applyNumberFormat="1" applyFont="1" applyFill="1" applyBorder="1" applyAlignment="1">
      <alignment horizontal="center" vertical="center"/>
    </xf>
    <xf numFmtId="171" fontId="14" fillId="7" borderId="70" xfId="0" applyNumberFormat="1" applyFont="1" applyFill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165" fontId="12" fillId="7" borderId="70" xfId="0" applyNumberFormat="1" applyFont="1" applyFill="1" applyBorder="1" applyAlignment="1">
      <alignment horizontal="center"/>
    </xf>
    <xf numFmtId="0" fontId="20" fillId="6" borderId="70" xfId="0" applyFont="1" applyFill="1" applyBorder="1" applyAlignment="1">
      <alignment horizontal="left" vertical="center" wrapText="1"/>
    </xf>
    <xf numFmtId="0" fontId="15" fillId="6" borderId="58" xfId="0" applyFont="1" applyFill="1" applyBorder="1" applyAlignment="1">
      <alignment horizontal="center" vertical="top"/>
    </xf>
    <xf numFmtId="0" fontId="8" fillId="7" borderId="38" xfId="0" applyFont="1" applyFill="1" applyBorder="1" applyAlignment="1">
      <alignment horizontal="left" vertical="top" wrapText="1"/>
    </xf>
    <xf numFmtId="0" fontId="0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48525" cy="876300"/>
    <xdr:grpSp>
      <xdr:nvGrpSpPr>
        <xdr:cNvPr id="2" name="Shape 2"/>
        <xdr:cNvGrpSpPr/>
      </xdr:nvGrpSpPr>
      <xdr:grpSpPr>
        <a:xfrm>
          <a:off x="1721738" y="3341850"/>
          <a:ext cx="7248525" cy="876300"/>
          <a:chOff x="1721738" y="3341850"/>
          <a:chExt cx="7248525" cy="876300"/>
        </a:xfrm>
      </xdr:grpSpPr>
      <xdr:grpSp>
        <xdr:nvGrpSpPr>
          <xdr:cNvPr id="3" name="Shape 3"/>
          <xdr:cNvGrpSpPr/>
        </xdr:nvGrpSpPr>
        <xdr:grpSpPr>
          <a:xfrm>
            <a:off x="1721738" y="3341850"/>
            <a:ext cx="7248525" cy="876300"/>
            <a:chOff x="1721738" y="3341850"/>
            <a:chExt cx="7248525" cy="876300"/>
          </a:xfrm>
        </xdr:grpSpPr>
        <xdr:sp macro="" textlink="">
          <xdr:nvSpPr>
            <xdr:cNvPr id="4" name="Shape 4"/>
            <xdr:cNvSpPr/>
          </xdr:nvSpPr>
          <xdr:spPr>
            <a:xfrm>
              <a:off x="1721738" y="3341850"/>
              <a:ext cx="7248525" cy="8763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/>
            <xdr:cNvGrpSpPr/>
          </xdr:nvGrpSpPr>
          <xdr:grpSpPr>
            <a:xfrm>
              <a:off x="1721738" y="3341850"/>
              <a:ext cx="7248525" cy="876300"/>
              <a:chOff x="1721738" y="3341850"/>
              <a:chExt cx="7248525" cy="876300"/>
            </a:xfrm>
          </xdr:grpSpPr>
          <xdr:sp macro="" textlink="">
            <xdr:nvSpPr>
              <xdr:cNvPr id="6" name="Shape 6"/>
              <xdr:cNvSpPr/>
            </xdr:nvSpPr>
            <xdr:spPr>
              <a:xfrm>
                <a:off x="1721738" y="3341850"/>
                <a:ext cx="7248525" cy="8763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1721738" y="3341850"/>
                <a:ext cx="7248525" cy="876300"/>
                <a:chOff x="1721738" y="3341850"/>
                <a:chExt cx="7248525" cy="876300"/>
              </a:xfrm>
            </xdr:grpSpPr>
            <xdr:sp macro="" textlink="">
              <xdr:nvSpPr>
                <xdr:cNvPr id="8" name="Shape 8"/>
                <xdr:cNvSpPr/>
              </xdr:nvSpPr>
              <xdr:spPr>
                <a:xfrm>
                  <a:off x="1721738" y="3341850"/>
                  <a:ext cx="7248525" cy="8763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9" name="Shape 9"/>
                <xdr:cNvGrpSpPr/>
              </xdr:nvGrpSpPr>
              <xdr:grpSpPr>
                <a:xfrm>
                  <a:off x="1721738" y="3341850"/>
                  <a:ext cx="7248525" cy="876300"/>
                  <a:chOff x="1721738" y="3341850"/>
                  <a:chExt cx="7248525" cy="876300"/>
                </a:xfrm>
              </xdr:grpSpPr>
              <xdr:sp macro="" textlink="">
                <xdr:nvSpPr>
                  <xdr:cNvPr id="10" name="Shape 10"/>
                  <xdr:cNvSpPr/>
                </xdr:nvSpPr>
                <xdr:spPr>
                  <a:xfrm>
                    <a:off x="1721738" y="3341850"/>
                    <a:ext cx="7248525" cy="8763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1" name="Shape 11"/>
                  <xdr:cNvGrpSpPr/>
                </xdr:nvGrpSpPr>
                <xdr:grpSpPr>
                  <a:xfrm>
                    <a:off x="1721738" y="3341850"/>
                    <a:ext cx="7248525" cy="876300"/>
                    <a:chOff x="1721738" y="3341850"/>
                    <a:chExt cx="7248525" cy="876300"/>
                  </a:xfrm>
                </xdr:grpSpPr>
                <xdr:sp macro="" textlink="">
                  <xdr:nvSpPr>
                    <xdr:cNvPr id="12" name="Shape 12"/>
                    <xdr:cNvSpPr/>
                  </xdr:nvSpPr>
                  <xdr:spPr>
                    <a:xfrm>
                      <a:off x="1721738" y="3341850"/>
                      <a:ext cx="7248525" cy="8763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3" name="Shape 13"/>
                    <xdr:cNvGrpSpPr/>
                  </xdr:nvGrpSpPr>
                  <xdr:grpSpPr>
                    <a:xfrm>
                      <a:off x="1721738" y="3341850"/>
                      <a:ext cx="7248525" cy="876300"/>
                      <a:chOff x="1721738" y="3341850"/>
                      <a:chExt cx="7248525" cy="876300"/>
                    </a:xfrm>
                  </xdr:grpSpPr>
                  <xdr:sp macro="" textlink="">
                    <xdr:nvSpPr>
                      <xdr:cNvPr id="14" name="Shape 14"/>
                      <xdr:cNvSpPr/>
                    </xdr:nvSpPr>
                    <xdr:spPr>
                      <a:xfrm>
                        <a:off x="1721738" y="3341850"/>
                        <a:ext cx="7248525" cy="8763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grpSp>
                    <xdr:nvGrpSpPr>
                      <xdr:cNvPr id="15" name="Shape 15"/>
                      <xdr:cNvGrpSpPr/>
                    </xdr:nvGrpSpPr>
                    <xdr:grpSpPr>
                      <a:xfrm>
                        <a:off x="1721738" y="3341850"/>
                        <a:ext cx="7248525" cy="876300"/>
                        <a:chOff x="1721738" y="3341850"/>
                        <a:chExt cx="7248525" cy="876300"/>
                      </a:xfrm>
                    </xdr:grpSpPr>
                    <xdr:sp macro="" textlink="">
                      <xdr:nvSpPr>
                        <xdr:cNvPr id="16" name="Shape 16"/>
                        <xdr:cNvSpPr/>
                      </xdr:nvSpPr>
                      <xdr:spPr>
                        <a:xfrm>
                          <a:off x="1721738" y="3341850"/>
                          <a:ext cx="7248525" cy="87630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</xdr:spPr>
                      <xdr:txBody>
                        <a:bodyPr spcFirstLastPara="1" wrap="square" lIns="91425" tIns="91425" rIns="91425" bIns="91425" anchor="ctr" anchorCtr="0">
                          <a:noAutofit/>
                        </a:bodyPr>
                        <a:lstStyle/>
                        <a:p>
                          <a:pPr marL="0" lvl="0" indent="0" algn="l" rtl="0"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SzPts val="1400"/>
                            <a:buFont typeface="Arial"/>
                            <a:buNone/>
                          </a:pPr>
                          <a:endParaRPr sz="1400"/>
                        </a:p>
                      </xdr:txBody>
                    </xdr:sp>
                    <xdr:grpSp>
                      <xdr:nvGrpSpPr>
                        <xdr:cNvPr id="17" name="Shape 17"/>
                        <xdr:cNvGrpSpPr/>
                      </xdr:nvGrpSpPr>
                      <xdr:grpSpPr>
                        <a:xfrm>
                          <a:off x="1721738" y="3341850"/>
                          <a:ext cx="7248525" cy="876300"/>
                          <a:chOff x="1721738" y="3341850"/>
                          <a:chExt cx="7248525" cy="876300"/>
                        </a:xfrm>
                      </xdr:grpSpPr>
                      <xdr:sp macro="" textlink="">
                        <xdr:nvSpPr>
                          <xdr:cNvPr id="18" name="Shape 18"/>
                          <xdr:cNvSpPr/>
                        </xdr:nvSpPr>
                        <xdr:spPr>
                          <a:xfrm>
                            <a:off x="1721738" y="3341850"/>
                            <a:ext cx="7248525" cy="87630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</xdr:spPr>
                        <xdr:txBody>
                          <a:bodyPr spcFirstLastPara="1" wrap="square" lIns="91425" tIns="91425" rIns="91425" bIns="91425" anchor="ctr" anchorCtr="0">
                            <a:noAutofit/>
                          </a:bodyPr>
                          <a:lstStyle/>
                          <a:p>
                            <a:pPr marL="0" lvl="0" indent="0" algn="l" rtl="0"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SzPts val="1400"/>
                              <a:buFont typeface="Arial"/>
                              <a:buNone/>
                            </a:pPr>
                            <a:endParaRPr sz="1400"/>
                          </a:p>
                        </xdr:txBody>
                      </xdr:sp>
                      <xdr:grpSp>
                        <xdr:nvGrpSpPr>
                          <xdr:cNvPr id="19" name="Shape 19"/>
                          <xdr:cNvGrpSpPr/>
                        </xdr:nvGrpSpPr>
                        <xdr:grpSpPr>
                          <a:xfrm>
                            <a:off x="1721738" y="3341850"/>
                            <a:ext cx="7248525" cy="876300"/>
                            <a:chOff x="1721738" y="3341850"/>
                            <a:chExt cx="7248525" cy="876300"/>
                          </a:xfrm>
                        </xdr:grpSpPr>
                        <xdr:sp macro="" textlink="">
                          <xdr:nvSpPr>
                            <xdr:cNvPr id="20" name="Shape 20"/>
                            <xdr:cNvSpPr/>
                          </xdr:nvSpPr>
                          <xdr:spPr>
                            <a:xfrm>
                              <a:off x="1721738" y="3341850"/>
                              <a:ext cx="7248525" cy="876300"/>
                            </a:xfrm>
                            <a:prstGeom prst="rect">
                              <a:avLst/>
                            </a:prstGeom>
                            <a:noFill/>
                            <a:ln>
                              <a:noFill/>
                            </a:ln>
                          </xdr:spPr>
                          <xdr:txBody>
                            <a:bodyPr spcFirstLastPara="1" wrap="square" lIns="91425" tIns="91425" rIns="91425" bIns="91425" anchor="ctr" anchorCtr="0">
                              <a:noAutofit/>
                            </a:bodyPr>
                            <a:lstStyle/>
                            <a:p>
                              <a:pPr marL="0" lvl="0" indent="0" algn="l" rtl="0"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SzPts val="1400"/>
                                <a:buFont typeface="Arial"/>
                                <a:buNone/>
                              </a:pPr>
                              <a:endParaRPr sz="1400"/>
                            </a:p>
                          </xdr:txBody>
                        </xdr:sp>
                        <xdr:grpSp>
                          <xdr:nvGrpSpPr>
                            <xdr:cNvPr id="21" name="Shape 21"/>
                            <xdr:cNvGrpSpPr/>
                          </xdr:nvGrpSpPr>
                          <xdr:grpSpPr>
                            <a:xfrm>
                              <a:off x="1721738" y="3341850"/>
                              <a:ext cx="7248525" cy="876300"/>
                              <a:chOff x="1721738" y="3341850"/>
                              <a:chExt cx="7248525" cy="876300"/>
                            </a:xfrm>
                          </xdr:grpSpPr>
                          <xdr:sp macro="" textlink="">
                            <xdr:nvSpPr>
                              <xdr:cNvPr id="22" name="Shape 22"/>
                              <xdr:cNvSpPr/>
                            </xdr:nvSpPr>
                            <xdr:spPr>
                              <a:xfrm>
                                <a:off x="1721738" y="3341850"/>
                                <a:ext cx="7248525" cy="876300"/>
                              </a:xfrm>
                              <a:prstGeom prst="rect">
                                <a:avLst/>
                              </a:prstGeom>
                              <a:noFill/>
                              <a:ln>
                                <a:noFill/>
                              </a:ln>
                            </xdr:spPr>
                            <xdr:txBody>
                              <a:bodyPr spcFirstLastPara="1" wrap="square" lIns="91425" tIns="91425" rIns="91425" bIns="91425" anchor="ctr" anchorCtr="0">
                                <a:noAutofit/>
                              </a:bodyPr>
                              <a:lstStyle/>
                              <a:p>
                                <a:pPr marL="0" lvl="0" indent="0" algn="l" rtl="0"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SzPts val="1400"/>
                                  <a:buFont typeface="Arial"/>
                                  <a:buNone/>
                                </a:pPr>
                                <a:endParaRPr sz="1400"/>
                              </a:p>
                            </xdr:txBody>
                          </xdr:sp>
                          <xdr:grpSp>
                            <xdr:nvGrpSpPr>
                              <xdr:cNvPr id="23" name="Shape 23"/>
                              <xdr:cNvGrpSpPr/>
                            </xdr:nvGrpSpPr>
                            <xdr:grpSpPr>
                              <a:xfrm>
                                <a:off x="1721738" y="3341850"/>
                                <a:ext cx="7248525" cy="876300"/>
                                <a:chOff x="1721738" y="3341850"/>
                                <a:chExt cx="7248525" cy="876300"/>
                              </a:xfrm>
                            </xdr:grpSpPr>
                            <xdr:sp macro="" textlink="">
                              <xdr:nvSpPr>
                                <xdr:cNvPr id="24" name="Shape 24"/>
                                <xdr:cNvSpPr/>
                              </xdr:nvSpPr>
                              <xdr:spPr>
                                <a:xfrm>
                                  <a:off x="1721738" y="3341850"/>
                                  <a:ext cx="7248525" cy="876300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</xdr:spPr>
                              <xdr:txBody>
                                <a:bodyPr spcFirstLastPara="1" wrap="square" lIns="91425" tIns="91425" rIns="91425" bIns="91425" anchor="ctr" anchorCtr="0">
                                  <a:noAutofit/>
                                </a:bodyPr>
                                <a:lstStyle/>
                                <a:p>
                                  <a:pPr marL="0" lvl="0" indent="0" algn="l" rtl="0"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SzPts val="1400"/>
                                    <a:buFont typeface="Arial"/>
                                    <a:buNone/>
                                  </a:pPr>
                                  <a:endParaRPr sz="1400"/>
                                </a:p>
                              </xdr:txBody>
                            </xdr:sp>
                            <xdr:grpSp>
                              <xdr:nvGrpSpPr>
                                <xdr:cNvPr id="25" name="Shape 25"/>
                                <xdr:cNvGrpSpPr/>
                              </xdr:nvGrpSpPr>
                              <xdr:grpSpPr>
                                <a:xfrm>
                                  <a:off x="1721738" y="3341850"/>
                                  <a:ext cx="7248525" cy="876300"/>
                                  <a:chOff x="1721738" y="3341850"/>
                                  <a:chExt cx="7248525" cy="876300"/>
                                </a:xfrm>
                              </xdr:grpSpPr>
                              <xdr:sp macro="" textlink="">
                                <xdr:nvSpPr>
                                  <xdr:cNvPr id="26" name="Shape 26"/>
                                  <xdr:cNvSpPr/>
                                </xdr:nvSpPr>
                                <xdr:spPr>
                                  <a:xfrm>
                                    <a:off x="1721738" y="3341850"/>
                                    <a:ext cx="7248525" cy="876300"/>
                                  </a:xfrm>
                                  <a:prstGeom prst="rect">
                                    <a:avLst/>
                                  </a:prstGeom>
                                  <a:noFill/>
                                  <a:ln>
                                    <a:noFill/>
                                  </a:ln>
                                </xdr:spPr>
                                <xdr:txBody>
                                  <a:bodyPr spcFirstLastPara="1" wrap="square" lIns="91425" tIns="91425" rIns="91425" bIns="91425" anchor="ctr" anchorCtr="0">
                                    <a:noAutofit/>
                                  </a:bodyPr>
                                  <a:lstStyle/>
                                  <a:p>
                                    <a:pPr marL="0" lvl="0" indent="0" algn="l" rtl="0"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SzPts val="1400"/>
                                      <a:buFont typeface="Arial"/>
                                      <a:buNone/>
                                    </a:pPr>
                                    <a:endParaRPr sz="1400"/>
                                  </a:p>
                                </xdr:txBody>
                              </xdr:sp>
                              <xdr:grpSp>
                                <xdr:nvGrpSpPr>
                                  <xdr:cNvPr id="27" name="Shape 27"/>
                                  <xdr:cNvGrpSpPr/>
                                </xdr:nvGrpSpPr>
                                <xdr:grpSpPr>
                                  <a:xfrm>
                                    <a:off x="1721738" y="3341850"/>
                                    <a:ext cx="7248525" cy="876300"/>
                                    <a:chOff x="0" y="0"/>
                                    <a:chExt cx="12070" cy="1378"/>
                                  </a:xfrm>
                                </xdr:grpSpPr>
                                <xdr:sp macro="" textlink="">
                                  <xdr:nvSpPr>
                                    <xdr:cNvPr id="28" name="Shape 28"/>
                                    <xdr:cNvSpPr/>
                                  </xdr:nvSpPr>
                                  <xdr:spPr>
                                    <a:xfrm>
                                      <a:off x="0" y="0"/>
                                      <a:ext cx="12050" cy="137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</xdr:spPr>
                                  <xdr:txBody>
                                    <a:bodyPr spcFirstLastPara="1" wrap="square" lIns="91425" tIns="91425" rIns="91425" bIns="91425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400"/>
                                        <a:buFont typeface="Arial"/>
                                        <a:buNone/>
                                      </a:pP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29" name="Shape 29"/>
                                    <xdr:cNvSpPr/>
                                  </xdr:nvSpPr>
                                  <xdr:spPr>
                                    <a:xfrm>
                                      <a:off x="9183" y="0"/>
                                      <a:ext cx="2887" cy="270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CÓDIGO:                	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30" name="Shape 30"/>
                                    <xdr:cNvSpPr/>
                                  </xdr:nvSpPr>
                                  <xdr:spPr>
                                    <a:xfrm>
                                      <a:off x="9183" y="554"/>
                                      <a:ext cx="2887" cy="28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ÚLTIMA REVISIÓN: 27/11/2014           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31" name="Shape 31"/>
                                    <xdr:cNvSpPr/>
                                  </xdr:nvSpPr>
                                  <xdr:spPr>
                                    <a:xfrm>
                                      <a:off x="0" y="0"/>
                                      <a:ext cx="2252" cy="1378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FFFFFF"/>
                                    </a:solidFill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27350" bIns="0" anchor="b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ctr" rtl="0">
                                        <a:lnSpc>
                                          <a:spcPct val="11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lnSpc>
                                          <a:spcPct val="11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FFFFFF"/>
                                        </a:buClr>
                                        <a:buSzPts val="20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2000" b="0" i="0" strike="noStrike">
                                          <a:solidFill>
                                            <a:srgbClr val="FFFFFF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c</a:t>
                                      </a:r>
                                      <a:endParaRPr sz="1400"/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lnSpc>
                                          <a:spcPct val="125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1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NIT: 830.077.444 - 9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32" name="Shape 32"/>
                                    <xdr:cNvSpPr/>
                                  </xdr:nvSpPr>
                                  <xdr:spPr>
                                    <a:xfrm>
                                      <a:off x="2220" y="0"/>
                                      <a:ext cx="6931" cy="1378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FFFFFF"/>
                                    </a:solidFill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36350" tIns="27350" rIns="36350" bIns="2735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1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10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1000" b="1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CERTIFICACIÓN DE CUMPLIMIENTO PRESTACIÓN DE SERVICIOS (ORDEN DE PRESTACIÓN DE SERVICIOS)</a:t>
                                      </a:r>
                                      <a:endParaRPr sz="1400"/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10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1000" b="1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PARA PROCESO DE PAGO POR TESORERÍA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33" name="Shape 33"/>
                                    <xdr:cNvSpPr/>
                                  </xdr:nvSpPr>
                                  <xdr:spPr>
                                    <a:xfrm>
                                      <a:off x="9183" y="1123"/>
                                      <a:ext cx="2887" cy="25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PÁGINA:                   1    DE 1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34" name="Shape 34"/>
                                    <xdr:cNvSpPr/>
                                  </xdr:nvSpPr>
                                  <xdr:spPr>
                                    <a:xfrm>
                                      <a:off x="9183" y="270"/>
                                      <a:ext cx="2887" cy="28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APROBACIÓN:       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pic>
                                  <xdr:nvPicPr>
                                    <xdr:cNvPr id="35" name="Shape 35"/>
                                    <xdr:cNvPicPr preferRelativeResize="0"/>
                                  </xdr:nvPicPr>
                                  <xdr:blipFill rotWithShape="1">
                                    <a:blip xmlns:r="http://schemas.openxmlformats.org/officeDocument/2006/relationships" r:embed="rId1">
                                      <a:alphaModFix/>
                                    </a:blip>
                                    <a:srcRect/>
                                    <a:stretch/>
                                  </xdr:blipFill>
                                  <xdr:spPr>
                                    <a:xfrm>
                                      <a:off x="523" y="87"/>
                                      <a:ext cx="1169" cy="953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</xdr:spPr>
                                </xdr:pic>
                                <xdr:sp macro="" textlink="">
                                  <xdr:nvSpPr>
                                    <xdr:cNvPr id="36" name="Shape 36"/>
                                    <xdr:cNvSpPr/>
                                  </xdr:nvSpPr>
                                  <xdr:spPr>
                                    <a:xfrm>
                                      <a:off x="9183" y="824"/>
                                      <a:ext cx="2887" cy="300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VERSIÓN:                 2</a:t>
                                      </a:r>
                                      <a:endParaRPr sz="1400"/>
                                    </a:p>
                                  </xdr:txBody>
                                </xdr:sp>
                              </xdr:grpSp>
                            </xdr:grpSp>
                          </xdr:grpSp>
                        </xdr:grpSp>
                      </xdr:grpSp>
                    </xdr:grpSp>
                  </xdr:grpSp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0</xdr:col>
      <xdr:colOff>0</xdr:colOff>
      <xdr:row>4</xdr:row>
      <xdr:rowOff>9525</xdr:rowOff>
    </xdr:from>
    <xdr:ext cx="1209675" cy="266700"/>
    <xdr:pic>
      <xdr:nvPicPr>
        <xdr:cNvPr id="37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38100</xdr:colOff>
      <xdr:row>40</xdr:row>
      <xdr:rowOff>133350</xdr:rowOff>
    </xdr:from>
    <xdr:ext cx="1038225" cy="447675"/>
    <xdr:pic>
      <xdr:nvPicPr>
        <xdr:cNvPr id="38" name="image2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66675</xdr:rowOff>
    </xdr:from>
    <xdr:ext cx="2124075" cy="628650"/>
    <xdr:pic>
      <xdr:nvPicPr>
        <xdr:cNvPr id="2" name="image5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257175</xdr:colOff>
      <xdr:row>0</xdr:row>
      <xdr:rowOff>85725</xdr:rowOff>
    </xdr:from>
    <xdr:ext cx="1047750" cy="723900"/>
    <xdr:pic>
      <xdr:nvPicPr>
        <xdr:cNvPr id="3" name="image3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248525" cy="876300"/>
    <xdr:grpSp>
      <xdr:nvGrpSpPr>
        <xdr:cNvPr id="2" name="Shape 2"/>
        <xdr:cNvGrpSpPr/>
      </xdr:nvGrpSpPr>
      <xdr:grpSpPr>
        <a:xfrm>
          <a:off x="1721738" y="3341850"/>
          <a:ext cx="7248525" cy="876300"/>
          <a:chOff x="1721738" y="3341850"/>
          <a:chExt cx="7248525" cy="876300"/>
        </a:xfrm>
      </xdr:grpSpPr>
      <xdr:grpSp>
        <xdr:nvGrpSpPr>
          <xdr:cNvPr id="37" name="Shape 37"/>
          <xdr:cNvGrpSpPr/>
        </xdr:nvGrpSpPr>
        <xdr:grpSpPr>
          <a:xfrm>
            <a:off x="1721738" y="3341850"/>
            <a:ext cx="7248525" cy="876300"/>
            <a:chOff x="1721738" y="3341850"/>
            <a:chExt cx="7248525" cy="876300"/>
          </a:xfrm>
        </xdr:grpSpPr>
        <xdr:sp macro="" textlink="">
          <xdr:nvSpPr>
            <xdr:cNvPr id="4" name="Shape 4"/>
            <xdr:cNvSpPr/>
          </xdr:nvSpPr>
          <xdr:spPr>
            <a:xfrm>
              <a:off x="1721738" y="3341850"/>
              <a:ext cx="7248525" cy="8763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8" name="Shape 38"/>
            <xdr:cNvGrpSpPr/>
          </xdr:nvGrpSpPr>
          <xdr:grpSpPr>
            <a:xfrm>
              <a:off x="1721738" y="3341850"/>
              <a:ext cx="7248525" cy="876300"/>
              <a:chOff x="1721738" y="3341850"/>
              <a:chExt cx="7248525" cy="876300"/>
            </a:xfrm>
          </xdr:grpSpPr>
          <xdr:sp macro="" textlink="">
            <xdr:nvSpPr>
              <xdr:cNvPr id="39" name="Shape 39"/>
              <xdr:cNvSpPr/>
            </xdr:nvSpPr>
            <xdr:spPr>
              <a:xfrm>
                <a:off x="1721738" y="3341850"/>
                <a:ext cx="7248525" cy="8763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40" name="Shape 40"/>
              <xdr:cNvGrpSpPr/>
            </xdr:nvGrpSpPr>
            <xdr:grpSpPr>
              <a:xfrm>
                <a:off x="1721738" y="3341850"/>
                <a:ext cx="7248525" cy="876300"/>
                <a:chOff x="1721738" y="3341850"/>
                <a:chExt cx="7248525" cy="876300"/>
              </a:xfrm>
            </xdr:grpSpPr>
            <xdr:sp macro="" textlink="">
              <xdr:nvSpPr>
                <xdr:cNvPr id="41" name="Shape 41"/>
                <xdr:cNvSpPr/>
              </xdr:nvSpPr>
              <xdr:spPr>
                <a:xfrm>
                  <a:off x="1721738" y="3341850"/>
                  <a:ext cx="7248525" cy="8763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42" name="Shape 42"/>
                <xdr:cNvGrpSpPr/>
              </xdr:nvGrpSpPr>
              <xdr:grpSpPr>
                <a:xfrm>
                  <a:off x="1721738" y="3341850"/>
                  <a:ext cx="7248525" cy="876300"/>
                  <a:chOff x="1721738" y="3341850"/>
                  <a:chExt cx="7248525" cy="876300"/>
                </a:xfrm>
              </xdr:grpSpPr>
              <xdr:sp macro="" textlink="">
                <xdr:nvSpPr>
                  <xdr:cNvPr id="43" name="Shape 43"/>
                  <xdr:cNvSpPr/>
                </xdr:nvSpPr>
                <xdr:spPr>
                  <a:xfrm>
                    <a:off x="1721738" y="3341850"/>
                    <a:ext cx="7248525" cy="8763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44" name="Shape 44"/>
                  <xdr:cNvGrpSpPr/>
                </xdr:nvGrpSpPr>
                <xdr:grpSpPr>
                  <a:xfrm>
                    <a:off x="1721738" y="3341850"/>
                    <a:ext cx="7248525" cy="876300"/>
                    <a:chOff x="1721738" y="3341850"/>
                    <a:chExt cx="7248525" cy="876300"/>
                  </a:xfrm>
                </xdr:grpSpPr>
                <xdr:sp macro="" textlink="">
                  <xdr:nvSpPr>
                    <xdr:cNvPr id="45" name="Shape 45"/>
                    <xdr:cNvSpPr/>
                  </xdr:nvSpPr>
                  <xdr:spPr>
                    <a:xfrm>
                      <a:off x="1721738" y="3341850"/>
                      <a:ext cx="7248525" cy="8763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46" name="Shape 46"/>
                    <xdr:cNvGrpSpPr/>
                  </xdr:nvGrpSpPr>
                  <xdr:grpSpPr>
                    <a:xfrm>
                      <a:off x="1721738" y="3341850"/>
                      <a:ext cx="7248525" cy="876300"/>
                      <a:chOff x="1721738" y="3341850"/>
                      <a:chExt cx="7248525" cy="876300"/>
                    </a:xfrm>
                  </xdr:grpSpPr>
                  <xdr:sp macro="" textlink="">
                    <xdr:nvSpPr>
                      <xdr:cNvPr id="47" name="Shape 47"/>
                      <xdr:cNvSpPr/>
                    </xdr:nvSpPr>
                    <xdr:spPr>
                      <a:xfrm>
                        <a:off x="1721738" y="3341850"/>
                        <a:ext cx="7248525" cy="8763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grpSp>
                    <xdr:nvGrpSpPr>
                      <xdr:cNvPr id="48" name="Shape 48"/>
                      <xdr:cNvGrpSpPr/>
                    </xdr:nvGrpSpPr>
                    <xdr:grpSpPr>
                      <a:xfrm>
                        <a:off x="1721738" y="3341850"/>
                        <a:ext cx="7248525" cy="876300"/>
                        <a:chOff x="1721738" y="3341850"/>
                        <a:chExt cx="7248525" cy="876300"/>
                      </a:xfrm>
                    </xdr:grpSpPr>
                    <xdr:sp macro="" textlink="">
                      <xdr:nvSpPr>
                        <xdr:cNvPr id="49" name="Shape 49"/>
                        <xdr:cNvSpPr/>
                      </xdr:nvSpPr>
                      <xdr:spPr>
                        <a:xfrm>
                          <a:off x="1721738" y="3341850"/>
                          <a:ext cx="7248525" cy="87630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</xdr:spPr>
                      <xdr:txBody>
                        <a:bodyPr spcFirstLastPara="1" wrap="square" lIns="91425" tIns="91425" rIns="91425" bIns="91425" anchor="ctr" anchorCtr="0">
                          <a:noAutofit/>
                        </a:bodyPr>
                        <a:lstStyle/>
                        <a:p>
                          <a:pPr marL="0" lvl="0" indent="0" algn="l" rtl="0"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SzPts val="1400"/>
                            <a:buFont typeface="Arial"/>
                            <a:buNone/>
                          </a:pPr>
                          <a:endParaRPr sz="1400"/>
                        </a:p>
                      </xdr:txBody>
                    </xdr:sp>
                    <xdr:grpSp>
                      <xdr:nvGrpSpPr>
                        <xdr:cNvPr id="50" name="Shape 50"/>
                        <xdr:cNvGrpSpPr/>
                      </xdr:nvGrpSpPr>
                      <xdr:grpSpPr>
                        <a:xfrm>
                          <a:off x="1721738" y="3341850"/>
                          <a:ext cx="7248525" cy="876300"/>
                          <a:chOff x="1721738" y="3341850"/>
                          <a:chExt cx="7248525" cy="876300"/>
                        </a:xfrm>
                      </xdr:grpSpPr>
                      <xdr:sp macro="" textlink="">
                        <xdr:nvSpPr>
                          <xdr:cNvPr id="51" name="Shape 51"/>
                          <xdr:cNvSpPr/>
                        </xdr:nvSpPr>
                        <xdr:spPr>
                          <a:xfrm>
                            <a:off x="1721738" y="3341850"/>
                            <a:ext cx="7248525" cy="876300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</xdr:spPr>
                        <xdr:txBody>
                          <a:bodyPr spcFirstLastPara="1" wrap="square" lIns="91425" tIns="91425" rIns="91425" bIns="91425" anchor="ctr" anchorCtr="0">
                            <a:noAutofit/>
                          </a:bodyPr>
                          <a:lstStyle/>
                          <a:p>
                            <a:pPr marL="0" lvl="0" indent="0" algn="l" rtl="0"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SzPts val="1400"/>
                              <a:buFont typeface="Arial"/>
                              <a:buNone/>
                            </a:pPr>
                            <a:endParaRPr sz="1400"/>
                          </a:p>
                        </xdr:txBody>
                      </xdr:sp>
                      <xdr:grpSp>
                        <xdr:nvGrpSpPr>
                          <xdr:cNvPr id="52" name="Shape 52"/>
                          <xdr:cNvGrpSpPr/>
                        </xdr:nvGrpSpPr>
                        <xdr:grpSpPr>
                          <a:xfrm>
                            <a:off x="1721738" y="3341850"/>
                            <a:ext cx="7248525" cy="876300"/>
                            <a:chOff x="1721738" y="3341850"/>
                            <a:chExt cx="7248525" cy="876300"/>
                          </a:xfrm>
                        </xdr:grpSpPr>
                        <xdr:sp macro="" textlink="">
                          <xdr:nvSpPr>
                            <xdr:cNvPr id="53" name="Shape 53"/>
                            <xdr:cNvSpPr/>
                          </xdr:nvSpPr>
                          <xdr:spPr>
                            <a:xfrm>
                              <a:off x="1721738" y="3341850"/>
                              <a:ext cx="7248525" cy="876300"/>
                            </a:xfrm>
                            <a:prstGeom prst="rect">
                              <a:avLst/>
                            </a:prstGeom>
                            <a:noFill/>
                            <a:ln>
                              <a:noFill/>
                            </a:ln>
                          </xdr:spPr>
                          <xdr:txBody>
                            <a:bodyPr spcFirstLastPara="1" wrap="square" lIns="91425" tIns="91425" rIns="91425" bIns="91425" anchor="ctr" anchorCtr="0">
                              <a:noAutofit/>
                            </a:bodyPr>
                            <a:lstStyle/>
                            <a:p>
                              <a:pPr marL="0" lvl="0" indent="0" algn="l" rtl="0"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SzPts val="1400"/>
                                <a:buFont typeface="Arial"/>
                                <a:buNone/>
                              </a:pPr>
                              <a:endParaRPr sz="1400"/>
                            </a:p>
                          </xdr:txBody>
                        </xdr:sp>
                        <xdr:grpSp>
                          <xdr:nvGrpSpPr>
                            <xdr:cNvPr id="54" name="Shape 54"/>
                            <xdr:cNvGrpSpPr/>
                          </xdr:nvGrpSpPr>
                          <xdr:grpSpPr>
                            <a:xfrm>
                              <a:off x="1721738" y="3341850"/>
                              <a:ext cx="7248525" cy="876300"/>
                              <a:chOff x="1721738" y="3341850"/>
                              <a:chExt cx="7248525" cy="876300"/>
                            </a:xfrm>
                          </xdr:grpSpPr>
                          <xdr:sp macro="" textlink="">
                            <xdr:nvSpPr>
                              <xdr:cNvPr id="55" name="Shape 55"/>
                              <xdr:cNvSpPr/>
                            </xdr:nvSpPr>
                            <xdr:spPr>
                              <a:xfrm>
                                <a:off x="1721738" y="3341850"/>
                                <a:ext cx="7248525" cy="876300"/>
                              </a:xfrm>
                              <a:prstGeom prst="rect">
                                <a:avLst/>
                              </a:prstGeom>
                              <a:noFill/>
                              <a:ln>
                                <a:noFill/>
                              </a:ln>
                            </xdr:spPr>
                            <xdr:txBody>
                              <a:bodyPr spcFirstLastPara="1" wrap="square" lIns="91425" tIns="91425" rIns="91425" bIns="91425" anchor="ctr" anchorCtr="0">
                                <a:noAutofit/>
                              </a:bodyPr>
                              <a:lstStyle/>
                              <a:p>
                                <a:pPr marL="0" lvl="0" indent="0" algn="l" rtl="0"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SzPts val="1400"/>
                                  <a:buFont typeface="Arial"/>
                                  <a:buNone/>
                                </a:pPr>
                                <a:endParaRPr sz="1400"/>
                              </a:p>
                            </xdr:txBody>
                          </xdr:sp>
                          <xdr:grpSp>
                            <xdr:nvGrpSpPr>
                              <xdr:cNvPr id="56" name="Shape 56"/>
                              <xdr:cNvGrpSpPr/>
                            </xdr:nvGrpSpPr>
                            <xdr:grpSpPr>
                              <a:xfrm>
                                <a:off x="1721738" y="3341850"/>
                                <a:ext cx="7248525" cy="876300"/>
                                <a:chOff x="1721738" y="3341850"/>
                                <a:chExt cx="7248525" cy="876300"/>
                              </a:xfrm>
                            </xdr:grpSpPr>
                            <xdr:sp macro="" textlink="">
                              <xdr:nvSpPr>
                                <xdr:cNvPr id="57" name="Shape 57"/>
                                <xdr:cNvSpPr/>
                              </xdr:nvSpPr>
                              <xdr:spPr>
                                <a:xfrm>
                                  <a:off x="1721738" y="3341850"/>
                                  <a:ext cx="7248525" cy="876300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</xdr:spPr>
                              <xdr:txBody>
                                <a:bodyPr spcFirstLastPara="1" wrap="square" lIns="91425" tIns="91425" rIns="91425" bIns="91425" anchor="ctr" anchorCtr="0">
                                  <a:noAutofit/>
                                </a:bodyPr>
                                <a:lstStyle/>
                                <a:p>
                                  <a:pPr marL="0" lvl="0" indent="0" algn="l" rtl="0"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SzPts val="1400"/>
                                    <a:buFont typeface="Arial"/>
                                    <a:buNone/>
                                  </a:pPr>
                                  <a:endParaRPr sz="1400"/>
                                </a:p>
                              </xdr:txBody>
                            </xdr:sp>
                            <xdr:grpSp>
                              <xdr:nvGrpSpPr>
                                <xdr:cNvPr id="58" name="Shape 58"/>
                                <xdr:cNvGrpSpPr/>
                              </xdr:nvGrpSpPr>
                              <xdr:grpSpPr>
                                <a:xfrm>
                                  <a:off x="1721738" y="3341850"/>
                                  <a:ext cx="7248525" cy="876300"/>
                                  <a:chOff x="1721738" y="3341850"/>
                                  <a:chExt cx="7248525" cy="876300"/>
                                </a:xfrm>
                              </xdr:grpSpPr>
                              <xdr:sp macro="" textlink="">
                                <xdr:nvSpPr>
                                  <xdr:cNvPr id="59" name="Shape 59"/>
                                  <xdr:cNvSpPr/>
                                </xdr:nvSpPr>
                                <xdr:spPr>
                                  <a:xfrm>
                                    <a:off x="1721738" y="3341850"/>
                                    <a:ext cx="7248525" cy="876300"/>
                                  </a:xfrm>
                                  <a:prstGeom prst="rect">
                                    <a:avLst/>
                                  </a:prstGeom>
                                  <a:noFill/>
                                  <a:ln>
                                    <a:noFill/>
                                  </a:ln>
                                </xdr:spPr>
                                <xdr:txBody>
                                  <a:bodyPr spcFirstLastPara="1" wrap="square" lIns="91425" tIns="91425" rIns="91425" bIns="91425" anchor="ctr" anchorCtr="0">
                                    <a:noAutofit/>
                                  </a:bodyPr>
                                  <a:lstStyle/>
                                  <a:p>
                                    <a:pPr marL="0" lvl="0" indent="0" algn="l" rtl="0"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SzPts val="1400"/>
                                      <a:buFont typeface="Arial"/>
                                      <a:buNone/>
                                    </a:pPr>
                                    <a:endParaRPr sz="1400"/>
                                  </a:p>
                                </xdr:txBody>
                              </xdr:sp>
                              <xdr:grpSp>
                                <xdr:nvGrpSpPr>
                                  <xdr:cNvPr id="60" name="Shape 60"/>
                                  <xdr:cNvGrpSpPr/>
                                </xdr:nvGrpSpPr>
                                <xdr:grpSpPr>
                                  <a:xfrm>
                                    <a:off x="1721738" y="3341850"/>
                                    <a:ext cx="7248525" cy="876300"/>
                                    <a:chOff x="0" y="0"/>
                                    <a:chExt cx="12070" cy="1378"/>
                                  </a:xfrm>
                                </xdr:grpSpPr>
                                <xdr:sp macro="" textlink="">
                                  <xdr:nvSpPr>
                                    <xdr:cNvPr id="61" name="Shape 61"/>
                                    <xdr:cNvSpPr/>
                                  </xdr:nvSpPr>
                                  <xdr:spPr>
                                    <a:xfrm>
                                      <a:off x="0" y="0"/>
                                      <a:ext cx="12050" cy="137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</xdr:spPr>
                                  <xdr:txBody>
                                    <a:bodyPr spcFirstLastPara="1" wrap="square" lIns="91425" tIns="91425" rIns="91425" bIns="91425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400"/>
                                        <a:buFont typeface="Arial"/>
                                        <a:buNone/>
                                      </a:pP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62" name="Shape 62"/>
                                    <xdr:cNvSpPr/>
                                  </xdr:nvSpPr>
                                  <xdr:spPr>
                                    <a:xfrm>
                                      <a:off x="9183" y="0"/>
                                      <a:ext cx="2887" cy="270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CÓDIGO:                	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63" name="Shape 63"/>
                                    <xdr:cNvSpPr/>
                                  </xdr:nvSpPr>
                                  <xdr:spPr>
                                    <a:xfrm>
                                      <a:off x="9183" y="554"/>
                                      <a:ext cx="2887" cy="28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ÚLTIMA REVISIÓN: 27/11/2014           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64" name="Shape 64"/>
                                    <xdr:cNvSpPr/>
                                  </xdr:nvSpPr>
                                  <xdr:spPr>
                                    <a:xfrm>
                                      <a:off x="0" y="0"/>
                                      <a:ext cx="2252" cy="1378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FFFFFF"/>
                                    </a:solidFill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27350" bIns="0" anchor="b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ctr" rtl="0">
                                        <a:lnSpc>
                                          <a:spcPct val="11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lnSpc>
                                          <a:spcPct val="11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FFFFFF"/>
                                        </a:buClr>
                                        <a:buSzPts val="20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2000" b="0" i="0" strike="noStrike">
                                          <a:solidFill>
                                            <a:srgbClr val="FFFFFF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c</a:t>
                                      </a:r>
                                      <a:endParaRPr sz="1400"/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0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lnSpc>
                                          <a:spcPct val="125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1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NIT: 830.077.444 - 9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65" name="Shape 65"/>
                                    <xdr:cNvSpPr/>
                                  </xdr:nvSpPr>
                                  <xdr:spPr>
                                    <a:xfrm>
                                      <a:off x="2220" y="0"/>
                                      <a:ext cx="6931" cy="1378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FFFFFF"/>
                                    </a:solidFill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36350" tIns="27350" rIns="36350" bIns="2735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SzPts val="1000"/>
                                        <a:buFont typeface="Arial"/>
                                        <a:buNone/>
                                      </a:pPr>
                                      <a:endParaRPr sz="1000" b="1" i="0" strike="noStrike">
                                        <a:solidFill>
                                          <a:srgbClr val="000000"/>
                                        </a:solidFill>
                                        <a:latin typeface="Arial"/>
                                        <a:ea typeface="Arial"/>
                                        <a:cs typeface="Arial"/>
                                        <a:sym typeface="Arial"/>
                                      </a:endParaRPr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10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1000" b="1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CERTIFICACIÓN DE CUMPLIMIENTO PRESTACIÓN DE SERVICIOS (ORDEN DE PRESTACIÓN DE SERVICIOS)</a:t>
                                      </a:r>
                                      <a:endParaRPr sz="1400"/>
                                    </a:p>
                                    <a:p>
                                      <a:pPr marL="0" lvl="0" indent="0" algn="ctr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10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1000" b="1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PARA PROCESO DE PAGO POR TESORERÍA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66" name="Shape 66"/>
                                    <xdr:cNvSpPr/>
                                  </xdr:nvSpPr>
                                  <xdr:spPr>
                                    <a:xfrm>
                                      <a:off x="9183" y="1123"/>
                                      <a:ext cx="2887" cy="25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PÁGINA:                   1    DE 1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sp macro="" textlink="">
                                  <xdr:nvSpPr>
                                    <xdr:cNvPr id="67" name="Shape 67"/>
                                    <xdr:cNvSpPr/>
                                  </xdr:nvSpPr>
                                  <xdr:spPr>
                                    <a:xfrm>
                                      <a:off x="9183" y="270"/>
                                      <a:ext cx="2887" cy="28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APROBACIÓN:       </a:t>
                                      </a:r>
                                      <a:endParaRPr sz="1400"/>
                                    </a:p>
                                  </xdr:txBody>
                                </xdr:sp>
                                <xdr:pic>
                                  <xdr:nvPicPr>
                                    <xdr:cNvPr id="68" name="Shape 68"/>
                                    <xdr:cNvPicPr preferRelativeResize="0"/>
                                  </xdr:nvPicPr>
                                  <xdr:blipFill rotWithShape="1">
                                    <a:blip xmlns:r="http://schemas.openxmlformats.org/officeDocument/2006/relationships" r:embed="rId1">
                                      <a:alphaModFix/>
                                    </a:blip>
                                    <a:srcRect/>
                                    <a:stretch/>
                                  </xdr:blipFill>
                                  <xdr:spPr>
                                    <a:xfrm>
                                      <a:off x="523" y="87"/>
                                      <a:ext cx="1169" cy="953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</xdr:spPr>
                                </xdr:pic>
                                <xdr:sp macro="" textlink="">
                                  <xdr:nvSpPr>
                                    <xdr:cNvPr id="69" name="Shape 69"/>
                                    <xdr:cNvSpPr/>
                                  </xdr:nvSpPr>
                                  <xdr:spPr>
                                    <a:xfrm>
                                      <a:off x="9183" y="824"/>
                                      <a:ext cx="2887" cy="300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 w="9525" cap="sq" cmpd="sng">
                                      <a:solidFill>
                                        <a:srgbClr val="000000"/>
                                      </a:solidFill>
                                      <a:prstDash val="solid"/>
                                      <a:miter lim="800000"/>
                                      <a:headEnd type="none" w="sm" len="sm"/>
                                      <a:tailEnd type="none" w="sm" len="sm"/>
                                    </a:ln>
                                  </xdr:spPr>
                                  <xdr:txBody>
                                    <a:bodyPr spcFirstLastPara="1" wrap="square" lIns="27350" tIns="18000" rIns="0" bIns="18000" anchor="ctr" anchorCtr="0">
                                      <a:noAutofit/>
                                    </a:bodyPr>
                                    <a:lstStyle/>
                                    <a:p>
                                      <a:pPr marL="0" lvl="0" indent="0" algn="l" rtl="0"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>
                                          <a:srgbClr val="000000"/>
                                        </a:buClr>
                                        <a:buSzPts val="800"/>
                                        <a:buFont typeface="Arial"/>
                                        <a:buNone/>
                                      </a:pPr>
                                      <a:r>
                                        <a:rPr lang="en-US" sz="800" b="0" i="0" strike="noStrike">
                                          <a:solidFill>
                                            <a:srgbClr val="000000"/>
                                          </a:solidFill>
                                          <a:latin typeface="Arial"/>
                                          <a:ea typeface="Arial"/>
                                          <a:cs typeface="Arial"/>
                                          <a:sym typeface="Arial"/>
                                        </a:rPr>
                                        <a:t>VERSIÓN:                 2</a:t>
                                      </a:r>
                                      <a:endParaRPr sz="1400"/>
                                    </a:p>
                                  </xdr:txBody>
                                </xdr:sp>
                              </xdr:grpSp>
                            </xdr:grpSp>
                          </xdr:grpSp>
                        </xdr:grpSp>
                      </xdr:grpSp>
                    </xdr:grpSp>
                  </xdr:grpSp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0</xdr:col>
      <xdr:colOff>0</xdr:colOff>
      <xdr:row>4</xdr:row>
      <xdr:rowOff>9525</xdr:rowOff>
    </xdr:from>
    <xdr:ext cx="1209675" cy="266700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38100</xdr:colOff>
      <xdr:row>40</xdr:row>
      <xdr:rowOff>133350</xdr:rowOff>
    </xdr:from>
    <xdr:ext cx="1038225" cy="447675"/>
    <xdr:pic>
      <xdr:nvPicPr>
        <xdr:cNvPr id="5" name="image2.png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vmontealegre0@misena.edu.co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00"/>
  <sheetViews>
    <sheetView showGridLines="0" workbookViewId="0"/>
  </sheetViews>
  <sheetFormatPr baseColWidth="10" defaultColWidth="14.42578125" defaultRowHeight="15" customHeight="1"/>
  <cols>
    <col min="1" max="1" width="11.42578125" customWidth="1"/>
    <col min="2" max="2" width="13.42578125" customWidth="1"/>
    <col min="3" max="3" width="62.28515625" customWidth="1"/>
    <col min="4" max="5" width="11.42578125" customWidth="1"/>
    <col min="6" max="6" width="12" customWidth="1"/>
  </cols>
  <sheetData>
    <row r="1" spans="2:3" ht="23.25">
      <c r="B1" s="1" t="s">
        <v>0</v>
      </c>
    </row>
    <row r="3" spans="2:3">
      <c r="B3" s="120" t="s">
        <v>1</v>
      </c>
      <c r="C3" s="121"/>
    </row>
    <row r="4" spans="2:3">
      <c r="B4" s="2" t="s">
        <v>2</v>
      </c>
      <c r="C4" s="3">
        <v>6000000</v>
      </c>
    </row>
    <row r="5" spans="2:3">
      <c r="B5" s="4" t="s">
        <v>3</v>
      </c>
      <c r="C5" s="5" t="e">
        <f ca="1">CONVERTIRNUM(C4)</f>
        <v>#NAME?</v>
      </c>
    </row>
    <row r="7" spans="2:3">
      <c r="B7" s="120" t="s">
        <v>4</v>
      </c>
      <c r="C7" s="121"/>
    </row>
    <row r="8" spans="2:3">
      <c r="B8" s="2" t="s">
        <v>2</v>
      </c>
      <c r="C8" s="3">
        <v>6000000</v>
      </c>
    </row>
    <row r="9" spans="2:3">
      <c r="B9" s="4" t="s">
        <v>3</v>
      </c>
      <c r="C9" s="5" t="e">
        <f ca="1">CONVERTIRNUM(C8,FALSE)</f>
        <v>#NAME?</v>
      </c>
    </row>
    <row r="11" spans="2:3">
      <c r="B11" s="120" t="s">
        <v>5</v>
      </c>
      <c r="C11" s="121"/>
    </row>
    <row r="12" spans="2:3">
      <c r="B12" s="2" t="s">
        <v>2</v>
      </c>
      <c r="C12" s="3">
        <v>120.05</v>
      </c>
    </row>
    <row r="13" spans="2:3">
      <c r="B13" s="4" t="s">
        <v>3</v>
      </c>
      <c r="C13" s="5" t="e">
        <f ca="1">UPPER(CONVERTIRNUM(C12,TRUE))</f>
        <v>#NAME?</v>
      </c>
    </row>
    <row r="15" spans="2:3">
      <c r="B15" s="120" t="s">
        <v>6</v>
      </c>
      <c r="C15" s="121"/>
    </row>
    <row r="16" spans="2:3">
      <c r="B16" s="2" t="s">
        <v>2</v>
      </c>
      <c r="C16" s="3">
        <v>200.85</v>
      </c>
    </row>
    <row r="17" spans="2:3">
      <c r="B17" s="4" t="s">
        <v>3</v>
      </c>
      <c r="C17" s="5" t="e">
        <f ca="1">CONCATENATE("(",UPPER(CONVERTIRNUM(C16)),")")</f>
        <v>#NAME?</v>
      </c>
    </row>
    <row r="19" spans="2:3">
      <c r="B19" s="120" t="s">
        <v>7</v>
      </c>
      <c r="C19" s="121"/>
    </row>
    <row r="20" spans="2:3">
      <c r="B20" s="2" t="s">
        <v>2</v>
      </c>
      <c r="C20" s="6">
        <v>5000000</v>
      </c>
    </row>
    <row r="21" spans="2:3" ht="15.75" customHeight="1">
      <c r="B21" s="4" t="s">
        <v>3</v>
      </c>
      <c r="C21" s="5" t="e">
        <f ca="1">CONCATENATE(UPPER(CONVERTIRNUM(C20))," MCTE)")</f>
        <v>#NAME?</v>
      </c>
    </row>
    <row r="22" spans="2:3" ht="15.75" customHeight="1"/>
    <row r="23" spans="2:3" ht="15.75" customHeight="1">
      <c r="B23" s="7" t="s">
        <v>8</v>
      </c>
      <c r="C23" s="7"/>
    </row>
    <row r="24" spans="2:3" ht="15.75" customHeight="1">
      <c r="B24" s="8" t="s">
        <v>2</v>
      </c>
      <c r="C24" s="9">
        <v>1999999999</v>
      </c>
    </row>
    <row r="25" spans="2:3" ht="15.75" customHeight="1">
      <c r="B25" s="10" t="s">
        <v>3</v>
      </c>
      <c r="C25" s="11" t="e">
        <f ca="1">CONVERTIRNUM(C24,TRUE)</f>
        <v>#NAME?</v>
      </c>
    </row>
    <row r="26" spans="2:3" ht="15.75" customHeight="1"/>
    <row r="27" spans="2:3" ht="15.75" customHeight="1"/>
    <row r="28" spans="2:3" ht="15.75" customHeight="1"/>
    <row r="29" spans="2:3" ht="15.75" customHeight="1"/>
    <row r="30" spans="2:3" ht="15.75" customHeight="1"/>
    <row r="31" spans="2:3" ht="15.75" customHeight="1"/>
    <row r="32" spans="2: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2578125" defaultRowHeight="15" customHeight="1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1.42578125" customWidth="1"/>
    <col min="17" max="26" width="9.140625" customWidth="1"/>
  </cols>
  <sheetData>
    <row r="1" spans="1:26" ht="12.75" customHeight="1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48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27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2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27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27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7.5" customHeight="1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28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>
      <c r="A7" s="147" t="s">
        <v>12</v>
      </c>
      <c r="B7" s="124"/>
      <c r="C7" s="124"/>
      <c r="D7" s="123"/>
      <c r="E7" s="149" t="s">
        <v>13</v>
      </c>
      <c r="F7" s="124"/>
      <c r="G7" s="124"/>
      <c r="H7" s="124"/>
      <c r="I7" s="124"/>
      <c r="J7" s="124"/>
      <c r="K7" s="124"/>
      <c r="L7" s="124"/>
      <c r="M7" s="125"/>
      <c r="N7" s="150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>
      <c r="A8" s="18" t="s">
        <v>15</v>
      </c>
      <c r="B8" s="151" t="s">
        <v>16</v>
      </c>
      <c r="C8" s="124"/>
      <c r="D8" s="124"/>
      <c r="E8" s="123"/>
      <c r="F8" s="152" t="s">
        <v>17</v>
      </c>
      <c r="G8" s="19" t="s">
        <v>18</v>
      </c>
      <c r="H8" s="19" t="s">
        <v>19</v>
      </c>
      <c r="I8" s="19" t="s">
        <v>20</v>
      </c>
      <c r="J8" s="154" t="s">
        <v>21</v>
      </c>
      <c r="K8" s="19" t="s">
        <v>18</v>
      </c>
      <c r="L8" s="19" t="s">
        <v>19</v>
      </c>
      <c r="M8" s="20" t="s">
        <v>20</v>
      </c>
      <c r="N8" s="127"/>
      <c r="O8" s="15"/>
      <c r="P8" s="21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4.5" customHeight="1">
      <c r="A9" s="22">
        <v>1032363720</v>
      </c>
      <c r="B9" s="146" t="s">
        <v>22</v>
      </c>
      <c r="C9" s="124"/>
      <c r="D9" s="124"/>
      <c r="E9" s="123"/>
      <c r="F9" s="153"/>
      <c r="G9" s="23">
        <v>1</v>
      </c>
      <c r="H9" s="23">
        <v>6</v>
      </c>
      <c r="I9" s="23">
        <v>2016</v>
      </c>
      <c r="J9" s="153"/>
      <c r="K9" s="23">
        <v>30</v>
      </c>
      <c r="L9" s="23">
        <v>6</v>
      </c>
      <c r="M9" s="24">
        <v>2016</v>
      </c>
      <c r="N9" s="127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147" t="s">
        <v>23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5"/>
      <c r="N10" s="12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47" t="s">
        <v>24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8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47.25" customHeight="1">
      <c r="A12" s="155" t="s">
        <v>25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5"/>
      <c r="N12" s="26" t="s">
        <v>26</v>
      </c>
      <c r="O12" s="1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24" customHeight="1">
      <c r="A13" s="156" t="s">
        <v>27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5"/>
      <c r="N13" s="157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>
      <c r="A14" s="158" t="s">
        <v>29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5"/>
      <c r="N14" s="127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42" customHeight="1">
      <c r="A15" s="159" t="s">
        <v>30</v>
      </c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1"/>
      <c r="N15" s="127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42" customHeight="1">
      <c r="A16" s="162" t="s">
        <v>31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63"/>
      <c r="N16" s="128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3.5" customHeight="1">
      <c r="A17" s="170"/>
      <c r="B17" s="171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2"/>
      <c r="N17" s="2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3.5" customHeight="1">
      <c r="A18" s="173" t="s">
        <v>32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5"/>
      <c r="N18" s="28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31.5" customHeight="1">
      <c r="A19" s="176" t="s">
        <v>33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2"/>
      <c r="N19" s="150" t="s">
        <v>34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4.25" customHeight="1">
      <c r="A20" s="177"/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9"/>
      <c r="N20" s="128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hidden="1" customHeight="1">
      <c r="A21" s="177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9"/>
      <c r="N21" s="28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hidden="1" customHeight="1">
      <c r="A22" s="177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9"/>
      <c r="N22" s="2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hidden="1" customHeight="1">
      <c r="A23" s="137"/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9"/>
      <c r="N23" s="2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49.5" customHeight="1">
      <c r="A24" s="180" t="s">
        <v>35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5"/>
      <c r="N24" s="28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61.5" customHeight="1">
      <c r="A25" s="181" t="s">
        <v>36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63"/>
      <c r="N25" s="28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0.25" customHeight="1">
      <c r="A26" s="29" t="s">
        <v>37</v>
      </c>
      <c r="B26" s="141" t="s">
        <v>38</v>
      </c>
      <c r="C26" s="124"/>
      <c r="D26" s="124"/>
      <c r="E26" s="123"/>
      <c r="F26" s="141" t="s">
        <v>39</v>
      </c>
      <c r="G26" s="124"/>
      <c r="H26" s="124"/>
      <c r="I26" s="124"/>
      <c r="J26" s="124"/>
      <c r="K26" s="124"/>
      <c r="L26" s="124"/>
      <c r="M26" s="125"/>
      <c r="N26" s="28"/>
      <c r="O26" s="15"/>
      <c r="P26" s="15">
        <f>9240000+2310000</f>
        <v>11550000</v>
      </c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38.25" customHeight="1">
      <c r="A27" s="30" t="s">
        <v>40</v>
      </c>
      <c r="B27" s="164">
        <v>13860000</v>
      </c>
      <c r="C27" s="124"/>
      <c r="D27" s="124"/>
      <c r="E27" s="165"/>
      <c r="F27" s="182" t="e">
        <f t="shared" ref="F27:F31" ca="1" si="0">CONCATENATE(UPPER(CONVERTIRNUM(B27,TRUE)),"( MCTE )")</f>
        <v>#NAME?</v>
      </c>
      <c r="G27" s="124"/>
      <c r="H27" s="124"/>
      <c r="I27" s="124"/>
      <c r="J27" s="124"/>
      <c r="K27" s="124"/>
      <c r="L27" s="124"/>
      <c r="M27" s="125"/>
      <c r="N27" s="157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5.5" customHeight="1">
      <c r="A28" s="31" t="s">
        <v>42</v>
      </c>
      <c r="B28" s="164">
        <v>13860000</v>
      </c>
      <c r="C28" s="124"/>
      <c r="D28" s="124"/>
      <c r="E28" s="165"/>
      <c r="F28" s="182" t="e">
        <f t="shared" ca="1" si="0"/>
        <v>#NAME?</v>
      </c>
      <c r="G28" s="124"/>
      <c r="H28" s="124"/>
      <c r="I28" s="124"/>
      <c r="J28" s="124"/>
      <c r="K28" s="124"/>
      <c r="L28" s="124"/>
      <c r="M28" s="125"/>
      <c r="N28" s="127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5.5" customHeight="1">
      <c r="A29" s="30" t="s">
        <v>43</v>
      </c>
      <c r="B29" s="164">
        <v>2310000</v>
      </c>
      <c r="C29" s="124"/>
      <c r="D29" s="124"/>
      <c r="E29" s="165"/>
      <c r="F29" s="182" t="e">
        <f t="shared" ca="1" si="0"/>
        <v>#NAME?</v>
      </c>
      <c r="G29" s="124"/>
      <c r="H29" s="124"/>
      <c r="I29" s="124"/>
      <c r="J29" s="124"/>
      <c r="K29" s="124"/>
      <c r="L29" s="124"/>
      <c r="M29" s="125"/>
      <c r="N29" s="127"/>
      <c r="O29" s="32">
        <f>+B27+2310000</f>
        <v>16170000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5.5" customHeight="1">
      <c r="A30" s="30" t="s">
        <v>44</v>
      </c>
      <c r="B30" s="164">
        <v>0</v>
      </c>
      <c r="C30" s="124"/>
      <c r="D30" s="124"/>
      <c r="E30" s="165"/>
      <c r="F30" s="182" t="e">
        <f t="shared" ca="1" si="0"/>
        <v>#NAME?</v>
      </c>
      <c r="G30" s="124"/>
      <c r="H30" s="124"/>
      <c r="I30" s="124"/>
      <c r="J30" s="124"/>
      <c r="K30" s="124"/>
      <c r="L30" s="124"/>
      <c r="M30" s="125"/>
      <c r="N30" s="127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>
      <c r="A31" s="30" t="s">
        <v>45</v>
      </c>
      <c r="B31" s="164">
        <f>+B27-B28</f>
        <v>0</v>
      </c>
      <c r="C31" s="124"/>
      <c r="D31" s="124"/>
      <c r="E31" s="165"/>
      <c r="F31" s="182" t="e">
        <f t="shared" ca="1" si="0"/>
        <v>#NAME?</v>
      </c>
      <c r="G31" s="124"/>
      <c r="H31" s="124"/>
      <c r="I31" s="124"/>
      <c r="J31" s="124"/>
      <c r="K31" s="124"/>
      <c r="L31" s="124"/>
      <c r="M31" s="125"/>
      <c r="N31" s="128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2.75" customHeight="1">
      <c r="A32" s="30" t="s">
        <v>46</v>
      </c>
      <c r="B32" s="166">
        <f>+(B28*100)/B27</f>
        <v>100</v>
      </c>
      <c r="C32" s="124"/>
      <c r="D32" s="124"/>
      <c r="E32" s="165"/>
      <c r="F32" s="183" t="s">
        <v>47</v>
      </c>
      <c r="G32" s="124"/>
      <c r="H32" s="124"/>
      <c r="I32" s="124"/>
      <c r="J32" s="124"/>
      <c r="K32" s="124"/>
      <c r="L32" s="124"/>
      <c r="M32" s="125"/>
      <c r="N32" s="33" t="s">
        <v>48</v>
      </c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67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184" t="s">
        <v>49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1"/>
      <c r="N34" s="168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4.5" customHeight="1">
      <c r="A35" s="184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1"/>
      <c r="N35" s="168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34" t="s">
        <v>50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6"/>
      <c r="N36" s="168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30.75" customHeight="1">
      <c r="A37" s="13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9"/>
      <c r="N37" s="169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>
      <c r="A38" s="39" t="s">
        <v>51</v>
      </c>
      <c r="B38" s="140" t="s">
        <v>52</v>
      </c>
      <c r="C38" s="124"/>
      <c r="D38" s="124"/>
      <c r="E38" s="123"/>
      <c r="F38" s="40" t="s">
        <v>53</v>
      </c>
      <c r="G38" s="141" t="s">
        <v>54</v>
      </c>
      <c r="H38" s="123"/>
      <c r="I38" s="141" t="s">
        <v>55</v>
      </c>
      <c r="J38" s="123"/>
      <c r="K38" s="141" t="s">
        <v>56</v>
      </c>
      <c r="L38" s="124"/>
      <c r="M38" s="125"/>
      <c r="N38" s="28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37.5" customHeight="1">
      <c r="A39" s="41">
        <v>8840125941</v>
      </c>
      <c r="B39" s="142">
        <v>2310000</v>
      </c>
      <c r="C39" s="124"/>
      <c r="D39" s="124"/>
      <c r="E39" s="123"/>
      <c r="F39" s="42">
        <f>IF(B39&lt;=(1723650),(689450),(B39*0.4))</f>
        <v>924000</v>
      </c>
      <c r="G39" s="122">
        <f>(F39*12.5)/100</f>
        <v>115500</v>
      </c>
      <c r="H39" s="123"/>
      <c r="I39" s="122">
        <f>(F39*16)/100</f>
        <v>147840</v>
      </c>
      <c r="J39" s="123"/>
      <c r="K39" s="122">
        <f>+I39+G39</f>
        <v>263340</v>
      </c>
      <c r="L39" s="124"/>
      <c r="M39" s="125"/>
      <c r="N39" s="43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27" customHeight="1">
      <c r="A40" s="143" t="s">
        <v>58</v>
      </c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5"/>
      <c r="N40" s="126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24" customHeight="1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27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27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16"/>
      <c r="B43" s="129" t="s">
        <v>61</v>
      </c>
      <c r="C43" s="130"/>
      <c r="D43" s="130"/>
      <c r="E43" s="130"/>
      <c r="F43" s="130"/>
      <c r="G43" s="130"/>
      <c r="H43" s="130"/>
      <c r="I43" s="130"/>
      <c r="J43" s="130"/>
      <c r="K43" s="44"/>
      <c r="L43" s="15"/>
      <c r="M43" s="17"/>
      <c r="N43" s="128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customHeight="1">
      <c r="A44" s="131" t="s">
        <v>62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3"/>
      <c r="N44" s="45" t="s">
        <v>63</v>
      </c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2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2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2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3">
    <mergeCell ref="A17:M17"/>
    <mergeCell ref="A18:M18"/>
    <mergeCell ref="A19:M23"/>
    <mergeCell ref="A24:M24"/>
    <mergeCell ref="A25:M25"/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  <mergeCell ref="B28:E28"/>
    <mergeCell ref="B29:E29"/>
    <mergeCell ref="B30:E30"/>
    <mergeCell ref="A12:M12"/>
    <mergeCell ref="A13:M13"/>
    <mergeCell ref="N13:N16"/>
    <mergeCell ref="A14:M14"/>
    <mergeCell ref="A15:M15"/>
    <mergeCell ref="A16:M16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36:M37"/>
    <mergeCell ref="B38:E38"/>
    <mergeCell ref="G38:H38"/>
    <mergeCell ref="I38:J38"/>
    <mergeCell ref="K38:M38"/>
    <mergeCell ref="I39:J39"/>
    <mergeCell ref="K39:M39"/>
    <mergeCell ref="N40:N43"/>
    <mergeCell ref="B43:J43"/>
    <mergeCell ref="A44:M44"/>
    <mergeCell ref="B39:E39"/>
    <mergeCell ref="G39:H39"/>
    <mergeCell ref="A40:M40"/>
  </mergeCells>
  <printOptions horizontalCentered="1"/>
  <pageMargins left="0.70833333333333337" right="0.70833333333333337" top="0.74791666666666667" bottom="0.74791666666666667" header="0" footer="0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000"/>
  <sheetViews>
    <sheetView tabSelected="1" topLeftCell="A20" workbookViewId="0">
      <selection activeCell="A38" sqref="A38:N39"/>
    </sheetView>
  </sheetViews>
  <sheetFormatPr baseColWidth="10" defaultColWidth="14.42578125" defaultRowHeight="15" customHeight="1"/>
  <cols>
    <col min="1" max="1" width="17" customWidth="1"/>
    <col min="2" max="2" width="15.5703125" customWidth="1"/>
    <col min="3" max="3" width="12.5703125" customWidth="1"/>
    <col min="4" max="4" width="9.28515625" customWidth="1"/>
    <col min="5" max="5" width="8.7109375" customWidth="1"/>
    <col min="6" max="6" width="6.85546875" customWidth="1"/>
    <col min="7" max="7" width="7.5703125" customWidth="1"/>
    <col min="8" max="8" width="6.85546875" customWidth="1"/>
    <col min="9" max="9" width="9.85546875" customWidth="1"/>
    <col min="10" max="10" width="10.28515625" customWidth="1"/>
    <col min="11" max="11" width="13.7109375" customWidth="1"/>
    <col min="12" max="14" width="8.140625" customWidth="1"/>
    <col min="15" max="15" width="9.85546875" customWidth="1"/>
    <col min="16" max="24" width="9.140625" hidden="1" customWidth="1"/>
    <col min="25" max="25" width="4.42578125" customWidth="1"/>
    <col min="26" max="26" width="11.42578125" customWidth="1"/>
    <col min="27" max="27" width="10" customWidth="1"/>
    <col min="28" max="30" width="11.42578125" customWidth="1"/>
  </cols>
  <sheetData>
    <row r="1" spans="1:30" ht="22.5" customHeight="1">
      <c r="A1" s="214"/>
      <c r="B1" s="215"/>
      <c r="C1" s="220" t="s">
        <v>64</v>
      </c>
      <c r="D1" s="221"/>
      <c r="E1" s="221"/>
      <c r="F1" s="221"/>
      <c r="G1" s="221"/>
      <c r="H1" s="221"/>
      <c r="I1" s="215"/>
      <c r="J1" s="46" t="s">
        <v>65</v>
      </c>
      <c r="K1" s="47">
        <v>3</v>
      </c>
      <c r="L1" s="214"/>
      <c r="M1" s="221"/>
      <c r="N1" s="2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</row>
    <row r="2" spans="1:30" ht="28.5" customHeight="1">
      <c r="A2" s="216"/>
      <c r="B2" s="217"/>
      <c r="C2" s="216"/>
      <c r="D2" s="178"/>
      <c r="E2" s="178"/>
      <c r="F2" s="178"/>
      <c r="G2" s="178"/>
      <c r="H2" s="178"/>
      <c r="I2" s="217"/>
      <c r="J2" s="46" t="s">
        <v>66</v>
      </c>
      <c r="K2" s="48">
        <v>43146</v>
      </c>
      <c r="L2" s="216"/>
      <c r="M2" s="178"/>
      <c r="N2" s="217"/>
      <c r="O2" s="15"/>
      <c r="P2" s="15"/>
      <c r="Q2" s="15"/>
      <c r="R2" s="15" t="s">
        <v>67</v>
      </c>
      <c r="S2" s="15" t="s">
        <v>68</v>
      </c>
      <c r="T2" s="15"/>
      <c r="U2" s="15"/>
      <c r="V2" s="15" t="s">
        <v>69</v>
      </c>
      <c r="W2" s="15"/>
      <c r="X2" s="15"/>
      <c r="Y2" s="15" t="s">
        <v>70</v>
      </c>
      <c r="Z2" s="15"/>
      <c r="AA2" s="15"/>
      <c r="AB2" s="15"/>
      <c r="AC2" s="15"/>
      <c r="AD2" s="15"/>
    </row>
    <row r="3" spans="1:30" ht="22.5" customHeight="1">
      <c r="A3" s="218"/>
      <c r="B3" s="219"/>
      <c r="C3" s="218"/>
      <c r="D3" s="222"/>
      <c r="E3" s="222"/>
      <c r="F3" s="222"/>
      <c r="G3" s="222"/>
      <c r="H3" s="222"/>
      <c r="I3" s="219"/>
      <c r="J3" s="46" t="s">
        <v>71</v>
      </c>
      <c r="K3" s="47" t="s">
        <v>72</v>
      </c>
      <c r="L3" s="218"/>
      <c r="M3" s="222"/>
      <c r="N3" s="219"/>
      <c r="O3" s="15"/>
      <c r="P3" s="15"/>
      <c r="Q3" s="15"/>
      <c r="R3" s="15" t="s">
        <v>73</v>
      </c>
      <c r="S3" s="15" t="s">
        <v>74</v>
      </c>
      <c r="T3" s="15"/>
      <c r="U3" s="15"/>
      <c r="V3" s="15" t="s">
        <v>75</v>
      </c>
      <c r="W3" s="15"/>
      <c r="X3" s="15"/>
      <c r="Y3" s="15" t="s">
        <v>76</v>
      </c>
      <c r="Z3" s="15"/>
      <c r="AA3" s="15"/>
      <c r="AB3" s="15"/>
      <c r="AC3" s="15"/>
      <c r="AD3" s="15"/>
    </row>
    <row r="4" spans="1:30" ht="12.7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 t="s">
        <v>77</v>
      </c>
      <c r="W4" s="15"/>
      <c r="X4" s="15"/>
      <c r="Y4" s="15" t="s">
        <v>78</v>
      </c>
      <c r="Z4" s="15"/>
      <c r="AA4" s="15"/>
      <c r="AB4" s="15"/>
      <c r="AC4" s="15"/>
      <c r="AD4" s="15"/>
    </row>
    <row r="5" spans="1:30" ht="22.5" customHeight="1">
      <c r="A5" s="223" t="s">
        <v>79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7"/>
      <c r="O5" s="49"/>
      <c r="P5" s="25"/>
      <c r="Q5" s="25"/>
      <c r="R5" s="25"/>
      <c r="S5" s="25"/>
      <c r="T5" s="25">
        <v>0</v>
      </c>
      <c r="U5" s="25"/>
      <c r="V5" s="25"/>
      <c r="W5" s="25"/>
      <c r="X5" s="25"/>
      <c r="Y5" s="25" t="s">
        <v>80</v>
      </c>
      <c r="Z5" s="25"/>
      <c r="AA5" s="25"/>
      <c r="AB5" s="25"/>
      <c r="AC5" s="25"/>
      <c r="AD5" s="25"/>
    </row>
    <row r="6" spans="1:30" ht="27.75" customHeight="1">
      <c r="A6" s="190" t="s">
        <v>81</v>
      </c>
      <c r="B6" s="186"/>
      <c r="C6" s="186"/>
      <c r="D6" s="187"/>
      <c r="E6" s="213" t="s">
        <v>82</v>
      </c>
      <c r="F6" s="186"/>
      <c r="G6" s="186"/>
      <c r="H6" s="186"/>
      <c r="I6" s="186"/>
      <c r="J6" s="186"/>
      <c r="K6" s="186"/>
      <c r="L6" s="186"/>
      <c r="M6" s="186"/>
      <c r="N6" s="187"/>
      <c r="O6" s="50"/>
      <c r="P6" s="25"/>
      <c r="Q6" s="25"/>
      <c r="R6" s="25"/>
      <c r="S6" s="25"/>
      <c r="T6" s="25">
        <v>1</v>
      </c>
      <c r="U6" s="25"/>
      <c r="V6" s="25"/>
      <c r="W6" s="25"/>
      <c r="X6" s="25"/>
      <c r="Y6" s="25" t="s">
        <v>83</v>
      </c>
      <c r="Z6" s="25"/>
      <c r="AA6" s="25"/>
      <c r="AB6" s="25"/>
      <c r="AC6" s="25"/>
      <c r="AD6" s="25"/>
    </row>
    <row r="7" spans="1:30" ht="25.5" customHeight="1">
      <c r="A7" s="190" t="s">
        <v>84</v>
      </c>
      <c r="B7" s="186"/>
      <c r="C7" s="186"/>
      <c r="D7" s="186"/>
      <c r="E7" s="51" t="s">
        <v>85</v>
      </c>
      <c r="F7" s="52" t="s">
        <v>86</v>
      </c>
      <c r="G7" s="53" t="s">
        <v>87</v>
      </c>
      <c r="H7" s="54"/>
      <c r="I7" s="212" t="s">
        <v>88</v>
      </c>
      <c r="J7" s="187"/>
      <c r="K7" s="213">
        <v>1018512120</v>
      </c>
      <c r="L7" s="186"/>
      <c r="M7" s="186"/>
      <c r="N7" s="187"/>
      <c r="O7" s="50"/>
      <c r="P7" s="25"/>
      <c r="Q7" s="25"/>
      <c r="R7" s="25"/>
      <c r="S7" s="25"/>
      <c r="T7" s="25">
        <v>2</v>
      </c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ht="29.25" customHeight="1">
      <c r="A8" s="190" t="s">
        <v>89</v>
      </c>
      <c r="B8" s="186"/>
      <c r="C8" s="186"/>
      <c r="D8" s="186"/>
      <c r="E8" s="224" t="s">
        <v>90</v>
      </c>
      <c r="F8" s="186"/>
      <c r="G8" s="186"/>
      <c r="H8" s="187"/>
      <c r="I8" s="212" t="s">
        <v>91</v>
      </c>
      <c r="J8" s="187"/>
      <c r="K8" s="213">
        <v>3138769513</v>
      </c>
      <c r="L8" s="186"/>
      <c r="M8" s="186"/>
      <c r="N8" s="187"/>
      <c r="O8" s="50"/>
      <c r="P8" s="25"/>
      <c r="Q8" s="25"/>
      <c r="R8" s="25"/>
      <c r="S8" s="25"/>
      <c r="T8" s="25">
        <v>3</v>
      </c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1:30" ht="25.5" customHeight="1">
      <c r="A9" s="190" t="s">
        <v>92</v>
      </c>
      <c r="B9" s="186"/>
      <c r="C9" s="186"/>
      <c r="D9" s="186"/>
      <c r="E9" s="186"/>
      <c r="F9" s="186"/>
      <c r="G9" s="186"/>
      <c r="H9" s="186"/>
      <c r="I9" s="223" t="s">
        <v>93</v>
      </c>
      <c r="J9" s="186"/>
      <c r="K9" s="186"/>
      <c r="L9" s="186"/>
      <c r="M9" s="186"/>
      <c r="N9" s="187"/>
      <c r="O9" s="55"/>
      <c r="P9" s="25"/>
      <c r="Q9" s="25"/>
      <c r="R9" s="25"/>
      <c r="S9" s="25"/>
      <c r="T9" s="25">
        <v>4</v>
      </c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 ht="32.25" customHeight="1">
      <c r="A10" s="185" t="s">
        <v>94</v>
      </c>
      <c r="B10" s="186"/>
      <c r="C10" s="186"/>
      <c r="D10" s="187"/>
      <c r="E10" s="225" t="s">
        <v>95</v>
      </c>
      <c r="F10" s="201"/>
      <c r="G10" s="201"/>
      <c r="H10" s="202"/>
      <c r="I10" s="226" t="s">
        <v>96</v>
      </c>
      <c r="J10" s="202"/>
      <c r="K10" s="225" t="s">
        <v>78</v>
      </c>
      <c r="L10" s="201"/>
      <c r="M10" s="201"/>
      <c r="N10" s="202"/>
      <c r="O10" s="56"/>
      <c r="P10" s="57"/>
      <c r="Q10" s="57"/>
      <c r="R10" s="57"/>
      <c r="S10" s="57"/>
      <c r="T10" s="57">
        <v>5</v>
      </c>
      <c r="U10" s="57"/>
      <c r="V10" s="57"/>
      <c r="W10" s="57"/>
      <c r="X10" s="57"/>
      <c r="Y10" s="57"/>
      <c r="Z10" s="57"/>
      <c r="AA10" s="57"/>
      <c r="AB10" s="57"/>
      <c r="AC10" s="57"/>
      <c r="AD10" s="57"/>
    </row>
    <row r="11" spans="1:30" ht="24.75" customHeight="1">
      <c r="A11" s="227" t="s">
        <v>97</v>
      </c>
      <c r="B11" s="193"/>
      <c r="C11" s="58" t="s">
        <v>98</v>
      </c>
      <c r="D11" s="59" t="s">
        <v>99</v>
      </c>
      <c r="E11" s="58" t="s">
        <v>98</v>
      </c>
      <c r="F11" s="59" t="s">
        <v>99</v>
      </c>
      <c r="G11" s="58" t="s">
        <v>98</v>
      </c>
      <c r="H11" s="59" t="s">
        <v>99</v>
      </c>
      <c r="I11" s="58" t="s">
        <v>98</v>
      </c>
      <c r="J11" s="59" t="s">
        <v>99</v>
      </c>
      <c r="K11" s="58" t="s">
        <v>100</v>
      </c>
      <c r="L11" s="59" t="s">
        <v>99</v>
      </c>
      <c r="M11" s="58" t="s">
        <v>98</v>
      </c>
      <c r="N11" s="59" t="s">
        <v>99</v>
      </c>
      <c r="O11" s="60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</row>
    <row r="12" spans="1:30" ht="24" customHeight="1">
      <c r="A12" s="195"/>
      <c r="B12" s="196"/>
      <c r="C12" s="62" t="s">
        <v>101</v>
      </c>
      <c r="D12" s="63">
        <v>1</v>
      </c>
      <c r="E12" s="64"/>
      <c r="F12" s="65"/>
      <c r="G12" s="64"/>
      <c r="H12" s="65"/>
      <c r="I12" s="66"/>
      <c r="J12" s="65"/>
      <c r="K12" s="66"/>
      <c r="L12" s="65"/>
      <c r="M12" s="66"/>
      <c r="N12" s="65"/>
      <c r="O12" s="67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24" customHeight="1">
      <c r="A13" s="190" t="s">
        <v>102</v>
      </c>
      <c r="B13" s="187"/>
      <c r="C13" s="213" t="s">
        <v>103</v>
      </c>
      <c r="D13" s="186"/>
      <c r="E13" s="186"/>
      <c r="F13" s="186"/>
      <c r="G13" s="187"/>
      <c r="H13" s="228" t="s">
        <v>104</v>
      </c>
      <c r="I13" s="186"/>
      <c r="J13" s="186"/>
      <c r="K13" s="213" t="s">
        <v>68</v>
      </c>
      <c r="L13" s="186"/>
      <c r="M13" s="186"/>
      <c r="N13" s="187"/>
      <c r="O13" s="67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24" customHeight="1">
      <c r="A14" s="68" t="s">
        <v>105</v>
      </c>
      <c r="B14" s="68"/>
      <c r="C14" s="69"/>
      <c r="D14" s="70"/>
      <c r="E14" s="229" t="s">
        <v>106</v>
      </c>
      <c r="F14" s="186"/>
      <c r="G14" s="186"/>
      <c r="H14" s="186"/>
      <c r="I14" s="186"/>
      <c r="J14" s="186"/>
      <c r="K14" s="186"/>
      <c r="L14" s="228" t="s">
        <v>107</v>
      </c>
      <c r="M14" s="187"/>
      <c r="N14" s="52" t="s">
        <v>73</v>
      </c>
      <c r="O14" s="6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6.5" customHeight="1">
      <c r="A15" s="71"/>
      <c r="B15" s="72"/>
      <c r="C15" s="72"/>
      <c r="D15" s="72"/>
      <c r="E15" s="73"/>
      <c r="F15" s="73"/>
      <c r="G15" s="73"/>
      <c r="H15" s="73"/>
      <c r="I15" s="73"/>
      <c r="J15" s="73"/>
      <c r="K15" s="74"/>
      <c r="L15" s="74"/>
      <c r="M15" s="74"/>
      <c r="N15" s="75"/>
      <c r="O15" s="76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8" customHeight="1">
      <c r="A16" s="223" t="s">
        <v>108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7"/>
      <c r="O16" s="49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27" customHeight="1">
      <c r="A17" s="77" t="s">
        <v>109</v>
      </c>
      <c r="B17" s="78"/>
      <c r="C17" s="78"/>
      <c r="D17" s="230" t="s">
        <v>110</v>
      </c>
      <c r="E17" s="186"/>
      <c r="F17" s="186"/>
      <c r="G17" s="187"/>
      <c r="H17" s="190" t="s">
        <v>111</v>
      </c>
      <c r="I17" s="186"/>
      <c r="J17" s="186"/>
      <c r="K17" s="187"/>
      <c r="L17" s="231" t="s">
        <v>168</v>
      </c>
      <c r="M17" s="186"/>
      <c r="N17" s="187"/>
      <c r="O17" s="49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79">
        <v>95696</v>
      </c>
      <c r="AC17" s="15"/>
      <c r="AD17" s="15"/>
    </row>
    <row r="18" spans="1:30" ht="27" customHeight="1">
      <c r="A18" s="190" t="s">
        <v>112</v>
      </c>
      <c r="B18" s="187"/>
      <c r="C18" s="80">
        <v>1597</v>
      </c>
      <c r="D18" s="81" t="s">
        <v>113</v>
      </c>
      <c r="E18" s="233">
        <v>44135</v>
      </c>
      <c r="F18" s="187"/>
      <c r="G18" s="234" t="s">
        <v>114</v>
      </c>
      <c r="H18" s="186"/>
      <c r="I18" s="186"/>
      <c r="J18" s="82">
        <v>49298</v>
      </c>
      <c r="K18" s="83" t="s">
        <v>113</v>
      </c>
      <c r="L18" s="232">
        <v>44141</v>
      </c>
      <c r="M18" s="186"/>
      <c r="N18" s="187"/>
      <c r="O18" s="49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33" customHeight="1">
      <c r="A19" s="81" t="s">
        <v>115</v>
      </c>
      <c r="B19" s="81"/>
      <c r="C19" s="81"/>
      <c r="D19" s="84" t="s">
        <v>116</v>
      </c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49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9.5" customHeight="1">
      <c r="A20" s="81"/>
      <c r="B20" s="81"/>
      <c r="C20" s="81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50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23.25" customHeight="1">
      <c r="A21" s="85" t="s">
        <v>117</v>
      </c>
      <c r="B21" s="85"/>
      <c r="C21" s="85"/>
      <c r="D21" s="85"/>
      <c r="E21" s="85"/>
      <c r="F21" s="86" t="s">
        <v>118</v>
      </c>
      <c r="G21" s="86"/>
      <c r="H21" s="51" t="s">
        <v>119</v>
      </c>
      <c r="I21" s="51" t="s">
        <v>120</v>
      </c>
      <c r="J21" s="51" t="s">
        <v>121</v>
      </c>
      <c r="K21" s="86" t="s">
        <v>122</v>
      </c>
      <c r="L21" s="51" t="s">
        <v>119</v>
      </c>
      <c r="M21" s="51" t="s">
        <v>120</v>
      </c>
      <c r="N21" s="51" t="s">
        <v>121</v>
      </c>
      <c r="O21" s="49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22.5" customHeight="1">
      <c r="A22" s="85"/>
      <c r="B22" s="85"/>
      <c r="C22" s="85"/>
      <c r="D22" s="85"/>
      <c r="E22" s="85"/>
      <c r="F22" s="86"/>
      <c r="G22" s="86"/>
      <c r="H22" s="87">
        <v>1</v>
      </c>
      <c r="I22" s="87">
        <v>11</v>
      </c>
      <c r="J22" s="87">
        <v>2020</v>
      </c>
      <c r="K22" s="86"/>
      <c r="L22" s="87">
        <v>30</v>
      </c>
      <c r="M22" s="87">
        <v>11</v>
      </c>
      <c r="N22" s="87">
        <v>2020</v>
      </c>
      <c r="O22" s="88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24" customHeight="1">
      <c r="A23" s="190" t="s">
        <v>123</v>
      </c>
      <c r="B23" s="186"/>
      <c r="C23" s="186"/>
      <c r="D23" s="186"/>
      <c r="E23" s="186"/>
      <c r="F23" s="186"/>
      <c r="G23" s="187"/>
      <c r="H23" s="235">
        <v>1734450</v>
      </c>
      <c r="I23" s="186"/>
      <c r="J23" s="186"/>
      <c r="K23" s="186"/>
      <c r="L23" s="186"/>
      <c r="M23" s="186"/>
      <c r="N23" s="187"/>
      <c r="O23" s="67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79">
        <v>95696</v>
      </c>
      <c r="AD23" s="15"/>
    </row>
    <row r="24" spans="1:30" ht="24" customHeight="1">
      <c r="A24" s="190" t="s">
        <v>124</v>
      </c>
      <c r="B24" s="187"/>
      <c r="C24" s="213" t="s">
        <v>125</v>
      </c>
      <c r="D24" s="186"/>
      <c r="E24" s="187"/>
      <c r="F24" s="212" t="s">
        <v>126</v>
      </c>
      <c r="G24" s="186"/>
      <c r="H24" s="186"/>
      <c r="I24" s="186"/>
      <c r="J24" s="187"/>
      <c r="K24" s="235"/>
      <c r="L24" s="186"/>
      <c r="M24" s="186"/>
      <c r="N24" s="187"/>
      <c r="O24" s="67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79">
        <v>95696</v>
      </c>
      <c r="AA24" s="15"/>
      <c r="AB24" s="15"/>
      <c r="AC24" s="15"/>
      <c r="AD24" s="15"/>
    </row>
    <row r="25" spans="1:30" ht="54.75" customHeight="1">
      <c r="A25" s="236" t="s">
        <v>127</v>
      </c>
      <c r="B25" s="186"/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7"/>
      <c r="O25" s="89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>
        <v>2162</v>
      </c>
    </row>
    <row r="26" spans="1:30" ht="18" customHeight="1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2"/>
      <c r="O26" s="89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9.5" customHeight="1">
      <c r="A27" s="237" t="s">
        <v>128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3"/>
      <c r="O27" s="93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spans="1:30" ht="19.5" customHeight="1">
      <c r="A28" s="223" t="s">
        <v>129</v>
      </c>
      <c r="B28" s="186"/>
      <c r="C28" s="186"/>
      <c r="D28" s="186"/>
      <c r="E28" s="186"/>
      <c r="F28" s="186"/>
      <c r="G28" s="186"/>
      <c r="H28" s="186"/>
      <c r="I28" s="187"/>
      <c r="J28" s="223" t="s">
        <v>130</v>
      </c>
      <c r="K28" s="186"/>
      <c r="L28" s="186"/>
      <c r="M28" s="186"/>
      <c r="N28" s="187"/>
      <c r="O28" s="49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94"/>
      <c r="AB28" s="15"/>
      <c r="AC28" s="15"/>
      <c r="AD28" s="15"/>
    </row>
    <row r="29" spans="1:30" ht="19.5" customHeight="1">
      <c r="A29" s="185" t="s">
        <v>131</v>
      </c>
      <c r="B29" s="186"/>
      <c r="C29" s="186"/>
      <c r="D29" s="186"/>
      <c r="E29" s="186"/>
      <c r="F29" s="186"/>
      <c r="G29" s="186"/>
      <c r="H29" s="186"/>
      <c r="I29" s="187"/>
      <c r="J29" s="188">
        <v>15610050</v>
      </c>
      <c r="K29" s="186"/>
      <c r="L29" s="186"/>
      <c r="M29" s="186"/>
      <c r="N29" s="187"/>
      <c r="O29" s="95"/>
      <c r="P29" s="15"/>
      <c r="Q29" s="15"/>
      <c r="R29" s="96"/>
      <c r="S29" s="15"/>
      <c r="T29" s="15"/>
      <c r="U29" s="15"/>
      <c r="V29" s="15"/>
      <c r="W29" s="15"/>
      <c r="X29" s="15"/>
      <c r="Y29" s="15"/>
      <c r="Z29" s="15"/>
      <c r="AA29" s="94">
        <v>1100000</v>
      </c>
      <c r="AB29" s="94">
        <f>+AA29/30*5</f>
        <v>183333.33333333331</v>
      </c>
      <c r="AC29" s="94">
        <f>+AA29/30*10</f>
        <v>366666.66666666663</v>
      </c>
      <c r="AD29" s="15"/>
    </row>
    <row r="30" spans="1:30" ht="19.5" customHeight="1">
      <c r="A30" s="185" t="s">
        <v>42</v>
      </c>
      <c r="B30" s="186"/>
      <c r="C30" s="186"/>
      <c r="D30" s="186"/>
      <c r="E30" s="186"/>
      <c r="F30" s="186"/>
      <c r="G30" s="186"/>
      <c r="H30" s="186"/>
      <c r="I30" s="187"/>
      <c r="J30" s="188">
        <v>15610050</v>
      </c>
      <c r="K30" s="186"/>
      <c r="L30" s="186"/>
      <c r="M30" s="186"/>
      <c r="N30" s="187"/>
      <c r="O30" s="9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94"/>
      <c r="AB30" s="15"/>
      <c r="AC30" s="15"/>
      <c r="AD30" s="15"/>
    </row>
    <row r="31" spans="1:30" ht="19.5" customHeight="1">
      <c r="A31" s="189" t="s">
        <v>132</v>
      </c>
      <c r="B31" s="186"/>
      <c r="C31" s="186"/>
      <c r="D31" s="186"/>
      <c r="E31" s="186"/>
      <c r="F31" s="186"/>
      <c r="G31" s="186"/>
      <c r="H31" s="186"/>
      <c r="I31" s="187"/>
      <c r="J31" s="188">
        <v>1734450</v>
      </c>
      <c r="K31" s="186"/>
      <c r="L31" s="186"/>
      <c r="M31" s="186"/>
      <c r="N31" s="187"/>
      <c r="O31" s="9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94"/>
      <c r="AB31" s="15"/>
      <c r="AC31" s="15"/>
      <c r="AD31" s="15"/>
    </row>
    <row r="32" spans="1:30" ht="19.5" customHeight="1">
      <c r="A32" s="185" t="s">
        <v>44</v>
      </c>
      <c r="B32" s="186"/>
      <c r="C32" s="186"/>
      <c r="D32" s="186"/>
      <c r="E32" s="186"/>
      <c r="F32" s="186"/>
      <c r="G32" s="186"/>
      <c r="H32" s="186"/>
      <c r="I32" s="187"/>
      <c r="J32" s="188">
        <v>0</v>
      </c>
      <c r="K32" s="186"/>
      <c r="L32" s="186"/>
      <c r="M32" s="186"/>
      <c r="N32" s="187"/>
      <c r="O32" s="9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94"/>
      <c r="AB32" s="15"/>
      <c r="AC32" s="15"/>
      <c r="AD32" s="15"/>
    </row>
    <row r="33" spans="1:30" ht="19.5" customHeight="1">
      <c r="A33" s="185" t="s">
        <v>45</v>
      </c>
      <c r="B33" s="186"/>
      <c r="C33" s="186"/>
      <c r="D33" s="186"/>
      <c r="E33" s="186"/>
      <c r="F33" s="186"/>
      <c r="G33" s="186"/>
      <c r="H33" s="186"/>
      <c r="I33" s="187"/>
      <c r="J33" s="188">
        <v>0</v>
      </c>
      <c r="K33" s="186"/>
      <c r="L33" s="186"/>
      <c r="M33" s="186"/>
      <c r="N33" s="187"/>
      <c r="O33" s="97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</row>
    <row r="34" spans="1:30" ht="19.5" customHeight="1">
      <c r="A34" s="190" t="s">
        <v>46</v>
      </c>
      <c r="B34" s="186"/>
      <c r="C34" s="186"/>
      <c r="D34" s="186"/>
      <c r="E34" s="186"/>
      <c r="F34" s="186"/>
      <c r="G34" s="186"/>
      <c r="H34" s="186"/>
      <c r="I34" s="187"/>
      <c r="J34" s="191">
        <v>1</v>
      </c>
      <c r="K34" s="186"/>
      <c r="L34" s="186"/>
      <c r="M34" s="186"/>
      <c r="N34" s="187"/>
      <c r="O34" s="98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</row>
    <row r="35" spans="1:30" ht="12.75" customHeight="1">
      <c r="A35" s="99"/>
      <c r="B35" s="100"/>
      <c r="C35" s="100"/>
      <c r="D35" s="101"/>
      <c r="E35" s="102"/>
      <c r="F35" s="102"/>
      <c r="G35" s="103"/>
      <c r="H35" s="103"/>
      <c r="I35" s="103"/>
      <c r="J35" s="103"/>
      <c r="K35" s="103"/>
      <c r="L35" s="103"/>
      <c r="M35" s="103"/>
      <c r="N35" s="104"/>
      <c r="O35" s="37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</row>
    <row r="36" spans="1:30" ht="15" customHeight="1">
      <c r="A36" s="192" t="s">
        <v>49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4"/>
      <c r="O36" s="10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</row>
    <row r="37" spans="1:30" ht="16.5" customHeight="1">
      <c r="A37" s="195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7"/>
      <c r="O37" s="10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</row>
    <row r="38" spans="1:30" ht="16.5" customHeight="1">
      <c r="A38" s="198" t="s">
        <v>133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6"/>
      <c r="O38" s="106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</row>
    <row r="39" spans="1:30" ht="34.5" customHeight="1">
      <c r="A39" s="177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9"/>
      <c r="O39" s="106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</row>
    <row r="40" spans="1:30" ht="31.5" customHeight="1">
      <c r="A40" s="199" t="s">
        <v>51</v>
      </c>
      <c r="B40" s="187"/>
      <c r="C40" s="199" t="s">
        <v>134</v>
      </c>
      <c r="D40" s="187"/>
      <c r="E40" s="199" t="s">
        <v>135</v>
      </c>
      <c r="F40" s="186"/>
      <c r="G40" s="187"/>
      <c r="H40" s="199" t="s">
        <v>136</v>
      </c>
      <c r="I40" s="186"/>
      <c r="J40" s="107" t="s">
        <v>137</v>
      </c>
      <c r="K40" s="108" t="s">
        <v>138</v>
      </c>
      <c r="L40" s="199" t="s">
        <v>139</v>
      </c>
      <c r="M40" s="186"/>
      <c r="N40" s="187"/>
      <c r="O40" s="109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</row>
    <row r="41" spans="1:30" ht="38.25" customHeight="1">
      <c r="A41" s="208">
        <v>1033001067</v>
      </c>
      <c r="B41" s="187"/>
      <c r="C41" s="209">
        <v>877803</v>
      </c>
      <c r="D41" s="187"/>
      <c r="E41" s="210">
        <v>109725</v>
      </c>
      <c r="F41" s="186"/>
      <c r="G41" s="187"/>
      <c r="H41" s="210">
        <v>140448</v>
      </c>
      <c r="I41" s="186"/>
      <c r="J41" s="111">
        <v>3</v>
      </c>
      <c r="K41" s="112">
        <v>21383</v>
      </c>
      <c r="L41" s="211">
        <v>271557</v>
      </c>
      <c r="M41" s="186"/>
      <c r="N41" s="187"/>
      <c r="O41" s="113"/>
      <c r="P41" s="32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</row>
    <row r="42" spans="1:30" ht="42" customHeight="1">
      <c r="A42" s="200" t="s">
        <v>169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2"/>
      <c r="O42" s="106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</row>
    <row r="43" spans="1:30" ht="1.5" customHeight="1">
      <c r="A43" s="203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1"/>
      <c r="O43" s="106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</row>
    <row r="44" spans="1:30" ht="23.25" customHeight="1">
      <c r="A44" s="204" t="s">
        <v>140</v>
      </c>
      <c r="B44" s="160"/>
      <c r="C44" s="160"/>
      <c r="D44" s="160"/>
      <c r="E44" s="160"/>
      <c r="F44" s="160"/>
      <c r="G44" s="205" t="s">
        <v>82</v>
      </c>
      <c r="H44" s="160"/>
      <c r="I44" s="160"/>
      <c r="J44" s="160"/>
      <c r="K44" s="160"/>
      <c r="L44" s="160"/>
      <c r="M44" s="160"/>
      <c r="N44" s="161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21.75" customHeight="1">
      <c r="A45" s="206" t="s">
        <v>62</v>
      </c>
      <c r="B45" s="132"/>
      <c r="C45" s="132"/>
      <c r="D45" s="132"/>
      <c r="E45" s="132"/>
      <c r="F45" s="132"/>
      <c r="G45" s="207" t="s">
        <v>141</v>
      </c>
      <c r="H45" s="132"/>
      <c r="I45" s="132"/>
      <c r="J45" s="132"/>
      <c r="K45" s="132"/>
      <c r="L45" s="132"/>
      <c r="M45" s="132"/>
      <c r="N45" s="133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9.5" customHeight="1"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2.75" customHeight="1">
      <c r="O47" s="114"/>
      <c r="P47" s="15"/>
      <c r="Q47" s="15"/>
      <c r="R47" s="15" t="s">
        <v>60</v>
      </c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2.7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2.7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2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2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2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2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2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2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2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2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2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2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2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2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2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2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2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2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2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2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2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2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2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2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2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2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2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2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2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2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2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2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2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2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2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2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2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2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2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2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2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2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2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2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2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2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2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2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2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2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2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2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2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2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2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2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2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2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2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2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2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2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2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2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2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2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2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2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2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2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2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2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2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2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2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2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2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2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2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2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2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2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2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2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2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2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2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2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2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2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2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2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2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2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2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2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2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2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2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2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2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2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2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2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2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2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2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2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2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2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2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2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2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2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2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2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2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2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2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2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2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2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2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2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2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2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2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2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2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2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2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2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2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2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2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2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2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2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2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2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2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2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2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2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2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2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2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2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2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2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2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2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2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2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2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2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2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2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2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2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2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2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2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2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2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2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2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2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2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2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2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2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2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2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2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2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2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2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2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2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2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2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2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2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2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2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2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2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2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2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2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2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2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2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2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2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2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2.75" customHeight="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2.75" customHeight="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2.7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/>
    <row r="249" spans="1:30" ht="15.75" customHeight="1"/>
    <row r="250" spans="1:30" ht="15.75" customHeight="1"/>
    <row r="251" spans="1:30" ht="15.75" customHeight="1"/>
    <row r="252" spans="1:30" ht="15.75" customHeight="1"/>
    <row r="253" spans="1:30" ht="15.75" customHeight="1"/>
    <row r="254" spans="1:30" ht="15.75" customHeight="1"/>
    <row r="255" spans="1:30" ht="15.75" customHeight="1"/>
    <row r="256" spans="1:30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6:N25"/>
  <mergeCells count="74">
    <mergeCell ref="A25:N25"/>
    <mergeCell ref="A27:N27"/>
    <mergeCell ref="A28:I28"/>
    <mergeCell ref="J28:N28"/>
    <mergeCell ref="A29:I29"/>
    <mergeCell ref="J29:N29"/>
    <mergeCell ref="A23:G23"/>
    <mergeCell ref="H23:N23"/>
    <mergeCell ref="A24:B24"/>
    <mergeCell ref="C24:E24"/>
    <mergeCell ref="K24:N24"/>
    <mergeCell ref="F24:J24"/>
    <mergeCell ref="A16:N16"/>
    <mergeCell ref="D17:G17"/>
    <mergeCell ref="H17:K17"/>
    <mergeCell ref="L17:N17"/>
    <mergeCell ref="A18:B18"/>
    <mergeCell ref="L18:N18"/>
    <mergeCell ref="E18:F18"/>
    <mergeCell ref="G18:I18"/>
    <mergeCell ref="A13:B13"/>
    <mergeCell ref="C13:G13"/>
    <mergeCell ref="H13:J13"/>
    <mergeCell ref="K13:N13"/>
    <mergeCell ref="E14:K14"/>
    <mergeCell ref="L14:M14"/>
    <mergeCell ref="A10:D10"/>
    <mergeCell ref="K10:N10"/>
    <mergeCell ref="E10:H10"/>
    <mergeCell ref="I10:J10"/>
    <mergeCell ref="A11:B12"/>
    <mergeCell ref="A8:D8"/>
    <mergeCell ref="E8:H8"/>
    <mergeCell ref="I8:J8"/>
    <mergeCell ref="K8:N8"/>
    <mergeCell ref="A9:H9"/>
    <mergeCell ref="I9:N9"/>
    <mergeCell ref="I7:J7"/>
    <mergeCell ref="K7:N7"/>
    <mergeCell ref="A1:B3"/>
    <mergeCell ref="C1:I3"/>
    <mergeCell ref="L1:N3"/>
    <mergeCell ref="A5:N5"/>
    <mergeCell ref="A6:D6"/>
    <mergeCell ref="E6:N6"/>
    <mergeCell ref="A7:D7"/>
    <mergeCell ref="A43:N43"/>
    <mergeCell ref="A44:F44"/>
    <mergeCell ref="G44:N44"/>
    <mergeCell ref="A45:F45"/>
    <mergeCell ref="G45:N45"/>
    <mergeCell ref="A38:N39"/>
    <mergeCell ref="A40:B40"/>
    <mergeCell ref="C40:D40"/>
    <mergeCell ref="L40:N40"/>
    <mergeCell ref="A42:N42"/>
    <mergeCell ref="E40:G40"/>
    <mergeCell ref="H40:I40"/>
    <mergeCell ref="A41:B41"/>
    <mergeCell ref="C41:D41"/>
    <mergeCell ref="E41:G41"/>
    <mergeCell ref="H41:I41"/>
    <mergeCell ref="L41:N41"/>
    <mergeCell ref="J33:N33"/>
    <mergeCell ref="A33:I33"/>
    <mergeCell ref="A34:I34"/>
    <mergeCell ref="J34:N34"/>
    <mergeCell ref="A36:N37"/>
    <mergeCell ref="A30:I30"/>
    <mergeCell ref="J30:N30"/>
    <mergeCell ref="A31:I31"/>
    <mergeCell ref="J31:N31"/>
    <mergeCell ref="A32:I32"/>
    <mergeCell ref="J32:N32"/>
  </mergeCells>
  <dataValidations count="5">
    <dataValidation type="list" allowBlank="1" showErrorMessage="1" sqref="K13">
      <formula1>$S$2:$S$3</formula1>
    </dataValidation>
    <dataValidation type="list" allowBlank="1" showErrorMessage="1" sqref="K10">
      <formula1>$Y$2:$Y$6</formula1>
    </dataValidation>
    <dataValidation type="list" allowBlank="1" showErrorMessage="1" sqref="N14">
      <formula1>$R$2:$R$3</formula1>
    </dataValidation>
    <dataValidation type="list" allowBlank="1" showErrorMessage="1" sqref="C24">
      <formula1>$V$2:$V$4</formula1>
    </dataValidation>
    <dataValidation type="list" allowBlank="1" showErrorMessage="1" sqref="J41">
      <formula1>$T$5:$T$10</formula1>
    </dataValidation>
  </dataValidations>
  <hyperlinks>
    <hyperlink ref="E8" r:id="rId1"/>
  </hyperlinks>
  <pageMargins left="0.25" right="0.25" top="0.75" bottom="0.75" header="0" footer="0"/>
  <pageSetup paperSize="8" orientation="portrait" r:id="rId2"/>
  <headerFooter>
    <oddFooter>&amp;RPágina &amp;P de</oddFooter>
  </headerFooter>
  <colBreaks count="1" manualBreakCount="1">
    <brk id="14" man="1"/>
  </colBreaks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2578125" defaultRowHeight="15" customHeight="1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0.85546875" customWidth="1"/>
    <col min="17" max="18" width="11.42578125" customWidth="1"/>
    <col min="19" max="26" width="9.140625" customWidth="1"/>
  </cols>
  <sheetData>
    <row r="1" spans="1:26" ht="12.75" customHeight="1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48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27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2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27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27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7.5" customHeight="1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28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>
      <c r="A7" s="147" t="s">
        <v>142</v>
      </c>
      <c r="B7" s="124"/>
      <c r="C7" s="124"/>
      <c r="D7" s="123"/>
      <c r="E7" s="149" t="s">
        <v>143</v>
      </c>
      <c r="F7" s="124"/>
      <c r="G7" s="124"/>
      <c r="H7" s="124"/>
      <c r="I7" s="124"/>
      <c r="J7" s="124"/>
      <c r="K7" s="124"/>
      <c r="L7" s="124"/>
      <c r="M7" s="125"/>
      <c r="N7" s="150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>
      <c r="A8" s="18" t="s">
        <v>15</v>
      </c>
      <c r="B8" s="151" t="s">
        <v>16</v>
      </c>
      <c r="C8" s="124"/>
      <c r="D8" s="124"/>
      <c r="E8" s="123"/>
      <c r="F8" s="152" t="s">
        <v>17</v>
      </c>
      <c r="G8" s="19" t="s">
        <v>18</v>
      </c>
      <c r="H8" s="19" t="s">
        <v>19</v>
      </c>
      <c r="I8" s="19" t="s">
        <v>20</v>
      </c>
      <c r="J8" s="154" t="s">
        <v>21</v>
      </c>
      <c r="K8" s="19" t="s">
        <v>18</v>
      </c>
      <c r="L8" s="19" t="s">
        <v>19</v>
      </c>
      <c r="M8" s="20" t="s">
        <v>20</v>
      </c>
      <c r="N8" s="127"/>
      <c r="O8" s="15"/>
      <c r="P8" s="21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4.5" customHeight="1">
      <c r="A9" s="22"/>
      <c r="B9" s="146"/>
      <c r="C9" s="124"/>
      <c r="D9" s="124"/>
      <c r="E9" s="123"/>
      <c r="F9" s="153"/>
      <c r="G9" s="23">
        <v>1</v>
      </c>
      <c r="H9" s="23">
        <v>8</v>
      </c>
      <c r="I9" s="23">
        <v>2016</v>
      </c>
      <c r="J9" s="153"/>
      <c r="K9" s="23">
        <v>31</v>
      </c>
      <c r="L9" s="23">
        <v>8</v>
      </c>
      <c r="M9" s="24">
        <v>2016</v>
      </c>
      <c r="N9" s="127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147" t="s">
        <v>144</v>
      </c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5"/>
      <c r="N10" s="127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47" t="s">
        <v>145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5"/>
      <c r="N11" s="128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47.25" customHeight="1">
      <c r="A12" s="155" t="s">
        <v>146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5"/>
      <c r="N12" s="26" t="s">
        <v>26</v>
      </c>
      <c r="O12" s="1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24" customHeight="1">
      <c r="A13" s="156" t="s">
        <v>147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5"/>
      <c r="N13" s="157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>
      <c r="A14" s="158" t="s">
        <v>29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5"/>
      <c r="N14" s="127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42" customHeight="1">
      <c r="A15" s="159" t="s">
        <v>30</v>
      </c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1"/>
      <c r="N15" s="127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42" customHeight="1">
      <c r="A16" s="162" t="s">
        <v>31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63"/>
      <c r="N16" s="128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3.5" customHeight="1">
      <c r="A17" s="170"/>
      <c r="B17" s="171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2"/>
      <c r="N17" s="2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3.5" customHeight="1">
      <c r="A18" s="173" t="s">
        <v>32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5"/>
      <c r="N18" s="28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31.5" customHeight="1">
      <c r="A19" s="238" t="s">
        <v>148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2"/>
      <c r="N19" s="150" t="s">
        <v>34</v>
      </c>
      <c r="O19" s="15">
        <v>17829636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4.25" customHeight="1">
      <c r="A20" s="177"/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9"/>
      <c r="N20" s="128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hidden="1" customHeight="1">
      <c r="A21" s="177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9"/>
      <c r="N21" s="28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hidden="1" customHeight="1">
      <c r="A22" s="177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9"/>
      <c r="N22" s="2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hidden="1" customHeight="1">
      <c r="A23" s="137"/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9"/>
      <c r="N23" s="2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49.5" customHeight="1">
      <c r="A24" s="180" t="s">
        <v>149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5"/>
      <c r="N24" s="28"/>
      <c r="O24" s="15">
        <f>2593402+648350</f>
        <v>3241752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61.5" customHeight="1">
      <c r="A25" s="181" t="s">
        <v>36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63"/>
      <c r="N25" s="28"/>
      <c r="O25" s="15"/>
      <c r="P25" s="15">
        <v>14587884</v>
      </c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0.25" customHeight="1">
      <c r="A26" s="29" t="s">
        <v>37</v>
      </c>
      <c r="B26" s="141" t="s">
        <v>38</v>
      </c>
      <c r="C26" s="124"/>
      <c r="D26" s="124"/>
      <c r="E26" s="123"/>
      <c r="F26" s="141" t="s">
        <v>39</v>
      </c>
      <c r="G26" s="124"/>
      <c r="H26" s="124"/>
      <c r="I26" s="124"/>
      <c r="J26" s="124"/>
      <c r="K26" s="124"/>
      <c r="L26" s="124"/>
      <c r="M26" s="125"/>
      <c r="N26" s="28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38.25" customHeight="1">
      <c r="A27" s="30" t="s">
        <v>40</v>
      </c>
      <c r="B27" s="164">
        <v>17829636</v>
      </c>
      <c r="C27" s="124"/>
      <c r="D27" s="124"/>
      <c r="E27" s="165"/>
      <c r="F27" s="182" t="e">
        <f t="shared" ref="F27:F31" ca="1" si="0">CONCATENATE(UPPER(CONVERTIRNUM(B27,TRUE)),"( MCTE )")</f>
        <v>#NAME?</v>
      </c>
      <c r="G27" s="124"/>
      <c r="H27" s="124"/>
      <c r="I27" s="124"/>
      <c r="J27" s="124"/>
      <c r="K27" s="124"/>
      <c r="L27" s="124"/>
      <c r="M27" s="125"/>
      <c r="N27" s="157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5.5" customHeight="1">
      <c r="A28" s="31" t="s">
        <v>42</v>
      </c>
      <c r="B28" s="164">
        <f>+B27-648350</f>
        <v>17181286</v>
      </c>
      <c r="C28" s="124"/>
      <c r="D28" s="124"/>
      <c r="E28" s="165"/>
      <c r="F28" s="182" t="e">
        <f t="shared" ca="1" si="0"/>
        <v>#NAME?</v>
      </c>
      <c r="G28" s="124"/>
      <c r="H28" s="124"/>
      <c r="I28" s="124"/>
      <c r="J28" s="124"/>
      <c r="K28" s="124"/>
      <c r="L28" s="124"/>
      <c r="M28" s="125"/>
      <c r="N28" s="127"/>
      <c r="O28" s="15">
        <v>20785288</v>
      </c>
      <c r="P28" s="15"/>
      <c r="Q28" s="15"/>
      <c r="R28" s="15">
        <f>17181286+648350</f>
        <v>17829636</v>
      </c>
      <c r="S28" s="15"/>
      <c r="T28" s="15"/>
      <c r="U28" s="15"/>
      <c r="V28" s="15"/>
      <c r="W28" s="15"/>
      <c r="X28" s="15"/>
      <c r="Y28" s="15"/>
      <c r="Z28" s="15"/>
    </row>
    <row r="29" spans="1:26" ht="25.5" customHeight="1">
      <c r="A29" s="30" t="s">
        <v>43</v>
      </c>
      <c r="B29" s="164">
        <v>2593402</v>
      </c>
      <c r="C29" s="124"/>
      <c r="D29" s="124"/>
      <c r="E29" s="165"/>
      <c r="F29" s="182" t="e">
        <f t="shared" ca="1" si="0"/>
        <v>#NAME?</v>
      </c>
      <c r="G29" s="124"/>
      <c r="H29" s="124"/>
      <c r="I29" s="124"/>
      <c r="J29" s="124"/>
      <c r="K29" s="124"/>
      <c r="L29" s="124"/>
      <c r="M29" s="125"/>
      <c r="N29" s="127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5.5" customHeight="1">
      <c r="A30" s="30" t="s">
        <v>44</v>
      </c>
      <c r="B30" s="164">
        <v>0</v>
      </c>
      <c r="C30" s="124"/>
      <c r="D30" s="124"/>
      <c r="E30" s="165"/>
      <c r="F30" s="182" t="e">
        <f t="shared" ca="1" si="0"/>
        <v>#NAME?</v>
      </c>
      <c r="G30" s="124"/>
      <c r="H30" s="124"/>
      <c r="I30" s="124"/>
      <c r="J30" s="124"/>
      <c r="K30" s="124"/>
      <c r="L30" s="124"/>
      <c r="M30" s="125"/>
      <c r="N30" s="127"/>
      <c r="O30" s="15">
        <f>+B29*0.8</f>
        <v>2074721.6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>
      <c r="A31" s="30" t="s">
        <v>45</v>
      </c>
      <c r="B31" s="164">
        <f>+B27-B28</f>
        <v>648350</v>
      </c>
      <c r="C31" s="124"/>
      <c r="D31" s="124"/>
      <c r="E31" s="165"/>
      <c r="F31" s="182" t="e">
        <f t="shared" ca="1" si="0"/>
        <v>#NAME?</v>
      </c>
      <c r="G31" s="124"/>
      <c r="H31" s="124"/>
      <c r="I31" s="124"/>
      <c r="J31" s="124"/>
      <c r="K31" s="124"/>
      <c r="L31" s="124"/>
      <c r="M31" s="125"/>
      <c r="N31" s="128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2.75" customHeight="1">
      <c r="A32" s="30" t="s">
        <v>46</v>
      </c>
      <c r="B32" s="166">
        <f>+(B28*100)/B27</f>
        <v>96.363638607092142</v>
      </c>
      <c r="C32" s="124"/>
      <c r="D32" s="124"/>
      <c r="E32" s="165"/>
      <c r="F32" s="183" t="s">
        <v>150</v>
      </c>
      <c r="G32" s="124"/>
      <c r="H32" s="124"/>
      <c r="I32" s="124"/>
      <c r="J32" s="124"/>
      <c r="K32" s="124"/>
      <c r="L32" s="124"/>
      <c r="M32" s="125"/>
      <c r="N32" s="33" t="s">
        <v>48</v>
      </c>
      <c r="O32" s="15">
        <v>3241752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67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5" customHeight="1">
      <c r="A34" s="184" t="s">
        <v>49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1"/>
      <c r="N34" s="168"/>
      <c r="O34" s="15">
        <v>-648350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4.5" customHeight="1">
      <c r="A35" s="184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1"/>
      <c r="N35" s="168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34" t="s">
        <v>151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6"/>
      <c r="N36" s="168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30.75" customHeight="1">
      <c r="A37" s="137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9"/>
      <c r="N37" s="169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>
      <c r="A38" s="39" t="s">
        <v>51</v>
      </c>
      <c r="B38" s="140" t="s">
        <v>52</v>
      </c>
      <c r="C38" s="124"/>
      <c r="D38" s="124"/>
      <c r="E38" s="123"/>
      <c r="F38" s="40" t="s">
        <v>53</v>
      </c>
      <c r="G38" s="141" t="s">
        <v>54</v>
      </c>
      <c r="H38" s="123"/>
      <c r="I38" s="141" t="s">
        <v>55</v>
      </c>
      <c r="J38" s="123"/>
      <c r="K38" s="141" t="s">
        <v>56</v>
      </c>
      <c r="L38" s="124"/>
      <c r="M38" s="125"/>
      <c r="N38" s="28"/>
      <c r="O38" s="15"/>
      <c r="P38" s="32">
        <f>+B29+B28</f>
        <v>19774688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37.5" customHeight="1">
      <c r="A39" s="41"/>
      <c r="B39" s="142">
        <v>3241752</v>
      </c>
      <c r="C39" s="124"/>
      <c r="D39" s="124"/>
      <c r="E39" s="123"/>
      <c r="F39" s="42">
        <f>IF(B39&lt;=(1723650),(689450),(B39*0.4))</f>
        <v>1296700.8</v>
      </c>
      <c r="G39" s="122">
        <f>(F39*12.5)/100</f>
        <v>162087.6</v>
      </c>
      <c r="H39" s="123"/>
      <c r="I39" s="122">
        <f>(F39*16)/100</f>
        <v>207472.128</v>
      </c>
      <c r="J39" s="123"/>
      <c r="K39" s="122">
        <f>+I39+G39</f>
        <v>369559.728</v>
      </c>
      <c r="L39" s="124"/>
      <c r="M39" s="125"/>
      <c r="N39" s="43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27" customHeight="1">
      <c r="A40" s="143" t="s">
        <v>152</v>
      </c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5"/>
      <c r="N40" s="126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24" customHeight="1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27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27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16"/>
      <c r="B43" s="129"/>
      <c r="C43" s="130"/>
      <c r="D43" s="130"/>
      <c r="E43" s="130"/>
      <c r="F43" s="130"/>
      <c r="G43" s="130"/>
      <c r="H43" s="130"/>
      <c r="I43" s="130"/>
      <c r="J43" s="130"/>
      <c r="K43" s="44"/>
      <c r="L43" s="15"/>
      <c r="M43" s="17"/>
      <c r="N43" s="128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customHeight="1">
      <c r="A44" s="131" t="s">
        <v>62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3"/>
      <c r="N44" s="45" t="s">
        <v>63</v>
      </c>
      <c r="O44" s="15"/>
      <c r="P44" s="15"/>
      <c r="Q44" s="15" t="s">
        <v>60</v>
      </c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customHeight="1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customHeight="1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customHeight="1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customHeight="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customHeight="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2.75" customHeight="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customHeight="1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customHeight="1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2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2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5.75" customHeight="1"/>
    <row r="246" spans="1:26" ht="15.75" customHeight="1"/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3">
    <mergeCell ref="A17:M17"/>
    <mergeCell ref="A18:M18"/>
    <mergeCell ref="A19:M23"/>
    <mergeCell ref="A24:M24"/>
    <mergeCell ref="A25:M25"/>
    <mergeCell ref="B31:E31"/>
    <mergeCell ref="B32:E32"/>
    <mergeCell ref="N19:N20"/>
    <mergeCell ref="N27:N31"/>
    <mergeCell ref="N33:N37"/>
    <mergeCell ref="F26:M26"/>
    <mergeCell ref="F27:M27"/>
    <mergeCell ref="F28:M28"/>
    <mergeCell ref="F29:M29"/>
    <mergeCell ref="F30:M30"/>
    <mergeCell ref="F31:M31"/>
    <mergeCell ref="F32:M32"/>
    <mergeCell ref="A34:M34"/>
    <mergeCell ref="A35:M35"/>
    <mergeCell ref="B26:E26"/>
    <mergeCell ref="B27:E27"/>
    <mergeCell ref="B28:E28"/>
    <mergeCell ref="B29:E29"/>
    <mergeCell ref="B30:E30"/>
    <mergeCell ref="A12:M12"/>
    <mergeCell ref="A13:M13"/>
    <mergeCell ref="N13:N16"/>
    <mergeCell ref="A14:M14"/>
    <mergeCell ref="A15:M15"/>
    <mergeCell ref="A16:M16"/>
    <mergeCell ref="B9:E9"/>
    <mergeCell ref="A10:M10"/>
    <mergeCell ref="N1:N6"/>
    <mergeCell ref="A7:D7"/>
    <mergeCell ref="E7:M7"/>
    <mergeCell ref="N7:N11"/>
    <mergeCell ref="B8:E8"/>
    <mergeCell ref="F8:F9"/>
    <mergeCell ref="J8:J9"/>
    <mergeCell ref="A11:M11"/>
    <mergeCell ref="A36:M37"/>
    <mergeCell ref="B38:E38"/>
    <mergeCell ref="G38:H38"/>
    <mergeCell ref="I38:J38"/>
    <mergeCell ref="K38:M38"/>
    <mergeCell ref="I39:J39"/>
    <mergeCell ref="K39:M39"/>
    <mergeCell ref="N40:N43"/>
    <mergeCell ref="B43:J43"/>
    <mergeCell ref="A44:M44"/>
    <mergeCell ref="B39:E39"/>
    <mergeCell ref="G39:H39"/>
    <mergeCell ref="A40:M40"/>
  </mergeCells>
  <printOptions horizontalCentered="1"/>
  <pageMargins left="0.70833333333333337" right="0.70833333333333337" top="0.74791666666666667" bottom="0.74791666666666667" header="0" footer="0"/>
  <pageSetup scale="75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/>
  </sheetViews>
  <sheetFormatPr baseColWidth="10" defaultColWidth="14.42578125" defaultRowHeight="15" customHeight="1"/>
  <cols>
    <col min="1" max="1" width="38.28515625" customWidth="1"/>
    <col min="2" max="2" width="11.42578125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</cols>
  <sheetData>
    <row r="1" spans="1:7">
      <c r="A1" s="115" t="s">
        <v>153</v>
      </c>
      <c r="B1" s="239" t="s">
        <v>154</v>
      </c>
      <c r="C1" s="123"/>
      <c r="D1" s="115" t="s">
        <v>155</v>
      </c>
      <c r="F1" s="116" t="s">
        <v>156</v>
      </c>
      <c r="G1" s="115" t="s">
        <v>157</v>
      </c>
    </row>
    <row r="2" spans="1:7">
      <c r="A2" s="115" t="s">
        <v>158</v>
      </c>
      <c r="B2" s="117">
        <v>1</v>
      </c>
      <c r="C2" s="118">
        <v>5.2199999999999998E-3</v>
      </c>
      <c r="D2" s="115" t="s">
        <v>67</v>
      </c>
      <c r="F2" s="116" t="s">
        <v>159</v>
      </c>
      <c r="G2" s="115" t="s">
        <v>160</v>
      </c>
    </row>
    <row r="3" spans="1:7">
      <c r="A3" s="115" t="s">
        <v>161</v>
      </c>
      <c r="B3" s="117">
        <v>2</v>
      </c>
      <c r="C3" s="118">
        <v>1.044E-2</v>
      </c>
      <c r="D3" s="115" t="s">
        <v>162</v>
      </c>
      <c r="F3" s="116" t="s">
        <v>163</v>
      </c>
      <c r="G3" s="115" t="s">
        <v>125</v>
      </c>
    </row>
    <row r="4" spans="1:7">
      <c r="A4" s="115" t="s">
        <v>164</v>
      </c>
      <c r="B4" s="117">
        <v>3</v>
      </c>
      <c r="C4" s="118">
        <v>2.436E-2</v>
      </c>
      <c r="G4" s="115" t="s">
        <v>77</v>
      </c>
    </row>
    <row r="5" spans="1:7">
      <c r="A5" s="115" t="s">
        <v>165</v>
      </c>
      <c r="B5" s="117">
        <v>4</v>
      </c>
      <c r="C5" s="118">
        <v>4.3499999999999997E-2</v>
      </c>
    </row>
    <row r="6" spans="1:7">
      <c r="A6" s="115" t="s">
        <v>166</v>
      </c>
      <c r="B6" s="117">
        <v>5</v>
      </c>
      <c r="C6" s="118">
        <v>6.9599999999999995E-2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spans="1:2" ht="15.75" customHeight="1"/>
    <row r="194" spans="1:2" ht="15.75" customHeight="1"/>
    <row r="195" spans="1:2" ht="15.75" customHeight="1"/>
    <row r="196" spans="1:2" ht="15.75" customHeight="1"/>
    <row r="197" spans="1:2" ht="15.75" customHeight="1"/>
    <row r="198" spans="1:2" ht="15.75" customHeight="1"/>
    <row r="199" spans="1:2" ht="15.75" customHeight="1"/>
    <row r="200" spans="1:2" ht="15.75" customHeight="1">
      <c r="A200" s="119" t="s">
        <v>167</v>
      </c>
      <c r="B200" s="119">
        <v>123456789</v>
      </c>
    </row>
    <row r="201" spans="1:2" ht="15.75" customHeight="1"/>
    <row r="202" spans="1:2" ht="15.75" customHeight="1"/>
    <row r="203" spans="1:2" ht="15.75" customHeight="1"/>
    <row r="204" spans="1:2" ht="15.75" customHeight="1"/>
    <row r="205" spans="1:2" ht="15.75" customHeight="1"/>
    <row r="206" spans="1:2" ht="15.75" customHeight="1"/>
    <row r="207" spans="1:2" ht="15.75" customHeight="1"/>
    <row r="208" spans="1:2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1:C1"/>
  </mergeCells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2578125" defaultRowHeight="15" customHeight="1"/>
  <cols>
    <col min="1" max="6" width="11.425781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2578125" defaultRowHeight="15" customHeight="1"/>
  <cols>
    <col min="1" max="6" width="11.425781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Hoja1</vt:lpstr>
      <vt:lpstr>CERTIFICACION MES DE FEBRERO </vt:lpstr>
      <vt:lpstr>CERTIFICACION</vt:lpstr>
      <vt:lpstr>CERTIFICACION JULIO 80%</vt:lpstr>
      <vt:lpstr>Hoja2</vt:lpstr>
      <vt:lpstr>Hoja3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Partos</dc:creator>
  <cp:lastModifiedBy>Partos</cp:lastModifiedBy>
  <cp:lastPrinted>2020-11-15T16:50:51Z</cp:lastPrinted>
  <dcterms:created xsi:type="dcterms:W3CDTF">2020-11-15T16:51:06Z</dcterms:created>
  <dcterms:modified xsi:type="dcterms:W3CDTF">2020-11-15T16:51:07Z</dcterms:modified>
</cp:coreProperties>
</file>