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Usuario\Documents\OTANCHE\2026\MINIMA CUANTIA\GAVIONES LLANO\"/>
    </mc:Choice>
  </mc:AlternateContent>
  <xr:revisionPtr revIDLastSave="0" documentId="8_{F81BF68E-02E1-4A18-A1E0-0DA4E38E548E}" xr6:coauthVersionLast="47" xr6:coauthVersionMax="47" xr10:uidLastSave="{00000000-0000-0000-0000-000000000000}"/>
  <bookViews>
    <workbookView xWindow="-108" yWindow="-108" windowWidth="23256" windowHeight="12576" firstSheet="1" activeTab="1" xr2:uid="{BC558AB6-AD08-4143-BE25-485E56712161}"/>
  </bookViews>
  <sheets>
    <sheet name="INFORMACION" sheetId="2" r:id="rId1"/>
    <sheet name="PRESUPUESTO OFICIAL (entidad)" sheetId="47" r:id="rId2"/>
    <sheet name="PROPUESTA ECONOMICA (proponente" sheetId="49" r:id="rId3"/>
    <sheet name="1.1" sheetId="4" r:id="rId4"/>
    <sheet name="2.1" sheetId="6" r:id="rId5"/>
    <sheet name="3.1" sheetId="36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_________key2">[1]INST!#REF!</definedName>
    <definedName name="________key2">[2]INST!#REF!</definedName>
    <definedName name="________key3">#REF!</definedName>
    <definedName name="___key2">[2]INST!#REF!</definedName>
    <definedName name="___key3">#REF!</definedName>
    <definedName name="___key31">#REF!</definedName>
    <definedName name="__123Graph_A">#REF!</definedName>
    <definedName name="__123Graph_B">#REF!</definedName>
    <definedName name="__key2">[3]INST!#REF!</definedName>
    <definedName name="__key21">[2]INST!#REF!</definedName>
    <definedName name="__key3">#REF!</definedName>
    <definedName name="__key31">#REF!</definedName>
    <definedName name="_a1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AS1">{#N/A,#N/A,TRUE,"INGENIERIA";#N/A,#N/A,TRUE,"COMPRAS";#N/A,#N/A,TRUE,"DIRECCION";#N/A,#N/A,TRUE,"RESUMEN"}</definedName>
    <definedName name="_ABC1">{#N/A,#N/A,TRUE,"1842CWN0"}</definedName>
    <definedName name="_abc2">{#N/A,#N/A,TRUE,"1842CWN0"}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Fill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fh7">{"via1",#N/A,TRUE,"general";"via2",#N/A,TRUE,"general";"via3",#N/A,TRUE,"general"}</definedName>
    <definedName name="_hhg1">{#N/A,#N/A,TRUE,"1842CWN0"}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11">[4]INST!#REF!</definedName>
    <definedName name="_Key2">#REF!</definedName>
    <definedName name="_Key21">#REF!</definedName>
    <definedName name="_key3">#REF!</definedName>
    <definedName name="_key31">#REF!</definedName>
    <definedName name="_kjk6">{"TAB1",#N/A,TRUE,"GENERAL";"TAB2",#N/A,TRUE,"GENERAL";"TAB3",#N/A,TRUE,"GENERAL";"TAB4",#N/A,TRUE,"GENERAL";"TAB5",#N/A,TRUE,"GENERAL"}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rder1">0</definedName>
    <definedName name="_Order2">255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rse_Out">'[5]7422CW00'!#REF!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ort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nj1">[2]INST!#REF!</definedName>
    <definedName name="_ur7">{"TAB1",#N/A,TRUE,"GENERAL";"TAB2",#N/A,TRUE,"GENERAL";"TAB3",#N/A,TRUE,"GENERAL";"TAB4",#N/A,TRUE,"GENERAL";"TAB5",#N/A,TRUE,"GENERAL"}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name="aaaaas">{"TAB1",#N/A,TRUE,"GENERAL";"TAB2",#N/A,TRUE,"GENERAL";"TAB3",#N/A,TRUE,"GENERAL";"TAB4",#N/A,TRUE,"GENERAL";"TAB5",#N/A,TRUE,"GENERAL"}</definedName>
    <definedName name="aas">{"TAB1",#N/A,TRUE,"GENERAL";"TAB2",#N/A,TRUE,"GENERAL";"TAB3",#N/A,TRUE,"GENERAL";"TAB4",#N/A,TRUE,"GENERAL";"TAB5",#N/A,TRUE,"GENERAL"}</definedName>
    <definedName name="ABCD">#REF!</definedName>
    <definedName name="ABCDE">#REF!</definedName>
    <definedName name="AccessDatabase">"C:\C-314\VOLUMENES\volfin4.mdb"</definedName>
    <definedName name="ADFGSDB">{"via1",#N/A,TRUE,"general";"via2",#N/A,TRUE,"general";"via3",#N/A,TRUE,"general"}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name="aqaq">{"TAB1",#N/A,TRUE,"GENERAL";"TAB2",#N/A,TRUE,"GENERAL";"TAB3",#N/A,TRUE,"GENERAL";"TAB4",#N/A,TRUE,"GENERAL";"TAB5",#N/A,TRUE,"GENERAL"}</definedName>
    <definedName name="_xlnm.Print_Area" localSheetId="1">'PRESUPUESTO OFICIAL (entidad)'!$A$1:$M$41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dfe">{#N/A,#N/A,TRUE,"INGENIERIA";#N/A,#N/A,TRUE,"COMPRAS";#N/A,#N/A,TRUE,"DIRECCION";#N/A,#N/A,TRUE,"RESUMEN"}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vfcdx">{"via1",#N/A,TRUE,"general";"via2",#N/A,TRUE,"general";"via3",#N/A,TRUE,"general"}</definedName>
    <definedName name="BLPH1">#REF!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y">{"via1",#N/A,TRUE,"general";"via2",#N/A,TRUE,"general";"via3",#N/A,TRUE,"general"}</definedName>
    <definedName name="CBWorkbookPriority">-1602700874</definedName>
    <definedName name="ccccc">{"TAB1",#N/A,TRUE,"GENERAL";"TAB2",#N/A,TRUE,"GENERAL";"TAB3",#N/A,TRUE,"GENERAL";"TAB4",#N/A,TRUE,"GENERAL";"TAB5",#N/A,TRUE,"GENERAL"}</definedName>
    <definedName name="cdcdc">{"via1",#N/A,TRUE,"general";"via2",#N/A,TRUE,"general";"via3",#N/A,TRUE,"general"}</definedName>
    <definedName name="cdfgrtfd">#REF!</definedName>
    <definedName name="ceerf">{"TAB1",#N/A,TRUE,"GENERAL";"TAB2",#N/A,TRUE,"GENERAL";"TAB3",#N/A,TRUE,"GENERAL";"TAB4",#N/A,TRUE,"GENERAL";"TAB5",#N/A,TRUE,"GENERAL"}</definedName>
    <definedName name="cjsa">#REF!</definedName>
    <definedName name="costo2">#REF!</definedName>
    <definedName name="CUNET">{"via1",#N/A,TRUE,"general";"via2",#N/A,TRUE,"general";"via3",#N/A,TRUE,"general"}</definedName>
    <definedName name="cvbcvbf">{#N/A,#N/A,TRUE,"INGENIERIA";#N/A,#N/A,TRUE,"COMPRAS";#N/A,#N/A,TRUE,"DIRECCION";#N/A,#N/A,TRUE,"RESUMEN"}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d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name="DCSDCTV">{"via1",#N/A,TRUE,"general";"via2",#N/A,TRUE,"general";"via3",#N/A,TRUE,"general"}</definedName>
    <definedName name="ddd">{"via1",#N/A,TRUE,"general";"via2",#N/A,TRUE,"general";"via3",#N/A,TRUE,"general"}</definedName>
    <definedName name="DDDD">{#N/A,#N/A,FALSE,"Estatico";#N/A,#N/A,FALSE,"Tuberia";#N/A,#N/A,FALSE,"Instrumentación";#N/A,#N/A,FALSE,"Mecanica";#N/A,#N/A,FALSE,"Electrico";#N/A,#N/A,FALSE,"Ofic.Civiles"}</definedName>
    <definedName name="DDDDDDD">{#N/A,#N/A,FALSE,"orthoflow";#N/A,#N/A,FALSE,"Miscelaneos";#N/A,#N/A,FALSE,"Instrumentacio";#N/A,#N/A,FALSE,"Electrico";#N/A,#N/A,FALSE,"Valv. Seguridad"}</definedName>
    <definedName name="ddddt">{"via1",#N/A,TRUE,"general";"via2",#N/A,TRUE,"general";"via3",#N/A,TRUE,"general"}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jdytj">{"TAB1",#N/A,TRUE,"GENERAL";"TAB2",#N/A,TRUE,"GENERAL";"TAB3",#N/A,TRUE,"GENERAL";"TAB4",#N/A,TRUE,"GENERAL";"TAB5",#N/A,TRUE,"GENERAL"}</definedName>
    <definedName name="dry">{"via1",#N/A,TRUE,"general";"via2",#N/A,TRUE,"general";"via3",#N/A,TRUE,"general"}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rhj">{"via1",#N/A,TRUE,"general";"via2",#N/A,TRUE,"general";"via3",#N/A,TRUE,"general"}</definedName>
    <definedName name="dxfgg">{"via1",#N/A,TRUE,"general";"via2",#N/A,TRUE,"general";"via3",#N/A,TRUE,"general"}</definedName>
    <definedName name="e3e33">{"via1",#N/A,TRUE,"general";"via2",#N/A,TRUE,"general";"via3",#N/A,TRUE,"general"}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edfr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qw">{"via1",#N/A,TRUE,"general";"via2",#N/A,TRUE,"general";"via3",#N/A,TRUE,"general"}</definedName>
    <definedName name="erfg">{#N/A,#N/A,FALSE,"Hoja1";#N/A,#N/A,FALSE,"Hoja2"}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TRUCTURA">{#N/A,#N/A,TRUE,"INGENIERIA";#N/A,#N/A,TRUE,"COMPRAS";#N/A,#N/A,TRUE,"DIRECCION";#N/A,#N/A,TRUE,"RESUMEN"}</definedName>
    <definedName name="etertgg">{"via1",#N/A,TRUE,"general";"via2",#N/A,TRUE,"general";"via3",#N/A,TRUE,"general"}</definedName>
    <definedName name="etertt">{#N/A,#N/A,TRUE,"1842CWN0"}</definedName>
    <definedName name="etewt">{"TAB1",#N/A,TRUE,"GENERAL";"TAB2",#N/A,TRUE,"GENERAL";"TAB3",#N/A,TRUE,"GENERAL";"TAB4",#N/A,TRUE,"GENERAL";"TAB5",#N/A,TRUE,"GENERAL"}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">#REF!</definedName>
    <definedName name="EX_1">#REF!</definedName>
    <definedName name="fda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rfer">{"via1",#N/A,TRUE,"general";"via2",#N/A,TRUE,"general";"via3",#N/A,TRUE,"general"}</definedName>
    <definedName name="fff">{"via1",#N/A,TRUE,"general";"via2",#N/A,TRUE,"general";"via3",#N/A,TRUE,"general"}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">{#N/A,#N/A,TRUE,"1842CWN0"}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ll1">#REF!</definedName>
    <definedName name="frbgsd">{"TAB1",#N/A,TRUE,"GENERAL";"TAB2",#N/A,TRUE,"GENERAL";"TAB3",#N/A,TRUE,"GENERAL";"TAB4",#N/A,TRUE,"GENERAL";"TAB5",#N/A,TRUE,"GENERAL"}</definedName>
    <definedName name="frefr">{"via1",#N/A,TRUE,"general";"via2",#N/A,TRUE,"general";"via3",#N/A,TRUE,"general"}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gba">{#N/A,#N/A,FALSE,"orthoflow";#N/A,#N/A,FALSE,"Miscelaneos";#N/A,#N/A,FALSE,"Instrumentacio";#N/A,#N/A,FALSE,"Electrico";#N/A,#N/A,FALSE,"Valv. Seguridad"}</definedName>
    <definedName name="gbac">{#N/A,#N/A,FALSE,"Estatico";#N/A,#N/A,FALSE,"Tuberia";#N/A,#N/A,FALSE,"Instrumentación";#N/A,#N/A,FALSE,"Mecanica";#N/A,#N/A,FALSE,"Electrico";#N/A,#N/A,FALSE,"Ofic.Civiles"}</definedName>
    <definedName name="gbbfghghj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name="geg">{"via1",#N/A,TRUE,"general";"via2",#N/A,TRUE,"general";"via3",#N/A,TRUE,"general"}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fgfhhf">{#N/A,#N/A,TRUE,"INGENIERIA";#N/A,#N/A,TRUE,"COMPRAS";#N/A,#N/A,TRUE,"DIRECCION";#N/A,#N/A,TRUE,"RESUMEN"}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jgjkg">{#N/A,#N/A,TRUE,"1842CWN0"}</definedName>
    <definedName name="ggtgt">{"via1",#N/A,TRUE,"general";"via2",#N/A,TRUE,"general";"via3",#N/A,TRUE,"general"}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nbbfr">{#N/A,#N/A,TRUE,"1842CWN0"}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tyerh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h9h">{"via1",#N/A,TRUE,"general";"via2",#N/A,TRUE,"general";"via3",#N/A,TRUE,"general"}</definedName>
    <definedName name="hbfdhrw">{"TAB1",#N/A,TRUE,"GENERAL";"TAB2",#N/A,TRUE,"GENERAL";"TAB3",#N/A,TRUE,"GENERAL";"TAB4",#N/A,TRUE,"GENERAL";"TAB5",#N/A,TRUE,"GENERAL"}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hg">{#N/A,#N/A,TRUE,"1842CWN0"}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n">{"TAB1",#N/A,TRUE,"GENERAL";"TAB2",#N/A,TRUE,"GENERAL";"TAB3",#N/A,TRUE,"GENERAL";"TAB4",#N/A,TRUE,"GENERAL";"TAB5",#N/A,TRUE,"GENERAL"}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hdrf">{"TAB1",#N/A,TRUE,"GENERAL";"TAB2",#N/A,TRUE,"GENERAL";"TAB3",#N/A,TRUE,"GENERAL";"TAB4",#N/A,TRUE,"GENERAL";"TAB5",#N/A,TRUE,"GENERAL"}</definedName>
    <definedName name="htryrt7">{"via1",#N/A,TRUE,"general";"via2",#N/A,TRUE,"general";"via3",#N/A,TRUE,"general"}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tirs">{"via1",#N/A,TRUE,"general";"via2",#N/A,TRUE,"general";"via3",#N/A,TRUE,"general"}</definedName>
    <definedName name="i8i">{"TAB1",#N/A,TRUE,"GENERAL";"TAB2",#N/A,TRUE,"GENERAL";"TAB3",#N/A,TRUE,"GENERAL";"TAB4",#N/A,TRUE,"GENERAL";"TAB5",#N/A,TRUE,"GENERAL"}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NGENIERIA1">#REF!</definedName>
    <definedName name="INGENIERIA11">#REF!</definedName>
    <definedName name="irng">#REF!</definedName>
    <definedName name="ITEM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yuiuyi">{"via1",#N/A,TRUE,"general";"via2",#N/A,TRUE,"general";"via3",#N/A,TRUE,"general"}</definedName>
    <definedName name="j">{"TAB1",#N/A,TRUE,"GENERAL";"TAB2",#N/A,TRUE,"GENERAL";"TAB3",#N/A,TRUE,"GENERAL";"TAB4",#N/A,TRUE,"GENERAL";"TAB5",#N/A,TRUE,"GENERAL"}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fç">#REF!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fq">{"via1",#N/A,TRUE,"general";"via2",#N/A,TRUE,"general";"via3",#N/A,TRUE,"general"}</definedName>
    <definedName name="JJJ">{#N/A,#N/A,FALSE,"Hoja1";#N/A,#N/A,FALSE,"Hoja2"}</definedName>
    <definedName name="jjjhjddfg">{"via1",#N/A,TRUE,"general";"via2",#N/A,TRUE,"general";"via3",#N/A,TRUE,"general"}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k">{"TAB1",#N/A,TRUE,"GENERAL";"TAB2",#N/A,TRUE,"GENERAL";"TAB3",#N/A,TRUE,"GENERAL";"TAB4",#N/A,TRUE,"GENERAL";"TAB5",#N/A,TRUE,"GENERAL"}</definedName>
    <definedName name="JRYJ">{"via1",#N/A,TRUE,"general";"via2",#N/A,TRUE,"general";"via3",#N/A,TRUE,"general"}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dmfm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rtrk">{"via1",#N/A,TRUE,"general";"via2",#N/A,TRUE,"general";"via3",#N/A,TRUE,"general"}</definedName>
    <definedName name="kyr">{"TAB1",#N/A,TRUE,"GENERAL";"TAB2",#N/A,TRUE,"GENERAL";"TAB3",#N/A,TRUE,"GENERAL";"TAB4",#N/A,TRUE,"GENERAL";"TAB5",#N/A,TRUE,"GENERAL"}</definedName>
    <definedName name="lame">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{#N/A,#N/A,FALSE,"orthoflow";#N/A,#N/A,FALSE,"Miscelaneos";#N/A,#N/A,FALSE,"Instrumentacio";#N/A,#N/A,FALSE,"Electrico";#N/A,#N/A,FALSE,"Valv. Seguridad"}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olol">{"TAB1",#N/A,TRUE,"GENERAL";"TAB2",#N/A,TRUE,"GENERAL";"TAB3",#N/A,TRUE,"GENERAL";"TAB4",#N/A,TRUE,"GENERAL";"TAB5",#N/A,TRUE,"GENERAL"}</definedName>
    <definedName name="lplpl">{"via1",#N/A,TRUE,"general";"via2",#N/A,TRUE,"general";"via3",#N/A,TRUE,"general"}</definedName>
    <definedName name="mafdsf">{"via1",#N/A,TRUE,"general";"via2",#N/A,TRUE,"general";"via3",#N/A,TRUE,"general"}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sor">{"via1",#N/A,TRUE,"general";"via2",#N/A,TRUE,"general";"via3",#N/A,TRUE,"general"}</definedName>
    <definedName name="mdd">{"via1",#N/A,TRUE,"general";"via2",#N/A,TRUE,"general";"via3",#N/A,TRUE,"general"}</definedName>
    <definedName name="MDO_LISTA">#REF!</definedName>
    <definedName name="meg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A">{#N/A,#N/A,FALSE,"Hoja1";#N/A,#N/A,FALSE,"Hoja2"}</definedName>
    <definedName name="MODIVejec">{#N/A,#N/A,FALSE,"Hoja1";#N/A,#N/A,FALSE,"Hoja2"}</definedName>
    <definedName name="MOE">{#N/A,#N/A,FALSE,"Hoja1";#N/A,#N/A,FALSE,"Hoja2"}</definedName>
    <definedName name="n">{"via1",#N/A,TRUE,"general";"via2",#N/A,TRUE,"general";"via3",#N/A,TRUE,"general"}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{"TAB1",#N/A,TRUE,"GENERAL";"TAB2",#N/A,TRUE,"GENERAL";"TAB3",#N/A,TRUE,"GENERAL";"TAB4",#N/A,TRUE,"GENERAL";"TAB5",#N/A,TRUE,"GENERAL"}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ñpñpñ">{"via1",#N/A,TRUE,"general";"via2",#N/A,TRUE,"general";"via3",#N/A,TRUE,"general"}</definedName>
    <definedName name="nxn">{"via1",#N/A,TRUE,"general";"via2",#N/A,TRUE,"general";"via3",#N/A,TRUE,"general"}</definedName>
    <definedName name="o9o9">{"via1",#N/A,TRUE,"general";"via2",#N/A,TRUE,"general";"via3",#N/A,TRUE,"general"}</definedName>
    <definedName name="obras">#REF!</definedName>
    <definedName name="obras11">#REF!</definedName>
    <definedName name="OCTUBRE">{#N/A,#N/A,FALSE,"orthoflow";#N/A,#N/A,FALSE,"Miscelaneos";#N/A,#N/A,FALSE,"Instrumentacio";#N/A,#N/A,FALSE,"Electrico";#N/A,#N/A,FALSE,"Valv. Seguridad"}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oo">{"via1",#N/A,TRUE,"general";"via2",#N/A,TRUE,"general";"via3",#N/A,TRUE,"general"}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RIGINAL">{#N/A,#N/A,FALSE,"orthoflow";#N/A,#N/A,FALSE,"Miscelaneos";#N/A,#N/A,FALSE,"Instrumentacio";#N/A,#N/A,FALSE,"Electrico";#N/A,#N/A,FALSE,"Valv. Seguridad"}</definedName>
    <definedName name="OROZCO">[1]INST!#REF!</definedName>
    <definedName name="p0p0">{"via1",#N/A,TRUE,"general";"via2",#N/A,TRUE,"general";"via3",#N/A,TRUE,"general"}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name="PLPLUNN">{"TAB1",#N/A,TRUE,"GENERAL";"TAB2",#N/A,TRUE,"GENERAL";"TAB3",#N/A,TRUE,"GENERAL";"TAB4",#N/A,TRUE,"GENERAL";"TAB5",#N/A,TRUE,"GENERAL"}</definedName>
    <definedName name="POIUP">{"via1",#N/A,TRUE,"general";"via2",#N/A,TRUE,"general";"via3",#N/A,TRUE,"general"}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vds">{"TAB1",#N/A,TRUE,"GENERAL";"TAB2",#N/A,TRUE,"GENERAL";"TAB3",#N/A,TRUE,"GENERAL";"TAB4",#N/A,TRUE,"GENERAL";"TAB5",#N/A,TRUE,"GENERAL"}</definedName>
    <definedName name="pouig">{"via1",#N/A,TRUE,"general";"via2",#N/A,TRUE,"general";"via3",#N/A,TRUE,"general"}</definedName>
    <definedName name="PPPP">{#N/A,#N/A,FALSE,"orthoflow";#N/A,#N/A,FALSE,"Miscelaneos";#N/A,#N/A,FALSE,"Instrumentacio";#N/A,#N/A,FALSE,"Electrico";#N/A,#N/A,FALSE,"Valv. Seguridad"}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IMER">{"via1",#N/A,TRUE,"general";"via2",#N/A,TRUE,"general";"via3",#N/A,TRUE,"general"}</definedName>
    <definedName name="PRIMET">{"TAB1",#N/A,TRUE,"GENERAL";"TAB2",#N/A,TRUE,"GENERAL";"TAB3",#N/A,TRUE,"GENERAL";"TAB4",#N/A,TRUE,"GENERAL";"TAB5",#N/A,TRUE,"GENERAL"}</definedName>
    <definedName name="PTAR">{#N/A,#N/A,FALSE,"Estatico";#N/A,#N/A,FALSE,"Tuberia";#N/A,#N/A,FALSE,"Instrumentación";#N/A,#N/A,FALSE,"Mecanica";#N/A,#N/A,FALSE,"Electrico";#N/A,#N/A,FALSE,"Ofic.Civiles"}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qqqqw">{"via1",#N/A,TRUE,"general";"via2",#N/A,TRUE,"general";"via3",#N/A,TRUE,"general"}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wertet">{#N/A,#N/A,TRUE,"1842CWN0"}</definedName>
    <definedName name="qwqwqwj">{"TAB1",#N/A,TRUE,"GENERAL";"TAB2",#N/A,TRUE,"GENERAL";"TAB3",#N/A,TRUE,"GENERAL";"TAB4",#N/A,TRUE,"GENERAL";"TAB5",#N/A,TRUE,"GENERAL"}</definedName>
    <definedName name="rege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JHE">{"via1",#N/A,TRUE,"general";"via2",#N/A,TRUE,"general";"via3",#N/A,TRUE,"general"}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bgfbgdr">{"via1",#N/A,TRUE,"general";"via2",#N/A,TRUE,"general";"via3",#N/A,TRUE,"general"}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DSAFF">{#N/A,#N/A,TRUE,"1842CWN0"}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G">{#N/A,#N/A,TRUE,"1842CWN0"}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dgg">{#N/A,#N/A,TRUE,"INGENIERIA";#N/A,#N/A,TRUE,"COMPRAS";#N/A,#N/A,TRUE,"DIRECCION";#N/A,#N/A,TRUE,"RESUMEN"}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dsdfsdff">{#N/A,#N/A,TRUE,"1842CWN0"}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rwrwr">{"TAB1",#N/A,TRUE,"GENERAL";"TAB2",#N/A,TRUE,"GENERAL";"TAB3",#N/A,TRUE,"GENERAL";"TAB4",#N/A,TRUE,"GENERAL";"TAB5",#N/A,TRUE,"GENERAL"}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t">{"via1",#N/A,TRUE,"general";"via2",#N/A,TRUE,"general";"via3",#N/A,TRUE,"general"}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dy">{"TAB1",#N/A,TRUE,"GENERAL";"TAB2",#N/A,TRUE,"GENERAL";"TAB3",#N/A,TRUE,"GENERAL";"TAB4",#N/A,TRUE,"GENERAL";"TAB5",#N/A,TRUE,"GENERAL"}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K_1">[4]INST!#REF!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r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jfgjh">{"via1",#N/A,TRUE,"general";"via2",#N/A,TRUE,"general";"via3",#N/A,TRUE,"general"}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ERIA">#REF!</definedName>
    <definedName name="TUBERIA1">#REF!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I">{"via1",#N/A,TRUE,"general";"via2",#N/A,TRUE,"general";"via3",#N/A,TRUE,"general"}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j">[3]INST!#REF!</definedName>
    <definedName name="UOUIV">{"TAB1",#N/A,TRUE,"GENERAL";"TAB2",#N/A,TRUE,"GENERAL";"TAB3",#N/A,TRUE,"GENERAL";"TAB4",#N/A,TRUE,"GENERAL";"TAB5",#N/A,TRUE,"GENERAL"}</definedName>
    <definedName name="uryur">{"TAB1",#N/A,TRUE,"GENERAL";"TAB2",#N/A,TRUE,"GENERAL";"TAB3",#N/A,TRUE,"GENERAL";"TAB4",#N/A,TRUE,"GENERAL";"TAB5",#N/A,TRUE,"GENERAL"}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wkap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bvbvbvb">{"TAB1",#N/A,TRUE,"GENERAL";"TAB2",#N/A,TRUE,"GENERAL";"TAB3",#N/A,TRUE,"GENERAL";"TAB4",#N/A,TRUE,"GENERAL";"TAB5",#N/A,TRUE,"GENERAL"}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fbgnhyt">{"via1",#N/A,TRUE,"general";"via2",#N/A,TRUE,"general";"via3",#N/A,TRUE,"general"}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k">{"via1",#N/A,TRUE,"general";"via2",#N/A,TRUE,"general";"via3",#N/A,TRUE,"general"}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sdfj">{"via1",#N/A,TRUE,"general";"via2",#N/A,TRUE,"general";"via3",#N/A,TRUE,"general"}</definedName>
    <definedName name="vt">{"via1",#N/A,TRUE,"general";"via2",#N/A,TRUE,"general";"via3",#N/A,TRUE,"general"}</definedName>
    <definedName name="vvcxv">{"TAB1",#N/A,TRUE,"GENERAL";"TAB2",#N/A,TRUE,"GENERAL";"TAB3",#N/A,TRUE,"GENERAL";"TAB4",#N/A,TRUE,"GENERAL";"TAB5",#N/A,TRUE,"GENERAL"}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name="WDD">{#N/A,#N/A,FALSE,"orthoflow";#N/A,#N/A,FALSE,"Miscelaneos";#N/A,#N/A,FALSE,"Instrumentacio";#N/A,#N/A,FALSE,"Electrico";#N/A,#N/A,FALSE,"Valv. Seguridad"}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QEEWQ">{"TAB1",#N/A,TRUE,"GENERAL";"TAB2",#N/A,TRUE,"GENERAL";"TAB3",#N/A,TRUE,"GENERAL";"TAB4",#N/A,TRUE,"GENERAL";"TAB5",#N/A,TRUE,"GENERAL"}</definedName>
    <definedName name="wrn.civil._.works.">{#N/A,#N/A,TRUE,"1842CWN0"}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>{"TAB1",#N/A,TRUE,"GENERAL";"TAB2",#N/A,TRUE,"GENERAL";"TAB3",#N/A,TRUE,"GENERAL";"TAB4",#N/A,TRUE,"GENERAL";"TAB5",#N/A,TRUE,"GENERAL"}</definedName>
    <definedName name="wrn.GERENCIA.">{#N/A,#N/A,TRUE,"INGENIERIA";#N/A,#N/A,TRUE,"COMPRAS";#N/A,#N/A,TRUE,"DIRECCION";#N/A,#N/A,TRUE,"RESUMEN"}</definedName>
    <definedName name="wrn.OPERADORES.">{#N/A,#N/A,TRUE,"T1"}</definedName>
    <definedName name="wrn.res7">{#N/A,#N/A,FALSE,"Hoja1";#N/A,#N/A,FALSE,"Hoja2"}</definedName>
    <definedName name="wrn.Resumen.">{#N/A,#N/A,FALSE,"Hoja1";#N/A,#N/A,FALSE,"Hoja2"}</definedName>
    <definedName name="wrn.TRABFENO.">{#N/A,#N/A,FALSE,"Estatico";#N/A,#N/A,FALSE,"Tuberia";#N/A,#N/A,FALSE,"Instrumentación";#N/A,#N/A,FALSE,"Mecanica";#N/A,#N/A,FALSE,"Electrico";#N/A,#N/A,FALSE,"Ofic.Civiles"}</definedName>
    <definedName name="wrn.via.">{"via1",#N/A,TRUE,"general";"via2",#N/A,TRUE,"general";"via3",#N/A,TRUE,"general"}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wded3">{"via1",#N/A,TRUE,"general";"via2",#N/A,TRUE,"general";"via3",#N/A,TRUE,"general"}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cbvbs">{"TAB1",#N/A,TRUE,"GENERAL";"TAB2",#N/A,TRUE,"GENERAL";"TAB3",#N/A,TRUE,"GENERAL";"TAB4",#N/A,TRUE,"GENERAL";"TAB5",#N/A,TRUE,"GENERAL"}</definedName>
    <definedName name="XSW">{#N/A,#N/A,TRUE,"1842CWN0"}</definedName>
    <definedName name="xsxs">{"TAB1",#N/A,TRUE,"GENERAL";"TAB2",#N/A,TRUE,"GENERAL";"TAB3",#N/A,TRUE,"GENERAL";"TAB4",#N/A,TRUE,"GENERAL";"TAB5",#N/A,TRUE,"GENERAL"}</definedName>
    <definedName name="xxfg">{"via1",#N/A,TRUE,"general";"via2",#N/A,TRUE,"general";"via3",#N/A,TRUE,"general"}</definedName>
    <definedName name="XXXX">#REF!</definedName>
    <definedName name="xxxxxds">{"via1",#N/A,TRUE,"general";"via2",#N/A,TRUE,"general";"via3",#N/A,TRUE,"general"}</definedName>
    <definedName name="XXXXXX">{#N/A,#N/A,FALSE,"orthoflow";#N/A,#N/A,FALSE,"Miscelaneos";#N/A,#N/A,FALSE,"Instrumentacio";#N/A,#N/A,FALSE,"Electrico";#N/A,#N/A,FALSE,"Valv. Seguridad"}</definedName>
    <definedName name="xxxxxxxxxx29">{"via1",#N/A,TRUE,"general";"via2",#N/A,TRUE,"general";"via3",#N/A,TRUE,"general"}</definedName>
    <definedName name="XZS">#REF!</definedName>
    <definedName name="XZXZV">{"via1",#N/A,TRUE,"general";"via2",#N/A,TRUE,"general";"via3",#N/A,TRUE,"general"}</definedName>
    <definedName name="y6y6">{"via1",#N/A,TRUE,"general";"via2",#N/A,TRUE,"general";"via3",#N/A,TRUE,"general"}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AQ">{#N/A,#N/A,TRUE,"INGENIERIA";#N/A,#N/A,TRUE,"COMPRAS";#N/A,#N/A,TRUE,"DIRECCION";#N/A,#N/A,TRUE,"RESUMEN"}</definedName>
    <definedName name="zdervr">{"via1",#N/A,TRUE,"general";"via2",#N/A,TRUE,"general";"via3",#N/A,TRUE,"general"}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42" roundtripDataChecksum="/B5bOtbZ9A/3EKNysfttKW8RC/Q5vlwG3DfnrmYG0pE="/>
    </ext>
  </extLst>
</workbook>
</file>

<file path=xl/calcChain.xml><?xml version="1.0" encoding="utf-8"?>
<calcChain xmlns="http://schemas.openxmlformats.org/spreadsheetml/2006/main">
  <c r="N18" i="36" l="1"/>
  <c r="N17" i="36"/>
  <c r="K20" i="47"/>
  <c r="D11" i="36"/>
  <c r="D10" i="36"/>
  <c r="D14" i="36"/>
  <c r="C14" i="36"/>
  <c r="B14" i="36"/>
  <c r="D11" i="6"/>
  <c r="D10" i="6"/>
  <c r="D14" i="6"/>
  <c r="C14" i="6"/>
  <c r="B14" i="6"/>
  <c r="D11" i="4"/>
  <c r="D10" i="4"/>
  <c r="D14" i="4"/>
  <c r="C14" i="4"/>
  <c r="B14" i="4"/>
  <c r="K17" i="47"/>
  <c r="K14" i="47"/>
  <c r="N17" i="6" l="1"/>
  <c r="N33" i="36" l="1"/>
  <c r="B38" i="36" l="1"/>
  <c r="K37" i="36"/>
  <c r="F37" i="36"/>
  <c r="N25" i="36"/>
  <c r="N22" i="36"/>
  <c r="N20" i="36"/>
  <c r="N19" i="36"/>
  <c r="N36" i="36"/>
  <c r="I20" i="47" s="1"/>
  <c r="L13" i="36"/>
  <c r="N9" i="36"/>
  <c r="M9" i="36"/>
  <c r="H9" i="36"/>
  <c r="I6" i="36"/>
  <c r="N34" i="6"/>
  <c r="N17" i="4"/>
  <c r="N34" i="4" s="1"/>
  <c r="L21" i="47" l="1"/>
  <c r="L20" i="47"/>
  <c r="B39" i="6"/>
  <c r="K38" i="6"/>
  <c r="F38" i="6"/>
  <c r="N25" i="6"/>
  <c r="N22" i="6"/>
  <c r="N21" i="6"/>
  <c r="N20" i="6"/>
  <c r="N19" i="6"/>
  <c r="N18" i="6"/>
  <c r="L13" i="6"/>
  <c r="N9" i="6"/>
  <c r="M9" i="6"/>
  <c r="H9" i="6"/>
  <c r="I6" i="6"/>
  <c r="B39" i="4"/>
  <c r="K38" i="4"/>
  <c r="F38" i="4"/>
  <c r="N25" i="4"/>
  <c r="N22" i="4"/>
  <c r="N21" i="4"/>
  <c r="N20" i="4"/>
  <c r="N19" i="4"/>
  <c r="N18" i="4"/>
  <c r="L13" i="4"/>
  <c r="N9" i="4"/>
  <c r="M9" i="4"/>
  <c r="H9" i="4"/>
  <c r="I6" i="4"/>
  <c r="N37" i="6" l="1"/>
  <c r="I17" i="47" s="1"/>
  <c r="L17" i="47" s="1"/>
  <c r="L18" i="47" s="1"/>
  <c r="N37" i="4"/>
  <c r="I14" i="47" s="1"/>
  <c r="L14" i="47" s="1"/>
  <c r="L15" i="47" s="1"/>
  <c r="L22" i="47" s="1"/>
  <c r="L31" i="47" s="1"/>
</calcChain>
</file>

<file path=xl/sharedStrings.xml><?xml version="1.0" encoding="utf-8"?>
<sst xmlns="http://schemas.openxmlformats.org/spreadsheetml/2006/main" count="205" uniqueCount="109">
  <si>
    <t>FORMULARIO 1</t>
  </si>
  <si>
    <t>Nº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</si>
  <si>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</si>
  <si>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</si>
  <si>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</si>
  <si>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</si>
  <si>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</si>
  <si>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</si>
  <si>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</si>
  <si>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</si>
  <si>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</si>
  <si>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</si>
  <si>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</si>
  <si>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</si>
  <si>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PORCENTAJE</t>
  </si>
  <si>
    <t>A=</t>
  </si>
  <si>
    <t>[Ofrecimiento del Proponente]</t>
  </si>
  <si>
    <t xml:space="preserve">IMPREVISTO
</t>
  </si>
  <si>
    <t>I=</t>
  </si>
  <si>
    <t xml:space="preserve">UTILIDAD
</t>
  </si>
  <si>
    <t>U=</t>
  </si>
  <si>
    <t>TOTAL A.I.U</t>
  </si>
  <si>
    <t>A.I.U.=</t>
  </si>
  <si>
    <t>INFORMACIÓN GENERAL</t>
  </si>
  <si>
    <t>OBJETO :</t>
  </si>
  <si>
    <t>CACULO:</t>
  </si>
  <si>
    <t>Vo.Bo. Secretaria de Planeación</t>
  </si>
  <si>
    <t>Vo.Bo. Secretario de Planeación e Infraestructura</t>
  </si>
  <si>
    <t>Vo.Bo. Supervisión</t>
  </si>
  <si>
    <t>Contratista:</t>
  </si>
  <si>
    <t>N/A</t>
  </si>
  <si>
    <t>Interventor:</t>
  </si>
  <si>
    <t>Fecha:</t>
  </si>
  <si>
    <t xml:space="preserve">  </t>
  </si>
  <si>
    <t>Ubiucacion:</t>
  </si>
  <si>
    <t xml:space="preserve">         </t>
  </si>
  <si>
    <t>PRESUPUESTO OFICIAL</t>
  </si>
  <si>
    <t>3.03.10</t>
  </si>
  <si>
    <t xml:space="preserve">GOBERNACIÓN </t>
  </si>
  <si>
    <t>EXCAVACIÓN MANUAL EN MATERIAL COMÚN</t>
  </si>
  <si>
    <t>M3</t>
  </si>
  <si>
    <t>3.03.12</t>
  </si>
  <si>
    <t>MEJORAMIENTO DE PISO CON MATERIAL DE AFIRMADO COMPACTADO CON PLANCHA VIBRADORA. (INCLUYE ACARREO LIBRE HASTA 5KM.).</t>
  </si>
  <si>
    <t>UND</t>
  </si>
  <si>
    <t>MEMORIAS DE CALCULO DE CANTIDADES</t>
  </si>
  <si>
    <t xml:space="preserve">MEMORIAS DE CALCULO CANTIDADES </t>
  </si>
  <si>
    <t>PROYECTO:</t>
  </si>
  <si>
    <t>OBJETO:</t>
  </si>
  <si>
    <t>ENTIDAD:</t>
  </si>
  <si>
    <t xml:space="preserve"> ALCALDÍA MUNICIPAL DE OTANCHE - BOYACÁ</t>
  </si>
  <si>
    <t xml:space="preserve">CONTRATISTA:  </t>
  </si>
  <si>
    <t xml:space="preserve">INTERVENTOR: </t>
  </si>
  <si>
    <t>FECHA:</t>
  </si>
  <si>
    <t>CAPITULO:</t>
  </si>
  <si>
    <t>Hoja Nov. de 1</t>
  </si>
  <si>
    <t>ITEM DE PAGO:</t>
  </si>
  <si>
    <t>ITEM</t>
  </si>
  <si>
    <t>UBICACIÓN</t>
  </si>
  <si>
    <t>Localización</t>
  </si>
  <si>
    <t>Dimensiones</t>
  </si>
  <si>
    <t>Total</t>
  </si>
  <si>
    <t>ANCHO</t>
  </si>
  <si>
    <t>LARGO</t>
  </si>
  <si>
    <t>ALTO</t>
  </si>
  <si>
    <t xml:space="preserve">No ELEMENTOS </t>
  </si>
  <si>
    <t>TOTAL PRESENTE ACTA</t>
  </si>
  <si>
    <t>EJECUTADO ACTA 1</t>
  </si>
  <si>
    <t>EJECUTADO ACTA 2</t>
  </si>
  <si>
    <t>EJECUTADO PRESENTE ACTA</t>
  </si>
  <si>
    <t xml:space="preserve">Calculó: </t>
  </si>
  <si>
    <t>Otanche - Boyacá</t>
  </si>
  <si>
    <t>CANT</t>
  </si>
  <si>
    <t>m2</t>
  </si>
  <si>
    <t>No.  Elem.</t>
  </si>
  <si>
    <t>Largo</t>
  </si>
  <si>
    <t>OBSERVACION</t>
  </si>
  <si>
    <t>ADMINISTRACIÓN</t>
  </si>
  <si>
    <t>EXCAVACIÓN MATERIAL CONTAMINADO</t>
  </si>
  <si>
    <t>MEJORAMIENTO PISO</t>
  </si>
  <si>
    <t>3.1</t>
  </si>
  <si>
    <t>Formulario 1 - Propuesta económica  - Documento tipo de mínima cuantía de obra pública de infraestructura social</t>
  </si>
  <si>
    <t>Versión: 1 de 21 de agosto de 2025</t>
  </si>
  <si>
    <r>
      <t>[La Entidad puede utilizar este formulario de detalle del</t>
    </r>
    <r>
      <rPr>
        <b/>
        <u/>
        <sz val="11"/>
        <rFont val="Verdana"/>
        <family val="2"/>
      </rPr>
      <t xml:space="preserve"> 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</si>
  <si>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</si>
  <si>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ÍTEM DE PAGO</t>
  </si>
  <si>
    <t>DESCRIPCIÓN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</si>
  <si>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</si>
  <si>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</si>
  <si>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</si>
  <si>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</si>
  <si>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</si>
  <si>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AIU. </t>
    </r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</si>
  <si>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</si>
  <si>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	Firma del Proponente o de su Representante Legal</t>
  </si>
  <si>
    <t>INCREMENTO X TRANSPORTE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</si>
  <si>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AIU E INCREMENTO DE TRANSPORTE </t>
    </r>
  </si>
  <si>
    <t>1.PRELIMINARES</t>
  </si>
  <si>
    <t>2.AFIRMADO, SUB BASE, Y BASE</t>
  </si>
  <si>
    <t>3. ESTRUCTURA</t>
  </si>
  <si>
    <t>MUROS EN GAVIONES, INCLUYE MALLA ESLABONADA TRIPLE TORSION CAL. 12</t>
  </si>
  <si>
    <t>2.02.14</t>
  </si>
  <si>
    <t xml:space="preserve">GAVIONES TIZON </t>
  </si>
  <si>
    <t xml:space="preserve">GAVIONES ZOGA </t>
  </si>
  <si>
    <t xml:space="preserve">ANCHO </t>
  </si>
  <si>
    <t xml:space="preserve">ALTO </t>
  </si>
  <si>
    <t>“CONSTRUCCIÓN DE ESTRUCTURA EN GAVIONES PARA LA ESTABILIZACIÓN DE LA BANCADA EN LA VEREDA LA LLANO, DEL MUNICIPIO  DE OTANCHE BOYACA 2026”</t>
  </si>
  <si>
    <t xml:space="preserve">VEREDA LA LLANO OTANCHE </t>
  </si>
  <si>
    <t>Formulario 1 - Propuesta económica  - Documento tipo de mínima cuantía de obra pública de infraestructurade transporte</t>
  </si>
  <si>
    <t>Versión: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</si>
</sst>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&quot;$&quot;\ #,##0.00_);\(&quot;$&quot;\ #,##0.00\)"/>
    <numFmt numFmtId="167" formatCode="&quot;$&quot;\ #,##0.00"/>
    <numFmt numFmtId="168" formatCode="_-[$$-240A]\ * #,##0.00_ ;_-[$$-240A]\ * \-#,##0.00\ ;_-[$$-240A]\ * &quot;-&quot;??_ ;_-@_ "/>
    <numFmt numFmtId="169" formatCode="_([$$-240A]\ * #,##0.00_);_([$$-240A]\ * \(#,##0.00\);_([$$-240A]\ * &quot;-&quot;??_);_(@_)"/>
    <numFmt numFmtId="170" formatCode="0.0%"/>
    <numFmt numFmtId="171" formatCode="_([$$-240A]\ * #,##0_);_([$$-240A]\ * \(#,##0\);_([$$-240A]\ * &quot;-&quot;??_);_(@_)"/>
    <numFmt numFmtId="172" formatCode="_ [$$-240A]\ * #,##0.00_ ;_ [$$-240A]\ * \-#,##0.00_ ;_ [$$-240A]\ * &quot;-&quot;??_ ;_ @_ "/>
    <numFmt numFmtId="173" formatCode="_ * #,##0_ ;_ * \-#,##0_ ;_ * &quot;-&quot;??_ ;_ @_ "/>
    <numFmt numFmtId="174" formatCode="dd/mm/yy"/>
    <numFmt numFmtId="175" formatCode="_ * #,##0.00_ ;_ * \-#,##0.00_ ;_ * &quot;-&quot;??_ ;_ @_ "/>
    <numFmt numFmtId="176" formatCode="_-* #,##0.00_-;\-* #,##0.00_-;_-* &quot;-&quot;??_-;_-@"/>
    <numFmt numFmtId="177" formatCode="_ * #,##0.0_ ;_ * \-#,##0.0_ ;_ * &quot;-&quot;??_ ;_ @_ "/>
    <numFmt numFmtId="178" formatCode="_(&quot;$&quot;\ * #,##0.00_);_(&quot;$&quot;\ * \(#,##0.00\);_(&quot;$&quot;\ * &quot;-&quot;??_);_(@_)"/>
    <numFmt numFmtId="179" formatCode="_(&quot;$&quot;\ * #,##0_);_(&quot;$&quot;\ * \(#,##0\);_(&quot;$&quot;\ * &quot;-&quot;_);_(@_)"/>
    <numFmt numFmtId="180" formatCode="_ &quot;$&quot;&quot; &quot;* #,##0_ ;_ &quot;$&quot;&quot; &quot;* \-#,##0_ ;_ &quot;$&quot;&quot; &quot;* &quot;-&quot;_ ;_ @_ "/>
    <numFmt numFmtId="181" formatCode="_-[$$-240A]* #,##0.00_-;\-[$$-240A]* #,##0.00_-;_-[$$-240A]* &quot;-&quot;??_-;_-@_-"/>
    <numFmt numFmtId="182" formatCode="_-* #,##0.00&quot; &quot;&quot;Pts&quot;_-;\-* #,##0.00&quot; &quot;&quot;Pts&quot;_-;_-* &quot;-&quot;??&quot; &quot;&quot;Pts&quot;_-;_-@_-"/>
    <numFmt numFmtId="183" formatCode="0#.00&quot; &quot;\L\t"/>
    <numFmt numFmtId="184" formatCode="&quot; &quot;&quot; &quot;#,##0.00"/>
    <numFmt numFmtId="185" formatCode="_-&quot; &quot;&quot; &quot;* #,##0.00_-;\-&quot; &quot;&quot; &quot;* #,##0.00_-;_-&quot; &quot;&quot; &quot;* &quot;-&quot;??_-;_-@_-"/>
  </numFmts>
  <fonts count="36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2"/>
      <color theme="1"/>
      <name val="Arial Narrow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Arial Narrow"/>
      <family val="2"/>
    </font>
    <font>
      <sz val="8"/>
      <color theme="1"/>
      <name val="Tahoma"/>
      <family val="2"/>
    </font>
    <font>
      <b/>
      <sz val="16"/>
      <color theme="1"/>
      <name val="Arial"/>
      <family val="2"/>
    </font>
    <font>
      <b/>
      <sz val="8"/>
      <color theme="1"/>
      <name val="Tahoma"/>
      <family val="2"/>
    </font>
    <font>
      <b/>
      <sz val="11"/>
      <color theme="1"/>
      <name val="Tahoma"/>
      <family val="2"/>
    </font>
    <font>
      <b/>
      <sz val="11"/>
      <color rgb="FF000000"/>
      <name val="Tahoma"/>
      <family val="2"/>
    </font>
    <font>
      <b/>
      <sz val="8"/>
      <color rgb="FF000000"/>
      <name val="Tahoma"/>
      <family val="2"/>
    </font>
    <font>
      <b/>
      <sz val="10"/>
      <color theme="1"/>
      <name val="Tahoma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</font>
    <font>
      <b/>
      <sz val="8"/>
      <color rgb="FFFF0000"/>
      <name val="Arial"/>
      <family val="2"/>
    </font>
    <font>
      <sz val="8"/>
      <color rgb="FF00B0F0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</font>
    <font>
      <b/>
      <sz val="7"/>
      <color theme="1"/>
      <name val="Tahoma"/>
      <family val="2"/>
    </font>
    <font>
      <sz val="10"/>
      <name val="Arial"/>
      <family val="2"/>
    </font>
    <font>
      <sz val="10"/>
      <color rgb="FF000000"/>
      <name val="Arial"/>
      <family val="2"/>
      <scheme val="minor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b/>
      <sz val="11"/>
      <color theme="0"/>
      <name val="Verdana"/>
      <family val="2"/>
    </font>
    <font>
      <sz val="10"/>
      <name val="Verdana"/>
      <family val="2"/>
    </font>
    <font>
      <b/>
      <sz val="14"/>
      <name val="Verdana"/>
      <family val="2"/>
    </font>
    <font>
      <sz val="10"/>
      <color rgb="FF000000"/>
      <name val="Arial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AF1DD"/>
        <bgColor rgb="FFEAF1DD"/>
      </patternFill>
    </fill>
    <fill>
      <patternFill patternType="solid">
        <fgColor rgb="FFF2DBDB"/>
        <bgColor rgb="FFF2DBDB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3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26" fillId="0" borderId="7"/>
    <xf numFmtId="175" fontId="26" fillId="0" borderId="7" applyFont="0" applyFill="0" applyBorder="0" applyAlignment="0" applyProtection="0"/>
    <xf numFmtId="178" fontId="26" fillId="0" borderId="7" applyFont="0" applyFill="0" applyBorder="0" applyAlignment="0" applyProtection="0"/>
    <xf numFmtId="0" fontId="2" fillId="0" borderId="7"/>
    <xf numFmtId="179" fontId="2" fillId="0" borderId="7" applyFont="0" applyFill="0" applyBorder="0" applyAlignment="0" applyProtection="0"/>
    <xf numFmtId="165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" fillId="0" borderId="7"/>
    <xf numFmtId="0" fontId="1" fillId="0" borderId="7"/>
    <xf numFmtId="0" fontId="4" fillId="0" borderId="7"/>
    <xf numFmtId="0" fontId="4" fillId="0" borderId="7"/>
    <xf numFmtId="180" fontId="4" fillId="0" borderId="7" applyFont="0" applyFill="0" applyBorder="0" applyAlignment="0" applyProtection="0"/>
    <xf numFmtId="0" fontId="4" fillId="0" borderId="7"/>
    <xf numFmtId="0" fontId="4" fillId="0" borderId="7"/>
    <xf numFmtId="0" fontId="4" fillId="0" borderId="7"/>
    <xf numFmtId="182" fontId="4" fillId="0" borderId="7" applyFont="0" applyFill="0" applyBorder="0" applyAlignment="0" applyProtection="0"/>
    <xf numFmtId="183" fontId="4" fillId="0" borderId="7" applyFont="0" applyFill="0" applyBorder="0" applyAlignment="0" applyProtection="0"/>
    <xf numFmtId="164" fontId="35" fillId="0" borderId="0" applyFont="0" applyFill="0" applyBorder="0" applyAlignment="0" applyProtection="0"/>
  </cellStyleXfs>
  <cellXfs count="352">
    <xf numFmtId="0" fontId="0" fillId="0" borderId="0" xfId="0"/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8" fillId="0" borderId="40" xfId="0" applyFont="1" applyBorder="1" applyAlignment="1">
      <alignment vertical="center"/>
    </xf>
    <xf numFmtId="0" fontId="9" fillId="0" borderId="0" xfId="0" applyFont="1" applyAlignment="1">
      <alignment wrapText="1"/>
    </xf>
    <xf numFmtId="0" fontId="7" fillId="0" borderId="40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8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174" fontId="10" fillId="0" borderId="41" xfId="0" applyNumberFormat="1" applyFont="1" applyBorder="1" applyAlignment="1">
      <alignment horizontal="left" vertical="center"/>
    </xf>
    <xf numFmtId="0" fontId="7" fillId="0" borderId="20" xfId="0" applyFont="1" applyBorder="1"/>
    <xf numFmtId="0" fontId="12" fillId="0" borderId="53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/>
    </xf>
    <xf numFmtId="174" fontId="12" fillId="0" borderId="41" xfId="0" applyNumberFormat="1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177" fontId="7" fillId="4" borderId="48" xfId="0" applyNumberFormat="1" applyFont="1" applyFill="1" applyBorder="1" applyAlignment="1">
      <alignment horizontal="center" vertical="center"/>
    </xf>
    <xf numFmtId="4" fontId="18" fillId="0" borderId="17" xfId="0" applyNumberFormat="1" applyFont="1" applyBorder="1" applyAlignment="1">
      <alignment horizontal="center" vertical="center"/>
    </xf>
    <xf numFmtId="0" fontId="5" fillId="2" borderId="6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1" xfId="0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center" wrapText="1"/>
    </xf>
    <xf numFmtId="0" fontId="19" fillId="5" borderId="6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49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left" vertical="center" wrapText="1"/>
    </xf>
    <xf numFmtId="175" fontId="20" fillId="0" borderId="46" xfId="0" applyNumberFormat="1" applyFont="1" applyBorder="1" applyAlignment="1">
      <alignment vertical="center"/>
    </xf>
    <xf numFmtId="175" fontId="5" fillId="0" borderId="46" xfId="0" applyNumberFormat="1" applyFont="1" applyBorder="1" applyAlignment="1">
      <alignment horizontal="center" vertical="center" wrapText="1"/>
    </xf>
    <xf numFmtId="175" fontId="21" fillId="0" borderId="21" xfId="0" applyNumberFormat="1" applyFont="1" applyBorder="1" applyAlignment="1">
      <alignment horizontal="center" vertical="center"/>
    </xf>
    <xf numFmtId="176" fontId="7" fillId="0" borderId="0" xfId="0" applyNumberFormat="1" applyFont="1"/>
    <xf numFmtId="175" fontId="20" fillId="0" borderId="20" xfId="0" applyNumberFormat="1" applyFont="1" applyBorder="1" applyAlignment="1">
      <alignment vertical="center"/>
    </xf>
    <xf numFmtId="175" fontId="5" fillId="0" borderId="20" xfId="0" applyNumberFormat="1" applyFont="1" applyBorder="1" applyAlignment="1">
      <alignment horizontal="center" vertical="center" wrapText="1"/>
    </xf>
    <xf numFmtId="175" fontId="5" fillId="0" borderId="20" xfId="0" applyNumberFormat="1" applyFont="1" applyBorder="1" applyAlignment="1">
      <alignment horizontal="center" vertical="center"/>
    </xf>
    <xf numFmtId="175" fontId="22" fillId="0" borderId="2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175" fontId="5" fillId="0" borderId="40" xfId="0" applyNumberFormat="1" applyFont="1" applyBorder="1" applyAlignment="1">
      <alignment horizontal="center" vertical="center"/>
    </xf>
    <xf numFmtId="175" fontId="19" fillId="0" borderId="21" xfId="0" applyNumberFormat="1" applyFont="1" applyBorder="1" applyAlignment="1">
      <alignment horizontal="center" vertical="center"/>
    </xf>
    <xf numFmtId="175" fontId="5" fillId="0" borderId="20" xfId="0" applyNumberFormat="1" applyFont="1" applyBorder="1" applyAlignment="1">
      <alignment horizontal="center"/>
    </xf>
    <xf numFmtId="175" fontId="5" fillId="0" borderId="42" xfId="0" applyNumberFormat="1" applyFont="1" applyBorder="1"/>
    <xf numFmtId="0" fontId="5" fillId="0" borderId="8" xfId="0" applyFont="1" applyBorder="1"/>
    <xf numFmtId="175" fontId="5" fillId="0" borderId="44" xfId="0" applyNumberFormat="1" applyFont="1" applyBorder="1" applyAlignment="1">
      <alignment horizontal="center"/>
    </xf>
    <xf numFmtId="175" fontId="5" fillId="0" borderId="44" xfId="0" applyNumberFormat="1" applyFont="1" applyBorder="1" applyAlignment="1">
      <alignment horizontal="center" vertical="center"/>
    </xf>
    <xf numFmtId="175" fontId="5" fillId="0" borderId="56" xfId="0" applyNumberFormat="1" applyFont="1" applyBorder="1" applyAlignment="1">
      <alignment horizontal="center" vertical="center"/>
    </xf>
    <xf numFmtId="175" fontId="23" fillId="0" borderId="53" xfId="0" applyNumberFormat="1" applyFont="1" applyBorder="1" applyAlignment="1">
      <alignment horizontal="center" vertical="center"/>
    </xf>
    <xf numFmtId="175" fontId="23" fillId="0" borderId="69" xfId="0" applyNumberFormat="1" applyFont="1" applyBorder="1" applyAlignment="1">
      <alignment horizontal="center" vertical="center"/>
    </xf>
    <xf numFmtId="175" fontId="23" fillId="0" borderId="70" xfId="0" applyNumberFormat="1" applyFont="1" applyBorder="1" applyAlignment="1">
      <alignment horizontal="center" vertical="center"/>
    </xf>
    <xf numFmtId="175" fontId="23" fillId="0" borderId="71" xfId="0" applyNumberFormat="1" applyFont="1" applyBorder="1" applyAlignment="1">
      <alignment horizontal="center" vertical="center"/>
    </xf>
    <xf numFmtId="175" fontId="5" fillId="0" borderId="42" xfId="0" applyNumberFormat="1" applyFont="1" applyBorder="1" applyAlignment="1">
      <alignment horizontal="center" vertical="center"/>
    </xf>
    <xf numFmtId="175" fontId="5" fillId="0" borderId="24" xfId="0" applyNumberFormat="1" applyFont="1" applyBorder="1" applyAlignment="1">
      <alignment horizontal="center" vertical="center"/>
    </xf>
    <xf numFmtId="175" fontId="7" fillId="4" borderId="48" xfId="0" applyNumberFormat="1" applyFont="1" applyFill="1" applyBorder="1" applyAlignment="1">
      <alignment horizontal="center" vertical="center"/>
    </xf>
    <xf numFmtId="0" fontId="3" fillId="0" borderId="73" xfId="0" applyFont="1" applyBorder="1" applyAlignment="1">
      <alignment horizontal="center" vertical="center"/>
    </xf>
    <xf numFmtId="0" fontId="3" fillId="0" borderId="73" xfId="0" applyFont="1" applyBorder="1" applyAlignment="1">
      <alignment horizontal="left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82" xfId="0" applyFont="1" applyBorder="1" applyAlignment="1">
      <alignment vertical="center"/>
    </xf>
    <xf numFmtId="0" fontId="3" fillId="0" borderId="82" xfId="0" applyFont="1" applyBorder="1" applyAlignment="1">
      <alignment horizontal="left" vertical="center" wrapText="1"/>
    </xf>
    <xf numFmtId="2" fontId="3" fillId="0" borderId="82" xfId="0" applyNumberFormat="1" applyFont="1" applyBorder="1" applyAlignment="1">
      <alignment horizontal="right" vertical="center" wrapText="1"/>
    </xf>
    <xf numFmtId="0" fontId="6" fillId="0" borderId="82" xfId="0" applyFont="1" applyBorder="1" applyAlignment="1">
      <alignment vertical="center"/>
    </xf>
    <xf numFmtId="175" fontId="3" fillId="0" borderId="82" xfId="0" applyNumberFormat="1" applyFont="1" applyBorder="1" applyAlignment="1">
      <alignment vertical="center"/>
    </xf>
    <xf numFmtId="0" fontId="28" fillId="0" borderId="7" xfId="8" applyFont="1"/>
    <xf numFmtId="0" fontId="28" fillId="0" borderId="7" xfId="8" applyFont="1" applyAlignment="1">
      <alignment horizontal="center"/>
    </xf>
    <xf numFmtId="0" fontId="29" fillId="0" borderId="7" xfId="8" applyFont="1"/>
    <xf numFmtId="0" fontId="29" fillId="0" borderId="7" xfId="8" applyFont="1" applyAlignment="1">
      <alignment horizontal="center"/>
    </xf>
    <xf numFmtId="0" fontId="29" fillId="0" borderId="92" xfId="8" applyFont="1" applyBorder="1"/>
    <xf numFmtId="0" fontId="29" fillId="0" borderId="93" xfId="8" applyFont="1" applyBorder="1"/>
    <xf numFmtId="0" fontId="29" fillId="0" borderId="93" xfId="8" applyFont="1" applyBorder="1" applyAlignment="1">
      <alignment horizontal="center"/>
    </xf>
    <xf numFmtId="0" fontId="29" fillId="0" borderId="94" xfId="8" applyFont="1" applyBorder="1"/>
    <xf numFmtId="0" fontId="29" fillId="0" borderId="95" xfId="8" applyFont="1" applyBorder="1"/>
    <xf numFmtId="0" fontId="29" fillId="0" borderId="96" xfId="8" applyFont="1" applyBorder="1"/>
    <xf numFmtId="0" fontId="29" fillId="6" borderId="7" xfId="8" applyFont="1" applyFill="1"/>
    <xf numFmtId="0" fontId="29" fillId="6" borderId="98" xfId="8" applyFont="1" applyFill="1" applyBorder="1"/>
    <xf numFmtId="0" fontId="29" fillId="6" borderId="96" xfId="8" applyFont="1" applyFill="1" applyBorder="1"/>
    <xf numFmtId="0" fontId="29" fillId="0" borderId="98" xfId="8" applyFont="1" applyBorder="1"/>
    <xf numFmtId="0" fontId="30" fillId="0" borderId="91" xfId="11" applyFont="1" applyBorder="1" applyAlignment="1">
      <alignment horizontal="center" vertical="center" wrapText="1"/>
    </xf>
    <xf numFmtId="0" fontId="30" fillId="0" borderId="106" xfId="11" applyFont="1" applyBorder="1" applyAlignment="1">
      <alignment horizontal="center" vertical="center" wrapText="1"/>
    </xf>
    <xf numFmtId="0" fontId="30" fillId="9" borderId="87" xfId="10" applyFont="1" applyFill="1" applyBorder="1" applyAlignment="1">
      <alignment vertical="center"/>
    </xf>
    <xf numFmtId="0" fontId="30" fillId="9" borderId="88" xfId="10" applyFont="1" applyFill="1" applyBorder="1" applyAlignment="1">
      <alignment vertical="center"/>
    </xf>
    <xf numFmtId="0" fontId="30" fillId="9" borderId="89" xfId="10" applyFont="1" applyFill="1" applyBorder="1" applyAlignment="1">
      <alignment vertical="center"/>
    </xf>
    <xf numFmtId="0" fontId="28" fillId="0" borderId="99" xfId="10" applyFont="1" applyBorder="1" applyAlignment="1">
      <alignment horizontal="center" vertical="center"/>
    </xf>
    <xf numFmtId="0" fontId="28" fillId="0" borderId="73" xfId="11" applyFont="1" applyBorder="1" applyAlignment="1">
      <alignment horizontal="center" vertical="center"/>
    </xf>
    <xf numFmtId="4" fontId="28" fillId="0" borderId="73" xfId="12" applyNumberFormat="1" applyFont="1" applyBorder="1" applyAlignment="1">
      <alignment vertical="center" wrapText="1"/>
    </xf>
    <xf numFmtId="166" fontId="28" fillId="0" borderId="73" xfId="3" applyNumberFormat="1" applyFont="1" applyBorder="1" applyAlignment="1">
      <alignment horizontal="right" vertical="center" wrapText="1"/>
    </xf>
    <xf numFmtId="166" fontId="28" fillId="0" borderId="100" xfId="3" applyNumberFormat="1" applyFont="1" applyBorder="1" applyAlignment="1">
      <alignment horizontal="right" vertical="center" wrapText="1"/>
    </xf>
    <xf numFmtId="0" fontId="28" fillId="0" borderId="103" xfId="10" applyFont="1" applyBorder="1" applyAlignment="1">
      <alignment horizontal="left" vertical="center"/>
    </xf>
    <xf numFmtId="0" fontId="28" fillId="0" borderId="97" xfId="11" applyFont="1" applyBorder="1" applyAlignment="1">
      <alignment horizontal="center" vertical="center"/>
    </xf>
    <xf numFmtId="0" fontId="28" fillId="0" borderId="97" xfId="11" applyFont="1" applyBorder="1" applyAlignment="1">
      <alignment horizontal="left" vertical="center" wrapText="1"/>
    </xf>
    <xf numFmtId="166" fontId="28" fillId="0" borderId="108" xfId="3" applyNumberFormat="1" applyFont="1" applyBorder="1" applyAlignment="1">
      <alignment horizontal="right" vertical="center" wrapText="1"/>
    </xf>
    <xf numFmtId="167" fontId="30" fillId="0" borderId="109" xfId="12" applyNumberFormat="1" applyFont="1" applyBorder="1" applyAlignment="1">
      <alignment horizontal="right" vertical="center"/>
    </xf>
    <xf numFmtId="166" fontId="28" fillId="0" borderId="85" xfId="3" applyNumberFormat="1" applyFont="1" applyBorder="1" applyAlignment="1">
      <alignment horizontal="right" vertical="center" wrapText="1"/>
    </xf>
    <xf numFmtId="0" fontId="28" fillId="0" borderId="73" xfId="13" applyFont="1" applyBorder="1" applyAlignment="1">
      <alignment horizontal="center" vertical="center"/>
    </xf>
    <xf numFmtId="0" fontId="28" fillId="0" borderId="73" xfId="13" applyFont="1" applyBorder="1" applyAlignment="1">
      <alignment horizontal="left" vertical="center"/>
    </xf>
    <xf numFmtId="0" fontId="28" fillId="0" borderId="95" xfId="8" applyFont="1" applyBorder="1"/>
    <xf numFmtId="0" fontId="28" fillId="0" borderId="96" xfId="8" applyFont="1" applyBorder="1"/>
    <xf numFmtId="0" fontId="28" fillId="0" borderId="97" xfId="8" applyFont="1" applyBorder="1"/>
    <xf numFmtId="0" fontId="28" fillId="0" borderId="97" xfId="8" applyFont="1" applyBorder="1" applyAlignment="1">
      <alignment horizontal="center"/>
    </xf>
    <xf numFmtId="0" fontId="28" fillId="0" borderId="73" xfId="10" applyFont="1" applyBorder="1" applyAlignment="1">
      <alignment horizontal="center" vertical="center"/>
    </xf>
    <xf numFmtId="0" fontId="28" fillId="0" borderId="73" xfId="10" applyFont="1" applyBorder="1" applyAlignment="1">
      <alignment horizontal="left" vertical="center" wrapText="1"/>
    </xf>
    <xf numFmtId="0" fontId="28" fillId="0" borderId="110" xfId="10" applyFont="1" applyBorder="1" applyAlignment="1">
      <alignment horizontal="left" vertical="center"/>
    </xf>
    <xf numFmtId="0" fontId="28" fillId="0" borderId="7" xfId="10" applyFont="1" applyAlignment="1">
      <alignment horizontal="center" vertical="center"/>
    </xf>
    <xf numFmtId="0" fontId="28" fillId="0" borderId="7" xfId="10" applyFont="1" applyAlignment="1">
      <alignment horizontal="left" vertical="center" wrapText="1"/>
    </xf>
    <xf numFmtId="166" fontId="28" fillId="0" borderId="77" xfId="3" applyNumberFormat="1" applyFont="1" applyBorder="1" applyAlignment="1">
      <alignment horizontal="right" vertical="center" wrapText="1"/>
    </xf>
    <xf numFmtId="167" fontId="30" fillId="0" borderId="111" xfId="12" applyNumberFormat="1" applyFont="1" applyBorder="1" applyAlignment="1">
      <alignment horizontal="right" vertical="center"/>
    </xf>
    <xf numFmtId="2" fontId="28" fillId="0" borderId="97" xfId="10" applyNumberFormat="1" applyFont="1" applyBorder="1" applyAlignment="1">
      <alignment horizontal="center" vertical="center"/>
    </xf>
    <xf numFmtId="0" fontId="28" fillId="0" borderId="97" xfId="10" applyFont="1" applyBorder="1" applyAlignment="1">
      <alignment horizontal="left" vertical="center" wrapText="1"/>
    </xf>
    <xf numFmtId="0" fontId="28" fillId="0" borderId="97" xfId="10" applyFont="1" applyBorder="1" applyAlignment="1">
      <alignment horizontal="center" vertical="center"/>
    </xf>
    <xf numFmtId="0" fontId="29" fillId="0" borderId="7" xfId="14" applyFont="1"/>
    <xf numFmtId="0" fontId="29" fillId="0" borderId="95" xfId="14" applyFont="1" applyBorder="1"/>
    <xf numFmtId="181" fontId="30" fillId="9" borderId="89" xfId="10" applyNumberFormat="1" applyFont="1" applyFill="1" applyBorder="1" applyAlignment="1">
      <alignment vertical="center"/>
    </xf>
    <xf numFmtId="0" fontId="29" fillId="0" borderId="96" xfId="14" applyFont="1" applyBorder="1"/>
    <xf numFmtId="49" fontId="30" fillId="0" borderId="7" xfId="15" applyNumberFormat="1" applyFont="1" applyAlignment="1">
      <alignment horizontal="right" vertical="center"/>
    </xf>
    <xf numFmtId="168" fontId="30" fillId="0" borderId="7" xfId="15" applyNumberFormat="1" applyFont="1" applyAlignment="1">
      <alignment vertical="center"/>
    </xf>
    <xf numFmtId="0" fontId="28" fillId="0" borderId="7" xfId="4" applyFont="1"/>
    <xf numFmtId="0" fontId="28" fillId="0" borderId="7" xfId="4" applyFont="1" applyAlignment="1">
      <alignment horizontal="center"/>
    </xf>
    <xf numFmtId="169" fontId="28" fillId="0" borderId="83" xfId="16" applyNumberFormat="1" applyFont="1" applyBorder="1" applyAlignment="1">
      <alignment vertical="center"/>
    </xf>
    <xf numFmtId="0" fontId="28" fillId="0" borderId="101" xfId="4" applyFont="1" applyBorder="1" applyAlignment="1">
      <alignment horizontal="left" vertical="center"/>
    </xf>
    <xf numFmtId="170" fontId="28" fillId="0" borderId="79" xfId="16" applyNumberFormat="1" applyFont="1" applyBorder="1" applyAlignment="1">
      <alignment horizontal="center" vertical="center"/>
    </xf>
    <xf numFmtId="0" fontId="30" fillId="0" borderId="79" xfId="4" applyFont="1" applyBorder="1" applyAlignment="1">
      <alignment vertical="center"/>
    </xf>
    <xf numFmtId="0" fontId="30" fillId="0" borderId="76" xfId="4" applyFont="1" applyBorder="1" applyAlignment="1">
      <alignment horizontal="right" vertical="center"/>
    </xf>
    <xf numFmtId="169" fontId="28" fillId="0" borderId="85" xfId="16" applyNumberFormat="1" applyFont="1" applyBorder="1" applyAlignment="1">
      <alignment vertical="center"/>
    </xf>
    <xf numFmtId="0" fontId="28" fillId="0" borderId="7" xfId="11" applyFont="1" applyAlignment="1">
      <alignment horizontal="center" vertical="center"/>
    </xf>
    <xf numFmtId="9" fontId="28" fillId="0" borderId="79" xfId="16" applyNumberFormat="1" applyFont="1" applyBorder="1" applyAlignment="1">
      <alignment horizontal="center" vertical="center"/>
    </xf>
    <xf numFmtId="169" fontId="28" fillId="0" borderId="79" xfId="16" applyNumberFormat="1" applyFont="1" applyBorder="1" applyAlignment="1">
      <alignment vertical="center"/>
    </xf>
    <xf numFmtId="0" fontId="28" fillId="0" borderId="76" xfId="4" applyFont="1" applyBorder="1" applyAlignment="1">
      <alignment vertical="center"/>
    </xf>
    <xf numFmtId="0" fontId="30" fillId="0" borderId="101" xfId="4" applyFont="1" applyBorder="1" applyAlignment="1">
      <alignment horizontal="left" vertical="center"/>
    </xf>
    <xf numFmtId="169" fontId="30" fillId="0" borderId="85" xfId="16" applyNumberFormat="1" applyFont="1" applyBorder="1" applyAlignment="1">
      <alignment vertical="center"/>
    </xf>
    <xf numFmtId="0" fontId="28" fillId="0" borderId="101" xfId="4" applyFont="1" applyBorder="1" applyAlignment="1">
      <alignment horizontal="left" vertical="center" wrapText="1"/>
    </xf>
    <xf numFmtId="0" fontId="28" fillId="0" borderId="76" xfId="4" applyFont="1" applyBorder="1" applyAlignment="1">
      <alignment horizontal="right" vertical="center"/>
    </xf>
    <xf numFmtId="0" fontId="28" fillId="0" borderId="7" xfId="4" applyFont="1" applyAlignment="1">
      <alignment horizontal="center" vertical="center" wrapText="1"/>
    </xf>
    <xf numFmtId="0" fontId="30" fillId="0" borderId="116" xfId="4" applyFont="1" applyBorder="1" applyAlignment="1">
      <alignment horizontal="left" vertical="center"/>
    </xf>
    <xf numFmtId="9" fontId="28" fillId="0" borderId="117" xfId="16" applyNumberFormat="1" applyFont="1" applyBorder="1" applyAlignment="1">
      <alignment horizontal="center" vertical="center"/>
    </xf>
    <xf numFmtId="169" fontId="30" fillId="0" borderId="117" xfId="16" applyNumberFormat="1" applyFont="1" applyBorder="1" applyAlignment="1">
      <alignment vertical="center"/>
    </xf>
    <xf numFmtId="0" fontId="28" fillId="0" borderId="118" xfId="4" applyFont="1" applyBorder="1" applyAlignment="1">
      <alignment vertical="center"/>
    </xf>
    <xf numFmtId="2" fontId="28" fillId="0" borderId="7" xfId="4" applyNumberFormat="1" applyFont="1"/>
    <xf numFmtId="169" fontId="28" fillId="0" borderId="7" xfId="16" applyNumberFormat="1" applyFont="1"/>
    <xf numFmtId="39" fontId="30" fillId="0" borderId="7" xfId="16" applyNumberFormat="1" applyFont="1" applyAlignment="1">
      <alignment vertical="center"/>
    </xf>
    <xf numFmtId="0" fontId="30" fillId="0" borderId="113" xfId="1" applyFont="1" applyBorder="1" applyAlignment="1">
      <alignment vertical="center"/>
    </xf>
    <xf numFmtId="171" fontId="29" fillId="0" borderId="96" xfId="14" applyNumberFormat="1" applyFont="1" applyBorder="1"/>
    <xf numFmtId="168" fontId="30" fillId="8" borderId="100" xfId="17" applyNumberFormat="1" applyFont="1" applyFill="1" applyBorder="1" applyAlignment="1">
      <alignment horizontal="center" vertical="center"/>
    </xf>
    <xf numFmtId="172" fontId="29" fillId="0" borderId="96" xfId="14" applyNumberFormat="1" applyFont="1" applyBorder="1"/>
    <xf numFmtId="168" fontId="30" fillId="8" borderId="73" xfId="17" applyNumberFormat="1" applyFont="1" applyFill="1" applyBorder="1" applyAlignment="1">
      <alignment horizontal="center" vertical="center"/>
    </xf>
    <xf numFmtId="9" fontId="28" fillId="7" borderId="85" xfId="7" applyFont="1" applyFill="1" applyBorder="1" applyAlignment="1">
      <alignment horizontal="center" vertical="center"/>
    </xf>
    <xf numFmtId="0" fontId="28" fillId="0" borderId="120" xfId="0" applyFont="1" applyBorder="1" applyAlignment="1">
      <alignment vertical="center" wrapText="1"/>
    </xf>
    <xf numFmtId="0" fontId="33" fillId="0" borderId="7" xfId="14" applyFont="1"/>
    <xf numFmtId="0" fontId="28" fillId="0" borderId="74" xfId="0" applyFont="1" applyBorder="1" applyAlignment="1">
      <alignment vertical="center" wrapText="1"/>
    </xf>
    <xf numFmtId="0" fontId="28" fillId="0" borderId="75" xfId="0" applyFont="1" applyBorder="1" applyAlignment="1">
      <alignment vertical="center" wrapText="1"/>
    </xf>
    <xf numFmtId="0" fontId="28" fillId="0" borderId="12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8" fillId="0" borderId="77" xfId="0" applyFont="1" applyBorder="1" applyAlignment="1">
      <alignment vertical="center" wrapText="1"/>
    </xf>
    <xf numFmtId="0" fontId="28" fillId="0" borderId="103" xfId="0" applyFont="1" applyBorder="1" applyAlignment="1">
      <alignment vertical="center" wrapText="1"/>
    </xf>
    <xf numFmtId="0" fontId="28" fillId="0" borderId="97" xfId="0" applyFont="1" applyBorder="1" applyAlignment="1">
      <alignment vertical="center" wrapText="1"/>
    </xf>
    <xf numFmtId="0" fontId="28" fillId="0" borderId="108" xfId="0" applyFont="1" applyBorder="1" applyAlignment="1">
      <alignment vertical="center" wrapText="1"/>
    </xf>
    <xf numFmtId="0" fontId="29" fillId="0" borderId="122" xfId="14" applyFont="1" applyBorder="1"/>
    <xf numFmtId="0" fontId="29" fillId="0" borderId="123" xfId="8" applyFont="1" applyBorder="1"/>
    <xf numFmtId="0" fontId="29" fillId="0" borderId="123" xfId="8" applyFont="1" applyBorder="1" applyAlignment="1">
      <alignment horizontal="center"/>
    </xf>
    <xf numFmtId="173" fontId="29" fillId="0" borderId="123" xfId="6" applyNumberFormat="1" applyFont="1" applyBorder="1"/>
    <xf numFmtId="0" fontId="29" fillId="0" borderId="124" xfId="8" applyFont="1" applyBorder="1"/>
    <xf numFmtId="0" fontId="28" fillId="0" borderId="73" xfId="13" applyFont="1" applyBorder="1" applyAlignment="1">
      <alignment horizontal="left" vertical="center" wrapText="1"/>
    </xf>
    <xf numFmtId="0" fontId="28" fillId="0" borderId="97" xfId="13" applyFont="1" applyBorder="1" applyAlignment="1">
      <alignment horizontal="center" vertical="center"/>
    </xf>
    <xf numFmtId="0" fontId="28" fillId="0" borderId="97" xfId="13" applyFont="1" applyBorder="1" applyAlignment="1">
      <alignment horizontal="left" vertical="center" wrapText="1"/>
    </xf>
    <xf numFmtId="166" fontId="28" fillId="0" borderId="73" xfId="3" quotePrefix="1" applyNumberFormat="1" applyFont="1" applyBorder="1" applyAlignment="1">
      <alignment horizontal="right" vertical="center" wrapText="1"/>
    </xf>
    <xf numFmtId="0" fontId="28" fillId="0" borderId="99" xfId="13" applyFont="1" applyBorder="1" applyAlignment="1">
      <alignment horizontal="center" vertical="center"/>
    </xf>
    <xf numFmtId="0" fontId="28" fillId="0" borderId="73" xfId="10" applyFont="1" applyBorder="1" applyAlignment="1">
      <alignment horizontal="center" vertical="center" wrapText="1"/>
    </xf>
    <xf numFmtId="0" fontId="28" fillId="0" borderId="84" xfId="10" applyFont="1" applyBorder="1" applyAlignment="1">
      <alignment horizontal="center" vertical="center"/>
    </xf>
    <xf numFmtId="0" fontId="28" fillId="0" borderId="97" xfId="10" applyFont="1" applyBorder="1" applyAlignment="1">
      <alignment horizontal="left" vertical="center"/>
    </xf>
    <xf numFmtId="0" fontId="30" fillId="0" borderId="101" xfId="4" applyFont="1" applyBorder="1" applyAlignment="1">
      <alignment horizontal="left" vertical="center" wrapText="1"/>
    </xf>
    <xf numFmtId="172" fontId="29" fillId="0" borderId="132" xfId="14" applyNumberFormat="1" applyFont="1" applyBorder="1"/>
    <xf numFmtId="0" fontId="28" fillId="6" borderId="125" xfId="9" applyFont="1" applyFill="1" applyBorder="1" applyAlignment="1">
      <alignment horizontal="center" vertical="center" wrapText="1"/>
    </xf>
    <xf numFmtId="0" fontId="28" fillId="6" borderId="7" xfId="9" applyFont="1" applyFill="1" applyAlignment="1">
      <alignment horizontal="center" vertical="center" wrapText="1"/>
    </xf>
    <xf numFmtId="0" fontId="30" fillId="6" borderId="74" xfId="9" applyFont="1" applyFill="1" applyBorder="1" applyAlignment="1">
      <alignment horizontal="center" vertical="center" wrapText="1"/>
    </xf>
    <xf numFmtId="0" fontId="30" fillId="9" borderId="103" xfId="10" applyFont="1" applyFill="1" applyBorder="1" applyAlignment="1">
      <alignment vertical="center"/>
    </xf>
    <xf numFmtId="0" fontId="30" fillId="9" borderId="97" xfId="10" applyFont="1" applyFill="1" applyBorder="1" applyAlignment="1">
      <alignment vertical="center"/>
    </xf>
    <xf numFmtId="0" fontId="30" fillId="9" borderId="104" xfId="10" applyFont="1" applyFill="1" applyBorder="1" applyAlignment="1">
      <alignment vertical="center"/>
    </xf>
    <xf numFmtId="0" fontId="30" fillId="0" borderId="97" xfId="10" applyFont="1" applyBorder="1" applyAlignment="1">
      <alignment horizontal="center" vertical="center" wrapText="1"/>
    </xf>
    <xf numFmtId="0" fontId="30" fillId="0" borderId="97" xfId="11" applyFont="1" applyBorder="1" applyAlignment="1">
      <alignment horizontal="center" vertical="center" wrapText="1"/>
    </xf>
    <xf numFmtId="0" fontId="30" fillId="0" borderId="108" xfId="10" applyFont="1" applyBorder="1" applyAlignment="1">
      <alignment horizontal="center" vertical="center" wrapText="1"/>
    </xf>
    <xf numFmtId="4" fontId="30" fillId="0" borderId="131" xfId="10" applyNumberFormat="1" applyFont="1" applyBorder="1" applyAlignment="1">
      <alignment horizontal="center" vertical="center" wrapText="1"/>
    </xf>
    <xf numFmtId="0" fontId="30" fillId="9" borderId="7" xfId="10" applyFont="1" applyFill="1" applyAlignment="1">
      <alignment vertical="center"/>
    </xf>
    <xf numFmtId="0" fontId="30" fillId="9" borderId="125" xfId="10" applyFont="1" applyFill="1" applyBorder="1" applyAlignment="1">
      <alignment vertical="center"/>
    </xf>
    <xf numFmtId="0" fontId="30" fillId="9" borderId="126" xfId="10" applyFont="1" applyFill="1" applyBorder="1" applyAlignment="1">
      <alignment vertical="center"/>
    </xf>
    <xf numFmtId="4" fontId="28" fillId="0" borderId="80" xfId="12" applyNumberFormat="1" applyFont="1" applyBorder="1" applyAlignment="1">
      <alignment vertical="center" wrapText="1"/>
    </xf>
    <xf numFmtId="0" fontId="6" fillId="0" borderId="73" xfId="0" applyFont="1" applyBorder="1" applyAlignment="1">
      <alignment vertical="center"/>
    </xf>
    <xf numFmtId="9" fontId="3" fillId="0" borderId="82" xfId="7" applyFont="1" applyBorder="1" applyAlignment="1">
      <alignment vertical="center"/>
    </xf>
    <xf numFmtId="9" fontId="28" fillId="0" borderId="77" xfId="7" applyFont="1" applyBorder="1" applyAlignment="1">
      <alignment vertical="center" wrapText="1"/>
    </xf>
    <xf numFmtId="9" fontId="3" fillId="0" borderId="82" xfId="7" applyFont="1" applyBorder="1" applyAlignment="1">
      <alignment horizontal="right" vertical="center" wrapText="1"/>
    </xf>
    <xf numFmtId="4" fontId="28" fillId="0" borderId="131" xfId="12" applyNumberFormat="1" applyFont="1" applyBorder="1" applyAlignment="1">
      <alignment vertical="center" wrapText="1"/>
    </xf>
    <xf numFmtId="4" fontId="28" fillId="0" borderId="97" xfId="12" applyNumberFormat="1" applyFont="1" applyBorder="1" applyAlignment="1">
      <alignment vertical="center" wrapText="1"/>
    </xf>
    <xf numFmtId="175" fontId="3" fillId="0" borderId="73" xfId="0" applyNumberFormat="1" applyFont="1" applyBorder="1" applyAlignment="1">
      <alignment vertical="center"/>
    </xf>
    <xf numFmtId="184" fontId="3" fillId="0" borderId="82" xfId="0" applyNumberFormat="1" applyFont="1" applyBorder="1" applyAlignment="1">
      <alignment horizontal="center" vertical="center"/>
    </xf>
    <xf numFmtId="184" fontId="3" fillId="0" borderId="73" xfId="0" applyNumberFormat="1" applyFont="1" applyBorder="1" applyAlignment="1">
      <alignment horizontal="center" vertical="center"/>
    </xf>
    <xf numFmtId="184" fontId="3" fillId="0" borderId="50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vertical="center"/>
    </xf>
    <xf numFmtId="9" fontId="3" fillId="0" borderId="72" xfId="7" applyFont="1" applyBorder="1" applyAlignment="1">
      <alignment vertical="center"/>
    </xf>
    <xf numFmtId="0" fontId="34" fillId="0" borderId="103" xfId="10" applyFont="1" applyBorder="1" applyAlignment="1">
      <alignment horizontal="left" vertical="center"/>
    </xf>
    <xf numFmtId="0" fontId="30" fillId="9" borderId="129" xfId="10" applyFont="1" applyFill="1" applyBorder="1" applyAlignment="1">
      <alignment horizontal="left" vertical="center"/>
    </xf>
    <xf numFmtId="184" fontId="29" fillId="0" borderId="7" xfId="14" applyNumberFormat="1" applyFont="1"/>
    <xf numFmtId="181" fontId="29" fillId="0" borderId="7" xfId="14" applyNumberFormat="1" applyFont="1"/>
    <xf numFmtId="9" fontId="29" fillId="0" borderId="7" xfId="14" applyNumberFormat="1" applyFont="1"/>
    <xf numFmtId="185" fontId="0" fillId="0" borderId="0" xfId="0" applyNumberFormat="1"/>
    <xf numFmtId="9" fontId="29" fillId="0" borderId="7" xfId="7" applyFont="1" applyBorder="1"/>
    <xf numFmtId="10" fontId="30" fillId="0" borderId="79" xfId="4" applyNumberFormat="1" applyFont="1" applyBorder="1" applyAlignment="1">
      <alignment vertical="center"/>
    </xf>
    <xf numFmtId="181" fontId="30" fillId="0" borderId="76" xfId="4" applyNumberFormat="1" applyFont="1" applyBorder="1" applyAlignment="1">
      <alignment horizontal="right" vertical="center"/>
    </xf>
    <xf numFmtId="164" fontId="30" fillId="0" borderId="79" xfId="18" applyFont="1" applyBorder="1" applyAlignment="1">
      <alignment vertical="center"/>
    </xf>
    <xf numFmtId="164" fontId="28" fillId="0" borderId="83" xfId="18" applyFont="1" applyFill="1" applyBorder="1" applyAlignment="1">
      <alignment horizontal="center" vertical="center" wrapText="1"/>
    </xf>
    <xf numFmtId="164" fontId="30" fillId="0" borderId="109" xfId="18" applyFont="1" applyFill="1" applyBorder="1" applyAlignment="1">
      <alignment horizontal="center" vertical="center" wrapText="1"/>
    </xf>
    <xf numFmtId="9" fontId="28" fillId="0" borderId="79" xfId="7" applyFont="1" applyBorder="1" applyAlignment="1">
      <alignment vertical="center"/>
    </xf>
    <xf numFmtId="164" fontId="28" fillId="0" borderId="76" xfId="18" applyFont="1" applyBorder="1" applyAlignment="1">
      <alignment vertical="center"/>
    </xf>
    <xf numFmtId="0" fontId="28" fillId="0" borderId="101" xfId="4" applyFont="1" applyBorder="1" applyAlignment="1">
      <alignment vertical="center"/>
    </xf>
    <xf numFmtId="0" fontId="28" fillId="0" borderId="79" xfId="4" applyFont="1" applyBorder="1" applyAlignment="1">
      <alignment vertical="center"/>
    </xf>
    <xf numFmtId="0" fontId="8" fillId="3" borderId="27" xfId="0" applyFont="1" applyFill="1" applyBorder="1" applyAlignment="1">
      <alignment horizontal="center"/>
    </xf>
    <xf numFmtId="0" fontId="4" fillId="0" borderId="28" xfId="0" applyFont="1" applyBorder="1"/>
    <xf numFmtId="0" fontId="4" fillId="0" borderId="39" xfId="0" applyFont="1" applyBorder="1"/>
    <xf numFmtId="3" fontId="30" fillId="8" borderId="134" xfId="9" applyNumberFormat="1" applyFont="1" applyFill="1" applyBorder="1" applyAlignment="1">
      <alignment horizontal="center" vertical="center" wrapText="1"/>
    </xf>
    <xf numFmtId="3" fontId="30" fillId="8" borderId="79" xfId="9" applyNumberFormat="1" applyFont="1" applyFill="1" applyBorder="1" applyAlignment="1">
      <alignment horizontal="center" vertical="center" wrapText="1"/>
    </xf>
    <xf numFmtId="3" fontId="30" fillId="8" borderId="76" xfId="9" applyNumberFormat="1" applyFont="1" applyFill="1" applyBorder="1" applyAlignment="1">
      <alignment horizontal="center" vertical="center" wrapText="1"/>
    </xf>
    <xf numFmtId="3" fontId="30" fillId="8" borderId="134" xfId="9" applyNumberFormat="1" applyFont="1" applyFill="1" applyBorder="1" applyAlignment="1">
      <alignment horizontal="center" vertical="center"/>
    </xf>
    <xf numFmtId="3" fontId="30" fillId="8" borderId="79" xfId="9" applyNumberFormat="1" applyFont="1" applyFill="1" applyBorder="1" applyAlignment="1">
      <alignment horizontal="center" vertical="center"/>
    </xf>
    <xf numFmtId="3" fontId="30" fillId="8" borderId="76" xfId="9" applyNumberFormat="1" applyFont="1" applyFill="1" applyBorder="1" applyAlignment="1">
      <alignment horizontal="center" vertical="center"/>
    </xf>
    <xf numFmtId="0" fontId="28" fillId="6" borderId="91" xfId="9" applyFont="1" applyFill="1" applyBorder="1" applyAlignment="1">
      <alignment horizontal="center" vertical="center" wrapText="1"/>
    </xf>
    <xf numFmtId="0" fontId="28" fillId="6" borderId="107" xfId="9" applyFont="1" applyFill="1" applyBorder="1" applyAlignment="1">
      <alignment horizontal="center" vertical="center" wrapText="1"/>
    </xf>
    <xf numFmtId="0" fontId="28" fillId="8" borderId="84" xfId="9" applyFont="1" applyFill="1" applyBorder="1" applyAlignment="1">
      <alignment vertical="center" wrapText="1"/>
    </xf>
    <xf numFmtId="0" fontId="28" fillId="8" borderId="73" xfId="9" applyFont="1" applyFill="1" applyBorder="1" applyAlignment="1">
      <alignment vertical="center" wrapText="1"/>
    </xf>
    <xf numFmtId="3" fontId="30" fillId="8" borderId="80" xfId="9" applyNumberFormat="1" applyFont="1" applyFill="1" applyBorder="1" applyAlignment="1">
      <alignment horizontal="center" vertical="center" wrapText="1"/>
    </xf>
    <xf numFmtId="4" fontId="30" fillId="6" borderId="82" xfId="10" applyNumberFormat="1" applyFont="1" applyFill="1" applyBorder="1" applyAlignment="1">
      <alignment horizontal="center" vertical="center" wrapText="1"/>
    </xf>
    <xf numFmtId="4" fontId="30" fillId="6" borderId="91" xfId="10" applyNumberFormat="1" applyFont="1" applyFill="1" applyBorder="1" applyAlignment="1">
      <alignment horizontal="center" vertical="center" wrapText="1"/>
    </xf>
    <xf numFmtId="0" fontId="30" fillId="8" borderId="134" xfId="9" applyFont="1" applyFill="1" applyBorder="1" applyAlignment="1">
      <alignment horizontal="center" vertical="center" wrapText="1"/>
    </xf>
    <xf numFmtId="0" fontId="30" fillId="8" borderId="79" xfId="9" applyFont="1" applyFill="1" applyBorder="1" applyAlignment="1">
      <alignment horizontal="center" vertical="center" wrapText="1"/>
    </xf>
    <xf numFmtId="0" fontId="30" fillId="8" borderId="76" xfId="9" applyFont="1" applyFill="1" applyBorder="1" applyAlignment="1">
      <alignment horizontal="center" vertical="center" wrapText="1"/>
    </xf>
    <xf numFmtId="4" fontId="30" fillId="6" borderId="83" xfId="10" applyNumberFormat="1" applyFont="1" applyFill="1" applyBorder="1" applyAlignment="1">
      <alignment horizontal="center" vertical="center" wrapText="1"/>
    </xf>
    <xf numFmtId="4" fontId="30" fillId="6" borderId="107" xfId="10" applyNumberFormat="1" applyFont="1" applyFill="1" applyBorder="1" applyAlignment="1">
      <alignment horizontal="center" vertical="center" wrapText="1"/>
    </xf>
    <xf numFmtId="0" fontId="32" fillId="9" borderId="87" xfId="10" applyFont="1" applyFill="1" applyBorder="1" applyAlignment="1">
      <alignment horizontal="right" vertical="center"/>
    </xf>
    <xf numFmtId="0" fontId="30" fillId="9" borderId="88" xfId="10" applyFont="1" applyFill="1" applyBorder="1" applyAlignment="1">
      <alignment horizontal="right" vertical="center"/>
    </xf>
    <xf numFmtId="0" fontId="30" fillId="9" borderId="112" xfId="10" applyFont="1" applyFill="1" applyBorder="1" applyAlignment="1">
      <alignment horizontal="right" vertical="center"/>
    </xf>
    <xf numFmtId="0" fontId="28" fillId="0" borderId="113" xfId="4" applyFont="1" applyBorder="1" applyAlignment="1">
      <alignment horizontal="center" vertical="center" wrapText="1"/>
    </xf>
    <xf numFmtId="0" fontId="28" fillId="0" borderId="114" xfId="4" applyFont="1" applyBorder="1" applyAlignment="1">
      <alignment horizontal="center" vertical="center" wrapText="1"/>
    </xf>
    <xf numFmtId="0" fontId="28" fillId="0" borderId="115" xfId="4" applyFont="1" applyBorder="1" applyAlignment="1">
      <alignment horizontal="center" vertical="center" wrapText="1"/>
    </xf>
    <xf numFmtId="0" fontId="28" fillId="0" borderId="114" xfId="1" applyFont="1" applyBorder="1" applyAlignment="1">
      <alignment horizontal="center" vertical="center"/>
    </xf>
    <xf numFmtId="0" fontId="28" fillId="0" borderId="119" xfId="1" applyFont="1" applyBorder="1" applyAlignment="1">
      <alignment horizontal="center" vertical="center"/>
    </xf>
    <xf numFmtId="0" fontId="30" fillId="6" borderId="82" xfId="10" applyFont="1" applyFill="1" applyBorder="1" applyAlignment="1">
      <alignment horizontal="center" vertical="center" wrapText="1"/>
    </xf>
    <xf numFmtId="0" fontId="30" fillId="6" borderId="91" xfId="10" applyFont="1" applyFill="1" applyBorder="1" applyAlignment="1">
      <alignment horizontal="center" vertical="center" wrapText="1"/>
    </xf>
    <xf numFmtId="0" fontId="30" fillId="6" borderId="133" xfId="10" applyFont="1" applyFill="1" applyBorder="1" applyAlignment="1">
      <alignment horizontal="center" vertical="center" wrapText="1"/>
    </xf>
    <xf numFmtId="0" fontId="30" fillId="6" borderId="131" xfId="10" applyFont="1" applyFill="1" applyBorder="1" applyAlignment="1">
      <alignment horizontal="center" vertical="center" wrapText="1"/>
    </xf>
    <xf numFmtId="0" fontId="28" fillId="0" borderId="7" xfId="8" applyFont="1" applyAlignment="1">
      <alignment horizontal="left"/>
    </xf>
    <xf numFmtId="0" fontId="30" fillId="0" borderId="7" xfId="9" applyFont="1" applyAlignment="1">
      <alignment horizontal="center" vertical="top"/>
    </xf>
    <xf numFmtId="0" fontId="30" fillId="0" borderId="97" xfId="9" applyFont="1" applyBorder="1" applyAlignment="1">
      <alignment horizontal="center"/>
    </xf>
    <xf numFmtId="0" fontId="28" fillId="7" borderId="99" xfId="8" applyFont="1" applyFill="1" applyBorder="1" applyAlignment="1">
      <alignment horizontal="left" vertical="center" wrapText="1"/>
    </xf>
    <xf numFmtId="0" fontId="28" fillId="7" borderId="80" xfId="8" applyFont="1" applyFill="1" applyBorder="1" applyAlignment="1">
      <alignment horizontal="left" vertical="center" wrapText="1"/>
    </xf>
    <xf numFmtId="0" fontId="28" fillId="7" borderId="100" xfId="8" applyFont="1" applyFill="1" applyBorder="1" applyAlignment="1">
      <alignment horizontal="left" vertical="center" wrapText="1"/>
    </xf>
    <xf numFmtId="0" fontId="28" fillId="7" borderId="84" xfId="8" applyFont="1" applyFill="1" applyBorder="1" applyAlignment="1">
      <alignment horizontal="left" vertical="center" wrapText="1"/>
    </xf>
    <xf numFmtId="0" fontId="28" fillId="7" borderId="73" xfId="8" applyFont="1" applyFill="1" applyBorder="1" applyAlignment="1">
      <alignment horizontal="left" vertical="center" wrapText="1"/>
    </xf>
    <xf numFmtId="0" fontId="28" fillId="7" borderId="85" xfId="8" applyFont="1" applyFill="1" applyBorder="1" applyAlignment="1">
      <alignment horizontal="left" vertical="center" wrapText="1"/>
    </xf>
    <xf numFmtId="0" fontId="28" fillId="8" borderId="101" xfId="8" applyFont="1" applyFill="1" applyBorder="1" applyAlignment="1">
      <alignment horizontal="center" vertical="center" wrapText="1"/>
    </xf>
    <xf numFmtId="0" fontId="28" fillId="8" borderId="79" xfId="8" applyFont="1" applyFill="1" applyBorder="1" applyAlignment="1">
      <alignment horizontal="center" vertical="center" wrapText="1"/>
    </xf>
    <xf numFmtId="0" fontId="28" fillId="8" borderId="102" xfId="8" applyFont="1" applyFill="1" applyBorder="1" applyAlignment="1">
      <alignment horizontal="center" vertical="center" wrapText="1"/>
    </xf>
    <xf numFmtId="0" fontId="30" fillId="6" borderId="81" xfId="10" applyFont="1" applyFill="1" applyBorder="1" applyAlignment="1">
      <alignment horizontal="center" vertical="center" wrapText="1"/>
    </xf>
    <xf numFmtId="0" fontId="30" fillId="6" borderId="90" xfId="10" applyFont="1" applyFill="1" applyBorder="1" applyAlignment="1">
      <alignment horizontal="center" vertical="center" wrapText="1"/>
    </xf>
    <xf numFmtId="0" fontId="30" fillId="0" borderId="82" xfId="11" applyFont="1" applyBorder="1" applyAlignment="1">
      <alignment horizontal="center" vertical="center" wrapText="1"/>
    </xf>
    <xf numFmtId="0" fontId="30" fillId="0" borderId="105" xfId="11" applyFont="1" applyBorder="1" applyAlignment="1">
      <alignment horizontal="center" vertical="center" wrapText="1"/>
    </xf>
    <xf numFmtId="0" fontId="30" fillId="8" borderId="73" xfId="9" applyFont="1" applyFill="1" applyBorder="1" applyAlignment="1">
      <alignment horizontal="center" vertical="center" wrapText="1"/>
    </xf>
    <xf numFmtId="0" fontId="30" fillId="8" borderId="73" xfId="9" applyFont="1" applyFill="1" applyBorder="1" applyAlignment="1">
      <alignment horizontal="center" vertical="center"/>
    </xf>
    <xf numFmtId="3" fontId="30" fillId="8" borderId="73" xfId="9" applyNumberFormat="1" applyFont="1" applyFill="1" applyBorder="1" applyAlignment="1">
      <alignment horizontal="center" vertical="center" wrapText="1"/>
    </xf>
    <xf numFmtId="3" fontId="30" fillId="8" borderId="73" xfId="9" applyNumberFormat="1" applyFont="1" applyFill="1" applyBorder="1" applyAlignment="1">
      <alignment horizontal="center" vertical="center"/>
    </xf>
    <xf numFmtId="0" fontId="28" fillId="6" borderId="86" xfId="9" applyFont="1" applyFill="1" applyBorder="1" applyAlignment="1">
      <alignment horizontal="center" vertical="center" wrapText="1"/>
    </xf>
    <xf numFmtId="0" fontId="28" fillId="6" borderId="128" xfId="9" applyFont="1" applyFill="1" applyBorder="1" applyAlignment="1">
      <alignment horizontal="center" vertical="center" wrapText="1"/>
    </xf>
    <xf numFmtId="0" fontId="30" fillId="9" borderId="97" xfId="10" applyFont="1" applyFill="1" applyBorder="1" applyAlignment="1">
      <alignment horizontal="left" vertical="center"/>
    </xf>
    <xf numFmtId="0" fontId="30" fillId="9" borderId="104" xfId="10" applyFont="1" applyFill="1" applyBorder="1" applyAlignment="1">
      <alignment horizontal="left" vertical="center"/>
    </xf>
    <xf numFmtId="0" fontId="32" fillId="9" borderId="88" xfId="10" applyFont="1" applyFill="1" applyBorder="1" applyAlignment="1">
      <alignment horizontal="right" vertical="center"/>
    </xf>
    <xf numFmtId="0" fontId="32" fillId="9" borderId="112" xfId="10" applyFont="1" applyFill="1" applyBorder="1" applyAlignment="1">
      <alignment horizontal="right" vertical="center"/>
    </xf>
    <xf numFmtId="0" fontId="28" fillId="8" borderId="130" xfId="8" applyFont="1" applyFill="1" applyBorder="1" applyAlignment="1">
      <alignment horizontal="center" wrapText="1"/>
    </xf>
    <xf numFmtId="0" fontId="28" fillId="8" borderId="78" xfId="8" applyFont="1" applyFill="1" applyBorder="1" applyAlignment="1">
      <alignment horizontal="center" wrapText="1"/>
    </xf>
    <xf numFmtId="0" fontId="28" fillId="8" borderId="127" xfId="8" applyFont="1" applyFill="1" applyBorder="1" applyAlignment="1">
      <alignment horizontal="center" wrapText="1"/>
    </xf>
    <xf numFmtId="0" fontId="30" fillId="0" borderId="7" xfId="9" applyFont="1" applyAlignment="1">
      <alignment horizontal="center" vertical="center"/>
    </xf>
    <xf numFmtId="0" fontId="28" fillId="7" borderId="81" xfId="8" applyFont="1" applyFill="1" applyBorder="1" applyAlignment="1">
      <alignment horizontal="left" wrapText="1"/>
    </xf>
    <xf numFmtId="0" fontId="28" fillId="7" borderId="82" xfId="8" applyFont="1" applyFill="1" applyBorder="1" applyAlignment="1">
      <alignment horizontal="left" wrapText="1"/>
    </xf>
    <xf numFmtId="0" fontId="28" fillId="7" borderId="83" xfId="8" applyFont="1" applyFill="1" applyBorder="1" applyAlignment="1">
      <alignment horizontal="left" wrapText="1"/>
    </xf>
    <xf numFmtId="0" fontId="28" fillId="7" borderId="90" xfId="8" applyFont="1" applyFill="1" applyBorder="1" applyAlignment="1">
      <alignment horizontal="left" wrapText="1"/>
    </xf>
    <xf numFmtId="0" fontId="28" fillId="7" borderId="91" xfId="8" applyFont="1" applyFill="1" applyBorder="1" applyAlignment="1">
      <alignment horizontal="left" wrapText="1"/>
    </xf>
    <xf numFmtId="0" fontId="28" fillId="7" borderId="107" xfId="8" applyFont="1" applyFill="1" applyBorder="1" applyAlignment="1">
      <alignment horizontal="left" wrapText="1"/>
    </xf>
    <xf numFmtId="175" fontId="20" fillId="0" borderId="44" xfId="0" applyNumberFormat="1" applyFont="1" applyBorder="1" applyAlignment="1">
      <alignment horizontal="center" vertical="center"/>
    </xf>
    <xf numFmtId="0" fontId="4" fillId="0" borderId="40" xfId="0" applyFont="1" applyBorder="1"/>
    <xf numFmtId="175" fontId="21" fillId="0" borderId="56" xfId="0" applyNumberFormat="1" applyFont="1" applyBorder="1" applyAlignment="1">
      <alignment horizontal="center" vertical="center"/>
    </xf>
    <xf numFmtId="0" fontId="4" fillId="0" borderId="21" xfId="0" applyFont="1" applyBorder="1"/>
    <xf numFmtId="0" fontId="20" fillId="0" borderId="47" xfId="0" applyFont="1" applyBorder="1" applyAlignment="1">
      <alignment horizontal="center" vertical="center" wrapText="1"/>
    </xf>
    <xf numFmtId="0" fontId="4" fillId="0" borderId="19" xfId="0" applyFont="1" applyBorder="1"/>
    <xf numFmtId="0" fontId="8" fillId="0" borderId="14" xfId="0" applyFont="1" applyBorder="1" applyAlignment="1">
      <alignment horizontal="center" vertical="center"/>
    </xf>
    <xf numFmtId="0" fontId="4" fillId="0" borderId="30" xfId="0" applyFont="1" applyBorder="1"/>
    <xf numFmtId="0" fontId="4" fillId="0" borderId="15" xfId="0" applyFont="1" applyBorder="1"/>
    <xf numFmtId="4" fontId="17" fillId="0" borderId="37" xfId="0" applyNumberFormat="1" applyFont="1" applyBorder="1" applyAlignment="1">
      <alignment horizontal="left" vertical="center" wrapText="1"/>
    </xf>
    <xf numFmtId="0" fontId="4" fillId="0" borderId="33" xfId="0" applyFont="1" applyBorder="1"/>
    <xf numFmtId="0" fontId="4" fillId="0" borderId="34" xfId="0" applyFont="1" applyBorder="1"/>
    <xf numFmtId="0" fontId="19" fillId="5" borderId="62" xfId="0" applyFont="1" applyFill="1" applyBorder="1" applyAlignment="1">
      <alignment horizontal="center" vertical="center"/>
    </xf>
    <xf numFmtId="0" fontId="4" fillId="0" borderId="65" xfId="0" applyFont="1" applyBorder="1"/>
    <xf numFmtId="0" fontId="8" fillId="0" borderId="57" xfId="0" applyFont="1" applyBorder="1" applyAlignment="1">
      <alignment horizontal="center" vertical="center"/>
    </xf>
    <xf numFmtId="0" fontId="4" fillId="0" borderId="3" xfId="0" applyFont="1" applyBorder="1"/>
    <xf numFmtId="0" fontId="4" fillId="0" borderId="58" xfId="0" applyFont="1" applyBorder="1"/>
    <xf numFmtId="0" fontId="4" fillId="0" borderId="59" xfId="0" applyFont="1" applyBorder="1"/>
    <xf numFmtId="0" fontId="4" fillId="0" borderId="1" xfId="0" applyFont="1" applyBorder="1"/>
    <xf numFmtId="0" fontId="4" fillId="0" borderId="23" xfId="0" applyFont="1" applyBorder="1"/>
    <xf numFmtId="174" fontId="17" fillId="0" borderId="57" xfId="0" applyNumberFormat="1" applyFont="1" applyBorder="1" applyAlignment="1">
      <alignment horizontal="center" vertical="center" wrapText="1"/>
    </xf>
    <xf numFmtId="0" fontId="4" fillId="0" borderId="4" xfId="0" applyFont="1" applyBorder="1"/>
    <xf numFmtId="0" fontId="4" fillId="0" borderId="52" xfId="0" applyFont="1" applyBorder="1"/>
    <xf numFmtId="0" fontId="11" fillId="0" borderId="27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4" fillId="0" borderId="5" xfId="0" applyFont="1" applyBorder="1"/>
    <xf numFmtId="0" fontId="4" fillId="0" borderId="6" xfId="0" applyFont="1" applyBorder="1"/>
    <xf numFmtId="0" fontId="4" fillId="0" borderId="22" xfId="0" applyFont="1" applyBorder="1"/>
    <xf numFmtId="0" fontId="13" fillId="0" borderId="2" xfId="0" applyFont="1" applyBorder="1" applyAlignment="1">
      <alignment horizontal="center" vertical="center" wrapText="1"/>
    </xf>
    <xf numFmtId="0" fontId="0" fillId="0" borderId="0" xfId="0"/>
    <xf numFmtId="4" fontId="14" fillId="0" borderId="2" xfId="0" applyNumberFormat="1" applyFont="1" applyBorder="1" applyAlignment="1">
      <alignment horizontal="center" vertical="center" wrapText="1"/>
    </xf>
    <xf numFmtId="0" fontId="4" fillId="0" borderId="43" xfId="0" applyFont="1" applyBorder="1"/>
    <xf numFmtId="0" fontId="4" fillId="0" borderId="9" xfId="0" applyFont="1" applyBorder="1"/>
    <xf numFmtId="0" fontId="4" fillId="0" borderId="41" xfId="0" applyFont="1" applyBorder="1"/>
    <xf numFmtId="4" fontId="15" fillId="0" borderId="2" xfId="0" applyNumberFormat="1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wrapText="1"/>
    </xf>
    <xf numFmtId="0" fontId="15" fillId="0" borderId="3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4" fillId="0" borderId="25" xfId="0" applyFont="1" applyBorder="1"/>
    <xf numFmtId="0" fontId="16" fillId="0" borderId="54" xfId="0" applyFont="1" applyBorder="1" applyAlignment="1">
      <alignment horizontal="center" vertical="center" wrapText="1"/>
    </xf>
    <xf numFmtId="0" fontId="4" fillId="0" borderId="54" xfId="0" applyFont="1" applyBorder="1"/>
    <xf numFmtId="0" fontId="4" fillId="0" borderId="16" xfId="0" applyFont="1" applyBorder="1"/>
    <xf numFmtId="0" fontId="12" fillId="0" borderId="56" xfId="0" applyFont="1" applyBorder="1" applyAlignment="1">
      <alignment horizontal="center" vertical="center" wrapText="1"/>
    </xf>
    <xf numFmtId="0" fontId="4" fillId="0" borderId="18" xfId="0" applyFont="1" applyBorder="1"/>
    <xf numFmtId="0" fontId="12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9" fillId="5" borderId="29" xfId="0" applyFont="1" applyFill="1" applyBorder="1" applyAlignment="1">
      <alignment horizontal="center" vertical="center"/>
    </xf>
    <xf numFmtId="0" fontId="4" fillId="0" borderId="35" xfId="0" applyFont="1" applyBorder="1"/>
    <xf numFmtId="0" fontId="19" fillId="5" borderId="63" xfId="0" applyFont="1" applyFill="1" applyBorder="1" applyAlignment="1">
      <alignment horizontal="center" vertical="center" wrapText="1"/>
    </xf>
    <xf numFmtId="0" fontId="4" fillId="0" borderId="67" xfId="0" applyFont="1" applyBorder="1"/>
    <xf numFmtId="0" fontId="19" fillId="5" borderId="64" xfId="0" applyFont="1" applyFill="1" applyBorder="1" applyAlignment="1">
      <alignment horizontal="center" vertical="center"/>
    </xf>
    <xf numFmtId="0" fontId="4" fillId="0" borderId="68" xfId="0" applyFont="1" applyBorder="1"/>
    <xf numFmtId="0" fontId="12" fillId="0" borderId="31" xfId="0" applyFont="1" applyBorder="1" applyAlignment="1">
      <alignment horizontal="left" vertical="center" wrapText="1"/>
    </xf>
    <xf numFmtId="0" fontId="4" fillId="0" borderId="13" xfId="0" applyFont="1" applyBorder="1"/>
    <xf numFmtId="4" fontId="12" fillId="0" borderId="11" xfId="0" applyNumberFormat="1" applyFont="1" applyBorder="1" applyAlignment="1">
      <alignment horizontal="left" vertical="center" wrapText="1"/>
    </xf>
    <xf numFmtId="0" fontId="4" fillId="0" borderId="12" xfId="0" applyFont="1" applyBorder="1"/>
    <xf numFmtId="0" fontId="4" fillId="0" borderId="55" xfId="0" applyFont="1" applyBorder="1"/>
    <xf numFmtId="0" fontId="12" fillId="0" borderId="32" xfId="0" applyFont="1" applyBorder="1" applyAlignment="1">
      <alignment horizontal="left" vertical="center" wrapText="1"/>
    </xf>
    <xf numFmtId="0" fontId="12" fillId="0" borderId="37" xfId="0" applyFont="1" applyBorder="1" applyAlignment="1">
      <alignment horizontal="center" vertical="center" wrapText="1"/>
    </xf>
    <xf numFmtId="0" fontId="4" fillId="0" borderId="38" xfId="0" applyFont="1" applyBorder="1"/>
    <xf numFmtId="0" fontId="7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wrapText="1"/>
    </xf>
    <xf numFmtId="175" fontId="19" fillId="0" borderId="22" xfId="0" applyNumberFormat="1" applyFont="1" applyBorder="1" applyAlignment="1">
      <alignment horizontal="center" wrapText="1"/>
    </xf>
    <xf numFmtId="0" fontId="23" fillId="0" borderId="27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4" fillId="0" borderId="2" xfId="0" applyFont="1" applyBorder="1" applyAlignment="1">
      <alignment horizontal="center" wrapText="1"/>
    </xf>
    <xf numFmtId="0" fontId="24" fillId="0" borderId="3" xfId="0" applyFont="1" applyBorder="1" applyAlignment="1">
      <alignment horizontal="center" wrapText="1"/>
    </xf>
    <xf numFmtId="4" fontId="12" fillId="0" borderId="37" xfId="0" applyNumberFormat="1" applyFont="1" applyBorder="1" applyAlignment="1">
      <alignment horizontal="center" vertical="center" wrapText="1"/>
    </xf>
  </cellXfs>
  <cellStyles count="19">
    <cellStyle name="Millares" xfId="6" builtinId="3"/>
    <cellStyle name="Millares 2" xfId="12" xr:uid="{2371666E-7826-4032-88E5-8C3356C5979D}"/>
    <cellStyle name="Millares 4 2 3" xfId="2" xr:uid="{BF18E9A3-7D2F-4DDF-8EB1-E399E751626F}"/>
    <cellStyle name="Millares_FORMULARIO 4 - M-OFERENTE PPTA ECONOMICA" xfId="17" xr:uid="{3A6651BA-40AE-4ED5-9AD8-FC7D34D275F9}"/>
    <cellStyle name="Moneda" xfId="18" builtinId="4"/>
    <cellStyle name="Moneda [0] 3 2" xfId="5" xr:uid="{DB5DE1CF-87FC-41C9-8691-4567B7D42C4A}"/>
    <cellStyle name="Moneda 2" xfId="3" xr:uid="{77987D8C-5623-4F5D-9CE7-4401E65EB0F4}"/>
    <cellStyle name="Moneda 2 2 2 2 2" xfId="16" xr:uid="{B9B4955B-45D5-47E7-9A11-32DCF63182A2}"/>
    <cellStyle name="Normal" xfId="0" builtinId="0"/>
    <cellStyle name="Normal 2" xfId="10" xr:uid="{AABDADBA-ED86-41C3-A4E8-213D8BF00B93}"/>
    <cellStyle name="Normal 2 10 2 2" xfId="13" xr:uid="{0E3F74F5-C154-47F0-938D-71C9C890525C}"/>
    <cellStyle name="Normal 2 10 3" xfId="11" xr:uid="{6A250D62-C7D5-417D-BCF0-AFDC4E3EB3DF}"/>
    <cellStyle name="Normal 2 2" xfId="1" xr:uid="{38D03EFA-C516-4AFA-B05B-BB65A13D9E60}"/>
    <cellStyle name="Normal 3" xfId="8" xr:uid="{6C5F847B-1DE9-44EB-AC04-C19AF9DC3B93}"/>
    <cellStyle name="Normal 3 11" xfId="9" xr:uid="{99B57B28-9041-46CA-854E-DF6CD5210F69}"/>
    <cellStyle name="Normal 3 2" xfId="14" xr:uid="{C40802C1-A70F-4E72-A947-4210E84DC02C}"/>
    <cellStyle name="Normal 3 2 2" xfId="4" xr:uid="{DC60A094-6788-4E37-BEC9-5F519C1BBFD7}"/>
    <cellStyle name="Normal_PTO OFICIAL PREPLIEGO (CORREGIDO) 2" xfId="15" xr:uid="{0E950B72-3EA7-485D-8F19-ECB258FC9D59}"/>
    <cellStyle name="Porcentaje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42" Type="http://customschemas.google.com/relationships/workbookmetadata" Target="metadata"/><Relationship Id="rId7" Type="http://schemas.openxmlformats.org/officeDocument/2006/relationships/externalLink" Target="externalLinks/externalLink1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43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workbookViewId="0">
      <selection activeCell="C4" sqref="C4"/>
    </sheetView>
  </sheetViews>
  <sheetFormatPr baseColWidth="10" defaultColWidth="12.5546875" defaultRowHeight="15" customHeight="1" x14ac:dyDescent="0.25"/>
  <cols>
    <col min="1" max="1" width="2.6640625" customWidth="1"/>
    <col min="2" max="2" width="30.109375" customWidth="1"/>
    <col min="3" max="3" width="51.33203125" customWidth="1"/>
    <col min="4" max="26" width="11.33203125" customWidth="1"/>
  </cols>
  <sheetData>
    <row r="1" spans="1:26" ht="12.75" customHeight="1" x14ac:dyDescent="0.25"/>
    <row r="2" spans="1:26" ht="12.75" customHeight="1" x14ac:dyDescent="0.25"/>
    <row r="3" spans="1:26" ht="12.75" customHeight="1" x14ac:dyDescent="0.25">
      <c r="A3" s="1"/>
      <c r="B3" s="211" t="s">
        <v>23</v>
      </c>
      <c r="C3" s="212"/>
      <c r="D3" s="213"/>
      <c r="E3" s="1"/>
    </row>
    <row r="4" spans="1:26" ht="42" customHeight="1" x14ac:dyDescent="0.3">
      <c r="A4" s="2"/>
      <c r="B4" s="3" t="s">
        <v>24</v>
      </c>
      <c r="C4" s="4" t="s">
        <v>105</v>
      </c>
      <c r="D4" s="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 x14ac:dyDescent="0.25">
      <c r="A5" s="2"/>
      <c r="B5" s="6" t="s">
        <v>25</v>
      </c>
      <c r="C5" s="7"/>
      <c r="D5" s="8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 x14ac:dyDescent="0.25">
      <c r="A6" s="2"/>
      <c r="B6" s="6" t="s">
        <v>26</v>
      </c>
      <c r="C6" s="9" t="s">
        <v>27</v>
      </c>
      <c r="D6" s="8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 x14ac:dyDescent="0.25">
      <c r="A7" s="2"/>
      <c r="B7" s="6" t="s">
        <v>28</v>
      </c>
      <c r="C7" s="9" t="s">
        <v>28</v>
      </c>
      <c r="D7" s="8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 x14ac:dyDescent="0.25">
      <c r="A8" s="2"/>
      <c r="B8" s="6" t="s">
        <v>29</v>
      </c>
      <c r="C8" s="9" t="s">
        <v>30</v>
      </c>
      <c r="D8" s="8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.75" customHeight="1" x14ac:dyDescent="0.25">
      <c r="A9" s="2"/>
      <c r="B9" s="6" t="s">
        <v>31</v>
      </c>
      <c r="C9" s="9" t="s">
        <v>30</v>
      </c>
      <c r="D9" s="8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.75" customHeight="1" x14ac:dyDescent="0.25">
      <c r="A10" s="2"/>
      <c r="B10" s="6" t="s">
        <v>32</v>
      </c>
      <c r="C10" s="10" t="s">
        <v>33</v>
      </c>
      <c r="D10" s="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 x14ac:dyDescent="0.25">
      <c r="A11" s="2"/>
      <c r="B11" s="6" t="s">
        <v>34</v>
      </c>
      <c r="C11" s="10" t="s">
        <v>106</v>
      </c>
      <c r="D11" s="8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 x14ac:dyDescent="0.25">
      <c r="A12" s="2"/>
      <c r="B12" s="8"/>
      <c r="C12" s="8"/>
      <c r="D12" s="8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.75" customHeight="1" x14ac:dyDescent="0.25">
      <c r="A13" s="2"/>
      <c r="B13" s="8"/>
      <c r="C13" s="8"/>
      <c r="D13" s="8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 x14ac:dyDescent="0.25">
      <c r="A14" s="2"/>
      <c r="B14" s="8"/>
      <c r="C14" s="8"/>
      <c r="D14" s="8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 x14ac:dyDescent="0.25">
      <c r="A15" s="2"/>
      <c r="B15" s="8"/>
      <c r="C15" s="8"/>
      <c r="D15" s="8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 x14ac:dyDescent="0.25">
      <c r="A16" s="2"/>
      <c r="B16" s="8"/>
      <c r="C16" s="8" t="s">
        <v>35</v>
      </c>
      <c r="D16" s="8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.75" customHeight="1" x14ac:dyDescent="0.25">
      <c r="A17" s="2"/>
      <c r="B17" s="8"/>
      <c r="C17" s="8"/>
      <c r="D17" s="8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 x14ac:dyDescent="0.25">
      <c r="A18" s="2"/>
      <c r="B18" s="8"/>
      <c r="C18" s="8"/>
      <c r="D18" s="8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 x14ac:dyDescent="0.25">
      <c r="A19" s="2"/>
      <c r="B19" s="8"/>
      <c r="C19" s="8"/>
      <c r="D19" s="8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 x14ac:dyDescent="0.25">
      <c r="B20" s="11"/>
      <c r="C20" s="11"/>
      <c r="D20" s="11"/>
    </row>
    <row r="21" spans="1:26" ht="12.75" customHeight="1" x14ac:dyDescent="0.25">
      <c r="B21" s="11"/>
      <c r="C21" s="11"/>
      <c r="D21" s="11"/>
    </row>
    <row r="22" spans="1:26" ht="12.75" customHeight="1" x14ac:dyDescent="0.25">
      <c r="B22" s="11"/>
      <c r="C22" s="11"/>
      <c r="D22" s="11"/>
    </row>
    <row r="23" spans="1:26" ht="12.75" customHeight="1" x14ac:dyDescent="0.25">
      <c r="B23" s="11"/>
      <c r="C23" s="11"/>
      <c r="D23" s="11"/>
    </row>
    <row r="24" spans="1:26" ht="12.75" customHeight="1" x14ac:dyDescent="0.25">
      <c r="B24" s="11"/>
      <c r="C24" s="11"/>
      <c r="D24" s="11"/>
    </row>
    <row r="25" spans="1:26" ht="12.75" customHeight="1" x14ac:dyDescent="0.25">
      <c r="B25" s="11"/>
      <c r="C25" s="11"/>
      <c r="D25" s="11"/>
    </row>
    <row r="26" spans="1:26" ht="12.75" customHeight="1" x14ac:dyDescent="0.25">
      <c r="B26" s="11"/>
      <c r="C26" s="11"/>
      <c r="D26" s="11"/>
    </row>
    <row r="27" spans="1:26" ht="12.75" customHeight="1" x14ac:dyDescent="0.25"/>
    <row r="28" spans="1:26" ht="12.75" customHeight="1" x14ac:dyDescent="0.25"/>
    <row r="29" spans="1:26" ht="12.75" customHeight="1" x14ac:dyDescent="0.25"/>
    <row r="30" spans="1:26" ht="12.75" customHeight="1" x14ac:dyDescent="0.25"/>
    <row r="31" spans="1:26" ht="12.75" customHeight="1" x14ac:dyDescent="0.25"/>
    <row r="32" spans="1:26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1">
    <mergeCell ref="B3:D3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47858-B3E5-48B4-9995-A7DA9051B59F}">
  <dimension ref="A1:O41"/>
  <sheetViews>
    <sheetView tabSelected="1" view="pageBreakPreview" topLeftCell="B1" zoomScale="60" zoomScaleNormal="85" workbookViewId="0">
      <selection activeCell="G11" sqref="G11:G12"/>
    </sheetView>
  </sheetViews>
  <sheetFormatPr baseColWidth="10" defaultRowHeight="13.2" x14ac:dyDescent="0.25"/>
  <cols>
    <col min="1" max="1" width="3.109375" customWidth="1"/>
    <col min="2" max="2" width="2.88671875" customWidth="1"/>
    <col min="3" max="3" width="7" customWidth="1"/>
    <col min="4" max="4" width="15.33203125" customWidth="1"/>
    <col min="5" max="5" width="20.88671875" customWidth="1"/>
    <col min="6" max="6" width="19.44140625" customWidth="1"/>
    <col min="7" max="7" width="71" customWidth="1"/>
    <col min="9" max="9" width="15.44140625" customWidth="1"/>
    <col min="10" max="11" width="22.109375" customWidth="1"/>
    <col min="12" max="12" width="22.88671875" customWidth="1"/>
    <col min="13" max="13" width="2.6640625" customWidth="1"/>
    <col min="14" max="14" width="3.88671875" customWidth="1"/>
    <col min="15" max="15" width="12.44140625" customWidth="1"/>
  </cols>
  <sheetData>
    <row r="1" spans="1:14" ht="13.8" x14ac:dyDescent="0.25">
      <c r="A1" s="62"/>
      <c r="B1" s="244" t="s">
        <v>107</v>
      </c>
      <c r="C1" s="244"/>
      <c r="D1" s="244"/>
      <c r="E1" s="244"/>
      <c r="F1" s="244"/>
      <c r="G1" s="244"/>
      <c r="H1" s="62"/>
      <c r="I1" s="62"/>
      <c r="J1" s="62"/>
      <c r="K1" s="62"/>
      <c r="L1" s="62"/>
      <c r="M1" s="62"/>
      <c r="N1" s="62"/>
    </row>
    <row r="2" spans="1:14" ht="13.8" x14ac:dyDescent="0.25">
      <c r="A2" s="62"/>
      <c r="B2" s="62" t="s">
        <v>108</v>
      </c>
      <c r="C2" s="62"/>
      <c r="D2" s="62"/>
      <c r="E2" s="63"/>
      <c r="F2" s="62"/>
      <c r="G2" s="62"/>
      <c r="H2" s="62"/>
      <c r="I2" s="62"/>
      <c r="J2" s="62"/>
      <c r="K2" s="62"/>
      <c r="L2" s="62"/>
      <c r="M2" s="62"/>
      <c r="N2" s="62"/>
    </row>
    <row r="3" spans="1:14" ht="16.8" thickBot="1" x14ac:dyDescent="0.35">
      <c r="A3" s="64"/>
      <c r="B3" s="64"/>
      <c r="C3" s="64"/>
      <c r="D3" s="64"/>
      <c r="E3" s="65"/>
      <c r="F3" s="64"/>
      <c r="G3" s="64"/>
      <c r="H3" s="64"/>
      <c r="I3" s="64"/>
      <c r="J3" s="64"/>
      <c r="K3" s="64"/>
      <c r="L3" s="64"/>
      <c r="M3" s="64"/>
      <c r="N3" s="64"/>
    </row>
    <row r="4" spans="1:14" ht="16.8" thickTop="1" x14ac:dyDescent="0.3">
      <c r="A4" s="64"/>
      <c r="B4" s="66"/>
      <c r="C4" s="67"/>
      <c r="D4" s="67"/>
      <c r="E4" s="68"/>
      <c r="F4" s="67"/>
      <c r="G4" s="67"/>
      <c r="H4" s="67"/>
      <c r="I4" s="67"/>
      <c r="J4" s="67"/>
      <c r="K4" s="67"/>
      <c r="L4" s="67"/>
      <c r="M4" s="69"/>
      <c r="N4" s="64"/>
    </row>
    <row r="5" spans="1:14" ht="16.2" x14ac:dyDescent="0.3">
      <c r="A5" s="64"/>
      <c r="B5" s="70"/>
      <c r="C5" s="245" t="s">
        <v>0</v>
      </c>
      <c r="D5" s="245"/>
      <c r="E5" s="245"/>
      <c r="F5" s="245"/>
      <c r="G5" s="245"/>
      <c r="H5" s="245"/>
      <c r="I5" s="245"/>
      <c r="J5" s="245"/>
      <c r="K5" s="245"/>
      <c r="L5" s="245"/>
      <c r="M5" s="71"/>
      <c r="N5" s="64"/>
    </row>
    <row r="6" spans="1:14" ht="16.8" thickBot="1" x14ac:dyDescent="0.35">
      <c r="A6" s="64"/>
      <c r="B6" s="70"/>
      <c r="C6" s="246" t="s">
        <v>36</v>
      </c>
      <c r="D6" s="246"/>
      <c r="E6" s="246"/>
      <c r="F6" s="246"/>
      <c r="G6" s="246"/>
      <c r="H6" s="246"/>
      <c r="I6" s="246"/>
      <c r="J6" s="246"/>
      <c r="K6" s="246"/>
      <c r="L6" s="246"/>
      <c r="M6" s="71"/>
      <c r="N6" s="64"/>
    </row>
    <row r="7" spans="1:14" ht="16.2" x14ac:dyDescent="0.3">
      <c r="A7" s="72"/>
      <c r="B7" s="73"/>
      <c r="C7" s="247" t="s">
        <v>82</v>
      </c>
      <c r="D7" s="248"/>
      <c r="E7" s="248"/>
      <c r="F7" s="248"/>
      <c r="G7" s="248"/>
      <c r="H7" s="248"/>
      <c r="I7" s="248"/>
      <c r="J7" s="248"/>
      <c r="K7" s="248"/>
      <c r="L7" s="249"/>
      <c r="M7" s="74"/>
      <c r="N7" s="72"/>
    </row>
    <row r="8" spans="1:14" ht="23.25" customHeight="1" x14ac:dyDescent="0.3">
      <c r="A8" s="64"/>
      <c r="B8" s="75"/>
      <c r="C8" s="250"/>
      <c r="D8" s="251"/>
      <c r="E8" s="251"/>
      <c r="F8" s="251"/>
      <c r="G8" s="251"/>
      <c r="H8" s="251"/>
      <c r="I8" s="251"/>
      <c r="J8" s="251"/>
      <c r="K8" s="251"/>
      <c r="L8" s="252"/>
      <c r="M8" s="71"/>
      <c r="N8" s="64"/>
    </row>
    <row r="9" spans="1:14" ht="50.25" customHeight="1" x14ac:dyDescent="0.3">
      <c r="A9" s="64"/>
      <c r="B9" s="75"/>
      <c r="C9" s="253" t="s">
        <v>83</v>
      </c>
      <c r="D9" s="254"/>
      <c r="E9" s="254"/>
      <c r="F9" s="254"/>
      <c r="G9" s="254"/>
      <c r="H9" s="254"/>
      <c r="I9" s="254"/>
      <c r="J9" s="254"/>
      <c r="K9" s="254"/>
      <c r="L9" s="255"/>
      <c r="M9" s="71"/>
      <c r="N9" s="64"/>
    </row>
    <row r="10" spans="1:14" ht="16.8" thickBot="1" x14ac:dyDescent="0.35">
      <c r="A10" s="64"/>
      <c r="B10" s="70"/>
      <c r="C10" s="172"/>
      <c r="D10" s="173"/>
      <c r="E10" s="173"/>
      <c r="F10" s="173"/>
      <c r="G10" s="173"/>
      <c r="H10" s="173"/>
      <c r="I10" s="173"/>
      <c r="J10" s="173"/>
      <c r="K10" s="173"/>
      <c r="L10" s="174"/>
      <c r="M10" s="71"/>
      <c r="N10" s="64"/>
    </row>
    <row r="11" spans="1:14" ht="16.2" x14ac:dyDescent="0.3">
      <c r="A11" s="64"/>
      <c r="B11" s="70"/>
      <c r="C11" s="256" t="s">
        <v>1</v>
      </c>
      <c r="D11" s="240" t="s">
        <v>84</v>
      </c>
      <c r="E11" s="258" t="s">
        <v>2</v>
      </c>
      <c r="F11" s="259"/>
      <c r="G11" s="240" t="s">
        <v>85</v>
      </c>
      <c r="H11" s="240" t="s">
        <v>4</v>
      </c>
      <c r="I11" s="240" t="s">
        <v>5</v>
      </c>
      <c r="J11" s="242" t="s">
        <v>94</v>
      </c>
      <c r="K11" s="225" t="s">
        <v>6</v>
      </c>
      <c r="L11" s="230" t="s">
        <v>7</v>
      </c>
      <c r="M11" s="71"/>
      <c r="N11" s="64"/>
    </row>
    <row r="12" spans="1:14" ht="16.8" thickBot="1" x14ac:dyDescent="0.35">
      <c r="A12" s="64"/>
      <c r="B12" s="70"/>
      <c r="C12" s="257"/>
      <c r="D12" s="241"/>
      <c r="E12" s="76" t="s">
        <v>8</v>
      </c>
      <c r="F12" s="77" t="s">
        <v>9</v>
      </c>
      <c r="G12" s="241"/>
      <c r="H12" s="241"/>
      <c r="I12" s="241"/>
      <c r="J12" s="243"/>
      <c r="K12" s="226"/>
      <c r="L12" s="231"/>
      <c r="M12" s="71"/>
      <c r="N12" s="64"/>
    </row>
    <row r="13" spans="1:14" ht="16.8" thickBot="1" x14ac:dyDescent="0.35">
      <c r="A13" s="64"/>
      <c r="B13" s="70"/>
      <c r="C13" s="172" t="s">
        <v>96</v>
      </c>
      <c r="D13" s="173"/>
      <c r="E13" s="173"/>
      <c r="F13" s="173"/>
      <c r="G13" s="173"/>
      <c r="H13" s="173"/>
      <c r="I13" s="173"/>
      <c r="J13" s="173"/>
      <c r="K13" s="173"/>
      <c r="L13" s="174"/>
      <c r="M13" s="71"/>
      <c r="N13" s="64"/>
    </row>
    <row r="14" spans="1:14" ht="16.2" x14ac:dyDescent="0.3">
      <c r="A14" s="64"/>
      <c r="B14" s="70"/>
      <c r="C14" s="55">
        <v>1.1000000000000001</v>
      </c>
      <c r="D14" s="56" t="s">
        <v>37</v>
      </c>
      <c r="E14" s="57" t="s">
        <v>38</v>
      </c>
      <c r="F14" s="60"/>
      <c r="G14" s="58" t="s">
        <v>39</v>
      </c>
      <c r="H14" s="56" t="s">
        <v>40</v>
      </c>
      <c r="I14" s="61">
        <f>+'1.1'!N37</f>
        <v>5.7</v>
      </c>
      <c r="J14" s="184">
        <v>0</v>
      </c>
      <c r="K14" s="190">
        <f>70557.63*1.3</f>
        <v>91724.919000000009</v>
      </c>
      <c r="L14" s="205">
        <f>+I14*K14</f>
        <v>522832.03830000007</v>
      </c>
      <c r="M14" s="71"/>
      <c r="N14" s="64"/>
    </row>
    <row r="15" spans="1:14" ht="18" thickBot="1" x14ac:dyDescent="0.35">
      <c r="A15" s="64"/>
      <c r="B15" s="70"/>
      <c r="C15" s="195" t="s">
        <v>10</v>
      </c>
      <c r="D15" s="175"/>
      <c r="E15" s="176"/>
      <c r="F15" s="176"/>
      <c r="G15" s="175"/>
      <c r="H15" s="175"/>
      <c r="I15" s="177"/>
      <c r="J15" s="177"/>
      <c r="K15" s="178"/>
      <c r="L15" s="206">
        <f>+ROUND(SUM(L14:L14),0)</f>
        <v>522832</v>
      </c>
      <c r="M15" s="71"/>
      <c r="N15" s="64"/>
    </row>
    <row r="16" spans="1:14" ht="16.8" thickBot="1" x14ac:dyDescent="0.35">
      <c r="A16" s="64"/>
      <c r="B16" s="70"/>
      <c r="C16" s="196" t="s">
        <v>97</v>
      </c>
      <c r="D16" s="173"/>
      <c r="E16" s="173"/>
      <c r="F16" s="179"/>
      <c r="G16" s="179"/>
      <c r="H16" s="179"/>
      <c r="I16" s="179"/>
      <c r="J16" s="173"/>
      <c r="K16" s="173"/>
      <c r="L16" s="174"/>
      <c r="M16" s="71"/>
      <c r="N16" s="64"/>
    </row>
    <row r="17" spans="1:15" ht="31.2" x14ac:dyDescent="0.3">
      <c r="A17" s="64"/>
      <c r="B17" s="70"/>
      <c r="C17" s="54">
        <v>2.1</v>
      </c>
      <c r="D17" s="53" t="s">
        <v>41</v>
      </c>
      <c r="E17" s="193" t="s">
        <v>38</v>
      </c>
      <c r="F17" s="183"/>
      <c r="G17" s="52" t="s">
        <v>42</v>
      </c>
      <c r="H17" s="51" t="s">
        <v>40</v>
      </c>
      <c r="I17" s="189">
        <f>+'2.1'!N37</f>
        <v>2.85</v>
      </c>
      <c r="J17" s="194">
        <v>0</v>
      </c>
      <c r="K17" s="192">
        <f>140393.81*1.42</f>
        <v>199359.21019999997</v>
      </c>
      <c r="L17" s="85">
        <f>+I17*K17</f>
        <v>568173.7490699999</v>
      </c>
      <c r="M17" s="71"/>
      <c r="N17" s="64"/>
    </row>
    <row r="18" spans="1:15" ht="18" thickBot="1" x14ac:dyDescent="0.35">
      <c r="A18" s="64"/>
      <c r="B18" s="70"/>
      <c r="C18" s="195" t="s">
        <v>10</v>
      </c>
      <c r="D18" s="87"/>
      <c r="E18" s="87"/>
      <c r="F18" s="87"/>
      <c r="G18" s="88"/>
      <c r="H18" s="87"/>
      <c r="I18" s="182"/>
      <c r="J18" s="185"/>
      <c r="K18" s="89"/>
      <c r="L18" s="90">
        <f>+ROUND(SUM(L17),0)</f>
        <v>568174</v>
      </c>
      <c r="M18" s="71"/>
      <c r="N18" s="64"/>
    </row>
    <row r="19" spans="1:15" ht="16.8" thickBot="1" x14ac:dyDescent="0.35">
      <c r="A19" s="64"/>
      <c r="B19" s="70"/>
      <c r="C19" s="172" t="s">
        <v>98</v>
      </c>
      <c r="D19" s="180"/>
      <c r="E19" s="180"/>
      <c r="F19" s="180"/>
      <c r="G19" s="180"/>
      <c r="H19" s="180"/>
      <c r="I19" s="180"/>
      <c r="J19" s="180"/>
      <c r="K19" s="180"/>
      <c r="L19" s="181"/>
      <c r="M19" s="71"/>
      <c r="N19" s="64"/>
    </row>
    <row r="20" spans="1:15" ht="31.2" x14ac:dyDescent="0.3">
      <c r="A20" s="64"/>
      <c r="B20" s="70"/>
      <c r="C20" s="55" t="s">
        <v>79</v>
      </c>
      <c r="D20" s="56" t="s">
        <v>100</v>
      </c>
      <c r="E20" s="57" t="s">
        <v>38</v>
      </c>
      <c r="F20" s="56"/>
      <c r="G20" s="58" t="s">
        <v>99</v>
      </c>
      <c r="H20" s="56" t="s">
        <v>40</v>
      </c>
      <c r="I20" s="59">
        <f>+'3.1'!N36</f>
        <v>58</v>
      </c>
      <c r="J20" s="186">
        <v>0.12</v>
      </c>
      <c r="K20" s="191">
        <f>376171.19*1.42</f>
        <v>534163.08979999996</v>
      </c>
      <c r="L20" s="84">
        <f>+ROUND(I20*K20,2)</f>
        <v>30981459.210000001</v>
      </c>
      <c r="M20" s="71"/>
      <c r="N20" s="64"/>
    </row>
    <row r="21" spans="1:15" ht="18" thickBot="1" x14ac:dyDescent="0.35">
      <c r="A21" s="64"/>
      <c r="B21" s="70"/>
      <c r="C21" s="195" t="s">
        <v>10</v>
      </c>
      <c r="D21" s="96"/>
      <c r="E21" s="97"/>
      <c r="F21" s="96"/>
      <c r="G21" s="96"/>
      <c r="H21" s="96"/>
      <c r="I21" s="187"/>
      <c r="J21" s="188"/>
      <c r="K21" s="96"/>
      <c r="L21" s="90">
        <f>+ROUND(SUM(L20:L20),0)</f>
        <v>30981459</v>
      </c>
      <c r="M21" s="71"/>
      <c r="N21" s="64"/>
    </row>
    <row r="22" spans="1:15" ht="16.8" thickBot="1" x14ac:dyDescent="0.35">
      <c r="A22" s="108"/>
      <c r="B22" s="109"/>
      <c r="C22" s="232" t="s">
        <v>11</v>
      </c>
      <c r="D22" s="233"/>
      <c r="E22" s="233"/>
      <c r="F22" s="233"/>
      <c r="G22" s="233"/>
      <c r="H22" s="233"/>
      <c r="I22" s="233"/>
      <c r="J22" s="233"/>
      <c r="K22" s="234"/>
      <c r="L22" s="110">
        <f>+L15+L18+L21</f>
        <v>32072465</v>
      </c>
      <c r="M22" s="111"/>
      <c r="N22" s="108"/>
    </row>
    <row r="23" spans="1:15" ht="16.8" thickBot="1" x14ac:dyDescent="0.35">
      <c r="A23" s="108"/>
      <c r="B23" s="109"/>
      <c r="C23" s="112"/>
      <c r="D23" s="112"/>
      <c r="E23" s="112"/>
      <c r="F23" s="112"/>
      <c r="G23" s="112"/>
      <c r="H23" s="112"/>
      <c r="I23" s="112"/>
      <c r="J23" s="112"/>
      <c r="K23" s="112"/>
      <c r="L23" s="113"/>
      <c r="M23" s="111"/>
      <c r="N23" s="108"/>
    </row>
    <row r="24" spans="1:15" ht="16.2" x14ac:dyDescent="0.3">
      <c r="A24" s="108"/>
      <c r="B24" s="109"/>
      <c r="C24" s="114"/>
      <c r="D24" s="115"/>
      <c r="E24" s="114"/>
      <c r="F24" s="114"/>
      <c r="G24" s="235"/>
      <c r="H24" s="236"/>
      <c r="I24" s="236"/>
      <c r="J24" s="236"/>
      <c r="K24" s="237"/>
      <c r="L24" s="116"/>
      <c r="M24" s="111"/>
      <c r="N24" s="108"/>
    </row>
    <row r="25" spans="1:15" ht="16.2" x14ac:dyDescent="0.3">
      <c r="A25" s="108"/>
      <c r="B25" s="109"/>
      <c r="C25" s="114"/>
      <c r="D25" s="115"/>
      <c r="E25" s="114"/>
      <c r="F25" s="114"/>
      <c r="G25" s="117"/>
      <c r="H25" s="118"/>
      <c r="I25" s="202"/>
      <c r="J25" s="204"/>
      <c r="K25" s="203"/>
      <c r="L25" s="121"/>
      <c r="M25" s="111"/>
      <c r="N25" s="108"/>
    </row>
    <row r="26" spans="1:15" ht="16.2" x14ac:dyDescent="0.3">
      <c r="A26" s="108"/>
      <c r="B26" s="109"/>
      <c r="C26" s="114"/>
      <c r="D26" s="122"/>
      <c r="E26" s="122"/>
      <c r="F26" s="122"/>
      <c r="G26" s="117"/>
      <c r="H26" s="123"/>
      <c r="I26" s="124"/>
      <c r="J26" s="124"/>
      <c r="K26" s="125"/>
      <c r="L26" s="121"/>
      <c r="M26" s="111"/>
      <c r="N26" s="108"/>
    </row>
    <row r="27" spans="1:15" ht="16.2" x14ac:dyDescent="0.3">
      <c r="A27" s="108"/>
      <c r="B27" s="109"/>
      <c r="C27" s="114"/>
      <c r="D27" s="122"/>
      <c r="E27" s="122"/>
      <c r="F27" s="122"/>
      <c r="G27" s="126" t="s">
        <v>12</v>
      </c>
      <c r="H27" s="123"/>
      <c r="I27" s="207"/>
      <c r="J27" s="124"/>
      <c r="K27" s="208"/>
      <c r="L27" s="127"/>
      <c r="M27" s="111"/>
      <c r="N27" s="108"/>
    </row>
    <row r="28" spans="1:15" ht="16.2" x14ac:dyDescent="0.3">
      <c r="A28" s="108"/>
      <c r="B28" s="109"/>
      <c r="C28" s="114"/>
      <c r="D28" s="115"/>
      <c r="E28" s="114"/>
      <c r="F28" s="114"/>
      <c r="G28" s="209"/>
      <c r="H28" s="210"/>
      <c r="I28" s="210"/>
      <c r="J28" s="210"/>
      <c r="K28" s="125"/>
      <c r="L28" s="121"/>
      <c r="M28" s="111"/>
      <c r="N28" s="198"/>
      <c r="O28" s="197"/>
    </row>
    <row r="29" spans="1:15" ht="16.2" x14ac:dyDescent="0.3">
      <c r="A29" s="108"/>
      <c r="B29" s="109"/>
      <c r="C29" s="114"/>
      <c r="D29" s="115"/>
      <c r="E29" s="114"/>
      <c r="F29" s="114"/>
      <c r="G29" s="128"/>
      <c r="H29" s="123"/>
      <c r="I29" s="124"/>
      <c r="J29" s="124"/>
      <c r="K29" s="129"/>
      <c r="L29" s="121"/>
      <c r="M29" s="111"/>
      <c r="N29" s="108"/>
      <c r="O29" s="197"/>
    </row>
    <row r="30" spans="1:15" ht="16.8" thickBot="1" x14ac:dyDescent="0.35">
      <c r="A30" s="108"/>
      <c r="B30" s="109"/>
      <c r="C30" s="114"/>
      <c r="D30" s="115"/>
      <c r="E30" s="114"/>
      <c r="F30" s="130"/>
      <c r="G30" s="128"/>
      <c r="H30" s="123"/>
      <c r="I30" s="124"/>
      <c r="J30" s="124"/>
      <c r="K30" s="129"/>
      <c r="L30" s="127"/>
      <c r="M30" s="111"/>
      <c r="N30" s="198"/>
      <c r="O30" s="197"/>
    </row>
    <row r="31" spans="1:15" ht="16.8" thickBot="1" x14ac:dyDescent="0.35">
      <c r="A31" s="108"/>
      <c r="B31" s="109"/>
      <c r="C31" s="114"/>
      <c r="D31" s="115"/>
      <c r="E31" s="114"/>
      <c r="F31" s="114"/>
      <c r="G31" s="131" t="s">
        <v>13</v>
      </c>
      <c r="H31" s="132"/>
      <c r="I31" s="133"/>
      <c r="J31" s="133"/>
      <c r="K31" s="134"/>
      <c r="L31" s="110">
        <f>+L22</f>
        <v>32072465</v>
      </c>
      <c r="M31" s="111"/>
      <c r="N31" s="199"/>
      <c r="O31" s="200"/>
    </row>
    <row r="32" spans="1:15" ht="16.8" thickBot="1" x14ac:dyDescent="0.35">
      <c r="A32" s="108"/>
      <c r="B32" s="109"/>
      <c r="C32" s="114"/>
      <c r="D32" s="115"/>
      <c r="E32" s="115"/>
      <c r="F32" s="115"/>
      <c r="G32" s="114"/>
      <c r="H32" s="114"/>
      <c r="I32" s="135"/>
      <c r="J32" s="135"/>
      <c r="K32" s="136"/>
      <c r="L32" s="137"/>
      <c r="M32" s="111"/>
      <c r="N32" s="201"/>
    </row>
    <row r="33" spans="1:14" ht="16.2" x14ac:dyDescent="0.3">
      <c r="A33" s="108"/>
      <c r="B33" s="109"/>
      <c r="C33" s="138"/>
      <c r="D33" s="238"/>
      <c r="E33" s="238"/>
      <c r="F33" s="238"/>
      <c r="G33" s="238"/>
      <c r="H33" s="238"/>
      <c r="I33" s="238"/>
      <c r="J33" s="238"/>
      <c r="K33" s="238"/>
      <c r="L33" s="239"/>
      <c r="M33" s="139"/>
      <c r="N33" s="108"/>
    </row>
    <row r="34" spans="1:14" ht="16.2" x14ac:dyDescent="0.3">
      <c r="A34" s="108"/>
      <c r="B34" s="109"/>
      <c r="C34" s="222" t="s">
        <v>95</v>
      </c>
      <c r="D34" s="223"/>
      <c r="E34" s="223"/>
      <c r="F34" s="223"/>
      <c r="G34" s="223"/>
      <c r="H34" s="224" t="s">
        <v>3</v>
      </c>
      <c r="I34" s="224"/>
      <c r="J34" s="224"/>
      <c r="K34" s="224"/>
      <c r="L34" s="140" t="s">
        <v>14</v>
      </c>
      <c r="M34" s="141"/>
      <c r="N34" s="108"/>
    </row>
    <row r="35" spans="1:14" ht="16.2" x14ac:dyDescent="0.3">
      <c r="A35" s="108"/>
      <c r="B35" s="109"/>
      <c r="C35" s="222" t="s">
        <v>86</v>
      </c>
      <c r="D35" s="223"/>
      <c r="E35" s="223"/>
      <c r="F35" s="223"/>
      <c r="G35" s="223"/>
      <c r="H35" s="217" t="s">
        <v>76</v>
      </c>
      <c r="I35" s="218"/>
      <c r="J35" s="219"/>
      <c r="K35" s="142" t="s">
        <v>15</v>
      </c>
      <c r="L35" s="143">
        <v>0.24</v>
      </c>
      <c r="M35" s="141"/>
      <c r="N35" s="108"/>
    </row>
    <row r="36" spans="1:14" ht="24.75" customHeight="1" x14ac:dyDescent="0.3">
      <c r="A36" s="108"/>
      <c r="B36" s="109"/>
      <c r="C36" s="222" t="s">
        <v>87</v>
      </c>
      <c r="D36" s="223"/>
      <c r="E36" s="223"/>
      <c r="F36" s="223"/>
      <c r="G36" s="223"/>
      <c r="H36" s="227" t="s">
        <v>17</v>
      </c>
      <c r="I36" s="228"/>
      <c r="J36" s="229"/>
      <c r="K36" s="142" t="s">
        <v>18</v>
      </c>
      <c r="L36" s="143">
        <v>0.02</v>
      </c>
      <c r="M36" s="141"/>
      <c r="N36" s="108"/>
    </row>
    <row r="37" spans="1:14" ht="29.25" customHeight="1" x14ac:dyDescent="0.3">
      <c r="A37" s="108"/>
      <c r="B37" s="109"/>
      <c r="C37" s="144"/>
      <c r="D37" s="145"/>
      <c r="E37" s="146"/>
      <c r="F37" s="146"/>
      <c r="G37" s="147"/>
      <c r="H37" s="214" t="s">
        <v>19</v>
      </c>
      <c r="I37" s="215"/>
      <c r="J37" s="216"/>
      <c r="K37" s="142" t="s">
        <v>20</v>
      </c>
      <c r="L37" s="143">
        <v>0.04</v>
      </c>
      <c r="M37" s="111"/>
      <c r="N37" s="108"/>
    </row>
    <row r="38" spans="1:14" ht="16.2" x14ac:dyDescent="0.3">
      <c r="A38" s="64"/>
      <c r="B38" s="70"/>
      <c r="C38" s="148"/>
      <c r="D38" s="149"/>
      <c r="E38" s="149"/>
      <c r="F38" s="149"/>
      <c r="G38" s="150"/>
      <c r="H38" s="217" t="s">
        <v>21</v>
      </c>
      <c r="I38" s="218"/>
      <c r="J38" s="219"/>
      <c r="K38" s="142" t="s">
        <v>22</v>
      </c>
      <c r="L38" s="143">
        <v>0.3</v>
      </c>
      <c r="M38" s="71"/>
      <c r="N38" s="64"/>
    </row>
    <row r="39" spans="1:14" ht="16.8" thickBot="1" x14ac:dyDescent="0.35">
      <c r="A39" s="64"/>
      <c r="B39" s="70"/>
      <c r="C39" s="151"/>
      <c r="D39" s="152"/>
      <c r="E39" s="152"/>
      <c r="F39" s="152"/>
      <c r="G39" s="153"/>
      <c r="H39" s="220"/>
      <c r="I39" s="220"/>
      <c r="J39" s="220"/>
      <c r="K39" s="220"/>
      <c r="L39" s="221"/>
      <c r="M39" s="71"/>
      <c r="N39" s="64"/>
    </row>
    <row r="40" spans="1:14" ht="16.8" thickBot="1" x14ac:dyDescent="0.35">
      <c r="A40" s="64"/>
      <c r="B40" s="154"/>
      <c r="C40" s="155"/>
      <c r="D40" s="155"/>
      <c r="E40" s="156"/>
      <c r="F40" s="155"/>
      <c r="G40" s="157"/>
      <c r="H40" s="155"/>
      <c r="I40" s="155"/>
      <c r="J40" s="155"/>
      <c r="K40" s="155"/>
      <c r="L40" s="155"/>
      <c r="M40" s="158"/>
      <c r="N40" s="64"/>
    </row>
    <row r="41" spans="1:14" ht="16.8" thickTop="1" x14ac:dyDescent="0.3">
      <c r="A41" s="64"/>
      <c r="B41" s="64"/>
      <c r="C41" s="64"/>
      <c r="D41" s="64"/>
      <c r="E41" s="65"/>
      <c r="F41" s="64"/>
      <c r="G41" s="64"/>
      <c r="H41" s="64"/>
      <c r="I41" s="64"/>
      <c r="J41" s="64"/>
      <c r="K41" s="64"/>
      <c r="L41" s="64"/>
      <c r="M41" s="64"/>
      <c r="N41" s="64"/>
    </row>
  </sheetData>
  <mergeCells count="26">
    <mergeCell ref="B1:G1"/>
    <mergeCell ref="C5:L5"/>
    <mergeCell ref="C6:L6"/>
    <mergeCell ref="C7:L8"/>
    <mergeCell ref="C9:L9"/>
    <mergeCell ref="K11:K12"/>
    <mergeCell ref="H35:J35"/>
    <mergeCell ref="H36:J36"/>
    <mergeCell ref="L11:L12"/>
    <mergeCell ref="C22:K22"/>
    <mergeCell ref="G24:K24"/>
    <mergeCell ref="D33:L33"/>
    <mergeCell ref="I11:I12"/>
    <mergeCell ref="J11:J12"/>
    <mergeCell ref="C11:C12"/>
    <mergeCell ref="D11:D12"/>
    <mergeCell ref="E11:F11"/>
    <mergeCell ref="G11:G12"/>
    <mergeCell ref="H11:H12"/>
    <mergeCell ref="H37:J37"/>
    <mergeCell ref="H38:J38"/>
    <mergeCell ref="H39:L39"/>
    <mergeCell ref="C34:G34"/>
    <mergeCell ref="H34:K34"/>
    <mergeCell ref="C35:G35"/>
    <mergeCell ref="C36:G36"/>
  </mergeCells>
  <pageMargins left="0.7" right="0.7" top="0.75" bottom="0.75" header="0.3" footer="0.3"/>
  <pageSetup scale="38" orientation="portrait" r:id="rId1"/>
  <colBreaks count="1" manualBreakCount="1">
    <brk id="1" max="4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3E11-1B98-4592-86FA-6D0F0038B74D}">
  <dimension ref="A1:M61"/>
  <sheetViews>
    <sheetView zoomScale="80" zoomScaleNormal="80" workbookViewId="0">
      <selection activeCell="J59" sqref="J59"/>
    </sheetView>
  </sheetViews>
  <sheetFormatPr baseColWidth="10" defaultRowHeight="13.2" x14ac:dyDescent="0.25"/>
  <cols>
    <col min="1" max="1" width="3.6640625" customWidth="1"/>
    <col min="2" max="2" width="3" customWidth="1"/>
    <col min="3" max="3" width="6.6640625" customWidth="1"/>
    <col min="5" max="5" width="13.88671875" customWidth="1"/>
    <col min="6" max="6" width="17.44140625" customWidth="1"/>
    <col min="7" max="7" width="54.109375" customWidth="1"/>
    <col min="8" max="8" width="12.6640625" customWidth="1"/>
    <col min="9" max="9" width="15" customWidth="1"/>
    <col min="10" max="10" width="15.88671875" customWidth="1"/>
    <col min="11" max="11" width="34.44140625" customWidth="1"/>
    <col min="12" max="12" width="2.33203125" customWidth="1"/>
  </cols>
  <sheetData>
    <row r="1" spans="1:13" ht="13.8" x14ac:dyDescent="0.25">
      <c r="A1" s="62"/>
      <c r="B1" s="244" t="s">
        <v>80</v>
      </c>
      <c r="C1" s="244"/>
      <c r="D1" s="244"/>
      <c r="E1" s="244"/>
      <c r="F1" s="244"/>
      <c r="G1" s="244"/>
      <c r="H1" s="62"/>
      <c r="I1" s="62"/>
      <c r="J1" s="62"/>
      <c r="K1" s="62"/>
      <c r="L1" s="62"/>
      <c r="M1" s="62"/>
    </row>
    <row r="2" spans="1:13" ht="13.8" x14ac:dyDescent="0.25">
      <c r="A2" s="62"/>
      <c r="B2" s="244" t="s">
        <v>81</v>
      </c>
      <c r="C2" s="244"/>
      <c r="D2" s="244"/>
      <c r="E2" s="244"/>
      <c r="F2" s="244"/>
      <c r="G2" s="62"/>
      <c r="H2" s="62"/>
      <c r="I2" s="62"/>
      <c r="J2" s="62"/>
      <c r="K2" s="62"/>
      <c r="L2" s="62"/>
      <c r="M2" s="62"/>
    </row>
    <row r="3" spans="1:13" ht="16.8" thickBot="1" x14ac:dyDescent="0.35">
      <c r="A3" s="64"/>
      <c r="B3" s="64"/>
      <c r="C3" s="64"/>
      <c r="D3" s="64"/>
      <c r="E3" s="65"/>
      <c r="F3" s="64"/>
      <c r="G3" s="64"/>
      <c r="H3" s="64"/>
      <c r="I3" s="64"/>
      <c r="J3" s="64"/>
      <c r="K3" s="64"/>
      <c r="L3" s="64"/>
      <c r="M3" s="64"/>
    </row>
    <row r="4" spans="1:13" ht="16.8" thickTop="1" x14ac:dyDescent="0.3">
      <c r="A4" s="64"/>
      <c r="B4" s="66"/>
      <c r="C4" s="67"/>
      <c r="D4" s="67"/>
      <c r="E4" s="68"/>
      <c r="F4" s="67"/>
      <c r="G4" s="67"/>
      <c r="H4" s="67"/>
      <c r="I4" s="67"/>
      <c r="J4" s="67"/>
      <c r="K4" s="67"/>
      <c r="L4" s="69"/>
      <c r="M4" s="64"/>
    </row>
    <row r="5" spans="1:13" ht="16.2" x14ac:dyDescent="0.3">
      <c r="A5" s="64"/>
      <c r="B5" s="70"/>
      <c r="C5" s="273" t="s">
        <v>0</v>
      </c>
      <c r="D5" s="273"/>
      <c r="E5" s="273"/>
      <c r="F5" s="273"/>
      <c r="G5" s="273"/>
      <c r="H5" s="273"/>
      <c r="I5" s="273"/>
      <c r="J5" s="273"/>
      <c r="K5" s="273"/>
      <c r="L5" s="71"/>
      <c r="M5" s="64"/>
    </row>
    <row r="6" spans="1:13" ht="16.8" thickBot="1" x14ac:dyDescent="0.35">
      <c r="A6" s="64"/>
      <c r="B6" s="70"/>
      <c r="C6" s="246" t="s">
        <v>88</v>
      </c>
      <c r="D6" s="246"/>
      <c r="E6" s="246"/>
      <c r="F6" s="246"/>
      <c r="G6" s="246"/>
      <c r="H6" s="246"/>
      <c r="I6" s="246"/>
      <c r="J6" s="246"/>
      <c r="K6" s="246"/>
      <c r="L6" s="71"/>
      <c r="M6" s="64"/>
    </row>
    <row r="7" spans="1:13" ht="27.75" customHeight="1" x14ac:dyDescent="0.3">
      <c r="A7" s="72"/>
      <c r="B7" s="73"/>
      <c r="C7" s="274" t="s">
        <v>89</v>
      </c>
      <c r="D7" s="275"/>
      <c r="E7" s="275"/>
      <c r="F7" s="275"/>
      <c r="G7" s="275"/>
      <c r="H7" s="275"/>
      <c r="I7" s="275"/>
      <c r="J7" s="275"/>
      <c r="K7" s="276"/>
      <c r="L7" s="74"/>
      <c r="M7" s="72"/>
    </row>
    <row r="8" spans="1:13" ht="14.25" customHeight="1" thickBot="1" x14ac:dyDescent="0.35">
      <c r="A8" s="64"/>
      <c r="B8" s="75"/>
      <c r="C8" s="277"/>
      <c r="D8" s="278"/>
      <c r="E8" s="278"/>
      <c r="F8" s="278"/>
      <c r="G8" s="278"/>
      <c r="H8" s="278"/>
      <c r="I8" s="278"/>
      <c r="J8" s="278"/>
      <c r="K8" s="279"/>
      <c r="L8" s="71"/>
      <c r="M8" s="64"/>
    </row>
    <row r="9" spans="1:13" ht="28.5" customHeight="1" x14ac:dyDescent="0.3">
      <c r="A9" s="64"/>
      <c r="B9" s="75"/>
      <c r="C9" s="270" t="s">
        <v>90</v>
      </c>
      <c r="D9" s="271"/>
      <c r="E9" s="271"/>
      <c r="F9" s="271"/>
      <c r="G9" s="271"/>
      <c r="H9" s="271"/>
      <c r="I9" s="271"/>
      <c r="J9" s="271"/>
      <c r="K9" s="272"/>
      <c r="L9" s="71"/>
      <c r="M9" s="64"/>
    </row>
    <row r="10" spans="1:13" ht="16.8" thickBot="1" x14ac:dyDescent="0.35">
      <c r="A10" s="64"/>
      <c r="B10" s="75"/>
      <c r="C10" s="266"/>
      <c r="D10" s="266"/>
      <c r="E10" s="266"/>
      <c r="F10" s="266"/>
      <c r="G10" s="266"/>
      <c r="H10" s="266"/>
      <c r="I10" s="266"/>
      <c r="J10" s="266"/>
      <c r="K10" s="267"/>
      <c r="L10" s="71"/>
      <c r="M10" s="64"/>
    </row>
    <row r="11" spans="1:13" ht="16.2" x14ac:dyDescent="0.3">
      <c r="A11" s="64"/>
      <c r="B11" s="70"/>
      <c r="C11" s="256" t="s">
        <v>1</v>
      </c>
      <c r="D11" s="240" t="s">
        <v>84</v>
      </c>
      <c r="E11" s="258" t="s">
        <v>2</v>
      </c>
      <c r="F11" s="258"/>
      <c r="G11" s="256" t="s">
        <v>85</v>
      </c>
      <c r="H11" s="240" t="s">
        <v>4</v>
      </c>
      <c r="I11" s="240" t="s">
        <v>5</v>
      </c>
      <c r="J11" s="225" t="s">
        <v>6</v>
      </c>
      <c r="K11" s="230" t="s">
        <v>7</v>
      </c>
      <c r="L11" s="71"/>
      <c r="M11" s="64"/>
    </row>
    <row r="12" spans="1:13" ht="16.8" thickBot="1" x14ac:dyDescent="0.35">
      <c r="A12" s="64"/>
      <c r="B12" s="70"/>
      <c r="C12" s="257"/>
      <c r="D12" s="241"/>
      <c r="E12" s="76" t="s">
        <v>8</v>
      </c>
      <c r="F12" s="76" t="s">
        <v>9</v>
      </c>
      <c r="G12" s="257"/>
      <c r="H12" s="241"/>
      <c r="I12" s="241"/>
      <c r="J12" s="226"/>
      <c r="K12" s="231"/>
      <c r="L12" s="71"/>
      <c r="M12" s="64"/>
    </row>
    <row r="13" spans="1:13" ht="16.8" thickBot="1" x14ac:dyDescent="0.35">
      <c r="A13" s="64"/>
      <c r="B13" s="70"/>
      <c r="C13" s="78"/>
      <c r="D13" s="79"/>
      <c r="E13" s="79"/>
      <c r="F13" s="79"/>
      <c r="G13" s="79"/>
      <c r="H13" s="79"/>
      <c r="I13" s="79"/>
      <c r="J13" s="79"/>
      <c r="K13" s="80"/>
      <c r="L13" s="71"/>
      <c r="M13" s="64"/>
    </row>
    <row r="14" spans="1:13" ht="16.2" x14ac:dyDescent="0.3">
      <c r="A14" s="64"/>
      <c r="B14" s="70"/>
      <c r="C14" s="81"/>
      <c r="D14" s="92"/>
      <c r="E14" s="92"/>
      <c r="F14" s="92"/>
      <c r="G14" s="159"/>
      <c r="H14" s="92"/>
      <c r="I14" s="83"/>
      <c r="J14" s="84"/>
      <c r="K14" s="85"/>
      <c r="L14" s="71"/>
      <c r="M14" s="64"/>
    </row>
    <row r="15" spans="1:13" ht="16.8" thickBot="1" x14ac:dyDescent="0.35">
      <c r="A15" s="64"/>
      <c r="B15" s="70"/>
      <c r="C15" s="86" t="s">
        <v>10</v>
      </c>
      <c r="D15" s="160"/>
      <c r="E15" s="160"/>
      <c r="F15" s="160"/>
      <c r="G15" s="161"/>
      <c r="H15" s="160"/>
      <c r="I15" s="83"/>
      <c r="J15" s="89"/>
      <c r="K15" s="90"/>
      <c r="L15" s="71"/>
      <c r="M15" s="64"/>
    </row>
    <row r="16" spans="1:13" ht="16.8" thickBot="1" x14ac:dyDescent="0.35">
      <c r="A16" s="64"/>
      <c r="B16" s="70"/>
      <c r="C16" s="78"/>
      <c r="D16" s="79"/>
      <c r="E16" s="79"/>
      <c r="F16" s="79"/>
      <c r="G16" s="79"/>
      <c r="H16" s="79"/>
      <c r="I16" s="79"/>
      <c r="J16" s="79"/>
      <c r="K16" s="80"/>
      <c r="L16" s="71"/>
      <c r="M16" s="64"/>
    </row>
    <row r="17" spans="1:13" ht="16.2" x14ac:dyDescent="0.3">
      <c r="A17" s="64"/>
      <c r="B17" s="70"/>
      <c r="C17" s="81"/>
      <c r="D17" s="92"/>
      <c r="E17" s="92"/>
      <c r="F17" s="92"/>
      <c r="G17" s="93"/>
      <c r="H17" s="92"/>
      <c r="I17" s="83"/>
      <c r="J17" s="84"/>
      <c r="K17" s="91"/>
      <c r="L17" s="71"/>
      <c r="M17" s="64"/>
    </row>
    <row r="18" spans="1:13" ht="16.2" x14ac:dyDescent="0.3">
      <c r="A18" s="64"/>
      <c r="B18" s="70"/>
      <c r="C18" s="81"/>
      <c r="D18" s="92"/>
      <c r="E18" s="92"/>
      <c r="F18" s="92"/>
      <c r="G18" s="93"/>
      <c r="H18" s="92"/>
      <c r="I18" s="83"/>
      <c r="J18" s="84"/>
      <c r="K18" s="91"/>
      <c r="L18" s="71"/>
      <c r="M18" s="64"/>
    </row>
    <row r="19" spans="1:13" ht="16.2" x14ac:dyDescent="0.3">
      <c r="A19" s="64"/>
      <c r="B19" s="70"/>
      <c r="C19" s="81"/>
      <c r="D19" s="92"/>
      <c r="E19" s="92"/>
      <c r="F19" s="92"/>
      <c r="G19" s="93"/>
      <c r="H19" s="92"/>
      <c r="I19" s="83"/>
      <c r="J19" s="84"/>
      <c r="K19" s="91"/>
      <c r="L19" s="71"/>
      <c r="M19" s="64"/>
    </row>
    <row r="20" spans="1:13" ht="13.8" x14ac:dyDescent="0.25">
      <c r="A20" s="62"/>
      <c r="B20" s="94"/>
      <c r="C20" s="81"/>
      <c r="D20" s="92"/>
      <c r="E20" s="92"/>
      <c r="F20" s="92"/>
      <c r="G20" s="93"/>
      <c r="H20" s="92"/>
      <c r="I20" s="83"/>
      <c r="J20" s="84"/>
      <c r="K20" s="91"/>
      <c r="L20" s="95"/>
      <c r="M20" s="62"/>
    </row>
    <row r="21" spans="1:13" ht="16.8" thickBot="1" x14ac:dyDescent="0.35">
      <c r="A21" s="64"/>
      <c r="B21" s="70"/>
      <c r="C21" s="86" t="s">
        <v>10</v>
      </c>
      <c r="D21" s="96"/>
      <c r="E21" s="97"/>
      <c r="F21" s="96"/>
      <c r="G21" s="96"/>
      <c r="H21" s="96"/>
      <c r="I21" s="83"/>
      <c r="J21" s="96"/>
      <c r="K21" s="90"/>
      <c r="L21" s="71"/>
      <c r="M21" s="64"/>
    </row>
    <row r="22" spans="1:13" ht="16.8" thickBot="1" x14ac:dyDescent="0.35">
      <c r="A22" s="64"/>
      <c r="B22" s="70"/>
      <c r="C22" s="78"/>
      <c r="D22" s="79"/>
      <c r="E22" s="79"/>
      <c r="F22" s="79"/>
      <c r="G22" s="79"/>
      <c r="H22" s="79"/>
      <c r="I22" s="79"/>
      <c r="J22" s="79"/>
      <c r="K22" s="80"/>
      <c r="L22" s="71"/>
      <c r="M22" s="64"/>
    </row>
    <row r="23" spans="1:13" ht="16.2" x14ac:dyDescent="0.3">
      <c r="A23" s="64"/>
      <c r="B23" s="70"/>
      <c r="C23" s="81"/>
      <c r="D23" s="98"/>
      <c r="E23" s="98"/>
      <c r="F23" s="98"/>
      <c r="G23" s="99"/>
      <c r="H23" s="98"/>
      <c r="I23" s="83"/>
      <c r="J23" s="84"/>
      <c r="K23" s="91"/>
      <c r="L23" s="71"/>
      <c r="M23" s="64"/>
    </row>
    <row r="24" spans="1:13" ht="16.2" x14ac:dyDescent="0.3">
      <c r="A24" s="64"/>
      <c r="B24" s="70"/>
      <c r="C24" s="81"/>
      <c r="D24" s="82"/>
      <c r="E24" s="82"/>
      <c r="F24" s="82"/>
      <c r="G24" s="99"/>
      <c r="H24" s="98"/>
      <c r="I24" s="83"/>
      <c r="J24" s="84"/>
      <c r="K24" s="91"/>
      <c r="L24" s="71"/>
      <c r="M24" s="64"/>
    </row>
    <row r="25" spans="1:13" ht="16.2" x14ac:dyDescent="0.3">
      <c r="A25" s="64"/>
      <c r="B25" s="70"/>
      <c r="C25" s="81"/>
      <c r="D25" s="98"/>
      <c r="E25" s="98"/>
      <c r="F25" s="98"/>
      <c r="G25" s="99"/>
      <c r="H25" s="98"/>
      <c r="I25" s="83"/>
      <c r="J25" s="84"/>
      <c r="K25" s="91"/>
      <c r="L25" s="71"/>
      <c r="M25" s="64"/>
    </row>
    <row r="26" spans="1:13" ht="16.2" x14ac:dyDescent="0.3">
      <c r="A26" s="64"/>
      <c r="B26" s="70"/>
      <c r="C26" s="81"/>
      <c r="D26" s="92"/>
      <c r="E26" s="92"/>
      <c r="F26" s="92"/>
      <c r="G26" s="159"/>
      <c r="H26" s="92"/>
      <c r="I26" s="83"/>
      <c r="J26" s="84"/>
      <c r="K26" s="91"/>
      <c r="L26" s="71"/>
      <c r="M26" s="64"/>
    </row>
    <row r="27" spans="1:13" ht="16.2" x14ac:dyDescent="0.3">
      <c r="A27" s="64"/>
      <c r="B27" s="70"/>
      <c r="C27" s="81"/>
      <c r="D27" s="98"/>
      <c r="E27" s="98"/>
      <c r="F27" s="98"/>
      <c r="G27" s="99"/>
      <c r="H27" s="98"/>
      <c r="I27" s="83"/>
      <c r="J27" s="162"/>
      <c r="K27" s="91"/>
      <c r="L27" s="71"/>
      <c r="M27" s="64"/>
    </row>
    <row r="28" spans="1:13" ht="16.2" x14ac:dyDescent="0.3">
      <c r="A28" s="64"/>
      <c r="B28" s="70"/>
      <c r="C28" s="163"/>
      <c r="D28" s="92"/>
      <c r="E28" s="92"/>
      <c r="F28" s="92"/>
      <c r="G28" s="159"/>
      <c r="H28" s="92"/>
      <c r="I28" s="83"/>
      <c r="J28" s="162"/>
      <c r="K28" s="91"/>
      <c r="L28" s="71"/>
      <c r="M28" s="64"/>
    </row>
    <row r="29" spans="1:13" ht="16.2" x14ac:dyDescent="0.3">
      <c r="A29" s="64"/>
      <c r="B29" s="70"/>
      <c r="C29" s="81"/>
      <c r="D29" s="98"/>
      <c r="E29" s="92"/>
      <c r="F29" s="98"/>
      <c r="G29" s="99"/>
      <c r="H29" s="98"/>
      <c r="I29" s="83"/>
      <c r="J29" s="84"/>
      <c r="K29" s="91"/>
      <c r="L29" s="71"/>
      <c r="M29" s="64"/>
    </row>
    <row r="30" spans="1:13" ht="16.2" x14ac:dyDescent="0.3">
      <c r="A30" s="64"/>
      <c r="B30" s="70"/>
      <c r="C30" s="81"/>
      <c r="D30" s="98"/>
      <c r="E30" s="98"/>
      <c r="F30" s="98"/>
      <c r="G30" s="99"/>
      <c r="H30" s="164"/>
      <c r="I30" s="83"/>
      <c r="J30" s="84"/>
      <c r="K30" s="91"/>
      <c r="L30" s="71"/>
      <c r="M30" s="64"/>
    </row>
    <row r="31" spans="1:13" ht="16.8" thickBot="1" x14ac:dyDescent="0.35">
      <c r="A31" s="64"/>
      <c r="B31" s="70"/>
      <c r="C31" s="100" t="s">
        <v>10</v>
      </c>
      <c r="D31" s="101"/>
      <c r="E31" s="101"/>
      <c r="F31" s="101"/>
      <c r="G31" s="102"/>
      <c r="H31" s="101"/>
      <c r="I31" s="83"/>
      <c r="J31" s="103"/>
      <c r="K31" s="104"/>
      <c r="L31" s="71"/>
      <c r="M31" s="64"/>
    </row>
    <row r="32" spans="1:13" ht="16.8" thickBot="1" x14ac:dyDescent="0.35">
      <c r="A32" s="64"/>
      <c r="B32" s="70"/>
      <c r="C32" s="78"/>
      <c r="D32" s="79"/>
      <c r="E32" s="79"/>
      <c r="F32" s="79"/>
      <c r="G32" s="79"/>
      <c r="H32" s="79"/>
      <c r="I32" s="79"/>
      <c r="J32" s="79"/>
      <c r="K32" s="80"/>
      <c r="L32" s="71"/>
      <c r="M32" s="64"/>
    </row>
    <row r="33" spans="1:13" ht="16.2" x14ac:dyDescent="0.3">
      <c r="A33" s="64"/>
      <c r="B33" s="70"/>
      <c r="C33" s="81"/>
      <c r="D33" s="98"/>
      <c r="E33" s="98"/>
      <c r="F33" s="98"/>
      <c r="G33" s="99"/>
      <c r="H33" s="98"/>
      <c r="I33" s="83"/>
      <c r="J33" s="84"/>
      <c r="K33" s="91"/>
      <c r="L33" s="71"/>
      <c r="M33" s="64"/>
    </row>
    <row r="34" spans="1:13" ht="16.2" x14ac:dyDescent="0.3">
      <c r="A34" s="64"/>
      <c r="B34" s="70"/>
      <c r="C34" s="81"/>
      <c r="D34" s="98"/>
      <c r="E34" s="98"/>
      <c r="F34" s="98"/>
      <c r="G34" s="99"/>
      <c r="H34" s="98"/>
      <c r="I34" s="83"/>
      <c r="J34" s="84"/>
      <c r="K34" s="91"/>
      <c r="L34" s="71"/>
      <c r="M34" s="64"/>
    </row>
    <row r="35" spans="1:13" ht="16.2" x14ac:dyDescent="0.3">
      <c r="A35" s="64"/>
      <c r="B35" s="70"/>
      <c r="C35" s="165"/>
      <c r="D35" s="98"/>
      <c r="E35" s="98"/>
      <c r="F35" s="98"/>
      <c r="G35" s="99"/>
      <c r="H35" s="98"/>
      <c r="I35" s="83"/>
      <c r="J35" s="84"/>
      <c r="K35" s="91"/>
      <c r="L35" s="71"/>
      <c r="M35" s="64"/>
    </row>
    <row r="36" spans="1:13" ht="16.8" thickBot="1" x14ac:dyDescent="0.35">
      <c r="A36" s="64"/>
      <c r="B36" s="70"/>
      <c r="C36" s="86" t="s">
        <v>10</v>
      </c>
      <c r="D36" s="105"/>
      <c r="E36" s="105"/>
      <c r="F36" s="105"/>
      <c r="G36" s="166"/>
      <c r="H36" s="107"/>
      <c r="I36" s="83"/>
      <c r="J36" s="89"/>
      <c r="K36" s="90"/>
      <c r="L36" s="71"/>
      <c r="M36" s="64"/>
    </row>
    <row r="37" spans="1:13" ht="16.8" thickBot="1" x14ac:dyDescent="0.35">
      <c r="A37" s="64"/>
      <c r="B37" s="70"/>
      <c r="C37" s="78"/>
      <c r="D37" s="79"/>
      <c r="E37" s="79"/>
      <c r="F37" s="79"/>
      <c r="G37" s="79"/>
      <c r="H37" s="79"/>
      <c r="I37" s="79"/>
      <c r="J37" s="79"/>
      <c r="K37" s="80"/>
      <c r="L37" s="71"/>
      <c r="M37" s="64"/>
    </row>
    <row r="38" spans="1:13" ht="16.2" x14ac:dyDescent="0.3">
      <c r="A38" s="64"/>
      <c r="B38" s="70"/>
      <c r="C38" s="81"/>
      <c r="D38" s="98"/>
      <c r="E38" s="98"/>
      <c r="F38" s="98"/>
      <c r="G38" s="99"/>
      <c r="H38" s="98"/>
      <c r="I38" s="83"/>
      <c r="J38" s="84"/>
      <c r="K38" s="91"/>
      <c r="L38" s="71"/>
      <c r="M38" s="64"/>
    </row>
    <row r="39" spans="1:13" ht="16.8" thickBot="1" x14ac:dyDescent="0.35">
      <c r="A39" s="64"/>
      <c r="B39" s="70"/>
      <c r="C39" s="86" t="s">
        <v>10</v>
      </c>
      <c r="D39" s="105"/>
      <c r="E39" s="105"/>
      <c r="F39" s="105"/>
      <c r="G39" s="106"/>
      <c r="H39" s="107"/>
      <c r="I39" s="83"/>
      <c r="J39" s="89"/>
      <c r="K39" s="90"/>
      <c r="L39" s="71"/>
      <c r="M39" s="64"/>
    </row>
    <row r="40" spans="1:13" ht="16.8" thickBot="1" x14ac:dyDescent="0.35">
      <c r="A40" s="108"/>
      <c r="B40" s="109"/>
      <c r="C40" s="232" t="s">
        <v>11</v>
      </c>
      <c r="D40" s="268"/>
      <c r="E40" s="268"/>
      <c r="F40" s="268"/>
      <c r="G40" s="268"/>
      <c r="H40" s="268"/>
      <c r="I40" s="268"/>
      <c r="J40" s="269"/>
      <c r="K40" s="110"/>
      <c r="L40" s="111"/>
      <c r="M40" s="108"/>
    </row>
    <row r="41" spans="1:13" ht="16.8" thickBot="1" x14ac:dyDescent="0.35">
      <c r="A41" s="108"/>
      <c r="B41" s="109"/>
      <c r="C41" s="112"/>
      <c r="D41" s="112"/>
      <c r="E41" s="112"/>
      <c r="F41" s="112"/>
      <c r="G41" s="112"/>
      <c r="H41" s="112"/>
      <c r="I41" s="112"/>
      <c r="J41" s="112"/>
      <c r="K41" s="113"/>
      <c r="L41" s="111"/>
      <c r="M41" s="108"/>
    </row>
    <row r="42" spans="1:13" ht="16.2" x14ac:dyDescent="0.3">
      <c r="A42" s="108"/>
      <c r="B42" s="109"/>
      <c r="C42" s="114"/>
      <c r="D42" s="115"/>
      <c r="E42" s="114"/>
      <c r="F42" s="114"/>
      <c r="G42" s="235"/>
      <c r="H42" s="236"/>
      <c r="I42" s="236"/>
      <c r="J42" s="237"/>
      <c r="K42" s="116"/>
      <c r="L42" s="111"/>
      <c r="M42" s="108"/>
    </row>
    <row r="43" spans="1:13" ht="16.2" x14ac:dyDescent="0.3">
      <c r="A43" s="108"/>
      <c r="B43" s="109"/>
      <c r="C43" s="114"/>
      <c r="D43" s="115"/>
      <c r="E43" s="114"/>
      <c r="F43" s="114"/>
      <c r="G43" s="117"/>
      <c r="H43" s="118"/>
      <c r="I43" s="119"/>
      <c r="J43" s="120"/>
      <c r="K43" s="121"/>
      <c r="L43" s="111"/>
      <c r="M43" s="108"/>
    </row>
    <row r="44" spans="1:13" ht="16.2" x14ac:dyDescent="0.3">
      <c r="A44" s="108"/>
      <c r="B44" s="109"/>
      <c r="C44" s="114"/>
      <c r="D44" s="122"/>
      <c r="E44" s="122"/>
      <c r="F44" s="122"/>
      <c r="G44" s="117"/>
      <c r="H44" s="123"/>
      <c r="I44" s="124"/>
      <c r="J44" s="125"/>
      <c r="K44" s="121"/>
      <c r="L44" s="111"/>
      <c r="M44" s="108"/>
    </row>
    <row r="45" spans="1:13" ht="16.2" x14ac:dyDescent="0.3">
      <c r="A45" s="108"/>
      <c r="B45" s="109"/>
      <c r="C45" s="114"/>
      <c r="D45" s="122"/>
      <c r="E45" s="122"/>
      <c r="F45" s="122"/>
      <c r="G45" s="126" t="s">
        <v>12</v>
      </c>
      <c r="H45" s="123"/>
      <c r="I45" s="124"/>
      <c r="J45" s="125"/>
      <c r="K45" s="127"/>
      <c r="L45" s="111"/>
      <c r="M45" s="108"/>
    </row>
    <row r="46" spans="1:13" ht="16.2" x14ac:dyDescent="0.3">
      <c r="A46" s="108"/>
      <c r="B46" s="109"/>
      <c r="C46" s="114"/>
      <c r="D46" s="115"/>
      <c r="E46" s="114"/>
      <c r="F46" s="114"/>
      <c r="G46" s="128"/>
      <c r="H46" s="123"/>
      <c r="I46" s="124"/>
      <c r="J46" s="129"/>
      <c r="K46" s="121"/>
      <c r="L46" s="111"/>
      <c r="M46" s="108"/>
    </row>
    <row r="47" spans="1:13" ht="16.2" x14ac:dyDescent="0.3">
      <c r="A47" s="108"/>
      <c r="B47" s="109"/>
      <c r="C47" s="114"/>
      <c r="D47" s="115"/>
      <c r="E47" s="114"/>
      <c r="F47" s="114"/>
      <c r="G47" s="128"/>
      <c r="H47" s="123"/>
      <c r="I47" s="124"/>
      <c r="J47" s="129"/>
      <c r="K47" s="121"/>
      <c r="L47" s="111"/>
      <c r="M47" s="108"/>
    </row>
    <row r="48" spans="1:13" ht="16.8" thickBot="1" x14ac:dyDescent="0.35">
      <c r="A48" s="108"/>
      <c r="B48" s="109"/>
      <c r="C48" s="114"/>
      <c r="D48" s="115"/>
      <c r="E48" s="114"/>
      <c r="F48" s="114"/>
      <c r="G48" s="167"/>
      <c r="H48" s="123"/>
      <c r="I48" s="124"/>
      <c r="J48" s="129"/>
      <c r="K48" s="127"/>
      <c r="L48" s="111"/>
      <c r="M48" s="108"/>
    </row>
    <row r="49" spans="1:13" ht="16.8" thickBot="1" x14ac:dyDescent="0.35">
      <c r="A49" s="108"/>
      <c r="B49" s="109"/>
      <c r="C49" s="114"/>
      <c r="D49" s="115"/>
      <c r="E49" s="114"/>
      <c r="F49" s="114"/>
      <c r="G49" s="131" t="s">
        <v>13</v>
      </c>
      <c r="H49" s="132"/>
      <c r="I49" s="133"/>
      <c r="J49" s="134"/>
      <c r="K49" s="110"/>
      <c r="L49" s="111"/>
      <c r="M49" s="108"/>
    </row>
    <row r="50" spans="1:13" ht="16.8" thickBot="1" x14ac:dyDescent="0.35">
      <c r="A50" s="108"/>
      <c r="B50" s="109"/>
      <c r="C50" s="114"/>
      <c r="D50" s="115"/>
      <c r="E50" s="115"/>
      <c r="F50" s="115"/>
      <c r="G50" s="114"/>
      <c r="H50" s="114"/>
      <c r="I50" s="135"/>
      <c r="J50" s="136"/>
      <c r="K50" s="137"/>
      <c r="L50" s="111"/>
      <c r="M50" s="108"/>
    </row>
    <row r="51" spans="1:13" ht="16.2" x14ac:dyDescent="0.3">
      <c r="A51" s="108"/>
      <c r="B51" s="109"/>
      <c r="C51" s="138"/>
      <c r="D51" s="238"/>
      <c r="E51" s="238"/>
      <c r="F51" s="238"/>
      <c r="G51" s="238"/>
      <c r="H51" s="238"/>
      <c r="I51" s="238"/>
      <c r="J51" s="238"/>
      <c r="K51" s="239"/>
      <c r="L51" s="139"/>
      <c r="M51" s="108"/>
    </row>
    <row r="52" spans="1:13" ht="16.2" x14ac:dyDescent="0.3">
      <c r="A52" s="108"/>
      <c r="B52" s="109"/>
      <c r="C52" s="222" t="s">
        <v>91</v>
      </c>
      <c r="D52" s="223"/>
      <c r="E52" s="223"/>
      <c r="F52" s="223"/>
      <c r="G52" s="223"/>
      <c r="H52" s="224" t="s">
        <v>85</v>
      </c>
      <c r="I52" s="224"/>
      <c r="J52" s="224"/>
      <c r="K52" s="140" t="s">
        <v>14</v>
      </c>
      <c r="L52" s="141"/>
      <c r="M52" s="108"/>
    </row>
    <row r="53" spans="1:13" ht="16.2" x14ac:dyDescent="0.3">
      <c r="A53" s="108"/>
      <c r="B53" s="109"/>
      <c r="C53" s="222" t="s">
        <v>92</v>
      </c>
      <c r="D53" s="223"/>
      <c r="E53" s="223"/>
      <c r="F53" s="223"/>
      <c r="G53" s="223"/>
      <c r="H53" s="263" t="s">
        <v>76</v>
      </c>
      <c r="I53" s="263"/>
      <c r="J53" s="142" t="s">
        <v>15</v>
      </c>
      <c r="K53" s="143" t="s">
        <v>16</v>
      </c>
      <c r="L53" s="168"/>
      <c r="M53" s="108"/>
    </row>
    <row r="54" spans="1:13" ht="25.5" customHeight="1" x14ac:dyDescent="0.3">
      <c r="A54" s="108"/>
      <c r="B54" s="109"/>
      <c r="C54" s="222" t="s">
        <v>87</v>
      </c>
      <c r="D54" s="223"/>
      <c r="E54" s="223"/>
      <c r="F54" s="223"/>
      <c r="G54" s="223"/>
      <c r="H54" s="260" t="s">
        <v>17</v>
      </c>
      <c r="I54" s="261"/>
      <c r="J54" s="142" t="s">
        <v>18</v>
      </c>
      <c r="K54" s="143" t="s">
        <v>16</v>
      </c>
      <c r="L54" s="141"/>
      <c r="M54" s="108"/>
    </row>
    <row r="55" spans="1:13" ht="27.75" customHeight="1" x14ac:dyDescent="0.3">
      <c r="A55" s="108"/>
      <c r="B55" s="109"/>
      <c r="C55" s="144"/>
      <c r="D55" s="146"/>
      <c r="E55" s="146"/>
      <c r="F55" s="146"/>
      <c r="G55" s="147"/>
      <c r="H55" s="262" t="s">
        <v>19</v>
      </c>
      <c r="I55" s="263"/>
      <c r="J55" s="142" t="s">
        <v>20</v>
      </c>
      <c r="K55" s="143" t="s">
        <v>16</v>
      </c>
      <c r="L55" s="111"/>
      <c r="M55" s="108"/>
    </row>
    <row r="56" spans="1:13" ht="16.2" x14ac:dyDescent="0.3">
      <c r="A56" s="64"/>
      <c r="B56" s="70"/>
      <c r="C56" s="148"/>
      <c r="D56" s="149"/>
      <c r="E56" s="149"/>
      <c r="F56" s="149"/>
      <c r="G56" s="150"/>
      <c r="H56" s="263" t="s">
        <v>21</v>
      </c>
      <c r="I56" s="263"/>
      <c r="J56" s="142" t="s">
        <v>22</v>
      </c>
      <c r="K56" s="143" t="s">
        <v>16</v>
      </c>
      <c r="L56" s="71"/>
      <c r="M56" s="64"/>
    </row>
    <row r="57" spans="1:13" ht="16.8" thickBot="1" x14ac:dyDescent="0.35">
      <c r="A57" s="64"/>
      <c r="B57" s="70"/>
      <c r="C57" s="148"/>
      <c r="D57" s="152"/>
      <c r="E57" s="152"/>
      <c r="F57" s="149"/>
      <c r="G57" s="153"/>
      <c r="H57" s="264"/>
      <c r="I57" s="264"/>
      <c r="J57" s="264"/>
      <c r="K57" s="265"/>
      <c r="L57" s="71"/>
      <c r="M57" s="64"/>
    </row>
    <row r="58" spans="1:13" ht="16.2" x14ac:dyDescent="0.3">
      <c r="A58" s="64"/>
      <c r="B58" s="70"/>
      <c r="C58" s="169"/>
      <c r="D58" s="170"/>
      <c r="E58" s="170"/>
      <c r="F58" s="169"/>
      <c r="G58" s="170"/>
      <c r="H58" s="169"/>
      <c r="I58" s="169"/>
      <c r="J58" s="169"/>
      <c r="K58" s="169"/>
      <c r="L58" s="71"/>
      <c r="M58" s="64"/>
    </row>
    <row r="59" spans="1:13" ht="27.6" x14ac:dyDescent="0.3">
      <c r="A59" s="64"/>
      <c r="B59" s="70"/>
      <c r="C59" s="170"/>
      <c r="D59" s="170"/>
      <c r="E59" s="170"/>
      <c r="F59" s="170"/>
      <c r="G59" s="171" t="s">
        <v>93</v>
      </c>
      <c r="H59" s="170"/>
      <c r="I59" s="170"/>
      <c r="J59" s="170"/>
      <c r="K59" s="170"/>
      <c r="L59" s="71"/>
      <c r="M59" s="64"/>
    </row>
    <row r="60" spans="1:13" ht="16.8" thickBot="1" x14ac:dyDescent="0.35">
      <c r="A60" s="64"/>
      <c r="B60" s="154"/>
      <c r="C60" s="155"/>
      <c r="D60" s="155"/>
      <c r="E60" s="156"/>
      <c r="F60" s="155"/>
      <c r="G60" s="157"/>
      <c r="H60" s="155"/>
      <c r="I60" s="155"/>
      <c r="J60" s="155"/>
      <c r="K60" s="155"/>
      <c r="L60" s="158"/>
      <c r="M60" s="64"/>
    </row>
    <row r="61" spans="1:13" ht="16.8" thickTop="1" x14ac:dyDescent="0.3">
      <c r="A61" s="64"/>
      <c r="B61" s="64"/>
      <c r="C61" s="64"/>
      <c r="D61" s="64"/>
      <c r="E61" s="65"/>
      <c r="F61" s="64"/>
      <c r="G61" s="64"/>
      <c r="H61" s="64"/>
      <c r="I61" s="64"/>
      <c r="J61" s="64"/>
      <c r="K61" s="64"/>
      <c r="L61" s="64"/>
      <c r="M61" s="64"/>
    </row>
  </sheetData>
  <mergeCells count="27">
    <mergeCell ref="C9:K9"/>
    <mergeCell ref="B1:G1"/>
    <mergeCell ref="B2:F2"/>
    <mergeCell ref="C5:K5"/>
    <mergeCell ref="C6:K6"/>
    <mergeCell ref="C7:K8"/>
    <mergeCell ref="C53:G53"/>
    <mergeCell ref="H53:I53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  <mergeCell ref="G42:J42"/>
    <mergeCell ref="D51:K51"/>
    <mergeCell ref="C52:G52"/>
    <mergeCell ref="H52:J52"/>
    <mergeCell ref="C54:G54"/>
    <mergeCell ref="H54:I54"/>
    <mergeCell ref="H55:I55"/>
    <mergeCell ref="H56:I56"/>
    <mergeCell ref="H57:K5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Q1000"/>
  <sheetViews>
    <sheetView zoomScale="85" zoomScaleNormal="85" workbookViewId="0">
      <selection activeCell="I18" sqref="I18"/>
    </sheetView>
  </sheetViews>
  <sheetFormatPr baseColWidth="10" defaultColWidth="12.5546875" defaultRowHeight="15" customHeight="1" x14ac:dyDescent="0.25"/>
  <cols>
    <col min="1" max="1" width="1" customWidth="1"/>
    <col min="2" max="3" width="8.88671875" customWidth="1"/>
    <col min="4" max="4" width="8.6640625" customWidth="1"/>
    <col min="5" max="5" width="14.33203125" customWidth="1"/>
    <col min="6" max="6" width="16.33203125" customWidth="1"/>
    <col min="7" max="7" width="9.33203125" customWidth="1"/>
    <col min="8" max="8" width="18.6640625" customWidth="1"/>
    <col min="9" max="9" width="8.109375" bestFit="1" customWidth="1"/>
    <col min="10" max="10" width="7.88671875" bestFit="1" customWidth="1"/>
    <col min="11" max="11" width="6.88671875" customWidth="1"/>
    <col min="12" max="12" width="9.6640625" customWidth="1"/>
    <col min="13" max="13" width="12.5546875" customWidth="1"/>
    <col min="14" max="14" width="9.33203125" customWidth="1"/>
    <col min="15" max="15" width="0.6640625" customWidth="1"/>
    <col min="16" max="26" width="11.33203125" customWidth="1"/>
  </cols>
  <sheetData>
    <row r="1" spans="2:14" ht="8.25" customHeight="1" x14ac:dyDescent="0.25"/>
    <row r="2" spans="2:14" ht="21" customHeight="1" x14ac:dyDescent="0.25">
      <c r="B2" s="303" t="s">
        <v>44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3"/>
    </row>
    <row r="3" spans="2:14" ht="9" customHeight="1" x14ac:dyDescent="0.25"/>
    <row r="4" spans="2:14" ht="22.5" customHeight="1" x14ac:dyDescent="0.25">
      <c r="B4" s="304"/>
      <c r="C4" s="301"/>
      <c r="D4" s="308" t="s">
        <v>45</v>
      </c>
      <c r="E4" s="295"/>
      <c r="F4" s="295"/>
      <c r="G4" s="301"/>
      <c r="H4" s="310" t="s">
        <v>46</v>
      </c>
      <c r="I4" s="295"/>
      <c r="J4" s="295"/>
      <c r="K4" s="295"/>
      <c r="L4" s="295"/>
      <c r="M4" s="295"/>
      <c r="N4" s="301"/>
    </row>
    <row r="5" spans="2:14" ht="9" customHeight="1" x14ac:dyDescent="0.25">
      <c r="B5" s="305"/>
      <c r="C5" s="306"/>
      <c r="D5" s="305"/>
      <c r="E5" s="309"/>
      <c r="F5" s="309"/>
      <c r="G5" s="306"/>
      <c r="H5" s="311"/>
      <c r="I5" s="312"/>
      <c r="J5" s="312"/>
      <c r="K5" s="312"/>
      <c r="L5" s="312"/>
      <c r="M5" s="312"/>
      <c r="N5" s="313"/>
    </row>
    <row r="6" spans="2:14" ht="15.75" customHeight="1" x14ac:dyDescent="0.25">
      <c r="B6" s="305"/>
      <c r="C6" s="306"/>
      <c r="D6" s="305"/>
      <c r="E6" s="309"/>
      <c r="F6" s="309"/>
      <c r="G6" s="306"/>
      <c r="H6" s="314" t="s">
        <v>47</v>
      </c>
      <c r="I6" s="316" t="str">
        <f>+INFORMACION!C4</f>
        <v>“CONSTRUCCIÓN DE ESTRUCTURA EN GAVIONES PARA LA ESTABILIZACIÓN DE LA BANCADA EN LA VEREDA LA LLANO, DEL MUNICIPIO  DE OTANCHE BOYACA 2026”</v>
      </c>
      <c r="J6" s="295"/>
      <c r="K6" s="295"/>
      <c r="L6" s="295"/>
      <c r="M6" s="295"/>
      <c r="N6" s="301"/>
    </row>
    <row r="7" spans="2:14" ht="36" customHeight="1" x14ac:dyDescent="0.25">
      <c r="B7" s="307"/>
      <c r="C7" s="302"/>
      <c r="D7" s="307"/>
      <c r="E7" s="298"/>
      <c r="F7" s="298"/>
      <c r="G7" s="302"/>
      <c r="H7" s="307"/>
      <c r="I7" s="298"/>
      <c r="J7" s="298"/>
      <c r="K7" s="298"/>
      <c r="L7" s="298"/>
      <c r="M7" s="298"/>
      <c r="N7" s="302"/>
    </row>
    <row r="8" spans="2:14" ht="14.25" customHeight="1" x14ac:dyDescent="0.25">
      <c r="B8" s="325" t="s">
        <v>48</v>
      </c>
      <c r="C8" s="295"/>
      <c r="D8" s="326" t="s">
        <v>49</v>
      </c>
      <c r="E8" s="295"/>
      <c r="F8" s="295"/>
      <c r="G8" s="301"/>
      <c r="H8" s="317" t="s">
        <v>50</v>
      </c>
      <c r="I8" s="212"/>
      <c r="J8" s="212"/>
      <c r="K8" s="212"/>
      <c r="L8" s="213"/>
      <c r="M8" s="12" t="s">
        <v>51</v>
      </c>
      <c r="N8" s="13" t="s">
        <v>52</v>
      </c>
    </row>
    <row r="9" spans="2:14" ht="12.75" customHeight="1" x14ac:dyDescent="0.25">
      <c r="B9" s="311"/>
      <c r="C9" s="312"/>
      <c r="D9" s="312"/>
      <c r="E9" s="312"/>
      <c r="F9" s="312"/>
      <c r="G9" s="313"/>
      <c r="H9" s="318" t="str">
        <f>+INFORMACION!C8</f>
        <v>N/A</v>
      </c>
      <c r="I9" s="309"/>
      <c r="J9" s="309"/>
      <c r="K9" s="309"/>
      <c r="L9" s="319"/>
      <c r="M9" s="320" t="str">
        <f>+INFORMACION!C9</f>
        <v>N/A</v>
      </c>
      <c r="N9" s="14" t="str">
        <f>+INFORMACION!C10</f>
        <v xml:space="preserve">  </v>
      </c>
    </row>
    <row r="10" spans="2:14" ht="15.75" customHeight="1" x14ac:dyDescent="0.25">
      <c r="B10" s="333" t="s">
        <v>53</v>
      </c>
      <c r="C10" s="334"/>
      <c r="D10" s="335" t="str">
        <f>+'PRESUPUESTO OFICIAL (entidad)'!C13</f>
        <v>1.PRELIMINARES</v>
      </c>
      <c r="E10" s="336"/>
      <c r="F10" s="336"/>
      <c r="G10" s="337"/>
      <c r="H10" s="305"/>
      <c r="I10" s="309"/>
      <c r="J10" s="309"/>
      <c r="K10" s="309"/>
      <c r="L10" s="319"/>
      <c r="M10" s="321"/>
      <c r="N10" s="323" t="s">
        <v>54</v>
      </c>
    </row>
    <row r="11" spans="2:14" ht="14.25" customHeight="1" x14ac:dyDescent="0.25">
      <c r="B11" s="338" t="s">
        <v>55</v>
      </c>
      <c r="C11" s="291"/>
      <c r="D11" s="339" t="str">
        <f>+'PRESUPUESTO OFICIAL (entidad)'!D14</f>
        <v>3.03.10</v>
      </c>
      <c r="E11" s="290"/>
      <c r="F11" s="290"/>
      <c r="G11" s="340"/>
      <c r="H11" s="307"/>
      <c r="I11" s="298"/>
      <c r="J11" s="298"/>
      <c r="K11" s="298"/>
      <c r="L11" s="299"/>
      <c r="M11" s="322"/>
      <c r="N11" s="324"/>
    </row>
    <row r="12" spans="2:14" ht="15" customHeight="1" x14ac:dyDescent="0.25">
      <c r="B12" s="341"/>
      <c r="C12" s="295"/>
      <c r="D12" s="295"/>
      <c r="E12" s="295"/>
      <c r="F12" s="295"/>
      <c r="G12" s="295"/>
      <c r="H12" s="295"/>
      <c r="I12" s="295"/>
      <c r="J12" s="295"/>
      <c r="K12" s="295"/>
      <c r="L12" s="295"/>
      <c r="M12" s="295"/>
      <c r="N12" s="301"/>
    </row>
    <row r="13" spans="2:14" ht="18" customHeight="1" x14ac:dyDescent="0.25">
      <c r="B13" s="15" t="s">
        <v>56</v>
      </c>
      <c r="C13" s="16" t="s">
        <v>43</v>
      </c>
      <c r="D13" s="286" t="s">
        <v>3</v>
      </c>
      <c r="E13" s="287"/>
      <c r="F13" s="287"/>
      <c r="G13" s="287"/>
      <c r="H13" s="288"/>
      <c r="I13" s="294" t="s">
        <v>57</v>
      </c>
      <c r="J13" s="295"/>
      <c r="K13" s="296"/>
      <c r="L13" s="300" t="str">
        <f>+INFORMACION!C11</f>
        <v xml:space="preserve">VEREDA LA LLANO OTANCHE </v>
      </c>
      <c r="M13" s="295"/>
      <c r="N13" s="301"/>
    </row>
    <row r="14" spans="2:14" ht="25.5" customHeight="1" x14ac:dyDescent="0.25">
      <c r="B14" s="17">
        <f>+'PRESUPUESTO OFICIAL (entidad)'!C14</f>
        <v>1.1000000000000001</v>
      </c>
      <c r="C14" s="18" t="str">
        <f>+'PRESUPUESTO OFICIAL (entidad)'!H14</f>
        <v>M3</v>
      </c>
      <c r="D14" s="289" t="str">
        <f>+'PRESUPUESTO OFICIAL (entidad)'!G14</f>
        <v>EXCAVACIÓN MANUAL EN MATERIAL COMÚN</v>
      </c>
      <c r="E14" s="290"/>
      <c r="F14" s="290"/>
      <c r="G14" s="290"/>
      <c r="H14" s="291"/>
      <c r="I14" s="297"/>
      <c r="J14" s="298"/>
      <c r="K14" s="299"/>
      <c r="L14" s="297"/>
      <c r="M14" s="298"/>
      <c r="N14" s="302"/>
    </row>
    <row r="15" spans="2:14" ht="15" customHeight="1" x14ac:dyDescent="0.25">
      <c r="B15" s="19"/>
      <c r="C15" s="20"/>
      <c r="D15" s="20"/>
      <c r="E15" s="20"/>
      <c r="F15" s="20"/>
      <c r="G15" s="21"/>
      <c r="H15" s="292" t="s">
        <v>58</v>
      </c>
      <c r="I15" s="327" t="s">
        <v>59</v>
      </c>
      <c r="J15" s="287"/>
      <c r="K15" s="287"/>
      <c r="L15" s="328"/>
      <c r="M15" s="329" t="s">
        <v>5</v>
      </c>
      <c r="N15" s="331" t="s">
        <v>60</v>
      </c>
    </row>
    <row r="16" spans="2:14" ht="20.25" customHeight="1" x14ac:dyDescent="0.25">
      <c r="B16" s="19"/>
      <c r="C16" s="20"/>
      <c r="D16" s="20"/>
      <c r="E16" s="20"/>
      <c r="F16" s="20"/>
      <c r="G16" s="21"/>
      <c r="H16" s="293"/>
      <c r="I16" s="22" t="s">
        <v>61</v>
      </c>
      <c r="J16" s="23" t="s">
        <v>62</v>
      </c>
      <c r="K16" s="24" t="s">
        <v>63</v>
      </c>
      <c r="L16" s="25" t="s">
        <v>64</v>
      </c>
      <c r="M16" s="330"/>
      <c r="N16" s="332"/>
    </row>
    <row r="17" spans="2:17" ht="20.25" customHeight="1" x14ac:dyDescent="0.25">
      <c r="B17" s="19"/>
      <c r="C17" s="20"/>
      <c r="D17" s="20"/>
      <c r="E17" s="20"/>
      <c r="F17" s="20"/>
      <c r="G17" s="21"/>
      <c r="H17" s="26" t="s">
        <v>77</v>
      </c>
      <c r="I17" s="27">
        <v>3</v>
      </c>
      <c r="J17" s="27">
        <v>19</v>
      </c>
      <c r="K17" s="27">
        <v>0.1</v>
      </c>
      <c r="L17" s="27"/>
      <c r="M17" s="28"/>
      <c r="N17" s="29">
        <f>+I17*J17*K17</f>
        <v>5.7</v>
      </c>
      <c r="P17" s="30"/>
      <c r="Q17" s="30"/>
    </row>
    <row r="18" spans="2:17" ht="21.75" customHeight="1" x14ac:dyDescent="0.25">
      <c r="B18" s="19"/>
      <c r="C18" s="20"/>
      <c r="D18" s="20"/>
      <c r="E18" s="20"/>
      <c r="F18" s="20"/>
      <c r="G18" s="21"/>
      <c r="H18" s="26"/>
      <c r="I18" s="31"/>
      <c r="J18" s="31"/>
      <c r="K18" s="31"/>
      <c r="L18" s="31"/>
      <c r="M18" s="32"/>
      <c r="N18" s="29">
        <f t="shared" ref="N18:N21" si="0">+I18*J18*K18</f>
        <v>0</v>
      </c>
    </row>
    <row r="19" spans="2:17" ht="20.25" customHeight="1" x14ac:dyDescent="0.25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 t="shared" si="0"/>
        <v>0</v>
      </c>
    </row>
    <row r="20" spans="2:17" ht="12" customHeight="1" x14ac:dyDescent="0.25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si="0"/>
        <v>0</v>
      </c>
    </row>
    <row r="21" spans="2:17" ht="12" customHeight="1" x14ac:dyDescent="0.25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>
        <f t="shared" si="0"/>
        <v>0</v>
      </c>
    </row>
    <row r="22" spans="2:17" ht="12" customHeight="1" x14ac:dyDescent="0.25">
      <c r="B22" s="19"/>
      <c r="C22" s="20"/>
      <c r="D22" s="20"/>
      <c r="E22" s="20"/>
      <c r="F22" s="20"/>
      <c r="G22" s="21"/>
      <c r="H22" s="284"/>
      <c r="I22" s="280"/>
      <c r="J22" s="280"/>
      <c r="K22" s="280"/>
      <c r="L22" s="280"/>
      <c r="M22" s="280"/>
      <c r="N22" s="282">
        <f>+J22*K22*L22*M22</f>
        <v>0</v>
      </c>
    </row>
    <row r="23" spans="2:17" ht="12" customHeight="1" x14ac:dyDescent="0.25">
      <c r="B23" s="19"/>
      <c r="C23" s="20"/>
      <c r="D23" s="20"/>
      <c r="E23" s="20"/>
      <c r="F23" s="20"/>
      <c r="G23" s="21"/>
      <c r="H23" s="285"/>
      <c r="I23" s="281"/>
      <c r="J23" s="281"/>
      <c r="K23" s="281"/>
      <c r="L23" s="281"/>
      <c r="M23" s="281"/>
      <c r="N23" s="283"/>
    </row>
    <row r="24" spans="2:17" ht="12" customHeight="1" x14ac:dyDescent="0.25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7" ht="12" customHeight="1" x14ac:dyDescent="0.25">
      <c r="B25" s="19"/>
      <c r="C25" s="20"/>
      <c r="D25" s="20"/>
      <c r="E25" s="20"/>
      <c r="F25" s="20"/>
      <c r="G25" s="21"/>
      <c r="H25" s="284"/>
      <c r="I25" s="280"/>
      <c r="J25" s="280"/>
      <c r="K25" s="280"/>
      <c r="L25" s="280"/>
      <c r="M25" s="280"/>
      <c r="N25" s="282">
        <f>+I26*J26*K26*L26</f>
        <v>0</v>
      </c>
      <c r="P25" s="30"/>
    </row>
    <row r="26" spans="2:17" ht="12" customHeight="1" x14ac:dyDescent="0.25">
      <c r="B26" s="19"/>
      <c r="C26" s="20"/>
      <c r="D26" s="20"/>
      <c r="E26" s="20"/>
      <c r="F26" s="20"/>
      <c r="G26" s="21"/>
      <c r="H26" s="285"/>
      <c r="I26" s="281"/>
      <c r="J26" s="281"/>
      <c r="K26" s="281"/>
      <c r="L26" s="281"/>
      <c r="M26" s="281"/>
      <c r="N26" s="283"/>
    </row>
    <row r="27" spans="2:17" ht="12" customHeight="1" x14ac:dyDescent="0.25">
      <c r="B27" s="19"/>
      <c r="C27" s="20"/>
      <c r="D27" s="20"/>
      <c r="E27" s="20"/>
      <c r="F27" s="20"/>
      <c r="G27" s="21"/>
      <c r="H27" s="26"/>
      <c r="I27" s="31"/>
      <c r="J27" s="31"/>
      <c r="K27" s="31"/>
      <c r="L27" s="31"/>
      <c r="M27" s="33"/>
      <c r="N27" s="29"/>
    </row>
    <row r="28" spans="2:17" ht="12" customHeight="1" x14ac:dyDescent="0.25">
      <c r="B28" s="19"/>
      <c r="C28" s="20"/>
      <c r="D28" s="20"/>
      <c r="E28" s="20"/>
      <c r="F28" s="20"/>
      <c r="G28" s="21"/>
      <c r="H28" s="35"/>
      <c r="I28" s="36"/>
      <c r="J28" s="36"/>
      <c r="K28" s="36"/>
      <c r="L28" s="36"/>
      <c r="M28" s="33"/>
      <c r="N28" s="37"/>
    </row>
    <row r="29" spans="2:17" ht="12" customHeight="1" x14ac:dyDescent="0.25">
      <c r="B29" s="19"/>
      <c r="C29" s="20"/>
      <c r="D29" s="20"/>
      <c r="E29" s="20"/>
      <c r="F29" s="20"/>
      <c r="G29" s="21"/>
      <c r="H29" s="35"/>
      <c r="I29" s="36"/>
      <c r="J29" s="36"/>
      <c r="K29" s="36"/>
      <c r="L29" s="36"/>
      <c r="M29" s="33"/>
      <c r="N29" s="37"/>
    </row>
    <row r="30" spans="2:17" ht="12" customHeight="1" x14ac:dyDescent="0.25">
      <c r="B30" s="19"/>
      <c r="C30" s="20"/>
      <c r="D30" s="20"/>
      <c r="E30" s="20"/>
      <c r="F30" s="20"/>
      <c r="G30" s="21"/>
      <c r="H30" s="35"/>
      <c r="I30" s="36"/>
      <c r="J30" s="36"/>
      <c r="K30" s="36"/>
      <c r="L30" s="36"/>
      <c r="M30" s="33"/>
      <c r="N30" s="37"/>
    </row>
    <row r="31" spans="2:17" ht="12" customHeight="1" x14ac:dyDescent="0.25">
      <c r="B31" s="19"/>
      <c r="C31" s="20"/>
      <c r="D31" s="20"/>
      <c r="E31" s="20"/>
      <c r="F31" s="20"/>
      <c r="G31" s="21"/>
      <c r="H31" s="35"/>
      <c r="I31" s="36"/>
      <c r="J31" s="36"/>
      <c r="K31" s="36"/>
      <c r="L31" s="36"/>
      <c r="M31" s="33"/>
      <c r="N31" s="37"/>
    </row>
    <row r="32" spans="2:17" ht="12" customHeight="1" x14ac:dyDescent="0.25">
      <c r="B32" s="19"/>
      <c r="C32" s="20"/>
      <c r="D32" s="20"/>
      <c r="E32" s="20"/>
      <c r="F32" s="20"/>
      <c r="G32" s="21"/>
      <c r="H32" s="35"/>
      <c r="I32" s="38"/>
      <c r="J32" s="38"/>
      <c r="K32" s="38"/>
      <c r="L32" s="33"/>
      <c r="M32" s="38"/>
      <c r="N32" s="39"/>
    </row>
    <row r="33" spans="2:14" ht="12" customHeight="1" x14ac:dyDescent="0.25">
      <c r="B33" s="19"/>
      <c r="C33" s="20"/>
      <c r="D33" s="20"/>
      <c r="E33" s="20"/>
      <c r="F33" s="20"/>
      <c r="G33" s="21"/>
      <c r="H33" s="40"/>
      <c r="I33" s="41"/>
      <c r="J33" s="41"/>
      <c r="K33" s="41"/>
      <c r="L33" s="42"/>
      <c r="M33" s="41"/>
      <c r="N33" s="43"/>
    </row>
    <row r="34" spans="2:14" ht="15" customHeight="1" x14ac:dyDescent="0.25">
      <c r="B34" s="19"/>
      <c r="C34" s="20"/>
      <c r="D34" s="20"/>
      <c r="E34" s="20"/>
      <c r="F34" s="20"/>
      <c r="G34" s="21"/>
      <c r="H34" s="344" t="s">
        <v>65</v>
      </c>
      <c r="I34" s="212"/>
      <c r="J34" s="212"/>
      <c r="K34" s="212"/>
      <c r="L34" s="212"/>
      <c r="M34" s="213"/>
      <c r="N34" s="44">
        <f>+N17</f>
        <v>5.7</v>
      </c>
    </row>
    <row r="35" spans="2:14" ht="18.75" customHeight="1" x14ac:dyDescent="0.25">
      <c r="B35" s="345"/>
      <c r="C35" s="295"/>
      <c r="D35" s="295"/>
      <c r="E35" s="295"/>
      <c r="F35" s="295"/>
      <c r="G35" s="295"/>
      <c r="H35" s="301"/>
      <c r="I35" s="346" t="s">
        <v>66</v>
      </c>
      <c r="J35" s="295"/>
      <c r="K35" s="295"/>
      <c r="L35" s="295"/>
      <c r="M35" s="301"/>
      <c r="N35" s="45">
        <v>0</v>
      </c>
    </row>
    <row r="36" spans="2:14" ht="16.5" customHeight="1" x14ac:dyDescent="0.25">
      <c r="B36" s="305"/>
      <c r="C36" s="309"/>
      <c r="D36" s="309"/>
      <c r="E36" s="309"/>
      <c r="F36" s="309"/>
      <c r="G36" s="309"/>
      <c r="H36" s="306"/>
      <c r="I36" s="347" t="s">
        <v>67</v>
      </c>
      <c r="J36" s="309"/>
      <c r="K36" s="309"/>
      <c r="L36" s="309"/>
      <c r="M36" s="306"/>
      <c r="N36" s="46">
        <v>0</v>
      </c>
    </row>
    <row r="37" spans="2:14" ht="15" customHeight="1" x14ac:dyDescent="0.25">
      <c r="B37" s="307"/>
      <c r="C37" s="298"/>
      <c r="D37" s="298"/>
      <c r="E37" s="298"/>
      <c r="F37" s="298"/>
      <c r="G37" s="298"/>
      <c r="H37" s="302"/>
      <c r="I37" s="348" t="s">
        <v>68</v>
      </c>
      <c r="J37" s="298"/>
      <c r="K37" s="298"/>
      <c r="L37" s="298"/>
      <c r="M37" s="302"/>
      <c r="N37" s="47">
        <f>+ROUND(N34-N35-N36,2)</f>
        <v>5.7</v>
      </c>
    </row>
    <row r="38" spans="2:14" ht="15.75" customHeight="1" x14ac:dyDescent="0.25">
      <c r="B38" s="342" t="s">
        <v>69</v>
      </c>
      <c r="C38" s="295"/>
      <c r="D38" s="295"/>
      <c r="E38" s="301"/>
      <c r="F38" s="349" t="str">
        <f>+INFORMACION!C6</f>
        <v>Vo.Bo. Secretario de Planeación e Infraestructura</v>
      </c>
      <c r="G38" s="295"/>
      <c r="H38" s="295"/>
      <c r="I38" s="295"/>
      <c r="J38" s="301"/>
      <c r="K38" s="350" t="str">
        <f>+INFORMACION!C7</f>
        <v>Vo.Bo. Supervisión</v>
      </c>
      <c r="L38" s="295"/>
      <c r="M38" s="295"/>
      <c r="N38" s="301"/>
    </row>
    <row r="39" spans="2:14" ht="15.75" customHeight="1" x14ac:dyDescent="0.25">
      <c r="B39" s="343">
        <f>+INFORMACION!C5</f>
        <v>0</v>
      </c>
      <c r="C39" s="298"/>
      <c r="D39" s="298"/>
      <c r="E39" s="302"/>
      <c r="F39" s="307"/>
      <c r="G39" s="298"/>
      <c r="H39" s="298"/>
      <c r="I39" s="298"/>
      <c r="J39" s="302"/>
      <c r="K39" s="298"/>
      <c r="L39" s="298"/>
      <c r="M39" s="298"/>
      <c r="N39" s="302"/>
    </row>
    <row r="40" spans="2:14" ht="16.5" customHeight="1" x14ac:dyDescent="0.25">
      <c r="B40" s="315" t="s">
        <v>70</v>
      </c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302"/>
    </row>
    <row r="41" spans="2:14" ht="12.75" customHeight="1" x14ac:dyDescent="0.25"/>
    <row r="42" spans="2:14" ht="18.75" customHeight="1" x14ac:dyDescent="0.25"/>
    <row r="43" spans="2:14" ht="12.75" customHeight="1" x14ac:dyDescent="0.25"/>
    <row r="44" spans="2:14" ht="12.75" customHeight="1" x14ac:dyDescent="0.25"/>
    <row r="45" spans="2:14" ht="12.75" customHeight="1" x14ac:dyDescent="0.25"/>
    <row r="46" spans="2:14" ht="12.75" customHeight="1" x14ac:dyDescent="0.25"/>
    <row r="47" spans="2:14" ht="12.75" customHeight="1" x14ac:dyDescent="0.25"/>
    <row r="48" spans="2:14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49">
    <mergeCell ref="B38:E38"/>
    <mergeCell ref="B39:E39"/>
    <mergeCell ref="H34:M34"/>
    <mergeCell ref="B35:H37"/>
    <mergeCell ref="I35:M35"/>
    <mergeCell ref="I36:M36"/>
    <mergeCell ref="I37:M37"/>
    <mergeCell ref="F38:J39"/>
    <mergeCell ref="K38:N39"/>
    <mergeCell ref="B40:N40"/>
    <mergeCell ref="I6:N7"/>
    <mergeCell ref="H8:L8"/>
    <mergeCell ref="H9:L11"/>
    <mergeCell ref="M9:M11"/>
    <mergeCell ref="N10:N11"/>
    <mergeCell ref="B8:C9"/>
    <mergeCell ref="D8:G9"/>
    <mergeCell ref="I15:L15"/>
    <mergeCell ref="M15:M16"/>
    <mergeCell ref="N15:N16"/>
    <mergeCell ref="B10:C10"/>
    <mergeCell ref="D10:G10"/>
    <mergeCell ref="B11:C11"/>
    <mergeCell ref="D11:G11"/>
    <mergeCell ref="B12:N12"/>
    <mergeCell ref="B2:N2"/>
    <mergeCell ref="B4:C7"/>
    <mergeCell ref="D4:G7"/>
    <mergeCell ref="H4:N5"/>
    <mergeCell ref="H6:H7"/>
    <mergeCell ref="L13:N14"/>
    <mergeCell ref="L22:L23"/>
    <mergeCell ref="M22:M23"/>
    <mergeCell ref="N22:N23"/>
    <mergeCell ref="J22:J23"/>
    <mergeCell ref="K22:K23"/>
    <mergeCell ref="D13:H13"/>
    <mergeCell ref="D14:H14"/>
    <mergeCell ref="H15:H16"/>
    <mergeCell ref="H22:H23"/>
    <mergeCell ref="I22:I23"/>
    <mergeCell ref="I13:K14"/>
    <mergeCell ref="M25:M26"/>
    <mergeCell ref="N25:N26"/>
    <mergeCell ref="H25:H26"/>
    <mergeCell ref="I25:I26"/>
    <mergeCell ref="J25:J26"/>
    <mergeCell ref="K25:K26"/>
    <mergeCell ref="L25:L26"/>
  </mergeCell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P1000"/>
  <sheetViews>
    <sheetView zoomScale="90" zoomScaleNormal="90" workbookViewId="0">
      <selection activeCell="N17" sqref="N17"/>
    </sheetView>
  </sheetViews>
  <sheetFormatPr baseColWidth="10" defaultColWidth="12.5546875" defaultRowHeight="15" customHeight="1" x14ac:dyDescent="0.25"/>
  <cols>
    <col min="1" max="1" width="1" customWidth="1"/>
    <col min="2" max="3" width="8.88671875" customWidth="1"/>
    <col min="4" max="4" width="8.6640625" customWidth="1"/>
    <col min="5" max="5" width="14.33203125" customWidth="1"/>
    <col min="6" max="6" width="16.33203125" customWidth="1"/>
    <col min="7" max="7" width="9.33203125" customWidth="1"/>
    <col min="8" max="8" width="18.6640625" customWidth="1"/>
    <col min="9" max="10" width="7.88671875" bestFit="1" customWidth="1"/>
    <col min="11" max="11" width="6.88671875" customWidth="1"/>
    <col min="12" max="12" width="9.6640625" customWidth="1"/>
    <col min="13" max="13" width="12.5546875" customWidth="1"/>
    <col min="14" max="14" width="11.33203125" customWidth="1"/>
    <col min="15" max="15" width="0.6640625" customWidth="1"/>
    <col min="16" max="26" width="11.33203125" customWidth="1"/>
  </cols>
  <sheetData>
    <row r="1" spans="2:14" ht="8.25" customHeight="1" x14ac:dyDescent="0.25"/>
    <row r="2" spans="2:14" ht="21" customHeight="1" x14ac:dyDescent="0.25">
      <c r="B2" s="303" t="s">
        <v>44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3"/>
    </row>
    <row r="3" spans="2:14" ht="9" customHeight="1" x14ac:dyDescent="0.25"/>
    <row r="4" spans="2:14" ht="22.5" customHeight="1" x14ac:dyDescent="0.25">
      <c r="B4" s="304"/>
      <c r="C4" s="301"/>
      <c r="D4" s="308" t="s">
        <v>45</v>
      </c>
      <c r="E4" s="295"/>
      <c r="F4" s="295"/>
      <c r="G4" s="301"/>
      <c r="H4" s="310" t="s">
        <v>46</v>
      </c>
      <c r="I4" s="295"/>
      <c r="J4" s="295"/>
      <c r="K4" s="295"/>
      <c r="L4" s="295"/>
      <c r="M4" s="295"/>
      <c r="N4" s="301"/>
    </row>
    <row r="5" spans="2:14" ht="9" customHeight="1" x14ac:dyDescent="0.25">
      <c r="B5" s="305"/>
      <c r="C5" s="306"/>
      <c r="D5" s="305"/>
      <c r="E5" s="309"/>
      <c r="F5" s="309"/>
      <c r="G5" s="306"/>
      <c r="H5" s="311"/>
      <c r="I5" s="312"/>
      <c r="J5" s="312"/>
      <c r="K5" s="312"/>
      <c r="L5" s="312"/>
      <c r="M5" s="312"/>
      <c r="N5" s="313"/>
    </row>
    <row r="6" spans="2:14" ht="29.25" customHeight="1" x14ac:dyDescent="0.25">
      <c r="B6" s="305"/>
      <c r="C6" s="306"/>
      <c r="D6" s="305"/>
      <c r="E6" s="309"/>
      <c r="F6" s="309"/>
      <c r="G6" s="306"/>
      <c r="H6" s="314" t="s">
        <v>47</v>
      </c>
      <c r="I6" s="316" t="str">
        <f>+INFORMACION!C4</f>
        <v>“CONSTRUCCIÓN DE ESTRUCTURA EN GAVIONES PARA LA ESTABILIZACIÓN DE LA BANCADA EN LA VEREDA LA LLANO, DEL MUNICIPIO  DE OTANCHE BOYACA 2026”</v>
      </c>
      <c r="J6" s="295"/>
      <c r="K6" s="295"/>
      <c r="L6" s="295"/>
      <c r="M6" s="295"/>
      <c r="N6" s="301"/>
    </row>
    <row r="7" spans="2:14" ht="26.25" customHeight="1" x14ac:dyDescent="0.25">
      <c r="B7" s="307"/>
      <c r="C7" s="302"/>
      <c r="D7" s="307"/>
      <c r="E7" s="298"/>
      <c r="F7" s="298"/>
      <c r="G7" s="302"/>
      <c r="H7" s="307"/>
      <c r="I7" s="298"/>
      <c r="J7" s="298"/>
      <c r="K7" s="298"/>
      <c r="L7" s="298"/>
      <c r="M7" s="298"/>
      <c r="N7" s="302"/>
    </row>
    <row r="8" spans="2:14" ht="14.25" customHeight="1" x14ac:dyDescent="0.25">
      <c r="B8" s="325" t="s">
        <v>48</v>
      </c>
      <c r="C8" s="295"/>
      <c r="D8" s="326" t="s">
        <v>49</v>
      </c>
      <c r="E8" s="295"/>
      <c r="F8" s="295"/>
      <c r="G8" s="301"/>
      <c r="H8" s="317" t="s">
        <v>50</v>
      </c>
      <c r="I8" s="212"/>
      <c r="J8" s="212"/>
      <c r="K8" s="212"/>
      <c r="L8" s="213"/>
      <c r="M8" s="12" t="s">
        <v>51</v>
      </c>
      <c r="N8" s="13" t="s">
        <v>52</v>
      </c>
    </row>
    <row r="9" spans="2:14" ht="12.75" customHeight="1" x14ac:dyDescent="0.25">
      <c r="B9" s="311"/>
      <c r="C9" s="312"/>
      <c r="D9" s="312"/>
      <c r="E9" s="312"/>
      <c r="F9" s="312"/>
      <c r="G9" s="313"/>
      <c r="H9" s="318" t="str">
        <f>+INFORMACION!C8</f>
        <v>N/A</v>
      </c>
      <c r="I9" s="309"/>
      <c r="J9" s="309"/>
      <c r="K9" s="309"/>
      <c r="L9" s="319"/>
      <c r="M9" s="320" t="str">
        <f>+INFORMACION!C9</f>
        <v>N/A</v>
      </c>
      <c r="N9" s="14" t="str">
        <f>+INFORMACION!C10</f>
        <v xml:space="preserve">  </v>
      </c>
    </row>
    <row r="10" spans="2:14" ht="15.75" customHeight="1" x14ac:dyDescent="0.25">
      <c r="B10" s="333" t="s">
        <v>53</v>
      </c>
      <c r="C10" s="334"/>
      <c r="D10" s="335" t="str">
        <f>+'PRESUPUESTO OFICIAL (entidad)'!C16</f>
        <v>2.AFIRMADO, SUB BASE, Y BASE</v>
      </c>
      <c r="E10" s="336"/>
      <c r="F10" s="336"/>
      <c r="G10" s="337"/>
      <c r="H10" s="305"/>
      <c r="I10" s="309"/>
      <c r="J10" s="309"/>
      <c r="K10" s="309"/>
      <c r="L10" s="319"/>
      <c r="M10" s="321"/>
      <c r="N10" s="323" t="s">
        <v>54</v>
      </c>
    </row>
    <row r="11" spans="2:14" ht="14.25" customHeight="1" x14ac:dyDescent="0.25">
      <c r="B11" s="338" t="s">
        <v>55</v>
      </c>
      <c r="C11" s="291"/>
      <c r="D11" s="339" t="str">
        <f>+'PRESUPUESTO OFICIAL (entidad)'!D17</f>
        <v>3.03.12</v>
      </c>
      <c r="E11" s="290"/>
      <c r="F11" s="290"/>
      <c r="G11" s="340"/>
      <c r="H11" s="307"/>
      <c r="I11" s="298"/>
      <c r="J11" s="298"/>
      <c r="K11" s="298"/>
      <c r="L11" s="299"/>
      <c r="M11" s="322"/>
      <c r="N11" s="324"/>
    </row>
    <row r="12" spans="2:14" ht="15" customHeight="1" x14ac:dyDescent="0.25">
      <c r="B12" s="341"/>
      <c r="C12" s="295"/>
      <c r="D12" s="295"/>
      <c r="E12" s="295"/>
      <c r="F12" s="295"/>
      <c r="G12" s="295"/>
      <c r="H12" s="295"/>
      <c r="I12" s="295"/>
      <c r="J12" s="295"/>
      <c r="K12" s="295"/>
      <c r="L12" s="295"/>
      <c r="M12" s="295"/>
      <c r="N12" s="301"/>
    </row>
    <row r="13" spans="2:14" ht="18" customHeight="1" x14ac:dyDescent="0.25">
      <c r="B13" s="15" t="s">
        <v>56</v>
      </c>
      <c r="C13" s="16" t="s">
        <v>43</v>
      </c>
      <c r="D13" s="286" t="s">
        <v>3</v>
      </c>
      <c r="E13" s="287"/>
      <c r="F13" s="287"/>
      <c r="G13" s="287"/>
      <c r="H13" s="288"/>
      <c r="I13" s="294" t="s">
        <v>57</v>
      </c>
      <c r="J13" s="295"/>
      <c r="K13" s="296"/>
      <c r="L13" s="300" t="str">
        <f>+INFORMACION!C11</f>
        <v xml:space="preserve">VEREDA LA LLANO OTANCHE </v>
      </c>
      <c r="M13" s="295"/>
      <c r="N13" s="301"/>
    </row>
    <row r="14" spans="2:14" ht="25.5" customHeight="1" x14ac:dyDescent="0.25">
      <c r="B14" s="17">
        <f>+'PRESUPUESTO OFICIAL (entidad)'!C17</f>
        <v>2.1</v>
      </c>
      <c r="C14" s="18" t="str">
        <f>+'PRESUPUESTO OFICIAL (entidad)'!H17</f>
        <v>M3</v>
      </c>
      <c r="D14" s="289" t="str">
        <f>+'PRESUPUESTO OFICIAL (entidad)'!G17</f>
        <v>MEJORAMIENTO DE PISO CON MATERIAL DE AFIRMADO COMPACTADO CON PLANCHA VIBRADORA. (INCLUYE ACARREO LIBRE HASTA 5KM.).</v>
      </c>
      <c r="E14" s="290"/>
      <c r="F14" s="290"/>
      <c r="G14" s="290"/>
      <c r="H14" s="291"/>
      <c r="I14" s="297"/>
      <c r="J14" s="298"/>
      <c r="K14" s="299"/>
      <c r="L14" s="297"/>
      <c r="M14" s="298"/>
      <c r="N14" s="302"/>
    </row>
    <row r="15" spans="2:14" ht="15" customHeight="1" x14ac:dyDescent="0.25">
      <c r="B15" s="19"/>
      <c r="C15" s="20"/>
      <c r="D15" s="20"/>
      <c r="E15" s="20"/>
      <c r="F15" s="20"/>
      <c r="G15" s="21"/>
      <c r="H15" s="292" t="s">
        <v>58</v>
      </c>
      <c r="I15" s="327" t="s">
        <v>59</v>
      </c>
      <c r="J15" s="287"/>
      <c r="K15" s="287"/>
      <c r="L15" s="328"/>
      <c r="M15" s="329" t="s">
        <v>71</v>
      </c>
      <c r="N15" s="331" t="s">
        <v>60</v>
      </c>
    </row>
    <row r="16" spans="2:14" ht="20.25" customHeight="1" x14ac:dyDescent="0.25">
      <c r="B16" s="19"/>
      <c r="C16" s="20"/>
      <c r="D16" s="20"/>
      <c r="E16" s="20"/>
      <c r="F16" s="20"/>
      <c r="G16" s="21"/>
      <c r="H16" s="293"/>
      <c r="I16" s="22" t="s">
        <v>62</v>
      </c>
      <c r="J16" s="23" t="s">
        <v>61</v>
      </c>
      <c r="K16" s="24" t="s">
        <v>63</v>
      </c>
      <c r="L16" s="25" t="s">
        <v>72</v>
      </c>
      <c r="M16" s="330"/>
      <c r="N16" s="332"/>
    </row>
    <row r="17" spans="2:16" ht="12" customHeight="1" x14ac:dyDescent="0.25">
      <c r="B17" s="19"/>
      <c r="C17" s="20"/>
      <c r="D17" s="20"/>
      <c r="E17" s="20"/>
      <c r="F17" s="20"/>
      <c r="G17" s="21"/>
      <c r="H17" s="26" t="s">
        <v>78</v>
      </c>
      <c r="I17" s="27">
        <v>19</v>
      </c>
      <c r="J17" s="27">
        <v>3</v>
      </c>
      <c r="K17" s="27">
        <v>0.05</v>
      </c>
      <c r="L17" s="27"/>
      <c r="M17" s="28"/>
      <c r="N17" s="29">
        <f>+I17*J17*K17</f>
        <v>2.85</v>
      </c>
    </row>
    <row r="18" spans="2:16" ht="21.75" customHeight="1" x14ac:dyDescent="0.25">
      <c r="B18" s="19"/>
      <c r="C18" s="20"/>
      <c r="D18" s="20"/>
      <c r="E18" s="20"/>
      <c r="F18" s="20"/>
      <c r="G18" s="21"/>
      <c r="H18" s="26"/>
      <c r="I18" s="31"/>
      <c r="J18" s="31"/>
      <c r="K18" s="31"/>
      <c r="L18" s="31"/>
      <c r="M18" s="32"/>
      <c r="N18" s="29">
        <f t="shared" ref="N18" si="0">+K18*L18*M18</f>
        <v>0</v>
      </c>
    </row>
    <row r="19" spans="2:16" ht="20.25" customHeight="1" x14ac:dyDescent="0.25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>+I19*J19*K19*M19</f>
        <v>0</v>
      </c>
    </row>
    <row r="20" spans="2:16" ht="12" customHeight="1" x14ac:dyDescent="0.25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ref="N20:N21" si="1">+I20*J20*K20</f>
        <v>0</v>
      </c>
    </row>
    <row r="21" spans="2:16" ht="12" customHeight="1" x14ac:dyDescent="0.25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>
        <f t="shared" si="1"/>
        <v>0</v>
      </c>
    </row>
    <row r="22" spans="2:16" ht="12" customHeight="1" x14ac:dyDescent="0.25">
      <c r="B22" s="19"/>
      <c r="C22" s="20"/>
      <c r="D22" s="20"/>
      <c r="E22" s="20"/>
      <c r="F22" s="20"/>
      <c r="G22" s="21"/>
      <c r="H22" s="284"/>
      <c r="I22" s="280"/>
      <c r="J22" s="280"/>
      <c r="K22" s="280"/>
      <c r="L22" s="280"/>
      <c r="M22" s="280"/>
      <c r="N22" s="282">
        <f>+J22*K22*L22*M22</f>
        <v>0</v>
      </c>
    </row>
    <row r="23" spans="2:16" ht="12" customHeight="1" x14ac:dyDescent="0.25">
      <c r="B23" s="19"/>
      <c r="C23" s="20"/>
      <c r="D23" s="20"/>
      <c r="E23" s="20"/>
      <c r="F23" s="20"/>
      <c r="G23" s="21"/>
      <c r="H23" s="285"/>
      <c r="I23" s="281"/>
      <c r="J23" s="281"/>
      <c r="K23" s="281"/>
      <c r="L23" s="281"/>
      <c r="M23" s="281"/>
      <c r="N23" s="283"/>
    </row>
    <row r="24" spans="2:16" ht="12" customHeight="1" x14ac:dyDescent="0.25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6" ht="12" customHeight="1" x14ac:dyDescent="0.25">
      <c r="B25" s="19"/>
      <c r="C25" s="20"/>
      <c r="D25" s="20"/>
      <c r="E25" s="20"/>
      <c r="F25" s="20"/>
      <c r="G25" s="21"/>
      <c r="H25" s="284"/>
      <c r="I25" s="280"/>
      <c r="J25" s="280"/>
      <c r="K25" s="280"/>
      <c r="L25" s="280"/>
      <c r="M25" s="280"/>
      <c r="N25" s="282">
        <f>+I26*J26*K26*L26</f>
        <v>0</v>
      </c>
      <c r="P25" s="30"/>
    </row>
    <row r="26" spans="2:16" ht="12" customHeight="1" x14ac:dyDescent="0.25">
      <c r="B26" s="19"/>
      <c r="C26" s="20"/>
      <c r="D26" s="20"/>
      <c r="E26" s="20"/>
      <c r="F26" s="20"/>
      <c r="G26" s="21"/>
      <c r="H26" s="285"/>
      <c r="I26" s="281"/>
      <c r="J26" s="281"/>
      <c r="K26" s="281"/>
      <c r="L26" s="281"/>
      <c r="M26" s="281"/>
      <c r="N26" s="283"/>
    </row>
    <row r="27" spans="2:16" ht="12" customHeight="1" x14ac:dyDescent="0.25">
      <c r="B27" s="19"/>
      <c r="C27" s="20"/>
      <c r="D27" s="20"/>
      <c r="E27" s="20"/>
      <c r="F27" s="20"/>
      <c r="G27" s="21"/>
      <c r="H27" s="26"/>
      <c r="I27" s="31"/>
      <c r="J27" s="31"/>
      <c r="K27" s="31"/>
      <c r="L27" s="31"/>
      <c r="M27" s="33"/>
      <c r="N27" s="29"/>
    </row>
    <row r="28" spans="2:16" ht="12" customHeight="1" x14ac:dyDescent="0.25">
      <c r="B28" s="19"/>
      <c r="C28" s="20"/>
      <c r="D28" s="20"/>
      <c r="E28" s="20"/>
      <c r="F28" s="20"/>
      <c r="G28" s="21"/>
      <c r="H28" s="35"/>
      <c r="I28" s="36"/>
      <c r="J28" s="36"/>
      <c r="K28" s="36"/>
      <c r="L28" s="36"/>
      <c r="M28" s="33"/>
      <c r="N28" s="37"/>
    </row>
    <row r="29" spans="2:16" ht="12" customHeight="1" x14ac:dyDescent="0.25">
      <c r="B29" s="19"/>
      <c r="C29" s="20"/>
      <c r="D29" s="20"/>
      <c r="E29" s="20"/>
      <c r="F29" s="20"/>
      <c r="G29" s="21"/>
      <c r="H29" s="35"/>
      <c r="I29" s="36"/>
      <c r="J29" s="36"/>
      <c r="K29" s="36"/>
      <c r="L29" s="36"/>
      <c r="M29" s="33"/>
      <c r="N29" s="37"/>
    </row>
    <row r="30" spans="2:16" ht="12" customHeight="1" x14ac:dyDescent="0.25">
      <c r="B30" s="19"/>
      <c r="C30" s="20"/>
      <c r="D30" s="20"/>
      <c r="E30" s="20"/>
      <c r="F30" s="20"/>
      <c r="G30" s="21"/>
      <c r="H30" s="35"/>
      <c r="I30" s="36"/>
      <c r="J30" s="36"/>
      <c r="K30" s="36"/>
      <c r="L30" s="36"/>
      <c r="M30" s="33"/>
      <c r="N30" s="37"/>
    </row>
    <row r="31" spans="2:16" ht="12" customHeight="1" x14ac:dyDescent="0.25">
      <c r="B31" s="19"/>
      <c r="C31" s="20"/>
      <c r="D31" s="20"/>
      <c r="E31" s="20"/>
      <c r="F31" s="20"/>
      <c r="G31" s="21"/>
      <c r="H31" s="35"/>
      <c r="I31" s="36"/>
      <c r="J31" s="36"/>
      <c r="K31" s="36"/>
      <c r="L31" s="36"/>
      <c r="M31" s="33"/>
      <c r="N31" s="37"/>
    </row>
    <row r="32" spans="2:16" ht="12" customHeight="1" x14ac:dyDescent="0.25">
      <c r="B32" s="19"/>
      <c r="C32" s="20"/>
      <c r="D32" s="20"/>
      <c r="E32" s="20"/>
      <c r="F32" s="20"/>
      <c r="G32" s="21"/>
      <c r="H32" s="35"/>
      <c r="I32" s="38"/>
      <c r="J32" s="38"/>
      <c r="K32" s="38"/>
      <c r="L32" s="33"/>
      <c r="M32" s="38"/>
      <c r="N32" s="39"/>
    </row>
    <row r="33" spans="2:14" ht="12" customHeight="1" x14ac:dyDescent="0.25">
      <c r="B33" s="19"/>
      <c r="C33" s="20"/>
      <c r="D33" s="20"/>
      <c r="E33" s="20"/>
      <c r="F33" s="20"/>
      <c r="G33" s="21"/>
      <c r="H33" s="40"/>
      <c r="I33" s="41"/>
      <c r="J33" s="41"/>
      <c r="K33" s="41"/>
      <c r="L33" s="42"/>
      <c r="M33" s="41"/>
      <c r="N33" s="43"/>
    </row>
    <row r="34" spans="2:14" ht="15" customHeight="1" x14ac:dyDescent="0.25">
      <c r="B34" s="19"/>
      <c r="C34" s="20"/>
      <c r="D34" s="20"/>
      <c r="E34" s="20"/>
      <c r="F34" s="20"/>
      <c r="G34" s="21"/>
      <c r="H34" s="344" t="s">
        <v>65</v>
      </c>
      <c r="I34" s="212"/>
      <c r="J34" s="212"/>
      <c r="K34" s="212"/>
      <c r="L34" s="212"/>
      <c r="M34" s="213"/>
      <c r="N34" s="44">
        <f>+N17</f>
        <v>2.85</v>
      </c>
    </row>
    <row r="35" spans="2:14" ht="18.75" customHeight="1" x14ac:dyDescent="0.25">
      <c r="B35" s="345"/>
      <c r="C35" s="295"/>
      <c r="D35" s="295"/>
      <c r="E35" s="295"/>
      <c r="F35" s="295"/>
      <c r="G35" s="295"/>
      <c r="H35" s="301"/>
      <c r="I35" s="346" t="s">
        <v>66</v>
      </c>
      <c r="J35" s="295"/>
      <c r="K35" s="295"/>
      <c r="L35" s="295"/>
      <c r="M35" s="301"/>
      <c r="N35" s="45">
        <v>0</v>
      </c>
    </row>
    <row r="36" spans="2:14" ht="16.5" customHeight="1" x14ac:dyDescent="0.25">
      <c r="B36" s="305"/>
      <c r="C36" s="309"/>
      <c r="D36" s="309"/>
      <c r="E36" s="309"/>
      <c r="F36" s="309"/>
      <c r="G36" s="309"/>
      <c r="H36" s="306"/>
      <c r="I36" s="347" t="s">
        <v>67</v>
      </c>
      <c r="J36" s="309"/>
      <c r="K36" s="309"/>
      <c r="L36" s="309"/>
      <c r="M36" s="306"/>
      <c r="N36" s="46">
        <v>0</v>
      </c>
    </row>
    <row r="37" spans="2:14" ht="15" customHeight="1" x14ac:dyDescent="0.25">
      <c r="B37" s="307"/>
      <c r="C37" s="298"/>
      <c r="D37" s="298"/>
      <c r="E37" s="298"/>
      <c r="F37" s="298"/>
      <c r="G37" s="298"/>
      <c r="H37" s="302"/>
      <c r="I37" s="348" t="s">
        <v>68</v>
      </c>
      <c r="J37" s="298"/>
      <c r="K37" s="298"/>
      <c r="L37" s="298"/>
      <c r="M37" s="302"/>
      <c r="N37" s="47">
        <f>+ROUND(N34-N35-N36,2)</f>
        <v>2.85</v>
      </c>
    </row>
    <row r="38" spans="2:14" ht="15.75" customHeight="1" x14ac:dyDescent="0.25">
      <c r="B38" s="342" t="s">
        <v>69</v>
      </c>
      <c r="C38" s="295"/>
      <c r="D38" s="295"/>
      <c r="E38" s="301"/>
      <c r="F38" s="349" t="str">
        <f>+INFORMACION!C6</f>
        <v>Vo.Bo. Secretario de Planeación e Infraestructura</v>
      </c>
      <c r="G38" s="295"/>
      <c r="H38" s="295"/>
      <c r="I38" s="295"/>
      <c r="J38" s="301"/>
      <c r="K38" s="350" t="str">
        <f>+INFORMACION!C7</f>
        <v>Vo.Bo. Supervisión</v>
      </c>
      <c r="L38" s="295"/>
      <c r="M38" s="295"/>
      <c r="N38" s="301"/>
    </row>
    <row r="39" spans="2:14" ht="15.75" customHeight="1" x14ac:dyDescent="0.25">
      <c r="B39" s="343">
        <f>+INFORMACION!C5</f>
        <v>0</v>
      </c>
      <c r="C39" s="298"/>
      <c r="D39" s="298"/>
      <c r="E39" s="302"/>
      <c r="F39" s="307"/>
      <c r="G39" s="298"/>
      <c r="H39" s="298"/>
      <c r="I39" s="298"/>
      <c r="J39" s="302"/>
      <c r="K39" s="298"/>
      <c r="L39" s="298"/>
      <c r="M39" s="298"/>
      <c r="N39" s="302"/>
    </row>
    <row r="40" spans="2:14" ht="16.5" customHeight="1" x14ac:dyDescent="0.25">
      <c r="B40" s="315" t="s">
        <v>70</v>
      </c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302"/>
    </row>
    <row r="41" spans="2:14" ht="12.75" customHeight="1" x14ac:dyDescent="0.25"/>
    <row r="42" spans="2:14" ht="18.75" customHeight="1" x14ac:dyDescent="0.25"/>
    <row r="43" spans="2:14" ht="12.75" customHeight="1" x14ac:dyDescent="0.25"/>
    <row r="44" spans="2:14" ht="12.75" customHeight="1" x14ac:dyDescent="0.25"/>
    <row r="45" spans="2:14" ht="12.75" customHeight="1" x14ac:dyDescent="0.25"/>
    <row r="46" spans="2:14" ht="12.75" customHeight="1" x14ac:dyDescent="0.25"/>
    <row r="47" spans="2:14" ht="12.75" customHeight="1" x14ac:dyDescent="0.25"/>
    <row r="48" spans="2:14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49">
    <mergeCell ref="B38:E38"/>
    <mergeCell ref="B39:E39"/>
    <mergeCell ref="H34:M34"/>
    <mergeCell ref="B35:H37"/>
    <mergeCell ref="I35:M35"/>
    <mergeCell ref="I36:M36"/>
    <mergeCell ref="I37:M37"/>
    <mergeCell ref="F38:J39"/>
    <mergeCell ref="K38:N39"/>
    <mergeCell ref="B40:N40"/>
    <mergeCell ref="I6:N7"/>
    <mergeCell ref="H8:L8"/>
    <mergeCell ref="H9:L11"/>
    <mergeCell ref="M9:M11"/>
    <mergeCell ref="N10:N11"/>
    <mergeCell ref="B8:C9"/>
    <mergeCell ref="D8:G9"/>
    <mergeCell ref="I15:L15"/>
    <mergeCell ref="M15:M16"/>
    <mergeCell ref="N15:N16"/>
    <mergeCell ref="B10:C10"/>
    <mergeCell ref="D10:G10"/>
    <mergeCell ref="B11:C11"/>
    <mergeCell ref="D11:G11"/>
    <mergeCell ref="B12:N12"/>
    <mergeCell ref="B2:N2"/>
    <mergeCell ref="B4:C7"/>
    <mergeCell ref="D4:G7"/>
    <mergeCell ref="H4:N5"/>
    <mergeCell ref="H6:H7"/>
    <mergeCell ref="L13:N14"/>
    <mergeCell ref="L22:L23"/>
    <mergeCell ref="M22:M23"/>
    <mergeCell ref="N22:N23"/>
    <mergeCell ref="J22:J23"/>
    <mergeCell ref="K22:K23"/>
    <mergeCell ref="D13:H13"/>
    <mergeCell ref="D14:H14"/>
    <mergeCell ref="H15:H16"/>
    <mergeCell ref="H22:H23"/>
    <mergeCell ref="I22:I23"/>
    <mergeCell ref="I13:K14"/>
    <mergeCell ref="M25:M26"/>
    <mergeCell ref="N25:N26"/>
    <mergeCell ref="H25:H26"/>
    <mergeCell ref="I25:I26"/>
    <mergeCell ref="J25:J26"/>
    <mergeCell ref="K25:K26"/>
    <mergeCell ref="L25:L26"/>
  </mergeCells>
  <printOptions horizontalCentered="1"/>
  <pageMargins left="0.39370078740157499" right="0.39370078740157499" top="0.39370078740157499" bottom="0.39370078740157499" header="0" footer="0"/>
  <pageSetup scale="75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8AF69-2897-4BD7-AD2F-7C14634BC2EF}">
  <dimension ref="B1:N1000"/>
  <sheetViews>
    <sheetView zoomScale="85" zoomScaleNormal="85" workbookViewId="0">
      <selection activeCell="I18" sqref="I18"/>
    </sheetView>
  </sheetViews>
  <sheetFormatPr baseColWidth="10" defaultColWidth="12.5546875" defaultRowHeight="15" customHeight="1" x14ac:dyDescent="0.25"/>
  <cols>
    <col min="1" max="1" width="3.33203125" customWidth="1"/>
    <col min="2" max="3" width="8.88671875" customWidth="1"/>
    <col min="4" max="4" width="8.6640625" customWidth="1"/>
    <col min="5" max="5" width="14.33203125" customWidth="1"/>
    <col min="6" max="6" width="16.33203125" customWidth="1"/>
    <col min="7" max="7" width="9.33203125" customWidth="1"/>
    <col min="8" max="8" width="18.6640625" customWidth="1"/>
    <col min="9" max="12" width="6.88671875" customWidth="1"/>
    <col min="13" max="13" width="12.5546875" customWidth="1"/>
    <col min="14" max="14" width="11.6640625" customWidth="1"/>
    <col min="15" max="26" width="11.33203125" customWidth="1"/>
  </cols>
  <sheetData>
    <row r="1" spans="2:14" ht="8.25" customHeight="1" thickBot="1" x14ac:dyDescent="0.3"/>
    <row r="2" spans="2:14" ht="21" customHeight="1" thickBot="1" x14ac:dyDescent="0.3">
      <c r="B2" s="303" t="s">
        <v>44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3"/>
    </row>
    <row r="3" spans="2:14" ht="9" customHeight="1" thickBot="1" x14ac:dyDescent="0.3"/>
    <row r="4" spans="2:14" ht="22.5" customHeight="1" x14ac:dyDescent="0.25">
      <c r="B4" s="304"/>
      <c r="C4" s="301"/>
      <c r="D4" s="308" t="s">
        <v>45</v>
      </c>
      <c r="E4" s="295"/>
      <c r="F4" s="295"/>
      <c r="G4" s="301"/>
      <c r="H4" s="310" t="s">
        <v>46</v>
      </c>
      <c r="I4" s="295"/>
      <c r="J4" s="295"/>
      <c r="K4" s="295"/>
      <c r="L4" s="295"/>
      <c r="M4" s="295"/>
      <c r="N4" s="301"/>
    </row>
    <row r="5" spans="2:14" ht="22.5" customHeight="1" thickBot="1" x14ac:dyDescent="0.3">
      <c r="B5" s="305"/>
      <c r="C5" s="306"/>
      <c r="D5" s="305"/>
      <c r="E5" s="309"/>
      <c r="F5" s="309"/>
      <c r="G5" s="306"/>
      <c r="H5" s="311"/>
      <c r="I5" s="312"/>
      <c r="J5" s="312"/>
      <c r="K5" s="312"/>
      <c r="L5" s="312"/>
      <c r="M5" s="312"/>
      <c r="N5" s="313"/>
    </row>
    <row r="6" spans="2:14" ht="30.75" customHeight="1" x14ac:dyDescent="0.25">
      <c r="B6" s="305"/>
      <c r="C6" s="306"/>
      <c r="D6" s="305"/>
      <c r="E6" s="309"/>
      <c r="F6" s="309"/>
      <c r="G6" s="306"/>
      <c r="H6" s="314" t="s">
        <v>47</v>
      </c>
      <c r="I6" s="316" t="str">
        <f>+INFORMACION!C4</f>
        <v>“CONSTRUCCIÓN DE ESTRUCTURA EN GAVIONES PARA LA ESTABILIZACIÓN DE LA BANCADA EN LA VEREDA LA LLANO, DEL MUNICIPIO  DE OTANCHE BOYACA 2026”</v>
      </c>
      <c r="J6" s="295"/>
      <c r="K6" s="295"/>
      <c r="L6" s="295"/>
      <c r="M6" s="295"/>
      <c r="N6" s="301"/>
    </row>
    <row r="7" spans="2:14" ht="27" customHeight="1" thickBot="1" x14ac:dyDescent="0.3">
      <c r="B7" s="307"/>
      <c r="C7" s="302"/>
      <c r="D7" s="307"/>
      <c r="E7" s="298"/>
      <c r="F7" s="298"/>
      <c r="G7" s="302"/>
      <c r="H7" s="307"/>
      <c r="I7" s="298"/>
      <c r="J7" s="298"/>
      <c r="K7" s="298"/>
      <c r="L7" s="298"/>
      <c r="M7" s="298"/>
      <c r="N7" s="302"/>
    </row>
    <row r="8" spans="2:14" ht="14.25" customHeight="1" thickBot="1" x14ac:dyDescent="0.3">
      <c r="B8" s="325" t="s">
        <v>48</v>
      </c>
      <c r="C8" s="295"/>
      <c r="D8" s="326" t="s">
        <v>49</v>
      </c>
      <c r="E8" s="295"/>
      <c r="F8" s="295"/>
      <c r="G8" s="301"/>
      <c r="H8" s="317" t="s">
        <v>50</v>
      </c>
      <c r="I8" s="212"/>
      <c r="J8" s="212"/>
      <c r="K8" s="212"/>
      <c r="L8" s="213"/>
      <c r="M8" s="12" t="s">
        <v>51</v>
      </c>
      <c r="N8" s="13" t="s">
        <v>52</v>
      </c>
    </row>
    <row r="9" spans="2:14" ht="12.75" customHeight="1" x14ac:dyDescent="0.25">
      <c r="B9" s="311"/>
      <c r="C9" s="312"/>
      <c r="D9" s="312"/>
      <c r="E9" s="312"/>
      <c r="F9" s="312"/>
      <c r="G9" s="313"/>
      <c r="H9" s="318" t="str">
        <f>+INFORMACION!C8</f>
        <v>N/A</v>
      </c>
      <c r="I9" s="309"/>
      <c r="J9" s="309"/>
      <c r="K9" s="309"/>
      <c r="L9" s="319"/>
      <c r="M9" s="320" t="str">
        <f>+INFORMACION!C9</f>
        <v>N/A</v>
      </c>
      <c r="N9" s="14" t="str">
        <f>+INFORMACION!C10</f>
        <v xml:space="preserve">  </v>
      </c>
    </row>
    <row r="10" spans="2:14" ht="15.75" customHeight="1" x14ac:dyDescent="0.25">
      <c r="B10" s="333" t="s">
        <v>53</v>
      </c>
      <c r="C10" s="334"/>
      <c r="D10" s="335" t="str">
        <f>+'PRESUPUESTO OFICIAL (entidad)'!C19</f>
        <v>3. ESTRUCTURA</v>
      </c>
      <c r="E10" s="336"/>
      <c r="F10" s="336"/>
      <c r="G10" s="337"/>
      <c r="H10" s="305"/>
      <c r="I10" s="309"/>
      <c r="J10" s="309"/>
      <c r="K10" s="309"/>
      <c r="L10" s="319"/>
      <c r="M10" s="321"/>
      <c r="N10" s="323" t="s">
        <v>54</v>
      </c>
    </row>
    <row r="11" spans="2:14" ht="14.25" customHeight="1" thickBot="1" x14ac:dyDescent="0.3">
      <c r="B11" s="338" t="s">
        <v>55</v>
      </c>
      <c r="C11" s="291"/>
      <c r="D11" s="351" t="str">
        <f>+'PRESUPUESTO OFICIAL (entidad)'!D20</f>
        <v>2.02.14</v>
      </c>
      <c r="E11" s="290"/>
      <c r="F11" s="290"/>
      <c r="G11" s="340"/>
      <c r="H11" s="307"/>
      <c r="I11" s="298"/>
      <c r="J11" s="298"/>
      <c r="K11" s="298"/>
      <c r="L11" s="299"/>
      <c r="M11" s="322"/>
      <c r="N11" s="324"/>
    </row>
    <row r="12" spans="2:14" ht="15" customHeight="1" thickBot="1" x14ac:dyDescent="0.3">
      <c r="B12" s="341"/>
      <c r="C12" s="295"/>
      <c r="D12" s="295"/>
      <c r="E12" s="295"/>
      <c r="F12" s="295"/>
      <c r="G12" s="295"/>
      <c r="H12" s="295"/>
      <c r="I12" s="295"/>
      <c r="J12" s="295"/>
      <c r="K12" s="295"/>
      <c r="L12" s="295"/>
      <c r="M12" s="295"/>
      <c r="N12" s="301"/>
    </row>
    <row r="13" spans="2:14" ht="18" customHeight="1" x14ac:dyDescent="0.25">
      <c r="B13" s="15" t="s">
        <v>56</v>
      </c>
      <c r="C13" s="16" t="s">
        <v>43</v>
      </c>
      <c r="D13" s="286" t="s">
        <v>3</v>
      </c>
      <c r="E13" s="287"/>
      <c r="F13" s="287"/>
      <c r="G13" s="287"/>
      <c r="H13" s="288"/>
      <c r="I13" s="294" t="s">
        <v>57</v>
      </c>
      <c r="J13" s="295"/>
      <c r="K13" s="296"/>
      <c r="L13" s="300" t="str">
        <f>+INFORMACION!C11</f>
        <v xml:space="preserve">VEREDA LA LLANO OTANCHE </v>
      </c>
      <c r="M13" s="295"/>
      <c r="N13" s="301"/>
    </row>
    <row r="14" spans="2:14" ht="33" customHeight="1" thickBot="1" x14ac:dyDescent="0.3">
      <c r="B14" s="50" t="str">
        <f>+'PRESUPUESTO OFICIAL (entidad)'!C20</f>
        <v>3.1</v>
      </c>
      <c r="C14" s="18" t="str">
        <f>+'PRESUPUESTO OFICIAL (entidad)'!H20</f>
        <v>M3</v>
      </c>
      <c r="D14" s="289" t="str">
        <f>+'PRESUPUESTO OFICIAL (entidad)'!G20</f>
        <v>MUROS EN GAVIONES, INCLUYE MALLA ESLABONADA TRIPLE TORSION CAL. 12</v>
      </c>
      <c r="E14" s="290"/>
      <c r="F14" s="290"/>
      <c r="G14" s="290"/>
      <c r="H14" s="291"/>
      <c r="I14" s="297"/>
      <c r="J14" s="298"/>
      <c r="K14" s="299"/>
      <c r="L14" s="297"/>
      <c r="M14" s="298"/>
      <c r="N14" s="302"/>
    </row>
    <row r="15" spans="2:14" ht="15" customHeight="1" x14ac:dyDescent="0.25">
      <c r="B15" s="19"/>
      <c r="C15" s="20"/>
      <c r="D15" s="20"/>
      <c r="E15" s="20"/>
      <c r="F15" s="20"/>
      <c r="G15" s="21"/>
      <c r="H15" s="292" t="s">
        <v>58</v>
      </c>
      <c r="I15" s="327" t="s">
        <v>59</v>
      </c>
      <c r="J15" s="287"/>
      <c r="K15" s="287"/>
      <c r="L15" s="328"/>
      <c r="M15" s="329" t="s">
        <v>75</v>
      </c>
      <c r="N15" s="331" t="s">
        <v>60</v>
      </c>
    </row>
    <row r="16" spans="2:14" ht="20.25" customHeight="1" thickBot="1" x14ac:dyDescent="0.3">
      <c r="B16" s="19"/>
      <c r="C16" s="20"/>
      <c r="D16" s="20"/>
      <c r="E16" s="20"/>
      <c r="F16" s="20"/>
      <c r="G16" s="21"/>
      <c r="H16" s="293"/>
      <c r="I16" s="22" t="s">
        <v>73</v>
      </c>
      <c r="J16" s="23" t="s">
        <v>74</v>
      </c>
      <c r="K16" s="24" t="s">
        <v>103</v>
      </c>
      <c r="L16" s="25" t="s">
        <v>104</v>
      </c>
      <c r="M16" s="330"/>
      <c r="N16" s="332"/>
    </row>
    <row r="17" spans="2:14" ht="30" customHeight="1" x14ac:dyDescent="0.25">
      <c r="B17" s="19"/>
      <c r="C17" s="20"/>
      <c r="D17" s="20"/>
      <c r="E17" s="20"/>
      <c r="F17" s="20"/>
      <c r="G17" s="21"/>
      <c r="H17" s="26" t="s">
        <v>101</v>
      </c>
      <c r="I17" s="27">
        <v>19</v>
      </c>
      <c r="J17" s="27">
        <v>2</v>
      </c>
      <c r="K17" s="27">
        <v>1</v>
      </c>
      <c r="L17" s="27">
        <v>1</v>
      </c>
      <c r="M17" s="28"/>
      <c r="N17" s="29">
        <f>+I17*J17*K17*L17</f>
        <v>38</v>
      </c>
    </row>
    <row r="18" spans="2:14" ht="12" customHeight="1" x14ac:dyDescent="0.25">
      <c r="B18" s="19"/>
      <c r="C18" s="20"/>
      <c r="D18" s="20"/>
      <c r="E18" s="20"/>
      <c r="F18" s="20"/>
      <c r="G18" s="21"/>
      <c r="H18" s="26" t="s">
        <v>102</v>
      </c>
      <c r="I18" s="31">
        <v>10</v>
      </c>
      <c r="J18" s="31">
        <v>2</v>
      </c>
      <c r="K18" s="31">
        <v>1</v>
      </c>
      <c r="L18" s="31">
        <v>1</v>
      </c>
      <c r="M18" s="32"/>
      <c r="N18" s="29">
        <f>+I18*J18*K18*L18</f>
        <v>20</v>
      </c>
    </row>
    <row r="19" spans="2:14" ht="12" customHeight="1" x14ac:dyDescent="0.25">
      <c r="B19" s="19"/>
      <c r="C19" s="20"/>
      <c r="D19" s="20"/>
      <c r="E19" s="20"/>
      <c r="F19" s="20"/>
      <c r="G19" s="21"/>
      <c r="H19" s="26"/>
      <c r="I19" s="31"/>
      <c r="J19" s="31"/>
      <c r="K19" s="31"/>
      <c r="L19" s="31"/>
      <c r="M19" s="32"/>
      <c r="N19" s="29">
        <f t="shared" ref="N19:N20" si="0">+I19*J19*K19*L19</f>
        <v>0</v>
      </c>
    </row>
    <row r="20" spans="2:14" ht="12" customHeight="1" x14ac:dyDescent="0.25">
      <c r="B20" s="19"/>
      <c r="C20" s="20"/>
      <c r="D20" s="20"/>
      <c r="E20" s="20"/>
      <c r="F20" s="20"/>
      <c r="G20" s="21"/>
      <c r="H20" s="26"/>
      <c r="I20" s="31"/>
      <c r="J20" s="31"/>
      <c r="K20" s="31"/>
      <c r="L20" s="31"/>
      <c r="M20" s="33"/>
      <c r="N20" s="29">
        <f t="shared" si="0"/>
        <v>0</v>
      </c>
    </row>
    <row r="21" spans="2:14" ht="12" customHeight="1" x14ac:dyDescent="0.25">
      <c r="B21" s="19"/>
      <c r="C21" s="20"/>
      <c r="D21" s="20"/>
      <c r="E21" s="20"/>
      <c r="F21" s="20"/>
      <c r="G21" s="21"/>
      <c r="H21" s="26"/>
      <c r="I21" s="31"/>
      <c r="J21" s="31"/>
      <c r="K21" s="31"/>
      <c r="L21" s="31"/>
      <c r="M21" s="33"/>
      <c r="N21" s="29"/>
    </row>
    <row r="22" spans="2:14" ht="12" customHeight="1" x14ac:dyDescent="0.25">
      <c r="B22" s="19"/>
      <c r="C22" s="20"/>
      <c r="D22" s="20"/>
      <c r="E22" s="20"/>
      <c r="F22" s="20"/>
      <c r="G22" s="21"/>
      <c r="H22" s="284"/>
      <c r="I22" s="280"/>
      <c r="J22" s="280"/>
      <c r="K22" s="280"/>
      <c r="L22" s="280"/>
      <c r="M22" s="280"/>
      <c r="N22" s="282">
        <f>+I22*J22*K22*L22</f>
        <v>0</v>
      </c>
    </row>
    <row r="23" spans="2:14" ht="12" customHeight="1" x14ac:dyDescent="0.25">
      <c r="B23" s="19"/>
      <c r="C23" s="20"/>
      <c r="D23" s="20"/>
      <c r="E23" s="20"/>
      <c r="F23" s="20"/>
      <c r="G23" s="21"/>
      <c r="H23" s="285"/>
      <c r="I23" s="281"/>
      <c r="J23" s="281"/>
      <c r="K23" s="281"/>
      <c r="L23" s="281"/>
      <c r="M23" s="281"/>
      <c r="N23" s="283"/>
    </row>
    <row r="24" spans="2:14" ht="12" customHeight="1" x14ac:dyDescent="0.25">
      <c r="B24" s="19"/>
      <c r="C24" s="20"/>
      <c r="D24" s="20"/>
      <c r="E24" s="20"/>
      <c r="F24" s="20"/>
      <c r="G24" s="21"/>
      <c r="H24" s="26"/>
      <c r="I24" s="31"/>
      <c r="J24" s="31"/>
      <c r="K24" s="31"/>
      <c r="L24" s="31"/>
      <c r="M24" s="34"/>
      <c r="N24" s="29"/>
    </row>
    <row r="25" spans="2:14" ht="12" customHeight="1" x14ac:dyDescent="0.25">
      <c r="B25" s="19"/>
      <c r="C25" s="20"/>
      <c r="D25" s="20"/>
      <c r="E25" s="20"/>
      <c r="F25" s="20"/>
      <c r="G25" s="21"/>
      <c r="H25" s="284"/>
      <c r="I25" s="280"/>
      <c r="J25" s="280"/>
      <c r="K25" s="280"/>
      <c r="L25" s="280"/>
      <c r="M25" s="280"/>
      <c r="N25" s="282">
        <f>+I26*J26*K26*L26</f>
        <v>0</v>
      </c>
    </row>
    <row r="26" spans="2:14" ht="12" customHeight="1" x14ac:dyDescent="0.25">
      <c r="B26" s="19"/>
      <c r="C26" s="20"/>
      <c r="D26" s="20"/>
      <c r="E26" s="20"/>
      <c r="F26" s="20"/>
      <c r="G26" s="21"/>
      <c r="H26" s="285"/>
      <c r="I26" s="281"/>
      <c r="J26" s="281"/>
      <c r="K26" s="281"/>
      <c r="L26" s="281"/>
      <c r="M26" s="281"/>
      <c r="N26" s="283"/>
    </row>
    <row r="27" spans="2:14" ht="12" customHeight="1" x14ac:dyDescent="0.25">
      <c r="B27" s="19"/>
      <c r="C27" s="20"/>
      <c r="D27" s="20"/>
      <c r="E27" s="20"/>
      <c r="F27" s="20"/>
      <c r="G27" s="21"/>
      <c r="H27" s="35"/>
      <c r="I27" s="33"/>
      <c r="J27" s="33"/>
      <c r="K27" s="33"/>
      <c r="L27" s="33"/>
      <c r="M27" s="33"/>
      <c r="N27" s="48"/>
    </row>
    <row r="28" spans="2:14" ht="12" customHeight="1" x14ac:dyDescent="0.25">
      <c r="B28" s="19"/>
      <c r="C28" s="20"/>
      <c r="D28" s="20"/>
      <c r="E28" s="20"/>
      <c r="F28" s="20"/>
      <c r="G28" s="21"/>
      <c r="H28" s="35"/>
      <c r="I28" s="33"/>
      <c r="J28" s="33"/>
      <c r="K28" s="33"/>
      <c r="L28" s="33"/>
      <c r="M28" s="33"/>
      <c r="N28" s="48"/>
    </row>
    <row r="29" spans="2:14" ht="12" customHeight="1" x14ac:dyDescent="0.25">
      <c r="B29" s="19"/>
      <c r="C29" s="20"/>
      <c r="D29" s="20"/>
      <c r="E29" s="20"/>
      <c r="F29" s="20"/>
      <c r="G29" s="21"/>
      <c r="H29" s="35"/>
      <c r="I29" s="38"/>
      <c r="J29" s="38"/>
      <c r="K29" s="38"/>
      <c r="L29" s="33"/>
      <c r="M29" s="38"/>
      <c r="N29" s="49"/>
    </row>
    <row r="30" spans="2:14" ht="12" customHeight="1" x14ac:dyDescent="0.25">
      <c r="B30" s="19"/>
      <c r="C30" s="20"/>
      <c r="D30" s="20"/>
      <c r="E30" s="20"/>
      <c r="F30" s="20"/>
      <c r="G30" s="21"/>
      <c r="H30" s="35"/>
      <c r="I30" s="38"/>
      <c r="J30" s="38"/>
      <c r="K30" s="38"/>
      <c r="L30" s="33"/>
      <c r="M30" s="38"/>
      <c r="N30" s="49"/>
    </row>
    <row r="31" spans="2:14" ht="12" customHeight="1" x14ac:dyDescent="0.25">
      <c r="B31" s="19"/>
      <c r="C31" s="20"/>
      <c r="D31" s="20"/>
      <c r="E31" s="20"/>
      <c r="F31" s="20"/>
      <c r="G31" s="21"/>
      <c r="H31" s="35"/>
      <c r="I31" s="38"/>
      <c r="J31" s="38"/>
      <c r="K31" s="38"/>
      <c r="L31" s="33"/>
      <c r="M31" s="38"/>
      <c r="N31" s="39"/>
    </row>
    <row r="32" spans="2:14" ht="12" customHeight="1" thickBot="1" x14ac:dyDescent="0.3">
      <c r="B32" s="19"/>
      <c r="C32" s="20"/>
      <c r="D32" s="20"/>
      <c r="E32" s="20"/>
      <c r="F32" s="20"/>
      <c r="G32" s="21"/>
      <c r="H32" s="40"/>
      <c r="I32" s="41"/>
      <c r="J32" s="41"/>
      <c r="K32" s="41"/>
      <c r="L32" s="42"/>
      <c r="M32" s="41"/>
      <c r="N32" s="43"/>
    </row>
    <row r="33" spans="2:14" ht="15" customHeight="1" thickBot="1" x14ac:dyDescent="0.3">
      <c r="B33" s="19"/>
      <c r="C33" s="20"/>
      <c r="D33" s="20"/>
      <c r="E33" s="20"/>
      <c r="F33" s="20"/>
      <c r="G33" s="21"/>
      <c r="H33" s="344" t="s">
        <v>65</v>
      </c>
      <c r="I33" s="212"/>
      <c r="J33" s="212"/>
      <c r="K33" s="212"/>
      <c r="L33" s="212"/>
      <c r="M33" s="213"/>
      <c r="N33" s="44">
        <f>+N17+N18</f>
        <v>58</v>
      </c>
    </row>
    <row r="34" spans="2:14" ht="18.75" customHeight="1" x14ac:dyDescent="0.25">
      <c r="B34" s="345"/>
      <c r="C34" s="295"/>
      <c r="D34" s="295"/>
      <c r="E34" s="295"/>
      <c r="F34" s="295"/>
      <c r="G34" s="295"/>
      <c r="H34" s="301"/>
      <c r="I34" s="346" t="s">
        <v>66</v>
      </c>
      <c r="J34" s="295"/>
      <c r="K34" s="295"/>
      <c r="L34" s="295"/>
      <c r="M34" s="301"/>
      <c r="N34" s="45">
        <v>0</v>
      </c>
    </row>
    <row r="35" spans="2:14" ht="16.5" customHeight="1" x14ac:dyDescent="0.25">
      <c r="B35" s="305"/>
      <c r="C35" s="309"/>
      <c r="D35" s="309"/>
      <c r="E35" s="309"/>
      <c r="F35" s="309"/>
      <c r="G35" s="309"/>
      <c r="H35" s="306"/>
      <c r="I35" s="347" t="s">
        <v>67</v>
      </c>
      <c r="J35" s="309"/>
      <c r="K35" s="309"/>
      <c r="L35" s="309"/>
      <c r="M35" s="306"/>
      <c r="N35" s="46">
        <v>0</v>
      </c>
    </row>
    <row r="36" spans="2:14" ht="15" customHeight="1" thickBot="1" x14ac:dyDescent="0.3">
      <c r="B36" s="307"/>
      <c r="C36" s="298"/>
      <c r="D36" s="298"/>
      <c r="E36" s="298"/>
      <c r="F36" s="298"/>
      <c r="G36" s="298"/>
      <c r="H36" s="302"/>
      <c r="I36" s="348" t="s">
        <v>68</v>
      </c>
      <c r="J36" s="298"/>
      <c r="K36" s="298"/>
      <c r="L36" s="298"/>
      <c r="M36" s="302"/>
      <c r="N36" s="47">
        <f>+ROUND(N33-N34-N35,2)</f>
        <v>58</v>
      </c>
    </row>
    <row r="37" spans="2:14" ht="15.75" customHeight="1" x14ac:dyDescent="0.25">
      <c r="B37" s="342" t="s">
        <v>69</v>
      </c>
      <c r="C37" s="295"/>
      <c r="D37" s="295"/>
      <c r="E37" s="301"/>
      <c r="F37" s="349" t="str">
        <f>+INFORMACION!C6</f>
        <v>Vo.Bo. Secretario de Planeación e Infraestructura</v>
      </c>
      <c r="G37" s="295"/>
      <c r="H37" s="295"/>
      <c r="I37" s="295"/>
      <c r="J37" s="301"/>
      <c r="K37" s="350" t="str">
        <f>+INFORMACION!C7</f>
        <v>Vo.Bo. Supervisión</v>
      </c>
      <c r="L37" s="295"/>
      <c r="M37" s="295"/>
      <c r="N37" s="301"/>
    </row>
    <row r="38" spans="2:14" ht="15.75" customHeight="1" thickBot="1" x14ac:dyDescent="0.3">
      <c r="B38" s="343">
        <f>+INFORMACION!C5</f>
        <v>0</v>
      </c>
      <c r="C38" s="298"/>
      <c r="D38" s="298"/>
      <c r="E38" s="302"/>
      <c r="F38" s="307"/>
      <c r="G38" s="298"/>
      <c r="H38" s="298"/>
      <c r="I38" s="298"/>
      <c r="J38" s="302"/>
      <c r="K38" s="298"/>
      <c r="L38" s="298"/>
      <c r="M38" s="298"/>
      <c r="N38" s="302"/>
    </row>
    <row r="39" spans="2:14" ht="16.5" customHeight="1" thickBot="1" x14ac:dyDescent="0.3">
      <c r="B39" s="315" t="s">
        <v>70</v>
      </c>
      <c r="C39" s="298"/>
      <c r="D39" s="298"/>
      <c r="E39" s="298"/>
      <c r="F39" s="298"/>
      <c r="G39" s="298"/>
      <c r="H39" s="298"/>
      <c r="I39" s="298"/>
      <c r="J39" s="298"/>
      <c r="K39" s="298"/>
      <c r="L39" s="298"/>
      <c r="M39" s="298"/>
      <c r="N39" s="302"/>
    </row>
    <row r="40" spans="2:14" ht="12.75" customHeight="1" x14ac:dyDescent="0.25"/>
    <row r="41" spans="2:14" ht="18.75" customHeight="1" x14ac:dyDescent="0.25"/>
    <row r="42" spans="2:14" ht="12.75" customHeight="1" x14ac:dyDescent="0.25"/>
    <row r="43" spans="2:14" ht="12.75" customHeight="1" x14ac:dyDescent="0.25"/>
    <row r="44" spans="2:14" ht="12.75" customHeight="1" x14ac:dyDescent="0.25"/>
    <row r="45" spans="2:14" ht="12.75" customHeight="1" x14ac:dyDescent="0.25"/>
    <row r="46" spans="2:14" ht="12.75" customHeight="1" x14ac:dyDescent="0.25"/>
    <row r="47" spans="2:14" ht="12.75" customHeight="1" x14ac:dyDescent="0.25"/>
    <row r="48" spans="2:14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mergeCells count="49">
    <mergeCell ref="H25:H26"/>
    <mergeCell ref="B39:N39"/>
    <mergeCell ref="H33:M33"/>
    <mergeCell ref="B34:H36"/>
    <mergeCell ref="I34:M34"/>
    <mergeCell ref="I35:M35"/>
    <mergeCell ref="I36:M36"/>
    <mergeCell ref="B37:E37"/>
    <mergeCell ref="F37:J38"/>
    <mergeCell ref="K37:N38"/>
    <mergeCell ref="B38:E38"/>
    <mergeCell ref="I25:I26"/>
    <mergeCell ref="J25:J26"/>
    <mergeCell ref="K25:K26"/>
    <mergeCell ref="L25:L26"/>
    <mergeCell ref="M25:M26"/>
    <mergeCell ref="N25:N26"/>
    <mergeCell ref="N10:N11"/>
    <mergeCell ref="B11:C11"/>
    <mergeCell ref="D11:G11"/>
    <mergeCell ref="B12:N12"/>
    <mergeCell ref="D13:H13"/>
    <mergeCell ref="I13:K14"/>
    <mergeCell ref="L13:N14"/>
    <mergeCell ref="D14:H14"/>
    <mergeCell ref="H15:H16"/>
    <mergeCell ref="I15:L15"/>
    <mergeCell ref="M15:M16"/>
    <mergeCell ref="N15:N16"/>
    <mergeCell ref="H22:H23"/>
    <mergeCell ref="I22:I23"/>
    <mergeCell ref="J22:J23"/>
    <mergeCell ref="K22:K23"/>
    <mergeCell ref="L22:L23"/>
    <mergeCell ref="M22:M23"/>
    <mergeCell ref="N22:N23"/>
    <mergeCell ref="B8:C9"/>
    <mergeCell ref="D8:G9"/>
    <mergeCell ref="H8:L8"/>
    <mergeCell ref="H9:L11"/>
    <mergeCell ref="M9:M11"/>
    <mergeCell ref="B10:C10"/>
    <mergeCell ref="D10:G10"/>
    <mergeCell ref="B2:N2"/>
    <mergeCell ref="B4:C7"/>
    <mergeCell ref="D4:G7"/>
    <mergeCell ref="H4:N5"/>
    <mergeCell ref="H6:H7"/>
    <mergeCell ref="I6:N7"/>
  </mergeCells>
  <dataValidations disablePrompts="1" count="1">
    <dataValidation type="list" allowBlank="1" sqref="D27:D28 G27:G28" xr:uid="{2E448FE5-F8B7-4B40-BCE4-7198A3BABCE3}">
      <formula1>Ltr</formula1>
    </dataValidation>
  </dataValidations>
  <printOptions horizontalCentered="1"/>
  <pageMargins left="0.39370078740157499" right="0.39370078740157499" top="0.39370078740157499" bottom="0.39370078740157499" header="0" footer="0"/>
  <pageSetup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INFORMACION</vt:lpstr>
      <vt:lpstr>PRESUPUESTO OFICIAL (entidad)</vt:lpstr>
      <vt:lpstr>PROPUESTA ECONOMICA (proponente</vt:lpstr>
      <vt:lpstr>1.1</vt:lpstr>
      <vt:lpstr>2.1</vt:lpstr>
      <vt:lpstr>3.1</vt:lpstr>
      <vt:lpstr>'PRESUPUESTO OFICIAL (entidad)'!Área_de_impresión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Correa Valderrama</dc:creator>
  <cp:lastModifiedBy>Usuario</cp:lastModifiedBy>
  <dcterms:created xsi:type="dcterms:W3CDTF">2006-06-27T16:47:25Z</dcterms:created>
  <dcterms:modified xsi:type="dcterms:W3CDTF">2026-05-04T18:36:11Z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