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4.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drawings/drawing5.xml" ContentType="application/vnd.openxmlformats-officedocument.drawing+xml"/>
  <Override PartName="/xl/comments5.xml" ContentType="application/vnd.openxmlformats-officedocument.spreadsheetml.comments+xml"/>
  <Override PartName="/xl/threadedComments/threadedComment5.xml" ContentType="application/vnd.ms-excel.threadedcomments+xml"/>
  <Override PartName="/xl/drawings/drawing6.xml" ContentType="application/vnd.openxmlformats-officedocument.drawing+xml"/>
  <Override PartName="/xl/comments6.xml" ContentType="application/vnd.openxmlformats-officedocument.spreadsheetml.comments+xml"/>
  <Override PartName="/xl/threadedComments/threadedComment6.xml" ContentType="application/vnd.ms-excel.threadedcomments+xml"/>
  <Override PartName="/xl/drawings/drawing7.xml" ContentType="application/vnd.openxmlformats-officedocument.drawing+xml"/>
  <Override PartName="/xl/comments7.xml" ContentType="application/vnd.openxmlformats-officedocument.spreadsheetml.comments+xml"/>
  <Override PartName="/xl/threadedComments/threadedComment7.xml" ContentType="application/vnd.ms-excel.threadedcomments+xml"/>
  <Override PartName="/xl/drawings/drawing8.xml" ContentType="application/vnd.openxmlformats-officedocument.drawing+xml"/>
  <Override PartName="/xl/comments8.xml" ContentType="application/vnd.openxmlformats-officedocument.spreadsheetml.comments+xml"/>
  <Override PartName="/xl/threadedComments/threadedComment8.xml" ContentType="application/vnd.ms-excel.threadedcomments+xml"/>
  <Override PartName="/xl/drawings/drawing9.xml" ContentType="application/vnd.openxmlformats-officedocument.drawing+xml"/>
  <Override PartName="/xl/comments9.xml" ContentType="application/vnd.openxmlformats-officedocument.spreadsheetml.comments+xml"/>
  <Override PartName="/xl/threadedComments/threadedComment9.xml" ContentType="application/vnd.ms-excel.threadedcomments+xml"/>
  <Override PartName="/xl/drawings/drawing10.xml" ContentType="application/vnd.openxmlformats-officedocument.drawing+xml"/>
  <Override PartName="/xl/comments10.xml" ContentType="application/vnd.openxmlformats-officedocument.spreadsheetml.comments+xml"/>
  <Override PartName="/xl/threadedComments/threadedComment10.xml" ContentType="application/vnd.ms-excel.threadedcomments+xml"/>
  <Override PartName="/xl/drawings/drawing11.xml" ContentType="application/vnd.openxmlformats-officedocument.drawing+xml"/>
  <Override PartName="/xl/comments11.xml" ContentType="application/vnd.openxmlformats-officedocument.spreadsheetml.comments+xml"/>
  <Override PartName="/xl/threadedComments/threadedComment11.xml" ContentType="application/vnd.ms-excel.threadedcomments+xml"/>
  <Override PartName="/xl/drawings/drawing12.xml" ContentType="application/vnd.openxmlformats-officedocument.drawing+xml"/>
  <Override PartName="/xl/comments12.xml" ContentType="application/vnd.openxmlformats-officedocument.spreadsheetml.comments+xml"/>
  <Override PartName="/xl/threadedComments/threadedComment12.xml" ContentType="application/vnd.ms-excel.threadedcomments+xml"/>
  <Override PartName="/xl/drawings/drawing13.xml" ContentType="application/vnd.openxmlformats-officedocument.drawing+xml"/>
  <Override PartName="/xl/comments13.xml" ContentType="application/vnd.openxmlformats-officedocument.spreadsheetml.comments+xml"/>
  <Override PartName="/xl/threadedComments/threadedComment13.xml" ContentType="application/vnd.ms-excel.threadedcomments+xml"/>
  <Override PartName="/xl/drawings/drawing14.xml" ContentType="application/vnd.openxmlformats-officedocument.drawing+xml"/>
  <Override PartName="/xl/comments14.xml" ContentType="application/vnd.openxmlformats-officedocument.spreadsheetml.comments+xml"/>
  <Override PartName="/xl/threadedComments/threadedComment14.xml" ContentType="application/vnd.ms-excel.threadedcomments+xml"/>
  <Override PartName="/xl/drawings/drawing15.xml" ContentType="application/vnd.openxmlformats-officedocument.drawing+xml"/>
  <Override PartName="/xl/comments15.xml" ContentType="application/vnd.openxmlformats-officedocument.spreadsheetml.comments+xml"/>
  <Override PartName="/xl/threadedComments/threadedComment15.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Catalina Ossa\Downloads\"/>
    </mc:Choice>
  </mc:AlternateContent>
  <xr:revisionPtr revIDLastSave="0" documentId="13_ncr:1_{46157B61-5957-4ABC-A4E4-419851318AE9}" xr6:coauthVersionLast="47" xr6:coauthVersionMax="47" xr10:uidLastSave="{00000000-0000-0000-0000-000000000000}"/>
  <bookViews>
    <workbookView xWindow="-108" yWindow="-108" windowWidth="23256" windowHeight="12456" firstSheet="1" activeTab="1" xr2:uid="{071C893B-0A30-4C1D-9251-046A1C5A13D2}"/>
  </bookViews>
  <sheets>
    <sheet name="RESUMEN" sheetId="37" state="hidden" r:id="rId1"/>
    <sheet name="PAPELERÍA DIDÁCTICOS ARTES" sheetId="14" r:id="rId2"/>
    <sheet name="IMPLEMENTOS DEPORTIVOS" sheetId="34" r:id="rId3"/>
    <sheet name="MATERIA PRIMA LABORATORIO" sheetId="36" r:id="rId4"/>
    <sheet name="SALUD ORAL" sheetId="16" r:id="rId5"/>
    <sheet name="INSUMOS MÉDICOS" sheetId="20" r:id="rId6"/>
    <sheet name="INYECTOLOGÍA" sheetId="22" r:id="rId7"/>
    <sheet name="SOLUCIONES - ENEMAS" sheetId="23" r:id="rId8"/>
    <sheet name="MUESTRAS" sheetId="24" r:id="rId9"/>
    <sheet name="RESPIRATORIOS" sheetId="31" r:id="rId10"/>
    <sheet name="DISPOSITIVO VENOSO" sheetId="32" r:id="rId11"/>
    <sheet name="TRAUMA - EMERGENCIAS" sheetId="12" r:id="rId12"/>
    <sheet name="CUIDADO ESTÉTICO MANOS Y PIES" sheetId="44" r:id="rId13"/>
    <sheet name="LIMPIEZA Y DESINFECCION" sheetId="40" r:id="rId14"/>
    <sheet name="DROGUERÍA" sheetId="41" r:id="rId15"/>
    <sheet name="CONTROL PLAGAS" sheetId="42" r:id="rId16"/>
  </sheets>
  <definedNames>
    <definedName name="_xlnm._FilterDatabase" localSheetId="12" hidden="1">'CUIDADO ESTÉTICO MANOS Y PIES'!$A$2:$J$78</definedName>
    <definedName name="_xlnm._FilterDatabase" localSheetId="10" hidden="1">'DISPOSITIVO VENOSO'!$A$2:$J$6</definedName>
    <definedName name="_xlnm._FilterDatabase" localSheetId="14" hidden="1">DROGUERÍA!$A$2:$J$58</definedName>
    <definedName name="_xlnm._FilterDatabase" localSheetId="2" hidden="1">'IMPLEMENTOS DEPORTIVOS'!$A$2:$J$30</definedName>
    <definedName name="_xlnm._FilterDatabase" localSheetId="5" hidden="1">'INSUMOS MÉDICOS'!$A$2:$J$34</definedName>
    <definedName name="_xlnm._FilterDatabase" localSheetId="6" hidden="1">INYECTOLOGÍA!$A$2:$F$7</definedName>
    <definedName name="_xlnm._FilterDatabase" localSheetId="13" hidden="1">'LIMPIEZA Y DESINFECCION'!$A$2:$J$31</definedName>
    <definedName name="_xlnm._FilterDatabase" localSheetId="3" hidden="1">'MATERIA PRIMA LABORATORIO'!$A$2:$J$14</definedName>
    <definedName name="_xlnm._FilterDatabase" localSheetId="8" hidden="1">MUESTRAS!$A$2:$F$6</definedName>
    <definedName name="_xlnm._FilterDatabase" localSheetId="1" hidden="1">'PAPELERÍA DIDÁCTICOS ARTES'!$A$2:$J$28</definedName>
    <definedName name="_xlnm._FilterDatabase" localSheetId="9" hidden="1">RESPIRATORIOS!$A$2:$J$6</definedName>
    <definedName name="_xlnm._FilterDatabase" localSheetId="4" hidden="1">'SALUD ORAL'!$A$2:$J$51</definedName>
    <definedName name="_xlnm._FilterDatabase" localSheetId="7" hidden="1">'SOLUCIONES - ENEMAS'!$A$2:$F$3</definedName>
    <definedName name="_xlnm._FilterDatabase" localSheetId="11" hidden="1">'TRAUMA - EMERGENCIAS'!$A$2:$J$11</definedName>
    <definedName name="Z_2F747D1A_A1AB_444A_B1B0_7198A41A7A60_.wvu.FilterData" localSheetId="11" hidden="1">'TRAUMA - EMERGENCIAS'!$A$2:$E$7</definedName>
    <definedName name="Z_BD341681_14CA_4512_8A2B_77DCF067BF48_.wvu.FilterData" localSheetId="11" hidden="1">'TRAUMA - EMERGENCIAS'!$A$2:$E$7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42" l="1"/>
  <c r="I4" i="42"/>
  <c r="J4" i="42"/>
  <c r="H5" i="42"/>
  <c r="I5" i="42"/>
  <c r="J5" i="42"/>
  <c r="H6" i="42"/>
  <c r="I6" i="42" s="1"/>
  <c r="J6" i="42" s="1"/>
  <c r="H7" i="42"/>
  <c r="I7" i="42"/>
  <c r="J7" i="42"/>
  <c r="H8" i="42"/>
  <c r="I8" i="42"/>
  <c r="J8" i="42"/>
  <c r="H9" i="42"/>
  <c r="I9" i="42" s="1"/>
  <c r="J9" i="42" s="1"/>
  <c r="H10" i="42"/>
  <c r="I10" i="42"/>
  <c r="J10" i="42"/>
  <c r="H11" i="42"/>
  <c r="I11" i="42"/>
  <c r="J11" i="42"/>
  <c r="H12" i="42"/>
  <c r="I12" i="42"/>
  <c r="J12" i="42"/>
  <c r="H13" i="42"/>
  <c r="I13" i="42" s="1"/>
  <c r="J13" i="42" s="1"/>
  <c r="H14" i="42"/>
  <c r="I14" i="42" s="1"/>
  <c r="J14" i="42" s="1"/>
  <c r="H15" i="42"/>
  <c r="I15" i="42"/>
  <c r="J15" i="42"/>
  <c r="H16" i="42"/>
  <c r="I16" i="42"/>
  <c r="J16" i="42"/>
  <c r="H17" i="42"/>
  <c r="I17" i="42"/>
  <c r="J17" i="42"/>
  <c r="H18" i="42"/>
  <c r="I18" i="42"/>
  <c r="J18" i="42" s="1"/>
  <c r="H19" i="42"/>
  <c r="I19" i="42"/>
  <c r="J19" i="42"/>
  <c r="H20" i="42"/>
  <c r="I20" i="42"/>
  <c r="J20" i="42"/>
  <c r="H21" i="42"/>
  <c r="I21" i="42"/>
  <c r="J21" i="42"/>
  <c r="H22" i="42"/>
  <c r="I22" i="42"/>
  <c r="J22" i="42" s="1"/>
  <c r="H23" i="42"/>
  <c r="I23" i="42"/>
  <c r="J23" i="42" s="1"/>
  <c r="H24" i="42"/>
  <c r="I24" i="42"/>
  <c r="J24" i="42"/>
  <c r="H25" i="42"/>
  <c r="I25" i="42" s="1"/>
  <c r="J25" i="42" s="1"/>
  <c r="J3" i="42"/>
  <c r="I3" i="42"/>
  <c r="H3" i="42"/>
  <c r="H4" i="41"/>
  <c r="I4" i="41" s="1"/>
  <c r="J4" i="41" s="1"/>
  <c r="H5" i="41"/>
  <c r="I5" i="41"/>
  <c r="J5" i="41"/>
  <c r="H6" i="41"/>
  <c r="I6" i="41"/>
  <c r="J6" i="41"/>
  <c r="H7" i="41"/>
  <c r="I7" i="41"/>
  <c r="J7" i="41"/>
  <c r="H8" i="41"/>
  <c r="I8" i="41"/>
  <c r="J8" i="41"/>
  <c r="H9" i="41"/>
  <c r="I9" i="41"/>
  <c r="J9" i="41"/>
  <c r="H10" i="41"/>
  <c r="I10" i="41"/>
  <c r="J10" i="41"/>
  <c r="H11" i="41"/>
  <c r="I11" i="41"/>
  <c r="J11" i="41"/>
  <c r="H12" i="41"/>
  <c r="I12" i="41"/>
  <c r="J12" i="41"/>
  <c r="H13" i="41"/>
  <c r="I13" i="41" s="1"/>
  <c r="J13" i="41" s="1"/>
  <c r="H14" i="41"/>
  <c r="I14" i="41"/>
  <c r="J14" i="41"/>
  <c r="H15" i="41"/>
  <c r="I15" i="41"/>
  <c r="J15" i="41"/>
  <c r="H16" i="41"/>
  <c r="I16" i="41"/>
  <c r="J16" i="41"/>
  <c r="H17" i="41"/>
  <c r="I17" i="41"/>
  <c r="J17" i="41"/>
  <c r="H18" i="41"/>
  <c r="I18" i="41"/>
  <c r="J18" i="41"/>
  <c r="H19" i="41"/>
  <c r="I19" i="41"/>
  <c r="J19" i="41"/>
  <c r="H20" i="41"/>
  <c r="I20" i="41"/>
  <c r="J20" i="41"/>
  <c r="H21" i="41"/>
  <c r="I21" i="41"/>
  <c r="J21" i="41"/>
  <c r="H22" i="41"/>
  <c r="I22" i="41"/>
  <c r="J22" i="41" s="1"/>
  <c r="H23" i="41"/>
  <c r="I23" i="41"/>
  <c r="J23" i="41"/>
  <c r="H24" i="41"/>
  <c r="I24" i="41"/>
  <c r="J24" i="41"/>
  <c r="H25" i="41"/>
  <c r="I25" i="41"/>
  <c r="J25" i="41"/>
  <c r="H26" i="41"/>
  <c r="I26" i="41"/>
  <c r="J26" i="41"/>
  <c r="H27" i="41"/>
  <c r="I27" i="41"/>
  <c r="J27" i="41"/>
  <c r="H28" i="41"/>
  <c r="I28" i="41"/>
  <c r="J28" i="41"/>
  <c r="H29" i="41"/>
  <c r="I29" i="41"/>
  <c r="J29" i="41"/>
  <c r="H30" i="41"/>
  <c r="I30" i="41"/>
  <c r="J30" i="41"/>
  <c r="H31" i="41"/>
  <c r="I31" i="41"/>
  <c r="J31" i="41"/>
  <c r="H32" i="41"/>
  <c r="I32" i="41" s="1"/>
  <c r="J32" i="41" s="1"/>
  <c r="H33" i="41"/>
  <c r="I33" i="41"/>
  <c r="J33" i="41"/>
  <c r="H34" i="41"/>
  <c r="I34" i="41"/>
  <c r="J34" i="41"/>
  <c r="H35" i="41"/>
  <c r="I35" i="41"/>
  <c r="J35" i="41"/>
  <c r="H36" i="41"/>
  <c r="I36" i="41"/>
  <c r="J36" i="41"/>
  <c r="H37" i="41"/>
  <c r="I37" i="41"/>
  <c r="J37" i="41"/>
  <c r="H38" i="41"/>
  <c r="I38" i="41"/>
  <c r="J38" i="41"/>
  <c r="H39" i="41"/>
  <c r="I39" i="41"/>
  <c r="J39" i="41"/>
  <c r="H40" i="41"/>
  <c r="I40" i="41"/>
  <c r="J40" i="41"/>
  <c r="H41" i="41"/>
  <c r="I41" i="41" s="1"/>
  <c r="J41" i="41" s="1"/>
  <c r="H42" i="41"/>
  <c r="I42" i="41"/>
  <c r="J42" i="41"/>
  <c r="H43" i="41"/>
  <c r="I43" i="41"/>
  <c r="J43" i="41"/>
  <c r="H44" i="41"/>
  <c r="I44" i="41"/>
  <c r="J44" i="41"/>
  <c r="H45" i="41"/>
  <c r="I45" i="41"/>
  <c r="J45" i="41"/>
  <c r="H46" i="41"/>
  <c r="I46" i="41"/>
  <c r="J46" i="41"/>
  <c r="H47" i="41"/>
  <c r="I47" i="41"/>
  <c r="J47" i="41"/>
  <c r="H48" i="41"/>
  <c r="I48" i="41"/>
  <c r="J48" i="41"/>
  <c r="H49" i="41"/>
  <c r="I49" i="41"/>
  <c r="J49" i="41"/>
  <c r="H50" i="41"/>
  <c r="I50" i="41"/>
  <c r="J50" i="41" s="1"/>
  <c r="H51" i="41"/>
  <c r="I51" i="41"/>
  <c r="J51" i="41"/>
  <c r="H52" i="41"/>
  <c r="I52" i="41"/>
  <c r="J52" i="41"/>
  <c r="H53" i="41"/>
  <c r="I53" i="41"/>
  <c r="J53" i="41"/>
  <c r="H54" i="41"/>
  <c r="I54" i="41"/>
  <c r="J54" i="41"/>
  <c r="H55" i="41"/>
  <c r="I55" i="41"/>
  <c r="J55" i="41"/>
  <c r="H56" i="41"/>
  <c r="I56" i="41"/>
  <c r="J56" i="41"/>
  <c r="H57" i="41"/>
  <c r="I57" i="41"/>
  <c r="J57" i="41"/>
  <c r="J3" i="41"/>
  <c r="I3" i="41"/>
  <c r="H3" i="41"/>
  <c r="H30" i="40"/>
  <c r="I30" i="40"/>
  <c r="J30" i="40"/>
  <c r="H4" i="40"/>
  <c r="I4" i="40" s="1"/>
  <c r="J4" i="40" s="1"/>
  <c r="H5" i="40"/>
  <c r="I5" i="40"/>
  <c r="J5" i="40" s="1"/>
  <c r="H6" i="40"/>
  <c r="I6" i="40"/>
  <c r="J6" i="40" s="1"/>
  <c r="H7" i="40"/>
  <c r="I7" i="40"/>
  <c r="J7" i="40"/>
  <c r="H8" i="40"/>
  <c r="I8" i="40"/>
  <c r="J8" i="40"/>
  <c r="H9" i="40"/>
  <c r="I9" i="40"/>
  <c r="J9" i="40"/>
  <c r="H10" i="40"/>
  <c r="I10" i="40"/>
  <c r="J10" i="40"/>
  <c r="H11" i="40"/>
  <c r="I11" i="40"/>
  <c r="J11" i="40"/>
  <c r="H12" i="40"/>
  <c r="I12" i="40"/>
  <c r="J12" i="40"/>
  <c r="H13" i="40"/>
  <c r="I13" i="40"/>
  <c r="J13" i="40" s="1"/>
  <c r="H14" i="40"/>
  <c r="I14" i="40" s="1"/>
  <c r="J14" i="40" s="1"/>
  <c r="H15" i="40"/>
  <c r="I15" i="40" s="1"/>
  <c r="J15" i="40" s="1"/>
  <c r="H16" i="40"/>
  <c r="I16" i="40" s="1"/>
  <c r="J16" i="40" s="1"/>
  <c r="H17" i="40"/>
  <c r="I17" i="40"/>
  <c r="J17" i="40" s="1"/>
  <c r="H18" i="40"/>
  <c r="I18" i="40"/>
  <c r="J18" i="40"/>
  <c r="H19" i="40"/>
  <c r="I19" i="40"/>
  <c r="J19" i="40"/>
  <c r="H20" i="40"/>
  <c r="I20" i="40"/>
  <c r="J20" i="40"/>
  <c r="H21" i="40"/>
  <c r="I21" i="40"/>
  <c r="J21" i="40"/>
  <c r="H22" i="40"/>
  <c r="I22" i="40"/>
  <c r="J22" i="40"/>
  <c r="H23" i="40"/>
  <c r="I23" i="40"/>
  <c r="J23" i="40" s="1"/>
  <c r="H24" i="40"/>
  <c r="I24" i="40"/>
  <c r="J24" i="40" s="1"/>
  <c r="H25" i="40"/>
  <c r="I25" i="40"/>
  <c r="J25" i="40" s="1"/>
  <c r="H26" i="40"/>
  <c r="I26" i="40"/>
  <c r="J26" i="40" s="1"/>
  <c r="H27" i="40"/>
  <c r="I27" i="40" s="1"/>
  <c r="J27" i="40" s="1"/>
  <c r="H28" i="40"/>
  <c r="I28" i="40"/>
  <c r="J28" i="40"/>
  <c r="H29" i="40"/>
  <c r="I29" i="40"/>
  <c r="J29" i="40"/>
  <c r="H3" i="40"/>
  <c r="I3" i="40" s="1"/>
  <c r="J3" i="40" s="1"/>
  <c r="H4" i="44"/>
  <c r="I4" i="44" s="1"/>
  <c r="J4" i="44" s="1"/>
  <c r="H5" i="44"/>
  <c r="I5" i="44"/>
  <c r="J5" i="44"/>
  <c r="H6" i="44"/>
  <c r="I6" i="44"/>
  <c r="J6" i="44" s="1"/>
  <c r="H7" i="44"/>
  <c r="I7" i="44" s="1"/>
  <c r="J7" i="44" s="1"/>
  <c r="H8" i="44"/>
  <c r="I8" i="44"/>
  <c r="J8" i="44"/>
  <c r="H9" i="44"/>
  <c r="I9" i="44" s="1"/>
  <c r="J9" i="44" s="1"/>
  <c r="H10" i="44"/>
  <c r="I10" i="44"/>
  <c r="J10" i="44"/>
  <c r="H11" i="44"/>
  <c r="I11" i="44"/>
  <c r="J11" i="44"/>
  <c r="H12" i="44"/>
  <c r="I12" i="44"/>
  <c r="J12" i="44"/>
  <c r="H13" i="44"/>
  <c r="I13" i="44"/>
  <c r="J13" i="44"/>
  <c r="H14" i="44"/>
  <c r="I14" i="44"/>
  <c r="J14" i="44"/>
  <c r="H15" i="44"/>
  <c r="I15" i="44"/>
  <c r="J15" i="44"/>
  <c r="H16" i="44"/>
  <c r="I16" i="44"/>
  <c r="J16" i="44"/>
  <c r="H17" i="44"/>
  <c r="I17" i="44"/>
  <c r="J17" i="44"/>
  <c r="H18" i="44"/>
  <c r="I18" i="44"/>
  <c r="J18" i="44" s="1"/>
  <c r="H19" i="44"/>
  <c r="I19" i="44"/>
  <c r="J19" i="44"/>
  <c r="H20" i="44"/>
  <c r="I20" i="44"/>
  <c r="J20" i="44"/>
  <c r="H21" i="44"/>
  <c r="I21" i="44"/>
  <c r="J21" i="44"/>
  <c r="H22" i="44"/>
  <c r="I22" i="44"/>
  <c r="J22" i="44"/>
  <c r="H23" i="44"/>
  <c r="I23" i="44"/>
  <c r="J23" i="44"/>
  <c r="H24" i="44"/>
  <c r="I24" i="44"/>
  <c r="J24" i="44"/>
  <c r="H25" i="44"/>
  <c r="I25" i="44"/>
  <c r="J25" i="44"/>
  <c r="H26" i="44"/>
  <c r="I26" i="44"/>
  <c r="J26" i="44"/>
  <c r="H27" i="44"/>
  <c r="I27" i="44"/>
  <c r="J27" i="44"/>
  <c r="H28" i="44"/>
  <c r="I28" i="44"/>
  <c r="J28" i="44"/>
  <c r="H29" i="44"/>
  <c r="I29" i="44"/>
  <c r="J29" i="44"/>
  <c r="H30" i="44"/>
  <c r="I30" i="44"/>
  <c r="J30" i="44"/>
  <c r="H31" i="44"/>
  <c r="I31" i="44"/>
  <c r="J31" i="44"/>
  <c r="H32" i="44"/>
  <c r="I32" i="44"/>
  <c r="J32" i="44"/>
  <c r="H33" i="44"/>
  <c r="I33" i="44"/>
  <c r="J33" i="44"/>
  <c r="H34" i="44"/>
  <c r="I34" i="44"/>
  <c r="J34" i="44"/>
  <c r="H35" i="44"/>
  <c r="I35" i="44"/>
  <c r="J35" i="44"/>
  <c r="H36" i="44"/>
  <c r="I36" i="44"/>
  <c r="J36" i="44"/>
  <c r="H37" i="44"/>
  <c r="I37" i="44" s="1"/>
  <c r="J37" i="44" s="1"/>
  <c r="H38" i="44"/>
  <c r="I38" i="44"/>
  <c r="J38" i="44"/>
  <c r="H39" i="44"/>
  <c r="I39" i="44"/>
  <c r="J39" i="44"/>
  <c r="H40" i="44"/>
  <c r="I40" i="44"/>
  <c r="J40" i="44"/>
  <c r="H41" i="44"/>
  <c r="I41" i="44"/>
  <c r="J41" i="44"/>
  <c r="H42" i="44"/>
  <c r="I42" i="44"/>
  <c r="J42" i="44"/>
  <c r="H43" i="44"/>
  <c r="I43" i="44"/>
  <c r="J43" i="44"/>
  <c r="H44" i="44"/>
  <c r="I44" i="44"/>
  <c r="J44" i="44"/>
  <c r="H45" i="44"/>
  <c r="I45" i="44"/>
  <c r="J45" i="44"/>
  <c r="H46" i="44"/>
  <c r="I46" i="44"/>
  <c r="J46" i="44" s="1"/>
  <c r="H47" i="44"/>
  <c r="I47" i="44"/>
  <c r="J47" i="44"/>
  <c r="H48" i="44"/>
  <c r="I48" i="44"/>
  <c r="J48" i="44"/>
  <c r="H49" i="44"/>
  <c r="I49" i="44"/>
  <c r="J49" i="44"/>
  <c r="H50" i="44"/>
  <c r="I50" i="44"/>
  <c r="J50" i="44"/>
  <c r="H51" i="44"/>
  <c r="I51" i="44"/>
  <c r="J51" i="44"/>
  <c r="H52" i="44"/>
  <c r="I52" i="44"/>
  <c r="J52" i="44"/>
  <c r="H53" i="44"/>
  <c r="I53" i="44"/>
  <c r="J53" i="44"/>
  <c r="H54" i="44"/>
  <c r="I54" i="44"/>
  <c r="J54" i="44"/>
  <c r="H55" i="44"/>
  <c r="I55" i="44"/>
  <c r="J55" i="44"/>
  <c r="H56" i="44"/>
  <c r="I56" i="44"/>
  <c r="J56" i="44"/>
  <c r="H57" i="44"/>
  <c r="I57" i="44"/>
  <c r="J57" i="44"/>
  <c r="H58" i="44"/>
  <c r="I58" i="44"/>
  <c r="J58" i="44"/>
  <c r="H59" i="44"/>
  <c r="I59" i="44"/>
  <c r="J59" i="44"/>
  <c r="H60" i="44"/>
  <c r="I60" i="44"/>
  <c r="J60" i="44"/>
  <c r="H61" i="44"/>
  <c r="I61" i="44"/>
  <c r="J61" i="44"/>
  <c r="H62" i="44"/>
  <c r="I62" i="44"/>
  <c r="J62" i="44"/>
  <c r="H63" i="44"/>
  <c r="I63" i="44"/>
  <c r="J63" i="44"/>
  <c r="H64" i="44"/>
  <c r="I64" i="44"/>
  <c r="J64" i="44"/>
  <c r="H65" i="44"/>
  <c r="I65" i="44" s="1"/>
  <c r="J65" i="44" s="1"/>
  <c r="H66" i="44"/>
  <c r="I66" i="44"/>
  <c r="J66" i="44"/>
  <c r="H67" i="44"/>
  <c r="I67" i="44"/>
  <c r="J67" i="44"/>
  <c r="H68" i="44"/>
  <c r="I68" i="44"/>
  <c r="J68" i="44"/>
  <c r="H69" i="44"/>
  <c r="I69" i="44"/>
  <c r="J69" i="44"/>
  <c r="H70" i="44"/>
  <c r="I70" i="44"/>
  <c r="J70" i="44"/>
  <c r="H71" i="44"/>
  <c r="I71" i="44"/>
  <c r="J71" i="44"/>
  <c r="H72" i="44"/>
  <c r="I72" i="44"/>
  <c r="J72" i="44"/>
  <c r="H73" i="44"/>
  <c r="I73" i="44"/>
  <c r="J73" i="44"/>
  <c r="H74" i="44"/>
  <c r="I74" i="44"/>
  <c r="J74" i="44" s="1"/>
  <c r="H75" i="44"/>
  <c r="I75" i="44"/>
  <c r="J75" i="44"/>
  <c r="H76" i="44"/>
  <c r="I76" i="44"/>
  <c r="J76" i="44"/>
  <c r="H77" i="44"/>
  <c r="I77" i="44"/>
  <c r="J77" i="44"/>
  <c r="J3" i="44"/>
  <c r="I3" i="44"/>
  <c r="H3" i="44"/>
  <c r="H4" i="12"/>
  <c r="I4" i="12"/>
  <c r="J4" i="12"/>
  <c r="H5" i="12"/>
  <c r="I5" i="12"/>
  <c r="J5" i="12"/>
  <c r="H6" i="12"/>
  <c r="I6" i="12"/>
  <c r="J6" i="12"/>
  <c r="H7" i="12"/>
  <c r="I7" i="12"/>
  <c r="J7" i="12"/>
  <c r="H8" i="12"/>
  <c r="I8" i="12"/>
  <c r="J8" i="12"/>
  <c r="H9" i="12"/>
  <c r="I9" i="12"/>
  <c r="J9" i="12"/>
  <c r="H10" i="12"/>
  <c r="I10" i="12"/>
  <c r="J10" i="12"/>
  <c r="J3" i="12"/>
  <c r="I3" i="12"/>
  <c r="H3" i="12"/>
  <c r="H4" i="32"/>
  <c r="I4" i="32"/>
  <c r="J4" i="32"/>
  <c r="H5" i="32"/>
  <c r="I5" i="32"/>
  <c r="J5" i="32"/>
  <c r="J3" i="32"/>
  <c r="I3" i="32"/>
  <c r="H3" i="32"/>
  <c r="H4" i="31"/>
  <c r="I4" i="31"/>
  <c r="J4" i="31"/>
  <c r="H5" i="31"/>
  <c r="I5" i="31"/>
  <c r="J5" i="31"/>
  <c r="J3" i="31"/>
  <c r="I3" i="31"/>
  <c r="H3" i="31"/>
  <c r="H4" i="24"/>
  <c r="I4" i="24"/>
  <c r="J4" i="24"/>
  <c r="H5" i="24"/>
  <c r="I5" i="24"/>
  <c r="J5" i="24"/>
  <c r="J3" i="24"/>
  <c r="I3" i="24"/>
  <c r="H3" i="24"/>
  <c r="J3" i="23"/>
  <c r="I3" i="23"/>
  <c r="H3" i="23"/>
  <c r="H4" i="22"/>
  <c r="I4" i="22" s="1"/>
  <c r="J4" i="22" s="1"/>
  <c r="H5" i="22"/>
  <c r="I5" i="22"/>
  <c r="H6" i="22"/>
  <c r="I6" i="22"/>
  <c r="J6" i="22"/>
  <c r="H3" i="22"/>
  <c r="I3" i="22" s="1"/>
  <c r="J3" i="22" s="1"/>
  <c r="H4" i="20"/>
  <c r="I4" i="20"/>
  <c r="J4" i="20"/>
  <c r="H5" i="20"/>
  <c r="I5" i="20" s="1"/>
  <c r="J5" i="20" s="1"/>
  <c r="H6" i="20"/>
  <c r="I6" i="20" s="1"/>
  <c r="J6" i="20" s="1"/>
  <c r="H7" i="20"/>
  <c r="I7" i="20" s="1"/>
  <c r="J7" i="20" s="1"/>
  <c r="H8" i="20"/>
  <c r="I8" i="20"/>
  <c r="J8" i="20"/>
  <c r="H9" i="20"/>
  <c r="I9" i="20"/>
  <c r="J9" i="20"/>
  <c r="H10" i="20"/>
  <c r="I10" i="20"/>
  <c r="J10" i="20"/>
  <c r="H11" i="20"/>
  <c r="I11" i="20"/>
  <c r="J11" i="20"/>
  <c r="H12" i="20"/>
  <c r="I12" i="20"/>
  <c r="J12" i="20"/>
  <c r="H13" i="20"/>
  <c r="I13" i="20" s="1"/>
  <c r="J13" i="20" s="1"/>
  <c r="H14" i="20"/>
  <c r="I14" i="20"/>
  <c r="J14" i="20" s="1"/>
  <c r="H15" i="20"/>
  <c r="I15" i="20"/>
  <c r="J15" i="20"/>
  <c r="H16" i="20"/>
  <c r="I16" i="20"/>
  <c r="J16" i="20" s="1"/>
  <c r="H17" i="20"/>
  <c r="I17" i="20"/>
  <c r="J17" i="20"/>
  <c r="H18" i="20"/>
  <c r="I18" i="20"/>
  <c r="J18" i="20"/>
  <c r="H19" i="20"/>
  <c r="I19" i="20"/>
  <c r="J19" i="20"/>
  <c r="H20" i="20"/>
  <c r="I20" i="20"/>
  <c r="J20" i="20"/>
  <c r="H21" i="20"/>
  <c r="I21" i="20"/>
  <c r="J21" i="20"/>
  <c r="H22" i="20"/>
  <c r="I22" i="20"/>
  <c r="J22" i="20" s="1"/>
  <c r="H23" i="20"/>
  <c r="I23" i="20"/>
  <c r="J23" i="20"/>
  <c r="H24" i="20"/>
  <c r="I24" i="20" s="1"/>
  <c r="J24" i="20" s="1"/>
  <c r="H25" i="20"/>
  <c r="I25" i="20"/>
  <c r="J25" i="20"/>
  <c r="H26" i="20"/>
  <c r="I26" i="20"/>
  <c r="J26" i="20"/>
  <c r="H27" i="20"/>
  <c r="I27" i="20"/>
  <c r="J27" i="20"/>
  <c r="H28" i="20"/>
  <c r="I28" i="20"/>
  <c r="J28" i="20"/>
  <c r="H29" i="20"/>
  <c r="I29" i="20" s="1"/>
  <c r="J29" i="20" s="1"/>
  <c r="H30" i="20"/>
  <c r="I30" i="20"/>
  <c r="J30" i="20"/>
  <c r="H31" i="20"/>
  <c r="I31" i="20"/>
  <c r="J31" i="20"/>
  <c r="H32" i="20"/>
  <c r="I32" i="20"/>
  <c r="J32" i="20"/>
  <c r="H33" i="20"/>
  <c r="I33" i="20" s="1"/>
  <c r="J33" i="20" s="1"/>
  <c r="J3" i="20"/>
  <c r="I3" i="20"/>
  <c r="H3" i="20"/>
  <c r="H4" i="16"/>
  <c r="I4" i="16" s="1"/>
  <c r="J4" i="16" s="1"/>
  <c r="H5" i="16"/>
  <c r="I5" i="16"/>
  <c r="J5" i="16" s="1"/>
  <c r="H6" i="16"/>
  <c r="I6" i="16"/>
  <c r="J6" i="16" s="1"/>
  <c r="H7" i="16"/>
  <c r="I7" i="16"/>
  <c r="J7" i="16"/>
  <c r="H8" i="16"/>
  <c r="I8" i="16"/>
  <c r="J8" i="16"/>
  <c r="H9" i="16"/>
  <c r="I9" i="16"/>
  <c r="J9" i="16"/>
  <c r="H10" i="16"/>
  <c r="I10" i="16"/>
  <c r="J10" i="16"/>
  <c r="H11" i="16"/>
  <c r="I11" i="16"/>
  <c r="J11" i="16"/>
  <c r="H12" i="16"/>
  <c r="I12" i="16"/>
  <c r="J12" i="16"/>
  <c r="H13" i="16"/>
  <c r="I13" i="16"/>
  <c r="J13" i="16"/>
  <c r="H14" i="16"/>
  <c r="I14" i="16" s="1"/>
  <c r="J14" i="16" s="1"/>
  <c r="H15" i="16"/>
  <c r="I15" i="16" s="1"/>
  <c r="J15" i="16" s="1"/>
  <c r="H16" i="16"/>
  <c r="I16" i="16"/>
  <c r="J16" i="16"/>
  <c r="H17" i="16"/>
  <c r="I17" i="16"/>
  <c r="J17" i="16"/>
  <c r="H18" i="16"/>
  <c r="I18" i="16"/>
  <c r="J18" i="16"/>
  <c r="H19" i="16"/>
  <c r="I19" i="16"/>
  <c r="J19" i="16"/>
  <c r="H20" i="16"/>
  <c r="I20" i="16"/>
  <c r="J20" i="16"/>
  <c r="H21" i="16"/>
  <c r="I21" i="16"/>
  <c r="J21" i="16"/>
  <c r="H22" i="16"/>
  <c r="I22" i="16"/>
  <c r="J22" i="16"/>
  <c r="H23" i="16"/>
  <c r="I23" i="16"/>
  <c r="J23" i="16" s="1"/>
  <c r="H24" i="16"/>
  <c r="I24" i="16"/>
  <c r="J24" i="16" s="1"/>
  <c r="H25" i="16"/>
  <c r="I25" i="16" s="1"/>
  <c r="J25" i="16" s="1"/>
  <c r="H26" i="16"/>
  <c r="I26" i="16"/>
  <c r="J26" i="16"/>
  <c r="H27" i="16"/>
  <c r="I27" i="16"/>
  <c r="J27" i="16"/>
  <c r="H28" i="16"/>
  <c r="I28" i="16"/>
  <c r="J28" i="16"/>
  <c r="H29" i="16"/>
  <c r="I29" i="16"/>
  <c r="J29" i="16"/>
  <c r="H30" i="16"/>
  <c r="I30" i="16"/>
  <c r="J30" i="16"/>
  <c r="H31" i="16"/>
  <c r="I31" i="16"/>
  <c r="J31" i="16" s="1"/>
  <c r="H32" i="16"/>
  <c r="I32" i="16"/>
  <c r="J32" i="16"/>
  <c r="H33" i="16"/>
  <c r="I33" i="16"/>
  <c r="J33" i="16"/>
  <c r="H34" i="16"/>
  <c r="I34" i="16"/>
  <c r="J34" i="16" s="1"/>
  <c r="H35" i="16"/>
  <c r="I35" i="16"/>
  <c r="J35" i="16"/>
  <c r="H36" i="16"/>
  <c r="I36" i="16"/>
  <c r="J36" i="16"/>
  <c r="H37" i="16"/>
  <c r="I37" i="16"/>
  <c r="J37" i="16"/>
  <c r="H38" i="16"/>
  <c r="I38" i="16"/>
  <c r="J38" i="16"/>
  <c r="H39" i="16"/>
  <c r="I39" i="16"/>
  <c r="J39" i="16"/>
  <c r="H40" i="16"/>
  <c r="I40" i="16"/>
  <c r="J40" i="16"/>
  <c r="H41" i="16"/>
  <c r="I41" i="16"/>
  <c r="J41" i="16"/>
  <c r="H42" i="16"/>
  <c r="I42" i="16" s="1"/>
  <c r="J42" i="16" s="1"/>
  <c r="H43" i="16"/>
  <c r="I43" i="16" s="1"/>
  <c r="J43" i="16" s="1"/>
  <c r="H44" i="16"/>
  <c r="I44" i="16"/>
  <c r="J44" i="16"/>
  <c r="H45" i="16"/>
  <c r="I45" i="16"/>
  <c r="J45" i="16"/>
  <c r="H46" i="16"/>
  <c r="I46" i="16"/>
  <c r="J46" i="16"/>
  <c r="H47" i="16"/>
  <c r="I47" i="16" s="1"/>
  <c r="J47" i="16" s="1"/>
  <c r="H48" i="16"/>
  <c r="I48" i="16"/>
  <c r="J48" i="16"/>
  <c r="H49" i="16"/>
  <c r="I49" i="16"/>
  <c r="J49" i="16"/>
  <c r="H50" i="16"/>
  <c r="I50" i="16"/>
  <c r="J50" i="16"/>
  <c r="J3" i="16"/>
  <c r="I3" i="16"/>
  <c r="H3" i="16"/>
  <c r="H4" i="36"/>
  <c r="I4" i="36"/>
  <c r="J4" i="36"/>
  <c r="H5" i="36"/>
  <c r="I5" i="36"/>
  <c r="J5" i="36" s="1"/>
  <c r="H6" i="36"/>
  <c r="I6" i="36"/>
  <c r="J6" i="36"/>
  <c r="H7" i="36"/>
  <c r="I7" i="36"/>
  <c r="J7" i="36" s="1"/>
  <c r="H8" i="36"/>
  <c r="I8" i="36"/>
  <c r="J8" i="36"/>
  <c r="H9" i="36"/>
  <c r="I9" i="36" s="1"/>
  <c r="J9" i="36" s="1"/>
  <c r="H10" i="36"/>
  <c r="I10" i="36"/>
  <c r="J10" i="36"/>
  <c r="H11" i="36"/>
  <c r="I11" i="36"/>
  <c r="J11" i="36"/>
  <c r="H12" i="36"/>
  <c r="I12" i="36" s="1"/>
  <c r="J12" i="36" s="1"/>
  <c r="H13" i="36"/>
  <c r="I13" i="36" s="1"/>
  <c r="J13" i="36" s="1"/>
  <c r="I3" i="36"/>
  <c r="J3" i="36" s="1"/>
  <c r="H3" i="36"/>
  <c r="H4" i="34"/>
  <c r="I4" i="34"/>
  <c r="J4" i="34"/>
  <c r="H5" i="34"/>
  <c r="I5" i="34"/>
  <c r="J5" i="34"/>
  <c r="H6" i="34"/>
  <c r="I6" i="34"/>
  <c r="J6" i="34"/>
  <c r="H7" i="34"/>
  <c r="I7" i="34" s="1"/>
  <c r="J7" i="34" s="1"/>
  <c r="H8" i="34"/>
  <c r="I8" i="34"/>
  <c r="J8" i="34"/>
  <c r="H9" i="34"/>
  <c r="I9" i="34" s="1"/>
  <c r="J9" i="34" s="1"/>
  <c r="H10" i="34"/>
  <c r="I10" i="34"/>
  <c r="J10" i="34"/>
  <c r="H11" i="34"/>
  <c r="I11" i="34"/>
  <c r="J11" i="34"/>
  <c r="H12" i="34"/>
  <c r="I12" i="34"/>
  <c r="J12" i="34"/>
  <c r="H13" i="34"/>
  <c r="I13" i="34"/>
  <c r="J13" i="34"/>
  <c r="H14" i="34"/>
  <c r="I14" i="34"/>
  <c r="J14" i="34"/>
  <c r="H15" i="34"/>
  <c r="I15" i="34"/>
  <c r="J15" i="34"/>
  <c r="H16" i="34"/>
  <c r="I16" i="34"/>
  <c r="J16" i="34" s="1"/>
  <c r="H17" i="34"/>
  <c r="I17" i="34"/>
  <c r="J17" i="34"/>
  <c r="H18" i="34"/>
  <c r="I18" i="34"/>
  <c r="J18" i="34"/>
  <c r="H19" i="34"/>
  <c r="I19" i="34"/>
  <c r="J19" i="34"/>
  <c r="H20" i="34"/>
  <c r="I20" i="34"/>
  <c r="J20" i="34"/>
  <c r="H21" i="34"/>
  <c r="I21" i="34"/>
  <c r="J21" i="34"/>
  <c r="H22" i="34"/>
  <c r="I22" i="34"/>
  <c r="J22" i="34"/>
  <c r="H23" i="34"/>
  <c r="I23" i="34"/>
  <c r="J23" i="34"/>
  <c r="H24" i="34"/>
  <c r="I24" i="34"/>
  <c r="J24" i="34"/>
  <c r="H25" i="34"/>
  <c r="I25" i="34"/>
  <c r="J25" i="34"/>
  <c r="H26" i="34"/>
  <c r="I26" i="34"/>
  <c r="J26" i="34"/>
  <c r="H27" i="34"/>
  <c r="I27" i="34"/>
  <c r="J27" i="34"/>
  <c r="H28" i="34"/>
  <c r="I28" i="34"/>
  <c r="J28" i="34"/>
  <c r="H29" i="34"/>
  <c r="I29" i="34"/>
  <c r="J29" i="34"/>
  <c r="J3" i="34"/>
  <c r="I3" i="34"/>
  <c r="H3" i="34"/>
  <c r="H4" i="14"/>
  <c r="I4" i="14"/>
  <c r="J4" i="14" s="1"/>
  <c r="H5" i="14"/>
  <c r="I5" i="14"/>
  <c r="J5" i="14"/>
  <c r="H6" i="14"/>
  <c r="I6" i="14"/>
  <c r="J6" i="14"/>
  <c r="H7" i="14"/>
  <c r="I7" i="14"/>
  <c r="J7" i="14" s="1"/>
  <c r="H8" i="14"/>
  <c r="I8" i="14"/>
  <c r="J8" i="14"/>
  <c r="H9" i="14"/>
  <c r="I9" i="14"/>
  <c r="J9" i="14"/>
  <c r="H10" i="14"/>
  <c r="I10" i="14"/>
  <c r="J10" i="14"/>
  <c r="H11" i="14"/>
  <c r="I11" i="14"/>
  <c r="J11" i="14"/>
  <c r="H12" i="14"/>
  <c r="I12" i="14"/>
  <c r="J12" i="14"/>
  <c r="H13" i="14"/>
  <c r="I13" i="14"/>
  <c r="J13" i="14" s="1"/>
  <c r="H14" i="14"/>
  <c r="I14" i="14"/>
  <c r="J14" i="14"/>
  <c r="H15" i="14"/>
  <c r="I15" i="14"/>
  <c r="J15" i="14" s="1"/>
  <c r="H16" i="14"/>
  <c r="I16" i="14"/>
  <c r="J16" i="14"/>
  <c r="H17" i="14"/>
  <c r="I17" i="14"/>
  <c r="J17" i="14"/>
  <c r="H18" i="14"/>
  <c r="I18" i="14"/>
  <c r="J18" i="14" s="1"/>
  <c r="H19" i="14"/>
  <c r="I19" i="14"/>
  <c r="J19" i="14" s="1"/>
  <c r="H20" i="14"/>
  <c r="I20" i="14"/>
  <c r="J20" i="14"/>
  <c r="H21" i="14"/>
  <c r="I21" i="14"/>
  <c r="J21" i="14"/>
  <c r="H22" i="14"/>
  <c r="I22" i="14"/>
  <c r="J22" i="14"/>
  <c r="H23" i="14"/>
  <c r="I23" i="14" s="1"/>
  <c r="J23" i="14" s="1"/>
  <c r="H24" i="14"/>
  <c r="I24" i="14"/>
  <c r="J24" i="14"/>
  <c r="H25" i="14"/>
  <c r="I25" i="14"/>
  <c r="J25" i="14" s="1"/>
  <c r="H26" i="14"/>
  <c r="I26" i="14"/>
  <c r="J26" i="14"/>
  <c r="H27" i="14"/>
  <c r="I27" i="14"/>
  <c r="J27" i="14"/>
  <c r="I3" i="14"/>
  <c r="J3" i="14" s="1"/>
  <c r="H3" i="14"/>
  <c r="J14" i="36" l="1"/>
  <c r="E22" i="20" l="1"/>
  <c r="E9" i="20"/>
  <c r="E8" i="20"/>
  <c r="E5" i="20"/>
  <c r="E4" i="20"/>
  <c r="E49" i="44" l="1"/>
  <c r="E5" i="32"/>
  <c r="E4" i="31"/>
  <c r="E3" i="31"/>
  <c r="E3" i="23"/>
  <c r="E5" i="22"/>
  <c r="J5" i="22" s="1"/>
  <c r="E26" i="20"/>
  <c r="E23" i="20"/>
  <c r="E21" i="20"/>
  <c r="E17" i="20"/>
  <c r="E16" i="20"/>
  <c r="E15" i="20"/>
  <c r="J30" i="34" l="1"/>
  <c r="J6" i="31" l="1"/>
  <c r="J6" i="24"/>
  <c r="J11" i="12"/>
  <c r="J34" i="20"/>
  <c r="J6" i="32" l="1"/>
  <c r="J26" i="42" l="1"/>
  <c r="J31" i="40" l="1"/>
  <c r="J78" i="44" l="1"/>
  <c r="J28" i="14" l="1"/>
  <c r="J58" i="41" l="1"/>
  <c r="J7" i="22" l="1"/>
  <c r="J4" i="23"/>
  <c r="J51" i="16" l="1"/>
  <c r="D34" i="37" l="1"/>
  <c r="D25" i="37" l="1"/>
  <c r="D23" i="37"/>
  <c r="D22" i="37"/>
  <c r="D21" i="37"/>
  <c r="C35" i="37"/>
  <c r="C42" i="37" l="1"/>
  <c r="C41" i="37"/>
  <c r="C40" i="37"/>
  <c r="C43" i="37" l="1"/>
  <c r="D17" i="37" l="1"/>
  <c r="C17" i="37"/>
  <c r="E16" i="37" l="1"/>
  <c r="E15" i="37"/>
  <c r="E14" i="37"/>
  <c r="E13" i="37"/>
  <c r="E12" i="37"/>
  <c r="E11" i="37"/>
  <c r="E4" i="37" l="1"/>
  <c r="E5" i="37"/>
  <c r="E6" i="37"/>
  <c r="E7" i="37"/>
  <c r="E8" i="37"/>
  <c r="E9" i="37"/>
  <c r="E10" i="37"/>
  <c r="E3" i="37"/>
  <c r="E17" i="37" l="1"/>
  <c r="D27" i="37" l="1"/>
  <c r="F16" i="37"/>
  <c r="F9" i="37" l="1"/>
  <c r="F10" i="37"/>
  <c r="D28" i="37"/>
  <c r="F12" i="37"/>
  <c r="D30" i="37"/>
  <c r="F14" i="37"/>
  <c r="D32" i="37"/>
  <c r="F15" i="37"/>
  <c r="D33" i="37"/>
  <c r="F13" i="37"/>
  <c r="D31" i="37"/>
  <c r="F11" i="37" l="1"/>
  <c r="D29" i="37"/>
  <c r="F8" i="37"/>
  <c r="D26" i="37"/>
  <c r="F6" i="37"/>
  <c r="D24" i="37"/>
  <c r="D35" i="37" s="1"/>
  <c r="F7" i="37" l="1"/>
  <c r="F5" i="37"/>
  <c r="F3" i="37" l="1"/>
  <c r="F4" i="37" l="1"/>
  <c r="F17"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tc={A9B2E89A-2FB9-4681-A36E-D48EE021B3E5}</author>
  </authors>
  <commentList>
    <comment ref="H2" authorId="0" shapeId="0" xr:uid="{A9B2E89A-2FB9-4681-A36E-D48EE021B3E5}">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tc={D9A8045B-EA7F-4BDC-9DEE-C0463EF6AF54}</author>
  </authors>
  <commentList>
    <comment ref="H2" authorId="0" shapeId="0" xr:uid="{D9A8045B-EA7F-4BDC-9DEE-C0463EF6AF54}">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tc={CF870C08-BC5F-4FB2-BFF2-A8132076F334}</author>
  </authors>
  <commentList>
    <comment ref="H2" authorId="0" shapeId="0" xr:uid="{CF870C08-BC5F-4FB2-BFF2-A8132076F334}">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Catalina Ossa Ortega</author>
    <author>tc={64F9559A-1514-463F-8F9E-2F9EB4347557}</author>
  </authors>
  <commentList>
    <comment ref="D2" authorId="0" shapeId="0" xr:uid="{37F1F2DE-2E60-4976-BBFA-B5932C865BDF}">
      <text>
        <r>
          <rPr>
            <b/>
            <sz val="10"/>
            <color indexed="81"/>
            <rFont val="Tahoma"/>
            <family val="2"/>
          </rPr>
          <t>TENER EN CUENTA LAS OBSERVACIONES DE ESTE CAMPO UNIDAD DE MEDIDA, RELACIONADAS EN EL DOCUMENTO ESTUDIO PREVIO Después de observaciones al Pliego Definitivo (Publicado por Adenda) - Ver numeral 2.6 LOTE 4: Salud Oral. / DEBERÁ INDICAR AQUÍ LA PRESENTACIÓN EN QUE LA ESTÁ OFERTANDO - SÓLO PARA LOS ÍTEMS ADMITIDOS</t>
        </r>
      </text>
    </comment>
    <comment ref="H2" authorId="1" shapeId="0" xr:uid="{64F9559A-1514-463F-8F9E-2F9EB4347557}">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tc={2A7081E6-5E9F-4918-8405-2E3D0D40B78A}</author>
  </authors>
  <commentList>
    <comment ref="H2" authorId="0" shapeId="0" xr:uid="{2A7081E6-5E9F-4918-8405-2E3D0D40B78A}">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tc={DB2A344B-5E23-4CDE-9975-60A97298942A}</author>
  </authors>
  <commentList>
    <comment ref="H2" authorId="0" shapeId="0" xr:uid="{DB2A344B-5E23-4CDE-9975-60A97298942A}">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tc={D91014A2-E689-4CB8-A3C2-D4E3DCEB4126}</author>
  </authors>
  <commentList>
    <comment ref="H2" authorId="0" shapeId="0" xr:uid="{D91014A2-E689-4CB8-A3C2-D4E3DCEB4126}">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tc={BA27F050-1689-4680-A9AB-4E0949A8FDDD}</author>
  </authors>
  <commentList>
    <comment ref="H2" authorId="0" shapeId="0" xr:uid="{BA27F050-1689-4680-A9AB-4E0949A8FDDD}">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tc={34E40233-E20B-4EE2-B012-C53242B376D4}</author>
  </authors>
  <commentList>
    <comment ref="H2" authorId="0" shapeId="0" xr:uid="{34E40233-E20B-4EE2-B012-C53242B376D4}">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tc={F5B7D440-BFBB-49BB-8F95-4B2D1AB20DD3}</author>
  </authors>
  <commentList>
    <comment ref="H2" authorId="0" shapeId="0" xr:uid="{F5B7D440-BFBB-49BB-8F95-4B2D1AB20DD3}">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tc={5C3F4B4A-6FB6-4A5B-AD6C-7D05CE237CF8}</author>
  </authors>
  <commentList>
    <comment ref="H2" authorId="0" shapeId="0" xr:uid="{5C3F4B4A-6FB6-4A5B-AD6C-7D05CE237CF8}">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tc={27A4D45E-D945-4F31-BD5E-602CC33AC430}</author>
  </authors>
  <commentList>
    <comment ref="H2" authorId="0" shapeId="0" xr:uid="{27A4D45E-D945-4F31-BD5E-602CC33AC430}">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tc={9254B765-879F-49AC-8C1C-B1ABE7FC4609}</author>
  </authors>
  <commentList>
    <comment ref="H2" authorId="0" shapeId="0" xr:uid="{9254B765-879F-49AC-8C1C-B1ABE7FC4609}">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tc={8F86947A-578D-41D7-9D09-67B6219141A7}</author>
  </authors>
  <commentList>
    <comment ref="H2" authorId="0" shapeId="0" xr:uid="{8F86947A-578D-41D7-9D09-67B6219141A7}">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tc={E6B8C30F-CD4D-44AC-8CE1-31CD2D5372DA}</author>
  </authors>
  <commentList>
    <comment ref="H2" authorId="0" shapeId="0" xr:uid="{E6B8C30F-CD4D-44AC-8CE1-31CD2D5372DA}">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el ítem está exento de IVA, indique cero (0)</t>
      </text>
    </comment>
  </commentList>
</comments>
</file>

<file path=xl/sharedStrings.xml><?xml version="1.0" encoding="utf-8"?>
<sst xmlns="http://schemas.openxmlformats.org/spreadsheetml/2006/main" count="1666" uniqueCount="963">
  <si>
    <t>ITEM</t>
  </si>
  <si>
    <t>ESPECIFICACIÓN TÉCNICA</t>
  </si>
  <si>
    <t>UNIDAD DE MEDIDA</t>
  </si>
  <si>
    <t>Unidad</t>
  </si>
  <si>
    <t xml:space="preserve">Unidad </t>
  </si>
  <si>
    <t>PROGRAMA</t>
  </si>
  <si>
    <t>Caja x 12</t>
  </si>
  <si>
    <t>Pares</t>
  </si>
  <si>
    <t>Galón</t>
  </si>
  <si>
    <t>CANTIDAD REQUERIDA</t>
  </si>
  <si>
    <t>NOMBRE DEL ELEMENTO</t>
  </si>
  <si>
    <t>Frasco x 500 ml</t>
  </si>
  <si>
    <t>BATERIA RECARGABLE TIPO AAA</t>
  </si>
  <si>
    <t>Pila de restablecimiento de carga - Tipo AAA</t>
  </si>
  <si>
    <t>Rollo</t>
  </si>
  <si>
    <t>Escalera De Agilidad </t>
  </si>
  <si>
    <t>Escalera De Agilidad 10pasos 4mt</t>
  </si>
  <si>
    <t>Cartulina bristol 150 gr. Tamaño 70 X 100 color negro</t>
  </si>
  <si>
    <t>Pliego</t>
  </si>
  <si>
    <t>Para marcar en diferentes superficies de manera permanente. Tintas de secado rápido, alta intensidad y rendimiento. Punta biselada con tres anchos de línea. Disponibles en cuatro colores de tinta : azul, negro, rojo y verde</t>
  </si>
  <si>
    <t>Pegante en barra</t>
  </si>
  <si>
    <t>Pegante para uso escolar y oficina, secado rápido y fuerte. Cierre hermético, no tóxico. 40 gramos.</t>
  </si>
  <si>
    <t>Lápices de colores super triangulares</t>
  </si>
  <si>
    <t>Lápices de color super triangular, tamaño jumbo. Diseño ergonómico con diámetro más grueso. Longitud y peso ideal para las manos pequeñas. Minas gruesas de 5mm, para mayor cobertura, resistencia y duración, con tajalápiz especial para el color</t>
  </si>
  <si>
    <t>Marcadores borrables punta gruesa colores variados</t>
  </si>
  <si>
    <t xml:space="preserve">Marcadores permanentes gruesos x 10 unidades </t>
  </si>
  <si>
    <r>
      <t xml:space="preserve">Marcadores para tablero acrílico blanco, de gran versatilidad. Punta biselada con tres anchos de línea. Hechos con tintas de secado rápido. Al borrarse no deja sombras sobre el tablero. Las formulaciones de tinta están libres de compuestos y solventes. Libre de olores desagradables y penetrantes en el momento de su utilización. Disponibles en los siguientes </t>
    </r>
    <r>
      <rPr>
        <b/>
        <sz val="12"/>
        <color theme="1"/>
        <rFont val="Calibri"/>
        <family val="2"/>
        <scheme val="minor"/>
      </rPr>
      <t>colores: Azul, negro, rojo y verde.</t>
    </r>
  </si>
  <si>
    <t>Step con dos niveles de altura</t>
  </si>
  <si>
    <t>Bandas de suspensión (TRX)</t>
  </si>
  <si>
    <t>El TRX es un sistema de entrenamiento basado en la realización de ejercicios en suspensión, material en reata de 5cm de ancho hasta 4 líneas de reata con costuras reforzadas en naylon. Herrajes soldados, alpinista o mosquetón. Puños en caucho + zona acolchada la mejor forma de trabajar todo tu cuerpo con tu propio peso. Correa ajustable para diferentes usuarios. Unisex. Peso máximo de usuario 150Kg</t>
  </si>
  <si>
    <t>Balón Medicinal de Caucho de 5 kg</t>
  </si>
  <si>
    <t>Balón Medicinal para entrenamiento funcional. 
Los beneficios de balones medicinales incluyen incremento de fuerza, mejora el equilibrio, coordinación y velocidad. Balón de peso. 
Material: Caucho de alta resistencia, interior relleno de caucho molido. 
Peso:5kg</t>
  </si>
  <si>
    <t>Mancuernas 10LB</t>
  </si>
  <si>
    <t>Mancuernas 6LB</t>
  </si>
  <si>
    <t>Adipómetros (plicómetro)</t>
  </si>
  <si>
    <t xml:space="preserve">Rollo Thera band </t>
  </si>
  <si>
    <t>Balón Oficial del Fútbol Profesional Colombiano-Dimayor: 2002 – 2005
Cosido a mano reforzada con cuatro capas en material textil
Superficies de juego: artificial y natural
Peso:350 a 400 g
Circunferencia: 63,5 a 66 cm
Rebote: 115 a 155 cm
Balón profesional de fútbol para superficie de juego artificial y natural
Color: Gris</t>
  </si>
  <si>
    <t>Tulas</t>
  </si>
  <si>
    <t>Material: Lona 100%.
Medida: 100x45cm.
Tula pequeña.
Capacidad: 12 balones.</t>
  </si>
  <si>
    <t>Balones de futbol de salón</t>
  </si>
  <si>
    <t>Todo terreno.
Larga duración.
Cámara interior de butilo de dos capas.
Alta retención de aire.
Circunferencia: 60 a 62 cm
Peso: 440 a 450 g
Rebote: Máx. 35 cm</t>
  </si>
  <si>
    <t>Inflador de mano</t>
  </si>
  <si>
    <t>Estructura de poliestireno de alta calidad
Diversidad en usos
10 pulgadas</t>
  </si>
  <si>
    <t>Palotroke</t>
  </si>
  <si>
    <t>JUEGO QUE CONTIENE: El platillo: será de material plástico flexible no quebradizo fabricado en polietileno de baja densidad de 26 cm de diámetro en su parte exterior, con una abertura ovoide en el centro de 7.5 cm de diámetro, su peso será de 175 gramos. El TROKE: será un elemento de material plástico no macizo fabricado en polietileno de baja densidad con una longitud de 55 cm. Su peso será de 220 gramos.</t>
  </si>
  <si>
    <t>Fabricadas en hierro, extremos en forma hexagonal, forradas en vinilo encauchado.
Pesos: 10LB.</t>
  </si>
  <si>
    <t>Fabricadas en hierro, extremos en forma hexagonal, forradas en vinilo encauchado.
Pesos: 6LB</t>
  </si>
  <si>
    <t>AROS PLANOS</t>
  </si>
  <si>
    <t xml:space="preserve">Aros plasticos, colores surtidos 1,5, pulgadas x 55 cms con union permanente. </t>
  </si>
  <si>
    <t>BALÓN FUTBOL # 3</t>
  </si>
  <si>
    <t>Cumple especificaciones técnicas de la FIFA solo el balón #3. Tipo cocido. Todo terreno. Cubierta en PVC para larga duración. Cámara interior de butilo de dos capas, alta retención de aire. Balón #3 Peso: 300 A 340 g. Circunferencia: 58 A 60 cm
Rebote: 95 A 125 cm</t>
  </si>
  <si>
    <t>BALÓN FUTSAL</t>
  </si>
  <si>
    <t>Avalado AMF y oficial en la federación colombiana de futbol de salón. Cumple con especificaciones técnicas internacionales (Balón de alta categoría). Tecnología Thermotech. Precisión. Peso: 440 a 450 g. Circunferencia: 60 a 62 cm. Rebote: Máx. 35 cm</t>
  </si>
  <si>
    <t>ESCALERA DE COORDINACIÓN</t>
  </si>
  <si>
    <t>TRAMPOLÍN</t>
  </si>
  <si>
    <t>1 metro de diametro - 122cm superficie de salto - 48cm de alto, nylon de alta resistencia, peso máximo 150kg</t>
  </si>
  <si>
    <t>BALON MEDICINAL CON REBOTE 3KG</t>
  </si>
  <si>
    <t>Balón medicinal de rebote. Material: Caucho macizo de rebote de alta resistencia. Diámetro: 3kg: 68cm</t>
  </si>
  <si>
    <t>BALON MEDICINAL CON REBOTE 4KG</t>
  </si>
  <si>
    <t>Balón medicinal de rebote. Material: Caucho macizo de rebote de alta resistencia. Diámetro: 4kg: 68cm</t>
  </si>
  <si>
    <t>BALON MEDICINAL CON REBOTE 5 KG</t>
  </si>
  <si>
    <t>Balón medicinal de rebote. Material: Caucho macizo de rebote de alta resistencia. Diámetro: 5kg: 75cm</t>
  </si>
  <si>
    <t>BALON MEDICINAL CON REBOTE 6 KG</t>
  </si>
  <si>
    <t>Balón medicinal de rebote. Material: Caucho macizo de rebote de alta resistencia. Diámetro: 6kg: 75cm</t>
  </si>
  <si>
    <t>Balón Baloncesto número 6</t>
  </si>
  <si>
    <t>Balón Baloncesto número 7</t>
  </si>
  <si>
    <t>Balón fútbol numero 5</t>
  </si>
  <si>
    <t>Balón fútbol numero 4</t>
  </si>
  <si>
    <t>Cumple especificaciones técnicas de la FIFA solo el balón #5. Tipo cocido. Todo terreno. Cubierta en PVC para larga duración. Cámara interior de butilo de dos capas, alta retención de aire.
Construcción: laminado al calor
Superficies de juego: artificial, natural, tierra y arenilla.
Peso: 410 a 450 g
Circunferencia: 68 a 70 cm
Rebote: mínimo 115cm
Balón profesional de fútbol #5 para toda superficie de juego
Color: Blanco</t>
  </si>
  <si>
    <t>BALÓN MICROFUTBOL</t>
  </si>
  <si>
    <t>Una línea de apósitos IV perfectamente diseñados para ayudar a proporcionar una fijación avanzada de catéteres IV y de vía central. El apósito tiene un borde de estabilización, una ventana transparente, un adhesivo recubierto con un patrón, una muesca profunda y una tira de esparadrapo para proporcionar una sujeción segura, visibilidad del punto de inserción y control de la humedad. El borde de estabilización es flexible y adaptable para ayudar a reducir el levantamiento de los bordes y maximizar la fijación y el tiempo de uso.</t>
  </si>
  <si>
    <t>BURETROL (150 cc)</t>
  </si>
  <si>
    <t>Dispositivo de succión diseñado para aspirar secreciones de las vías respiratorias, evitando que obstruyan la respiración. Es muy común en procedimientos quirúrgicos, en emergencias y en cuidados críticos para pacientes que no pueden eliminar secreciones por sí mismos.Tiene una punta curva, redondeada y perforada, diseñada para aspirar líquidos sin dañar los tejidos blandos de la boca y la garganta.Su punta suele estar perforada en varios puntos, lo que permite una succión efectiva mientras reduce el riesgo de que se obstruya con moco o sangre. Dispone de un mango largo y rígido para un manejo fácil, que suele tener una textura antideslizante.</t>
  </si>
  <si>
    <t>Caja x 50 und</t>
  </si>
  <si>
    <t>Caja x 100 und</t>
  </si>
  <si>
    <t>Características: Material: Polipropileno (PP) o Poliéster (PES) Tipo: Gorro desechable para uso médico, industrial o alimentario Tamaño: Universal (ajuste ajustable) Color: Blanco, azul o verde. Espesor: 0,1-0,3 mm Peso: 2-5 gramos</t>
  </si>
  <si>
    <t>Material: Látex naturalTalla: S (Pequeña) Longitud: 21-23 cm Espesor: 0.1-0.3 mm (palo), 0.2-0.4 mm (punta) Peso: 15-25 gramos por par Tipo: Guante para uso médico, industrial y doméstico</t>
  </si>
  <si>
    <t>Material: Látex natural
Talla: M (Mediana)
Longitud: 23-25 cm
Espesor: 0.1-0.3 mm (palo), 0.2-0.4 mm (punta)
Peso: 18-30 gramos por par
Tipo: Guante para uso médico, industrial y doméstico</t>
  </si>
  <si>
    <t>Nitrilo sintético
Talla: M (Mediana)
Longitud: 23-25 cm
Espesor: 0.1-0.3 mm (palo), 0.2-0.4 mm (punta)
Peso: 18-30 gramos por par
Tipo: Guante para uso médico, industrial y doméstico</t>
  </si>
  <si>
    <t xml:space="preserve">Caja x 100 und </t>
  </si>
  <si>
    <t>Dispositivo 100% estéril mediante óxido de etileno, desechable en polipropileno traslucido del cilindro; compuestas de tres partes: cilindro con alas de sujeción, embolo de caucho, pistón y aguja. Libre de pirógenos y atoxica. Sistema LUER LOCK Aguja atraumática tribiselada.</t>
  </si>
  <si>
    <t>MASCARA DE NO REINHALACION ADULTO</t>
  </si>
  <si>
    <t xml:space="preserve">Dispositivo medico diseñado para uso en procedimientos de oxigenoterapia.
*Vinilo Transparente suave para comodidad y evaluación visual del paciente.
*Presilla ajustable para la nariz asegura un ajuste cómodo.
*Completa con tubo de 213 cm de largo para suministro de oxigeno.
*El adaptador gira para acomodarse a la posición del paciente. </t>
  </si>
  <si>
    <t>MASCARA DE NO REINHALACION PEDIATRICO</t>
  </si>
  <si>
    <t>La máscara tiene bandas elásticas y clip para la nariz que aseguran un mejor ajuste para una mayor comodidad Ajuste alargado Válvula de control para evitar la reinhalación. Tubo de oxígeno con adaptador giratorio Hecho con vinilo suave y transparente. TUBO DE 2,00MTS- Bolsa de depósito de 750 mL</t>
  </si>
  <si>
    <t>Cinta adhesiva médica de uso quirúrgico utilizado para fijar vendajes, sondas, cánulas, catéteres o para asegurar heridas en procedimientos quirúrgicos o de atención primaria</t>
  </si>
  <si>
    <t>Paños absorbentes</t>
  </si>
  <si>
    <t>Dispositivo médico y de limpieza utilizado para la absorción de líquidos comunmente usado en entornos quirúrgicos, clínicos y de laboratorio.</t>
  </si>
  <si>
    <t>Producto biocida para la higiene humana</t>
  </si>
  <si>
    <t>Alcohol antiseptico 70% frasco x 700 ML</t>
  </si>
  <si>
    <t>Caja x 2 tubos</t>
  </si>
  <si>
    <t xml:space="preserve">Collarines Cervicales graduables adultos </t>
  </si>
  <si>
    <t>Ácido fosforico en gel 35% - 38%</t>
  </si>
  <si>
    <t xml:space="preserve">Ácido fosforico  en gel 35% - 38% utilizado en tratamientos dentales con concentracion de 35% a 38 % y se presenta en envases de 12 ml. Se utiliza para acondicionamiento y preparacion dentinaria antes de aplicar sellantes o resinas. </t>
  </si>
  <si>
    <t>Alcohol Eucida 70 - 90%.</t>
  </si>
  <si>
    <t>Alginato cromático</t>
  </si>
  <si>
    <t>Amonio cuaternario de quinta generación libre de alcohol.</t>
  </si>
  <si>
    <t>Anestesia lidocaína spray -</t>
  </si>
  <si>
    <t>Baberos desechable-</t>
  </si>
  <si>
    <t>Bicarbonato para profijet.</t>
  </si>
  <si>
    <t>Bolsas para esterilizar a vapor 3 1/2" x 9".</t>
  </si>
  <si>
    <t>Cemento de cementación temporal de óxido de zinc 
sin eugenol (Tipo Temp bond)</t>
  </si>
  <si>
    <t>Cepillo dental para adulto con cerdas suaves de nylon</t>
  </si>
  <si>
    <t>Cepillo dental para niño con cerdas suaves de nylon</t>
  </si>
  <si>
    <t>Cepillos plásticos de mango largo para lavado de escupidera</t>
  </si>
  <si>
    <t>Desinfectante Amonio cuaternario de quinta generación 
libre de alcohol.</t>
  </si>
  <si>
    <t>Hidróxido de calcio en pasta.</t>
  </si>
  <si>
    <t>Hidróxido de Calcio en polvo -</t>
  </si>
  <si>
    <t>Limpiador de manchas Detartrol</t>
  </si>
  <si>
    <t>Líquido fijador de radiografías para preparar. Litro</t>
  </si>
  <si>
    <t>Líquido limpiador de autoclaves.</t>
  </si>
  <si>
    <t>Líquido revelador de radiografías para preparar. Litro</t>
  </si>
  <si>
    <t>Óxido de zinc -</t>
  </si>
  <si>
    <t>Pasta zinquenólica.</t>
  </si>
  <si>
    <t>Películas radiográficas periapicales - Kodak -</t>
  </si>
  <si>
    <t>Seda dental con cera. Sabor a menta</t>
  </si>
  <si>
    <t>Sustancia reveladora de placa dental -</t>
  </si>
  <si>
    <t>Yeso tipo III - piedra -</t>
  </si>
  <si>
    <t>Frasco x 12 ml</t>
  </si>
  <si>
    <t>Botella spray x 240 ml</t>
  </si>
  <si>
    <t>Paquete 453 gr.</t>
  </si>
  <si>
    <t>Frasco spray x 400 ml</t>
  </si>
  <si>
    <t>Frasco 80 g.</t>
  </si>
  <si>
    <t>Paquete x 12 unidades</t>
  </si>
  <si>
    <t>Frasco x 13 oz (364 gramos)</t>
  </si>
  <si>
    <t>Caja x 200</t>
  </si>
  <si>
    <t>Estuche . Polvo 5 gramos., liquido 4 gramos (3,4 ml)</t>
  </si>
  <si>
    <t>Frasco x 38 gramos</t>
  </si>
  <si>
    <t>Paquete x 12 sobres</t>
  </si>
  <si>
    <t>Frasco x 200 ml</t>
  </si>
  <si>
    <t>Estuche x 2 tubos colapsibles</t>
  </si>
  <si>
    <t>Frasco 7 - 10 gramos</t>
  </si>
  <si>
    <t>Frasco 60 cc</t>
  </si>
  <si>
    <t>Frasco x 1 litro</t>
  </si>
  <si>
    <t>Frasco 460 gramos</t>
  </si>
  <si>
    <t>Caja 150 unidades</t>
  </si>
  <si>
    <t>Rollo por 400 metros</t>
  </si>
  <si>
    <t>Estuche. 2 tarros x 250 ml</t>
  </si>
  <si>
    <t>Bolsa x 1 Kg</t>
  </si>
  <si>
    <t xml:space="preserve">Películas radiográficas periapicales caja por 150 unidades. son un tipo de radiografía dental que se utilizan para obtener imágenes detalladas de una o varias piezas dentarias, incluyendo tanto la corona como las raíces de los dientes, así como los tejidos de soporte (hueso alveolar y ligamento periodontal). Son fundamentales para la evaluación de condiciones como infecciones, caries, lesiones óseas, o problemas en los conductos radiculares.Descripción técnica de las películas radiográficas periapicales: Tamaño de la película: El tamaño de las películas radiográficas periapicales generalmente varía entre el tamaño 0 (más pequeña) y el tamaño 2 (más grande). El tamaño 0 se utiliza comúnmente en niños y el tamaño 2 en adultos. </t>
  </si>
  <si>
    <t>Frasco x 10 ml</t>
  </si>
  <si>
    <t xml:space="preserve">Cuello ortopédico para inmovilización cervical, tamaño adulto ajustable, collar de 1 pieza diseñado para inmovilización del cuello en pacientes traumatizados. uso prehospitalario y servicios de emergencias, ambulancias y rescate. puede ser ajustado al tamaño deseado para el paciente. diseñado a 12 tamaños de ajuste.  construido en una sola pieza en plástico de alta densidad </t>
  </si>
  <si>
    <t xml:space="preserve">Equipo volumetrico para administracion de medicamentos por infusión  Para administrar soluciones en forma volumetrica (150 cc). Dispositivo medico estéril, usado en hospitales y centros de atención para administrar cantidades precisas de líquidos intravenosos, especialmente en pediatría o en pacientes que requieren una dosificación controlada. Este equipo es especialmente útil para evitar la sobrecarga de líquidos en pacientes sensibles. </t>
  </si>
  <si>
    <t>MATERIA PRIMA LABORATORIO</t>
  </si>
  <si>
    <t>OTROS INSUMOS MEDICOS</t>
  </si>
  <si>
    <t>INYECTOLOGIA</t>
  </si>
  <si>
    <t>SOLUCIONES - ENEMAS</t>
  </si>
  <si>
    <t>Canula de yankauer</t>
  </si>
  <si>
    <t>Paquete de cartulina en octavos x 10 unidades en colores surtidos</t>
  </si>
  <si>
    <t>Paquete x 10 
(paquete de unidades en colores surtidos)</t>
  </si>
  <si>
    <r>
      <t xml:space="preserve">Theraband ideal para entrenamiento funcional.
Material: Látex.
Color: Rojo, Azul, Amarillo
Tensión: Alta, Media y Baja
Medida: Largo 25 Mt. Ancho; 15 cm. Grosor; 0.45 mm
</t>
    </r>
    <r>
      <rPr>
        <b/>
        <sz val="12"/>
        <color theme="1"/>
        <rFont val="Calibri"/>
        <family val="2"/>
        <scheme val="minor"/>
      </rPr>
      <t>Unidad: 3 rollos.</t>
    </r>
    <r>
      <rPr>
        <sz val="12"/>
        <color theme="1"/>
        <rFont val="Calibri"/>
        <family val="2"/>
        <scheme val="minor"/>
      </rPr>
      <t xml:space="preserve">
Uso: Institucional, profesional y doméstico</t>
    </r>
  </si>
  <si>
    <t>ITEMS COTIZADOS</t>
  </si>
  <si>
    <t>IMPLEMENTOS DEPORTIVOS</t>
  </si>
  <si>
    <t>VALOR LOTE</t>
  </si>
  <si>
    <t>1 COTIZACION</t>
  </si>
  <si>
    <t>SALUD ORAL</t>
  </si>
  <si>
    <t>INSUMOS USO MEDICO</t>
  </si>
  <si>
    <t>1 COTIZACION Y 4 HISTORICOS INCOMPLETOS</t>
  </si>
  <si>
    <t>1 HISTORICO INCOMPLETO</t>
  </si>
  <si>
    <t>4 HISTORICOS INCOMPLETOS</t>
  </si>
  <si>
    <t>MUESTRAS</t>
  </si>
  <si>
    <t>SONDAS</t>
  </si>
  <si>
    <t>RESPIRATORIOS</t>
  </si>
  <si>
    <t>DISPOSITIVO VENOSO</t>
  </si>
  <si>
    <t>TRAUMA EMERGENCIAS</t>
  </si>
  <si>
    <t>OTROS FARMACEUTICOS</t>
  </si>
  <si>
    <t>LOTES</t>
  </si>
  <si>
    <t>ITEMS SIN COTIZAR</t>
  </si>
  <si>
    <t>OBSERVACION</t>
  </si>
  <si>
    <t>PAPELERIA DIDACTICOS</t>
  </si>
  <si>
    <t>Caja x 10 unidades  con colores surtidos</t>
  </si>
  <si>
    <t xml:space="preserve">Apósito de sujeción avanzado IV </t>
  </si>
  <si>
    <t>8 HISTORICOS INCOMPLETOS</t>
  </si>
  <si>
    <t>6 HISTORICOS INCOMPLETOS</t>
  </si>
  <si>
    <t>5 HISTORICOS INCOMPLETOS</t>
  </si>
  <si>
    <t>REGULAR</t>
  </si>
  <si>
    <t>MEDIA TECNICA</t>
  </si>
  <si>
    <t>DESPLAZADOS</t>
  </si>
  <si>
    <t>CAMPESENA</t>
  </si>
  <si>
    <t>ECONOMIA POPULAR</t>
  </si>
  <si>
    <t>RECURSO DEL QUE SE PUEDE DISPONER PARA LA SUBASTA</t>
  </si>
  <si>
    <t>PROYECTO</t>
  </si>
  <si>
    <t>LO QUE SUMA LA NECESIDAD DE LA MEDIA TECNICA</t>
  </si>
  <si>
    <t>ITEMS DEFINITIVOS LOTE</t>
  </si>
  <si>
    <t>ITEMS INICIALES LOTE</t>
  </si>
  <si>
    <t>INICIAL</t>
  </si>
  <si>
    <t>DEFINITIVO VS ALMACEN</t>
  </si>
  <si>
    <t>“5_9401_585 Contratar el suministro de materiales de formación necesarios para el aprendizaje en los diferentes programas académicos del Centro de Servicios de Salud Sena Regional Antioquia, así como los requeridos para la ejecución de las actividades propias de la Producción de Centros y otros elementos e insumos propios de actividades de formación”.</t>
  </si>
  <si>
    <t>BATAS DESECHABLES BLANCOS</t>
  </si>
  <si>
    <t>Tela no tejida de 17gr, Manga Larga, puño con resorte y cierre con velcro de color blanco.</t>
  </si>
  <si>
    <t>Paquete x 10 unidades</t>
  </si>
  <si>
    <t>GORRO MALLA BLANCO</t>
  </si>
  <si>
    <t>Gorro desechable con sistema de pliegue tipo oruga elaborado en tela no tejida blanca.</t>
  </si>
  <si>
    <t>Paquete x 100 unidades</t>
  </si>
  <si>
    <t>LANA DE ACERO RISADA</t>
  </si>
  <si>
    <t>Rollo de 2.5kg</t>
  </si>
  <si>
    <t>TIRILLAS INDICADORAS DE AMONIO</t>
  </si>
  <si>
    <t>Se utiliza para probar la concentración de soluciones desinfectantes a base de amonio, se puede utilizar para lavar y sanitizar a los utensilios de comida. El lavado y sanitización de los utensilios generalmente se incluye en los requisitos de seguridad de cocina y HACCP. Un cambio de color del papel de prueba (0 a 400 ppm) en comparación frente a una carta de color que muestra si el nivel de quat es suficiente para la sanitización.</t>
  </si>
  <si>
    <t>TIRAS INDICADORAS DE PH CON INDICADOR UNIVERSAL.</t>
  </si>
  <si>
    <t>Indicador universal de pH químicos</t>
  </si>
  <si>
    <t>CRISTALIZADOR DE PISOS</t>
  </si>
  <si>
    <t>Especial para mantenimiento de grandes superficies, previamente pulidas y sometidas al tráfico intenso, generando el &lt;Efecto Brillo Piso Mojado&gt;. Impermeabiliza, Cristaliza y Abrillanta en un solo paso</t>
  </si>
  <si>
    <t>TRAPEROS HÚMEDOS WET
MOPS-MICROFIBRA</t>
  </si>
  <si>
    <t>Diamante para pulir en húmedo todo tipo de pisos
de piedra natural o de hormigón. Diseñado con
segmentos rectos, material híbrido de calidad
premium, con respaldo de velcro. Granos
(abrasividad del diamante): 50, 100, 200, 400, 600,
800, 1500.</t>
  </si>
  <si>
    <t>RUEDAS ABRASIVAS DE
DIAMANTE</t>
  </si>
  <si>
    <t>SISTEMA DE LIMPIEZA CON
MOPAS PLANAS
MICROFIBRA</t>
  </si>
  <si>
    <t>Baja espuma, lo hace propicio para extraer la suciedad con máquinas vaporizadoras o de inyección y extracción, y erradicar los molestos olores que ocasionan los fluidos corporales.</t>
  </si>
  <si>
    <t>DECAPANTE ALCALINO</t>
  </si>
  <si>
    <t>Cuñete x 20 litros</t>
  </si>
  <si>
    <t>SELLADOR ACRILICO POLIURETANO</t>
  </si>
  <si>
    <t>Por su alto contenido en ingredientes activos, lo hace eficaz sobre cualquier tipo de superficie como: terrazo, mármol, porcelanato, granito, cerámica, pizarra, madera, plástico, etc.; cuya formulación adaptada a los materiales de tonos claros y delicados, les da un nivel de acabado óptimo en todas las circunstancias</t>
  </si>
  <si>
    <t>LÍQUIDO DESMANCHADOR DE ZÓCALOS POSTCRISTALIZADO (R-9)</t>
  </si>
  <si>
    <t>El proceso de cristalización de pisos deja habitualmente manchas secas del producto cristalizador sobre los zócalos, marcos, puertas, muebles, etc. * las elimina fácilmente con una simple aplicación manual del producto, dejando su acabado renovado y brillante por ser base solvente. genera un aspecto renovado, muy agradable a la vista, realzando la textura del color, no brillante.</t>
  </si>
  <si>
    <t>PAD PARA TRATAMIENTO
DE PISOS DE 16”</t>
  </si>
  <si>
    <t>SANITIZANTES DE CONTACTO DIRECTO CON ALIMENTOS</t>
  </si>
  <si>
    <t>Novedoso, seguro y efectivo desinfectante fungicida y bactericida de origen natural, de amplio espectro germicida, formulado para aplicación directa a alimentos sin necesidad de enjuague.
Ingrediente activo una mezcla balanceada de sanitizantes de origen natural como extracto de semillas de cítricos, y ácidos orgánicos.</t>
  </si>
  <si>
    <t>MANTENEDOR NEUTRO PARA PISOS CON BRILLO</t>
  </si>
  <si>
    <t>Detergente especializado para el mantenimiento profesional de pisos finos de alto brillo y limpieza general de superficies lavables. * Concentrado con una suave y agradable fragancia: lima limón, manzana, uva y pino para el trapeado diario. * Por su pH neutro, es un multiusos de baja espuma, muy efectivo para limpieza de superficies, donde el uso de ácidos fuertes o de extrema alcalinidad pueden afectar el acabado</t>
  </si>
  <si>
    <t>CEPILLOS DE CERDA DURA DE 17" PARA BRILLADORA</t>
  </si>
  <si>
    <t>Cepillo de brilladora industrial para lavado de pisos Material Nylon</t>
  </si>
  <si>
    <t>PAÑOS DE MICROFIBRA</t>
  </si>
  <si>
    <t>TABLETAS EFERVECENTES A BASE DE CLORO ORGÁNICO PARA LIMPIEZA Y DESINFECCIÓN</t>
  </si>
  <si>
    <t>Frasco x 120 tabletas</t>
  </si>
  <si>
    <t>SELLADOR POLIMÉRICO INDUSTRIAL</t>
  </si>
  <si>
    <t>Alto contenido de agentes sólidos (25,5 %), lo hace muy resistente y no deja huellas de pisadas. Este producto contiene dispersiones acuosas de polímero, de bases acrílicas de polietileno, exentas de plastificantes, resinas, disolventes</t>
  </si>
  <si>
    <t>Cuñete x 20 Litros</t>
  </si>
  <si>
    <t>Caja x 100 unidades</t>
  </si>
  <si>
    <t>APLICADOR DE ACABADOS CON DISPENSADOR</t>
  </si>
  <si>
    <t>VELCRO DOBLE CARA</t>
  </si>
  <si>
    <t>Para diamantes de 4 pulgadas</t>
  </si>
  <si>
    <t>Producto formulado especialmente con agentes, suavizantes, humectantes, desengrasantes y desinfectantes, debidamente, balanceados y proporcionados para que cumplan eficazmente su función actuado sobre las manos, dejándolas suaves, limpias y desinfectadas sin dejar la piel seca.</t>
  </si>
  <si>
    <t>Sistema efectivo de limpieza a base de tensoactivo aniónico
y bicarbonato de sodio, que emulsiona las grasas
permitiendo una fácil remoción de estas.
Su espuma consistente permite una mayor sensación de limpieza durante el proceso de lavado. Su amplio espectro de acción antimicrobial, previene el crecimiento de bacterias patógenas que contaminan las superficies. Además, posee una tecnología que a través de reacciones químicas elimina los malos olores. Contiene una mezcla sinérgica de agentes humectantes como glicerina, lanolina y aloe vera que cuidan y protegen la piel de las mano</t>
  </si>
  <si>
    <t>GAFA NORTHON CLARO ANTIEMPAÑANTE PERSONA</t>
  </si>
  <si>
    <t>Es un artículo de limpieza fabricado con 100%
microfibra para toda clase de pisos su principal
ventaja es su absorción ya que absorbe hasta 8 veces más el agua que un trapero de algodón
además de no generar mal olor y dura 4 veces más que un trapero común de 250 gramos.</t>
  </si>
  <si>
    <t>Acero trefilado con textura rizada, de 430mm y y
505mm de diámetro destinados a decapar, pulir,
abrillantar y cristalizar los pavimentos, con máquina rotativa.</t>
  </si>
  <si>
    <t xml:space="preserve">Galón </t>
  </si>
  <si>
    <t xml:space="preserve">Litro </t>
  </si>
  <si>
    <t>Cuñete x 20 Lt</t>
  </si>
  <si>
    <t>JABÓN LÍQUIDO ANTIBACTERIAL SIN AROMA PARA MANOS</t>
  </si>
  <si>
    <t>JABÓN LÍQUIDO DESENGRASANTE LAVALOZA</t>
  </si>
  <si>
    <t>Eliminador de selladores, cera y demás Acabados</t>
  </si>
  <si>
    <t>Detergente y desinfectante de Cloro Orgánico a base de dicloroisocianurato de sodio con alto espectro de acción y estabilidad garantizada 
(2 en 1). 500ppm</t>
  </si>
  <si>
    <t>Detergente y desinfectante de Cloro Orgánico a base de dicloroisocianurato de sodio con alto espectro de acción y estabilidad garantizada 
(2 en 1). 1000ppm</t>
  </si>
  <si>
    <t>Con capacidad 1 LT, con mopa de 40 cm incluida micro fibra</t>
  </si>
  <si>
    <t xml:space="preserve">Juegos x 6 unds.
3 juegos de cada n° de grano; para un total
de 21 juegos
</t>
  </si>
  <si>
    <t>Material: Aluminio, Microfibra, Plástico
Dimensiones: CABEZAL 14cm (Largo) x 47cm
(Ancho) y MANGO extensible desde 121.9cm hasta 182.9cm
Incluye:
•	(1) Mango
•	(1) Armazón
•	(1) Mopa Húmedo
•	(1) Mopa Seco
Sistema de adhesión Velcro; hace que poner y
quitar las mopas sea fácil y sencillo.
» Armazón con esquinas con tapas de plástico
redondeadas que ayudan a proteger paredes y
mobiliario.
» Cabezal gira a los lados y adelante hacia atrás
ayuda a llegar a todos los rincones.
» Ligera estructura de aluminio. 
» Mango curvado para mayor ergonomía.
» Incluye dos Mopas de 47 cm que duran hasta 500 lavados y hasta 200 con blanqueador.
» Mopa VERDE para Barrer y mopa AZUL para
trapear.</t>
  </si>
  <si>
    <t>CHAMPÚ DE ALFOMBRAS Y MUEBLES</t>
  </si>
  <si>
    <t>Especialmente diseñado para las operaciones de Spray&amp;Buff (Brillo en Húmedo).
Colores: blanco, rojo, café y negro</t>
  </si>
  <si>
    <t xml:space="preserve"> Cajas x 5 
unidades 
(una caja por color)</t>
  </si>
  <si>
    <t xml:space="preserve">Bayeta para trabajos pesados.
Microfibra de máxima calidad.
Resiste los frecuentes ciclos del lavado industrial. Elevada vida útil – costes bajos a largo plazo. Capacidad absorbente máxima hasta 1.500 lavadas, 80 % poliéster, 20 % poliamida.
Colores: Rojo – Azul – Amarillo – Verde </t>
  </si>
  <si>
    <t>Unidad
(6 de cada color)</t>
  </si>
  <si>
    <t>•Tipo: Protección visual
•Ancho: 16.5 cm
•Características: Lente de patillas anchas con rejillas laterales de ventilación/protección rayos UVA y UVB Nivel 6 con filtro del 99.9%
tratamiento antiempañante / liviano.
•Largo: 6 cm
•Alto : 6 cm</t>
  </si>
  <si>
    <t>Pcc Centros
Limpieza y Desinfección</t>
  </si>
  <si>
    <t>Pcc Centros
Droguería</t>
  </si>
  <si>
    <t>Producto farmacéutico utilizado para hidratar profundamente, proteger y suavizar la piel delicada de bebés y adultos</t>
  </si>
  <si>
    <t>Frasco 50 ml</t>
  </si>
  <si>
    <t>Medicamento de uso tópico para tratar infecciones de la piel y mucosas causadas por el virus del herpes simple, especialmente el herpes labial</t>
  </si>
  <si>
    <t>Tubo x 15%</t>
  </si>
  <si>
    <t>Cápsula x 500 mg/ 5mg / 2mg</t>
  </si>
  <si>
    <t xml:space="preserve">Medicamento Analgésico, antiinflamatorio no esteroide, La cafeína se usa como adyuvante analgésico para el dolor agudo   ibuprofeno 200 mg / Cafeína 65 mg                                              </t>
  </si>
  <si>
    <t>Cápsula x 200 mg / 65mg</t>
  </si>
  <si>
    <t>Producto de aseo y limpieza: Antiséptico para heridas superficiales de la piel</t>
  </si>
  <si>
    <t xml:space="preserve">Frasco x 120 ml </t>
  </si>
  <si>
    <t>Medicamento Antibiótico, para el tratamiento de enfermedades Bacterianas</t>
  </si>
  <si>
    <t>Tabletas x 500 mg</t>
  </si>
  <si>
    <t>Medicamento antiespasmódico, analgésico y antiinflamatorio, ayudando a aliviar los dolores menstruales. Hioscina n butil 20 mg -ibuprofeno 400 mg</t>
  </si>
  <si>
    <t>Tabletas 20 mg / 400 mg</t>
  </si>
  <si>
    <t>Producto para el aseo y  limpieza profunda de las piezas dentales</t>
  </si>
  <si>
    <t>Display x 12 unidades</t>
  </si>
  <si>
    <t>Crema x 30 mg de Caléndula (producto Fitoterapéutico)</t>
  </si>
  <si>
    <t>Tubo x 30 mg</t>
  </si>
  <si>
    <t>Frasco para recolección de orina u otra clase de muestras fisiológicas, para análisis de laboratorio</t>
  </si>
  <si>
    <t>Producto de aseo y limpieza de los dientes, eliminar los restos de comida, prevenir la formación de placa bacteriana y mantener una buena salud oral</t>
  </si>
  <si>
    <t>Tubo x 36 gr</t>
  </si>
  <si>
    <t>Producto de Aseo y Limpieza que sirve para protección y favorecimiento de la curación de heridas en piel.</t>
  </si>
  <si>
    <t>Sobre x 9 gr</t>
  </si>
  <si>
    <t>Medicamento para el tratamiento de formas inflamatorias y degenerativas, crisis aguda de gota. dolor, inflamación e hinchazón postraumáticos y postoperatorios</t>
  </si>
  <si>
    <t>75Mg / 3ml Ampolla</t>
  </si>
  <si>
    <t>Tableta 500 mg</t>
  </si>
  <si>
    <t>Medicamento antiespasmódico, analgésico y antiinflamatorio, ayudando a aliviar los dolores menstruales</t>
  </si>
  <si>
    <t>Medicamento utilizado Prevenir y tratar la deshidratación por pérdida de líquidos y electrolitos</t>
  </si>
  <si>
    <t>Líquido x 625 ml (maracuyá, fresa kiwi, uva)</t>
  </si>
  <si>
    <t xml:space="preserve">Medicamento Antihipertensivo para el tratamiento de la tensión alta </t>
  </si>
  <si>
    <t>Tableta x 20 mg</t>
  </si>
  <si>
    <t>Producto de aseo y limpieza par la  higiene dental que se utiliza para enjuagar la boca</t>
  </si>
  <si>
    <t>Unidad x 60 ml</t>
  </si>
  <si>
    <t>Medicamento Auxiliar en el tratamiento de alteraciones digestivas, tales como diarrea</t>
  </si>
  <si>
    <t>Unidad x 5 ml</t>
  </si>
  <si>
    <t>Producto de aseo y limpieza que sirve proteger, y tratar heridas, lesiones, y quemaduras.</t>
  </si>
  <si>
    <t>Medicamento se utiliza para tratar el reflujo gastroesofágico, la acidez estomacal y la indigestión</t>
  </si>
  <si>
    <t>Sachet x Alginato de Sodio 500 mg – Bicarbonato de Sodio 213 mg – Carbonato de Calcio 325 mg</t>
  </si>
  <si>
    <t>Frasco x 120 ml</t>
  </si>
  <si>
    <t>Capsula blanda x 800Mg</t>
  </si>
  <si>
    <t>Ibuprofeno 400 mg + acetaminofén 250 mg + cafeína 65 mg</t>
  </si>
  <si>
    <t>Medicamento auxiliar para el tratamiento de la diarrea</t>
  </si>
  <si>
    <t xml:space="preserve">Medicamentos Antihistamínico, medicamento utilizado por reacciones alérgicas </t>
  </si>
  <si>
    <t>Tabletas x 10 mg unidad</t>
  </si>
  <si>
    <t>Medicamentos Antihipertensivo para el tratamiento de la tensión alta</t>
  </si>
  <si>
    <t>Tabletas x 50 mg unidad</t>
  </si>
  <si>
    <t xml:space="preserve">Producto cosmético utilizado para hidratar labio </t>
  </si>
  <si>
    <t>Tubo labial x 2 gr unidad</t>
  </si>
  <si>
    <t>Medicamento Antiemético, Anticinetosico, para tratar las náuseas, mareos y vómitos causados por el movimiento</t>
  </si>
  <si>
    <t>Medicamento Relajante muscular, útil en el tratamiento de espasmos musculoesqueléticos, secundarios a inflamación, trauma o estrés</t>
  </si>
  <si>
    <t>Dispositivo Medico se usa para fijar apósitos, dispositivos, gasas</t>
  </si>
  <si>
    <t>Rollo ½ pulgada x 10 yardas</t>
  </si>
  <si>
    <t>Alimento que se utiliza para tratar la tos y los síntomas del resfriado</t>
  </si>
  <si>
    <t>Caja x 12 sobres</t>
  </si>
  <si>
    <t>Medicamento Analgésico, antiinflamatorio no esteroide</t>
  </si>
  <si>
    <t>Unidad x 550 mg</t>
  </si>
  <si>
    <t>Medicamento indicado alivio de síntomas del resfriado común, tales como fiebre, congestión nasal y sinusal, rinorrea, estornudos, picazón en nariz o garganta, tos debido a irritación leve de garganta, dolores y molestias leves, como dolor de: garganta, cabeza, muscular y sinusal</t>
  </si>
  <si>
    <t>Medicamento ulcera péptica y duodenal, esofagitis por reflujo</t>
  </si>
  <si>
    <t>Cápsulas de 20 mg Unidad</t>
  </si>
  <si>
    <t>Caja x 30</t>
  </si>
  <si>
    <t>Producto Farmacéutico para limpiar y cuidar la piel, desinfectar, y mantener fresca la zona que se limpia</t>
  </si>
  <si>
    <t>Paquete x 24 unidades</t>
  </si>
  <si>
    <t>Producto Farmacéutico para higienizar todo rastro de suciedad en manos, cara y cuerpo</t>
  </si>
  <si>
    <t>Caja x 10 paquetes</t>
  </si>
  <si>
    <t>Producto de Aseo y Limpieza utilizado Mantener la ropa interior libre de secreciones y humedad que de manera natural produce nuestra Zona V</t>
  </si>
  <si>
    <t>Caja x 150 Unidades</t>
  </si>
  <si>
    <t>Producto Cosmético Protege la piel de los rayos UVB y previene el daño solar</t>
  </si>
  <si>
    <t>Sobre x 10 gramos</t>
  </si>
  <si>
    <t>Medicamento Indicado en aquellas situaciones de llenura e indigestión transitoria, que se presentan después del consumo de alimentos o bebidas en exceso</t>
  </si>
  <si>
    <t>Sobres de 5 gr</t>
  </si>
  <si>
    <t>Dispositivo medico utilizado para remover la placa de sus encías, dientes y espacios interdentales</t>
  </si>
  <si>
    <t>Carrete x 30 mts Con cera</t>
  </si>
  <si>
    <t xml:space="preserve">Medicamento Para el dolor de cabeza y dolores asociados a la migraña o dolores </t>
  </si>
  <si>
    <t>Medicamentos con propiedades analgésicas y antipiréticas utilizado principalmente para tratar la fiebre y el dolor leve y moderado</t>
  </si>
  <si>
    <t xml:space="preserve">Tabletas x 500 mg </t>
  </si>
  <si>
    <t xml:space="preserve">Medicamento que alivia los síntomas de la gripe y el resfriado común. Contiene ibuprofeno, un antiinflamatorio no esteroideo (AINE).  
Acetaminofén 500 mg, Fenilefrina 5 mg y clorfeniramina 2 mg </t>
  </si>
  <si>
    <t>Unidades alargadas</t>
  </si>
  <si>
    <t>Unidades redondas</t>
  </si>
  <si>
    <t>Producto de Aseo y Limpieza sustancia que se aplica al cuerpo principalmente en las axilas y los pies, para reducir el olor de la transpiración</t>
  </si>
  <si>
    <t xml:space="preserve">50 mg - blíster </t>
  </si>
  <si>
    <t>Medicamento con propiedades analgésicas y antipiréticas utilizado principalmente para tratar la fiebre y el dolor leve y moderado</t>
  </si>
  <si>
    <t>Hioscina 20 mg
Ibuprofeno 400mg
Unidad</t>
  </si>
  <si>
    <t xml:space="preserve">ENJUAGUE BUCAL </t>
  </si>
  <si>
    <t xml:space="preserve">ENTEROGERMINA </t>
  </si>
  <si>
    <t>GASA ASÉPTICA 1X1 YARDA</t>
  </si>
  <si>
    <t xml:space="preserve">1x1 Yarda </t>
  </si>
  <si>
    <t>GAVISCON DOBLE ACCIÓN</t>
  </si>
  <si>
    <t xml:space="preserve">HIELO MINERAL </t>
  </si>
  <si>
    <t>Medicamento Linimento uso tópico diseñado para refrescar, relajar y aliviar molestias musculares y articulares antes o después de la actividad física</t>
  </si>
  <si>
    <t xml:space="preserve">IBUPROFENO </t>
  </si>
  <si>
    <t>IBUFLASH MIGRAÑA</t>
  </si>
  <si>
    <t xml:space="preserve">Medicamento con propiedades analgésicas y antipiréticas utilizado principalmente para tratar la fiebre y el dolor leve y moderado, La cafeína se usa como adyuvante analgésico para el dolor agudo        </t>
  </si>
  <si>
    <t>LOMOTIL</t>
  </si>
  <si>
    <t>LORATADINA</t>
  </si>
  <si>
    <t>LOSARTÁN</t>
  </si>
  <si>
    <t>MANTECA DE CACAO</t>
  </si>
  <si>
    <t>MAREOL</t>
  </si>
  <si>
    <t>METOCARBAMOL</t>
  </si>
  <si>
    <t>Tabletas de 750 mg
unidad</t>
  </si>
  <si>
    <t>MICROPORE COLOR PIEL</t>
  </si>
  <si>
    <t>MIELTERTÓS TABLETA MASTICABLE (SOBRE X 4 TAB MAST)</t>
  </si>
  <si>
    <t>NAPROXENO</t>
  </si>
  <si>
    <t xml:space="preserve">NOXPIRIN </t>
  </si>
  <si>
    <t>OMEPRAZOL</t>
  </si>
  <si>
    <t xml:space="preserve">OSCILLOCOCCINUM </t>
  </si>
  <si>
    <t>Medicamento Homeopático, utiliza para tratar y prevenir resfriados estacionales y afecciones inflamatorias de las vías respiratorias, mejorar el control de los síntomas y reducir la frecuencia de infecciones de las vías respiratorias</t>
  </si>
  <si>
    <t>PAÑITOS HÚMEDOS</t>
  </si>
  <si>
    <t xml:space="preserve">PAÑUELO BOLSILLO  </t>
  </si>
  <si>
    <t xml:space="preserve">PROTECTOR DIARIO INTIMO </t>
  </si>
  <si>
    <t xml:space="preserve">PROTECTOR SOLAR 50 FPS </t>
  </si>
  <si>
    <t>SAL DE FRUTAS EFERVESCENTE</t>
  </si>
  <si>
    <t>SEDA DENTAL X 30 MTS</t>
  </si>
  <si>
    <t>SEVEDOL EXTRAFUERTE</t>
  </si>
  <si>
    <t>Acetaminofén 250 mg, ibuprofeno 400 mg y cafeína 65 mg</t>
  </si>
  <si>
    <t>SEVEDOL MIGRAÑA</t>
  </si>
  <si>
    <t>Medicamento para el dolor de cabeza y dolores asociados a la migraña</t>
  </si>
  <si>
    <t>Acetaminofén 250 mg, acido acetil salicílico 250 mg y cafeína 65 mg</t>
  </si>
  <si>
    <t>TAMPONES</t>
  </si>
  <si>
    <t>Producto de aseo y limpieza para absorber el flujo menstrual abundante o intenso</t>
  </si>
  <si>
    <t>Super sin aplicador</t>
  </si>
  <si>
    <t>Caja x 50 unidades con empaque individual</t>
  </si>
  <si>
    <t>TOALLAS HIGIÉNICAS INVISIBLES CLÁSICAS TIPO TELA</t>
  </si>
  <si>
    <t>Producto de aseo y limpieza  absorbentes que se usan para contener el sangrado menstrual</t>
  </si>
  <si>
    <t xml:space="preserve">VICK VAPORUB </t>
  </si>
  <si>
    <t>Medicamento utilizado para aliviar la congestión nasal, la tos y los dolores musculares</t>
  </si>
  <si>
    <t>Unidad x 12 gr</t>
  </si>
  <si>
    <t>VITAMINA C MASTICABLE SABOR NARANJA</t>
  </si>
  <si>
    <t>Medicamentos Antioxidante, Ayuda a mejorar el funcionamiento del sistema inmunitario</t>
  </si>
  <si>
    <t>Tabletas de 500 mg</t>
  </si>
  <si>
    <t>X RAY DOL</t>
  </si>
  <si>
    <t xml:space="preserve">Medicamento Analgésico, antiinflamatorio no esteroide, La cafeína se usa como adyuvante analgésico para el dolor agudo                                                  </t>
  </si>
  <si>
    <t>Tabletas de 220mg naproxeno -250mg de acetaminofen-65 mg cafeína</t>
  </si>
  <si>
    <t>ACEITE JONHSON FRASCO 50 ML</t>
  </si>
  <si>
    <t>ACICLOVIR 5% TUBO X 15 GR</t>
  </si>
  <si>
    <t>ACETAMINOFÉN</t>
  </si>
  <si>
    <t>ADVIL GRIPA CÁPSULA</t>
  </si>
  <si>
    <t>ADVIL ULTRA CÁPSULA</t>
  </si>
  <si>
    <t>AGUA OXIGENADA</t>
  </si>
  <si>
    <t xml:space="preserve">AMOXICILINA </t>
  </si>
  <si>
    <t>BUSCAPINA FEM</t>
  </si>
  <si>
    <t>CEPILLO DE DIENTES COLGATE PREMIERE</t>
  </si>
  <si>
    <t>CALÉNDULA CREMA</t>
  </si>
  <si>
    <t>CITOQUÍMICO DE ORINA FRASCO RECOLECTOR</t>
  </si>
  <si>
    <t>CREMA TRIPLE ACCIÓN</t>
  </si>
  <si>
    <t>CURAS ALARGADAS</t>
  </si>
  <si>
    <t>CURAS REDONDAS</t>
  </si>
  <si>
    <t xml:space="preserve">DESODORANTE COJÍN BALANCE HOMBRE </t>
  </si>
  <si>
    <t>DICLOFENACO 50 MG</t>
  </si>
  <si>
    <t>DICLOFENACO 75MG / 3ML AMPOLLA</t>
  </si>
  <si>
    <t>DOLEX</t>
  </si>
  <si>
    <t xml:space="preserve">DOLORSIN FEM </t>
  </si>
  <si>
    <t xml:space="preserve">ELECTROLIT </t>
  </si>
  <si>
    <t xml:space="preserve">ENALAPRIL </t>
  </si>
  <si>
    <t xml:space="preserve">TRAMPA PARA INSECTOS PARA USAR COMO TRAMPA Y BARRERA FÍSICA PARA ATRAPAR INSECTOS RASTREROS Y VOLADORES </t>
  </si>
  <si>
    <t>Heptametiltrisiloxano modificado con óxido de polialquileno</t>
  </si>
  <si>
    <t>Litro</t>
  </si>
  <si>
    <t>Pcc Centros
Control de Plagas</t>
  </si>
  <si>
    <t>ACEITE CRISTAL USP</t>
  </si>
  <si>
    <t>Aditivo para la aplicación de insecticidas en la termo nebulización para el control de insectos rastreros (hormigas) y voladores (zancudos). Aceite mineral refinado; estado físico: líquido oleoso; color: incoloro; olor: inoloro.</t>
  </si>
  <si>
    <t>Envase x 10 litros</t>
  </si>
  <si>
    <t>ESPUMANTE PARA APLICAR PLAGUICIDA</t>
  </si>
  <si>
    <t>60% sodium decy sulfatesodium lauroampho acete, sodium laury</t>
  </si>
  <si>
    <t>LARVICIDA</t>
  </si>
  <si>
    <t>Tipo de formulación: gránulos de arena, para el control de larvas que se reproducen en el agua, de mosquitos, zancudos y jejenes de interés sanitario ingrediente activo: temefos 1% grupo químico: organofosforados</t>
  </si>
  <si>
    <t>5 kilos</t>
  </si>
  <si>
    <t>REPELE DE PALOMAS, MURCIÉLAGOS Y AVES EXÓTICAS</t>
  </si>
  <si>
    <t xml:space="preserve">Producto natural de alta aromaticidad para repeler aves exóticas, palomas, y murciélagos. Ingrediente activo: Metaldehído 5%                                        </t>
  </si>
  <si>
    <t>750 ml</t>
  </si>
  <si>
    <t>RODENTICIDA
INGR.ACTIVO: BROMADIOLONA PELLETS</t>
  </si>
  <si>
    <t>Rodenticida anticoagulante   rodenticida monosódico, anticoagulante de segunda generación. Ingrediente Activo: bromadiolona pellets</t>
  </si>
  <si>
    <t xml:space="preserve">1 Kilo </t>
  </si>
  <si>
    <t>RODENTICIDA
INGR.ACTIVO: BROMADIOLONA PASTA</t>
  </si>
  <si>
    <t>Rodenticida anticoagulante   rodenticida monosódico, anticoagulante de segunda generación. Ingrediente Activo: bromadiolona pasta</t>
  </si>
  <si>
    <t>RODENTICIDA
INGR.ACTIVO:  BRODIFACUOMA PARAFINADO</t>
  </si>
  <si>
    <t>Ingrediente activo:   brodifacuoma 0,005% parafinado</t>
  </si>
  <si>
    <t>2.5 Kg</t>
  </si>
  <si>
    <t>MALLA METÁLICA PARA ALCANTARILLADO</t>
  </si>
  <si>
    <t>Malla exp 30 hr calibre 2,5, se asegura con cable de acero forrado. los extremos del cable con 20 perros 5/16 # 8</t>
  </si>
  <si>
    <t>Mt²</t>
  </si>
  <si>
    <t xml:space="preserve">REJILLA ALCANTARILLADO 2½ PULGADAS </t>
  </si>
  <si>
    <t>2½ Pulgadas rejilla metálica inoxidable con tornillo de ensamble</t>
  </si>
  <si>
    <t>REJILLA ALCANTARILLADO 4 PULGADAS</t>
  </si>
  <si>
    <t>4 pulgadas rejilla metálica inoxidable con tornillo de ensamble</t>
  </si>
  <si>
    <t>REJILLA ALCANTARILLADO 6 PULGADAS</t>
  </si>
  <si>
    <t xml:space="preserve">6 pulgadas metálica rejilla metálica inoxidable con tornillo de ensamble </t>
  </si>
  <si>
    <t>AMARRES PLÁSTICOS</t>
  </si>
  <si>
    <t xml:space="preserve">Amarres Plásticos Abrazadera de 30 x 0.48 cm Negros. </t>
  </si>
  <si>
    <t>Paquete x 100 Unidades</t>
  </si>
  <si>
    <t>TEJA ZINC LISA CALIBRE 34</t>
  </si>
  <si>
    <t>Especificaciones principales:
•Tipo: Lamina de zinc lisa
•Ancho: 91.4
•Largo: 2.134 m
•Espesor: 0.20 mm
•Material techumbre: Acero Galvanizado</t>
  </si>
  <si>
    <t>BANDEJAS PARA CAPTURA DE ROEDORES</t>
  </si>
  <si>
    <t>Bandeja con pegamento para ratas. Tipo de pega: 1448</t>
  </si>
  <si>
    <t>INSECTICIDA EC</t>
  </si>
  <si>
    <t>Ingredientes Activos: Cipermetrina 25% Tetrametrina 15%
Registro Sanitario RGSP: 370-2018 (número autorización para ser utilizado en Colombia)</t>
  </si>
  <si>
    <t>INSECTICIDA SC</t>
  </si>
  <si>
    <t>Ingrediente Activo: 
Betacipermetrinca 5%
Registro Sanitario RGSP: 8511-98 (número autorización para ser utilizado en Colombia)</t>
  </si>
  <si>
    <t>Ingrediente Activo: 
Alfacipermetrinca 6%
Registro Invima: 2014V-0005081 (número autorización para ser utilizado en Colombia)</t>
  </si>
  <si>
    <t>Ingredientes Activos: 
Piretrina Natural 0.4%
Butoxido de Piperonilo 10%
Registro Sanitario: 388-2019 (número autorización para ser utilizado en Colombia)</t>
  </si>
  <si>
    <t>GELES INSECTICIDA</t>
  </si>
  <si>
    <t>Ingredientes Activos: 
Indoxacarb 0.6%
Piriproxifen 0.5%
Registro Invima: 2025v-0000092 (número autorización para ser utilizado en Colombia)</t>
  </si>
  <si>
    <t>10 gr</t>
  </si>
  <si>
    <t>MOLUSQUICIDA PELLET</t>
  </si>
  <si>
    <t>Metaldehido 5gr</t>
  </si>
  <si>
    <t>ESTACIONES DE CEBADO</t>
  </si>
  <si>
    <t>Medida de 18 cm x 25 cm x 11 cm. Con adaptador de pared</t>
  </si>
  <si>
    <t>Plataforma plástica rígida negra con 62 cms de diámetro, bases antideslizantes, domo azul hecho en material anti explosión, tensores elásticos laterales para trabajos combinados, con inflador. Soporta mínimo 150 kg.</t>
  </si>
  <si>
    <t>BOSÚ AZUL</t>
  </si>
  <si>
    <t>Balón profesional, aprobado por la FIFA, excelente agarre y rebote, resistente al desgaste, superficie antideslizante. Balón Molten B7G4500 	Construcción tipo vulcanizado, extraordinario agarre, alta durabilidad, peso estable para mayor control, Tamaño: #6, PESO: 500 a 550 g, CIRCUNFERENCIA: 70 a 73 cm, REBOTE: 120 a 140 cm</t>
  </si>
  <si>
    <t>Balón profesional, aprobado por la FIFA, excelente agarre y rebote, resistente al desgaste, superficie antideslizante. Balón Molten B7G4500 Construcción tipo vulcanizado, extraordinario agarre, alta durabilidad, peso estable para mayor control, Tamaño #7. Peso: 580 a 650 g, Circunferencia: 75 a 78 cm, Rebote: 120 a 140 cm</t>
  </si>
  <si>
    <t>Vinilos de colores</t>
  </si>
  <si>
    <t>Pintura vinílica base agua, colores surtidos, presentación 250 ml</t>
  </si>
  <si>
    <t>Pinceles surtidos</t>
  </si>
  <si>
    <t>Set de pinceles planos y redondos, diferentes calibres</t>
  </si>
  <si>
    <t>Set x 6</t>
  </si>
  <si>
    <t>Pintucaritas</t>
  </si>
  <si>
    <t>Pintura facial hipoalergénica, base agua, colores surtidos</t>
  </si>
  <si>
    <t>Kit</t>
  </si>
  <si>
    <t>Paquetes de cartón paja</t>
  </si>
  <si>
    <t xml:space="preserve">Finlandek, paja blanca, material cartón. 1/8 x 8 unidades </t>
  </si>
  <si>
    <t>Paquete x 8</t>
  </si>
  <si>
    <t xml:space="preserve">Block iris </t>
  </si>
  <si>
    <t xml:space="preserve">Block de colores fluorescentes </t>
  </si>
  <si>
    <t>Media Técnica Recreación 50
Deporte y Actividad Física 60</t>
  </si>
  <si>
    <t>Media Técnica Recreación 40
Deporte y Actividad Física 20</t>
  </si>
  <si>
    <t>Media Técnica Recreación 15
Deporte y Actividad Física 20</t>
  </si>
  <si>
    <t>Media Técnica Recreación 50
Deporte y Actividad Física 80</t>
  </si>
  <si>
    <t>Cartulina Plana Negra en pliego</t>
  </si>
  <si>
    <t>Cartulina plana en octavos</t>
  </si>
  <si>
    <t>caja x 12</t>
  </si>
  <si>
    <t>Lápiz de mina negra # 2</t>
  </si>
  <si>
    <t>Lápiz #2 negro</t>
  </si>
  <si>
    <t>Lapicero negro</t>
  </si>
  <si>
    <t xml:space="preserve">Pinceles </t>
  </si>
  <si>
    <t>paquete x 6</t>
  </si>
  <si>
    <t>Resaltadores</t>
  </si>
  <si>
    <t>caja x 6</t>
  </si>
  <si>
    <t>TABLA APOYO CON COMPARTIMIENTO OFICIO</t>
  </si>
  <si>
    <t>unidad</t>
  </si>
  <si>
    <t>Deporte, Actividad Física y Entrenamiento Deportivo 5</t>
  </si>
  <si>
    <t>Media Técnica 10
Deporte, Actividad Física y Entrenamiento Deportivo 10</t>
  </si>
  <si>
    <t>Deporte, Actividad Física y Entrenamiento Deportivo 4</t>
  </si>
  <si>
    <t xml:space="preserve">Las vendas de tela (gasa) o elásticas de 6 pulgadas x 5 yardas (yd) son insumos médicos y ortopédicos diseñados para soporte, compresión y fijación de apósitos o férulas. Elaboradas comúnmente en algodón, poli-algodón o materiales elásticos, son suaves, transpirables y se usan para inmovilización, rehabilitación y manejo de contusiones. </t>
  </si>
  <si>
    <t>Las vendas de tela de 4x5 pulgadas (o 4 pulgadas por 5 yardas, aprox. 10 cm x 4.5 m) son dispositivos médicos o deportivos, generalmente de algodón, poliéster o elásticas, ideales para compresión, soporte de articulaciones, fijación de férulas y uso en esguinces. Se encuentran en versiones elásticas, cohesivas (se adhieren a sí mismas) y gasa, comúnmente en color piel.</t>
  </si>
  <si>
    <t>Las vendas de tela o gasa de 5x5 (generalmente 5 pulgadas de ancho por 5 yardas de largo, o 5 cm x 5 m) son insumos médicos versátiles y esenciales para primeros auxilios, compresión de articulaciones y fijación de apósitos. Están fabricadas principalmente de algodón o mezclas elásticas, son suaves, transpirables y adaptables a distintas partes del cuerpo.</t>
  </si>
  <si>
    <t>Guantes látex talla L</t>
  </si>
  <si>
    <t>Torniquetes de hemorragias</t>
  </si>
  <si>
    <t xml:space="preserve">Son dispositivos para detener hemorragias severas en extremidades (brazos o piernas) mediante presión circunferencial, salvando vidas al controlar el sangrado arterial. Se colocan 5-10 cm por encima de la herida (evitando articulaciones), apretando con fuerza hasta que cese el sangrado y se pierda el pulso distal. </t>
  </si>
  <si>
    <t>Salud Oral</t>
  </si>
  <si>
    <t>Cemento de Ionómero de vidrio de fotocurado tipo forro para fondo de cavidad.</t>
  </si>
  <si>
    <t>Caja x 
250 und</t>
  </si>
  <si>
    <t>Silicona por adición. Masilla - Elite - estuche. 2 tarros x 250 mí. Memoria elástica &gt; 99,5%. Regular set</t>
  </si>
  <si>
    <t>Ampolla bio indicadora - control esterilización para vapor.
121= - 134°c</t>
  </si>
  <si>
    <t>Ampolla bio indicadora - control esterilización para vapor. 121= - 134°c. es un dispositivo utilizado en los procesos de esterilización en odontologia, especialmente en autoclaves, para verificar si las condiciones adecuadas de esterilización han sido alcanzadas. Estas ampollas contienen microorganismos específicos que son sensibles a la temperatura y al vapor, y se utilizan para confirmar la efectividad del proceso de esterilización en un rango de temperatura de 121°C a 134°C.
Composición: Microorganismos bioindicadores: Las ampollas contienen esporas de microorganismos, comúnmente Bacillus stearothermophilus, un organismo termófilo resistente al calor, que sirve como indicador biológico para la validación del proceso de esterilización. Las esporas de Bacillus stearothermophilus son resistentes a temperaturas de 121°C a 134°C y se utilizan para verificar que se ha alcanzado el nivel de esterilización adecuado.</t>
  </si>
  <si>
    <t>Barniz de flúor. Fluoruro de sodio al 5%.</t>
  </si>
  <si>
    <t>Tubo colapsible de 10 ml</t>
  </si>
  <si>
    <t>Barniz de flúor. Fluoruro de sodio al 5%.es un tratamiento dental tópico utilizado para prevenir la caries dental, reducir la sensibilidad dental y fortalecer el esmalte dental. Se aplica sobre los dientes en forma de una capa viscosa que se adhiere a la superficie dental y permite la liberación gradual de flúor, promoviendo la remineralización del esmalte y protegiendo los dientes contra la acción de los ácidos.
Composición:
Principio activo: Fluoruro de sodio (NaF) al 5%. Este es el ingrediente activo que proporciona el flúor necesario para fortalecer el esmalte dental y proteger contra las caries. En una concentración de 5%, el fluoruro de sodio tiene un alto potencial para remineralizar los dientes y prevenir la desmineralización.
Excipientes: El barniz de flúor contiene varios excipientes que facilitan su aplicación y adherencia a los dientes. Estos pueden incluir:
Resinas o polímeros: para formar una capa adherente que se quede en los dientes después de su aplicación.
Solventes: que permiten que el barniz se aplique de manera uniforme.
Saborizantes: para proporcionar un sabor agradable durante el tratamiento.
Otros ingredientes: como estabilizantes o conservantes para garantizar la estabilidad del producto.</t>
  </si>
  <si>
    <t>Cemento de fosfato de zinc.</t>
  </si>
  <si>
    <t>Cemento de fosfato de zinc. es un material odontológico utilizado ampliamente como cemento de fijación para restauraciones dentales, coronas, puentes, incrustaciones y para el sellado de cavidades. Es uno de los cementos más antiguos y tradicionales en odontología debido a su efectividad, facilidad de uso y versatil. el cemento de fosfato de zinc sigue siendo un material fundamental en muchas prácticas dentales debido a su fiabilidad.
Composición:
El cemento de fosfato de zinc se compone principalmente de los siguientes ingredientes: Óxido de zinc (ZnO): Es el componente base principal del cemento. Este ingrediente proporciona la mayor parte de la estructura del cemento y contribuye a la dureza y resistencia del material.
Ácido fosfórico (H₃PO₄): Se utiliza en forma líquida para reaccionar con el óxido de zinc y formar la pasta cementante. El ácido fosfórico crea una reacción química que da lugar a una estructura sólida cuando se mezcla con el óxido de zinc.
Excipientes y modificadores: Se incluyen sustancias como alúmina o silicatos en algunas fórmulas para mejorar la consistencia, la estabilidad y las propiedades del cemento.</t>
  </si>
  <si>
    <t>Estuche polvo 32 g -líquido 15 cc.</t>
  </si>
  <si>
    <t>Cemento temporal de óxido de zinc sin eugenol (coltosol F)  - Frasco</t>
  </si>
  <si>
    <t xml:space="preserve">Cinta esterilometro </t>
  </si>
  <si>
    <t>Cinta metálica perforada para profilaxis. Paquete x 10</t>
  </si>
  <si>
    <t>Control químico para esterilización. Clase 5</t>
  </si>
  <si>
    <t xml:space="preserve">Detergente enzimático bactericida en bolsa hidrosoluble de 15 gramos. </t>
  </si>
  <si>
    <t>Enjuague bucal de digluconato de clorhexidina al 0,2%. Medicado</t>
  </si>
  <si>
    <t>Eugenol. Frasco -</t>
  </si>
  <si>
    <t>Frasco 30 cc</t>
  </si>
  <si>
    <t>Eyectores desechables -</t>
  </si>
  <si>
    <t>Bolsax 100 unidades</t>
  </si>
  <si>
    <t>Pasta para profilaxis -</t>
  </si>
  <si>
    <t>Frasco 60 gramos</t>
  </si>
  <si>
    <t>Sellante de fosas y fisuras de fotocurado</t>
  </si>
  <si>
    <t>Frasco x 5 ml</t>
  </si>
  <si>
    <t>Sellante blanco de fotocurado. es un material utilizado en odontología preventiva para proteger las superficies de los dientes, especialmente en las áreas de las fosas y fisuras, que son las zonas más propensas a la acumulación de placa y al desarrollo de caries. Estos sellantes se aplican sobre las superficies masticatorias de los dientes posteriores (molares y premolares) para prevenir la formación de caries, al sellar y proteger las fisuras profundas donde el cepillo no puede llegar fácilmente.
Descripción técnica del sellante de fosas y fisuras de fotocurado: Composición: Los sellantes de fosas y fisuras de fotocurado generalmente están compuestos por resinas compuestas que contienen una mezcla de monómeros de resina, iniciadores de fotopolimerización y agregados como partículas de sílice o bario que les proporcionan dureza y resistencia.
La base de estos materiales es generalmente una resina bis-GMA (bisfenol A glicidil metacrilato), que es un material comúnmente utilizado en odontología debido a su resistencia y durabilidad. En algunos sellantes, pueden estar presentes fluoruro u otros compuestos que liberan flúor de forma gradual, lo cual ayuda a remineralizar el esmalte dental y prevenir las caries</t>
  </si>
  <si>
    <t>Aceite de piezas de mano</t>
  </si>
  <si>
    <t>Es un lubricante esencial de baja viscosidad y alta pureza diseñado para limpiar, desinfectar internamente y prolongar la vida útil de turbinas, contra-ángulos y motores. Se debe aplicar diariamente antes de cada ciclo de autoclave</t>
  </si>
  <si>
    <t>Frasco por 200ml</t>
  </si>
  <si>
    <t>Acrílico Polvo Autopolimerizable (polimero) Para cubetas</t>
  </si>
  <si>
    <t>La composición de las resinas acrílicas autopolimerizables está indicada para la reparación de bases de dentaduras totales y parciales, prótesis removibles, placas estéticas, guías quirúrgicas para colocación de implantes, placas de bruxismo, aparatos de ortodoncia, ortopedia y cubetas individuales</t>
  </si>
  <si>
    <t>Acrílico Liquido Autopolimerizable (monomero)</t>
  </si>
  <si>
    <t>Resina acrílica (monómero) indicada para la fabricación de prótesis dentales totales y parciales y removibles, aparatos de ortodoncia y ortopedia, igualmente para la elaboración de dientes provisionales, no requiere de un tratamiento térmico para lograr su polimerización.</t>
  </si>
  <si>
    <t>Adhesivo de fotocurado</t>
  </si>
  <si>
    <t> Agente adhesivo con nano relleno estable y distribuido en forma homogénea.
Contribuye a un mejor desempeño clínico. También puede utilizarse para la adhesión de carillas (restauraciones veneer) fabricadas en el laboratorio con resina o porcelana y para la adhesión de amalgamas y sellantes dentales así como otras restauraciones indirectas.</t>
  </si>
  <si>
    <t>Unidad x 6ml</t>
  </si>
  <si>
    <t>Control químico para esterilización.  Clase 6. 121° -134°.  Emulador</t>
  </si>
  <si>
    <t>Indicadores de verificación del ciclo que confirman la presencia o ausencia de parámetros específicos de tiempo y temperatura durante un ciclo, e integran todos los parámetros críticos del ciclo de esterilización por vapor (temperatura, vapor saturado y tiempo de exposición). Los indicadores de emulación pueden colocarse dentro de cada paquete o bolsa durante la esterilización de los suministros o el equipo en un ciclo de pre-vacío validado. Estos indicadores emuladores pueden utilizarse para la vigilancia rutinaria de los ciclos de esterilización por vapor. Los indicadores emuladores de tipo 6 no son tóxicos y no contienen plomo ni metales pesados. Estos indicadores emuladores de Tipo 6 cumplen con las normas ISO 11140 (Tipo 6).</t>
  </si>
  <si>
    <t>Caja x 250</t>
  </si>
  <si>
    <t>Microaplicadores finos</t>
  </si>
  <si>
    <t>Los microaplicadores han sido diseñados para una colocación precisa y fácil aplicación de los materiales dentales en un área limitada. La parte de flexión fortalecida mejora el control y la cabeza rígida proporciona la capacidad de restregar. Las fibras no absorbentes, sin pelusa suspende soluciones tan pequeñas como 1/8 "de una gota sin goteos o derrames. Este producto es adecuado para su uso con los sellantes, agentes de unión, grabadores, soluciones hemostáticas, forros de cavidad y soluciones reveladoras. </t>
  </si>
  <si>
    <t>Tubo x 100</t>
  </si>
  <si>
    <t xml:space="preserve">Espejo bucal </t>
  </si>
  <si>
    <t>Instrumento odontológico utilizado para la exploración clínica de la cavidad oral, permitiendo visión indirecta de las superficies dentales, iluminación del campo operatorio y retracción de tejidos blandos como mejillas y lengua. Está compuesto por mango y luna reflectante, generalmente fabricados en acero inoxidable y vidrio con recubrimiento reflectante, lo que permite su esterilización y reutilización en procedimientos clínicos.</t>
  </si>
  <si>
    <t>Tarro por 1.000g</t>
  </si>
  <si>
    <t>Frasco 1.000 ml</t>
  </si>
  <si>
    <t xml:space="preserve">HIDROXIDO DE ALUMINIO SUSPENSIÓN </t>
  </si>
  <si>
    <t xml:space="preserve">FRASCO X 360ML </t>
  </si>
  <si>
    <t xml:space="preserve">BETAMETASONA  0,1 %  crema </t>
  </si>
  <si>
    <t xml:space="preserve">Tubo x 40 g </t>
  </si>
  <si>
    <t xml:space="preserve">HIDROXIDO DE ALUMINIO+MAGNESIO+SIMETICONA SUSPENSIÓN </t>
  </si>
  <si>
    <t xml:space="preserve">FRASCO  X 360ML </t>
  </si>
  <si>
    <t>NISTATINA SUSPENSIÓN -100,000 UI/ML</t>
  </si>
  <si>
    <t xml:space="preserve">FRASCO X 60 ML </t>
  </si>
  <si>
    <t>TINTURA DE BENJUÍ</t>
  </si>
  <si>
    <t xml:space="preserve">FRASCO X 500ML </t>
  </si>
  <si>
    <t>Frasco x 1000 ml</t>
  </si>
  <si>
    <t>Frasco x 500 g</t>
  </si>
  <si>
    <t>Agra Nutritivo</t>
  </si>
  <si>
    <t>Agar Saboureaud</t>
  </si>
  <si>
    <t>Regencia de Farmacia</t>
  </si>
  <si>
    <t>Steps ideal para entrenamiento funcional y cardiovascular. Los beneficios de los Steps Aeróbicos incluyen quema de calorías y tonificación muscular, especialmente glúteos y piernas. Steps con 2 niveles de altura (13 cm y 17 cm).
Bases antideslizantes. 
Peso mínimo de usuario: 120 kg.
Medidas: Largo; 70 cm. Ancho; 27 cm.</t>
  </si>
  <si>
    <t>Media Técnica Recreación 10
Enfermería 25
APH 25</t>
  </si>
  <si>
    <t>BATRERIA TIPO AAA 1.5V ALCALINA</t>
  </si>
  <si>
    <t xml:space="preserve">Enfermería 10
APH 10 </t>
  </si>
  <si>
    <t>Pila de restablecimiento de carga - Tipo AA</t>
  </si>
  <si>
    <t>BATERIA TIPO AA 1.5 V ALCALINA</t>
  </si>
  <si>
    <t>Enfermería 25
APH 25</t>
  </si>
  <si>
    <t>Enfermería 5
APH 5</t>
  </si>
  <si>
    <t>Enfermería 15
APH 15</t>
  </si>
  <si>
    <t>Media Técnica Recreación 10
Deporte y Actividad Física 10
Enfermería 5
APH 5
Salud Oral 5
Mecánica Dental 5
Regencia Farmacia 5
Serv. Farmacéut 5</t>
  </si>
  <si>
    <t>Media Técnica Recreación 10
Deporte y Actividad Física 20
Enfermería 10
APH 10
Salud Oral 10
Mecánica Dental 10
Regencia Farmacia y Serv. Farmacéut 10</t>
  </si>
  <si>
    <t xml:space="preserve">Boligrafo caja x 12 unidades  </t>
  </si>
  <si>
    <t>Semi gel para un trazo mas fino, punta de 0.7 mm</t>
  </si>
  <si>
    <t xml:space="preserve">Caja x 12 unidades  </t>
  </si>
  <si>
    <t>Enfermería 10
APH 10
Salud Oral 10
Mecánica Dental 10
Regencia Farmacia y Serv. Farmacéut 10</t>
  </si>
  <si>
    <t>Enfermería 3
APH 2</t>
  </si>
  <si>
    <t xml:space="preserve">Bata desechable </t>
  </si>
  <si>
    <t>La bata del médico desde el punto de vista práctico, es una barrera mecánica entre él y su paciente. Está destinada a evitar la contaminación con microorganismos, de la ropa del médico, a fin de no convertirlo en un fómite. Las batas médicas deben ser de manga larga, tener cuello, puños elásticos, ser resistentes a salpicaduras de fluidos, ser antiestáticas, no tóxicas, entre otras.</t>
  </si>
  <si>
    <t>Compresas</t>
  </si>
  <si>
    <t>Utilizado en ginecología, se inserta en la vagina para permitir la visualización del cuello uterino. Está diseñado para abrir suavemente las paredes vaginales y proporcionar un mejor acceso durante exámenes o procedimientos como las pruebas de Papanicolaou. Desechable, ligero y económico, a menudo usado en consultas rutinarias.Suelen tener un mecanismo de apertura ajustable, que permite al médico controlar cuán amplio se abre el especulo.</t>
  </si>
  <si>
    <t>Espéculos</t>
  </si>
  <si>
    <t>Guantes Nitrilo talla S</t>
  </si>
  <si>
    <t>Guantes esteriles N 6.5</t>
  </si>
  <si>
    <t>Material: Látex 
Tamaño: 6.5 (ajuste ajustable)
Longitud: 24-26 cm
Espesor: 0.1-0.3 mm (palo), 0.2-0.4 mm (punta)
Peso: 15-25 gramos por par
Tipo: Guante estéril para uso médico y quirúrgico Propiedades:
Estéril: sometidos a proceso de esterilización por radiación o EO
Impermeable: protege contra líquidos y secreciones
Resistente a la abrasión
Flexibilidad: permite movilidad y sensibilidad
Hipoalergénico: minimiza el riesgo de reacciones alérgicas</t>
  </si>
  <si>
    <t xml:space="preserve">Caja x 50 pares </t>
  </si>
  <si>
    <t>Guantes esteriles N 7.0</t>
  </si>
  <si>
    <t>Material: Látex 
Tamaño: 7.0 (ajuste ajustable)
Longitud: 24-26 cm
Espesor: 0.1-0.3 mm (palo), 0.2-0.4 mm (punta)
Peso: 15-25 gramos por par
Tipo: Guante estéril para uso médico y quirúrgico Propiedades:
Estéril: sometidos a proceso de esterilización por radiación o EO
Impermeable: protege contra líquidos y secreciones
Resistente a la abrasión
Flexibilidad: permite movilidad y sensibilidad
Hipoalergénico: minimiza el riesgo de reacciones alérgicas</t>
  </si>
  <si>
    <t>Guantes esteriles N  7.5</t>
  </si>
  <si>
    <t>"Material: Látex 
Tamaño: 7.5 (ajuste ajustable)
Longitud: 24-26 cm
Espesor: 0.1-0.3 mm (palo), 0.2-0.4 mm (punta)
Peso: 15-25 gramos por par
Tipo: Guante estéril para uso médico y quirúrgico Propiedades:
Estéril: sometidos a proceso de esterilización por radiación o EO
Impermeable: protege contra líquidos y secreciones
Resistente a la abrasión
Flexibilidad: permite movilidad y sensibilidad
Hipoalergénico: minimiza el riesgo de reacciones alérgicas"</t>
  </si>
  <si>
    <t>Guantes esteriles N 8.0</t>
  </si>
  <si>
    <t>Material: Látex 
Tamaño: 8.0 (ajuste ajustable)
Longitud: 24-26 cm
Espesor: 0.1-0.3 mm (palo), 0.2-0.4 mm (punta)
Peso: 15-25 gramos por par
Tipo: Guante estéril para uso médico y quirúrgico Propiedades:
Estéril: sometidos a proceso de esterilización por radiación o EO
Impermeable: protege contra líquidos y secreciones
Resistente a la abrasión
Flexibilidad: permite movilidad y sensibilidad
Hipoalergénico: minimiza el riesgo de reacciones alérgicas"""</t>
  </si>
  <si>
    <t>Guantes esteriles N 8.5</t>
  </si>
  <si>
    <t>Material: Látex 
Tamaño: 8.5 (ajuste ajustable)
Longitud: 24-26 cm
Espesor: 0.1-0.3 mm (palo), 0.2-0.4 mm (punta)
Peso: 15-25 gramos por par
Tipo: Guante estéril para uso médico y quirúrgico Propiedades:
Estéril: sometidos a proceso de esterilización por radiación o EO
Impermeable: protege contra líquidos y secreciones
Resistente a la abrasión
Flexibilidad: permite movilidad y sensibilidad
Hipoalergénico: minimiza el riesgo de reacciones alérgicas"""</t>
  </si>
  <si>
    <t>Enfermería 20
APH 20</t>
  </si>
  <si>
    <t>Enfermería 10
APH 10</t>
  </si>
  <si>
    <t>Dispositivo médicoqurúrgico  de uso único, utilizado para cubrir y proteger las extremidades inferiores del personal médico y del paciente durante procedimientos quirúrgicos, evitando la contaminación cruzada y manteniendo un ambiente estéril</t>
  </si>
  <si>
    <t>Alcohol glicerinado -frasco x 1000 ML</t>
  </si>
  <si>
    <t>TAPABOCAS DESECHABLE</t>
  </si>
  <si>
    <t>El tapaboca quirúrgico azul en empaque individual es un producto esencial para la protección en entornos médicos y otros lugares donde se requiere una barrera efectiva contra contaminantes.</t>
  </si>
  <si>
    <t>Enfermería 2
APH 1</t>
  </si>
  <si>
    <t>Aguja multiple vacutainer 20G*</t>
  </si>
  <si>
    <t>Catéter intravenoso introcancerto G-16x 32 mm</t>
  </si>
  <si>
    <t xml:space="preserve">Es un dispositivo utilizado para acceder al sistema venoso de un paciente de manera rápida y eficiente. Este tipo de catéter es comúnmente empleado en situaciones donde se requiere administrar líquidos, medicamentos o tomar muestras de sangre en pacientes que necesitan un acceso venoso seguro y duradero. Es un calibre grande, que permite un flujo rápido de líquidos o medicamentos. Su tamaño permite la administración de volúmenes significativos en poco tiempo, ideal para situaciones de emergencia.
</t>
  </si>
  <si>
    <t>Catéter intravenoso introcancerto G-18 11/4"</t>
  </si>
  <si>
    <t>Este calibre es uno de los más comunes en entornos hospitalarios, adecuado para administrar líquidos y medicamentos a un flujo moderado, como en tratamientos de hidratación, transfusiones de sangre, y administración de medicamentos intravenosos. Adecuado para infusiones de volumen moderado, antibióticos, y medicamentos intravenosos.
También se usa en transfusiones de sangre cuando no se necesita una infusión muy rápida.</t>
  </si>
  <si>
    <t>Jeringa 60ML</t>
  </si>
  <si>
    <t>Guardián biocolector 0.5ml</t>
  </si>
  <si>
    <t>Contenedor guardian para elementos Cortopunzantes</t>
  </si>
  <si>
    <t xml:space="preserve">Agua esteril ampolla 5ml </t>
  </si>
  <si>
    <t>Agua esteril ampolla 5ml. Solución inyectable de uso hospitalario. Esteril. ampolla de 5 CC</t>
  </si>
  <si>
    <t>Hepatitis B core, Prueba en Cassette. Alta sensibilidad y especificidad. Con control de calidad interno positivo y negativo</t>
  </si>
  <si>
    <t>Virus de la Hepatitis C, Prueba en Cassette. Alta sensibilidad y especificidad. Con control de calidad interno positivo y negativo</t>
  </si>
  <si>
    <t>Combo de VIH 1 y 2 + Sifilis, Prueba en Cassette. Alta sensibilidad y especificidad. Con control de calidad interno positivo y negativo</t>
  </si>
  <si>
    <t>Manta Térmica De Emergencia Fibra Aluminizada</t>
  </si>
  <si>
    <t>Torniquete táctico de emergencia.</t>
  </si>
  <si>
    <t xml:space="preserve">Especificaciones.
-Tamaño: 75cm
-Peso: 50g
-Material: Poliéster y velcro. 
Especificaciones: 100% nuevo y de alta calidad, flexible, ajuste universal, cómodo de usar, clip de parabrisas reforzado, controles rápidos de sangrado, correa de tiempo muy visible, fuerte y ligero, aplicación con una sola mano, se puede utilizar de nuevo después de la desinfección. Color: Negro, Caqui. </t>
  </si>
  <si>
    <t>Vendaje de emergencia israelí de 10x160cm</t>
  </si>
  <si>
    <t>Apósito que cuenta con dispositivo exclusivo de presión constante y directa. Se presenta envasado al vacío para optimizar espacio y alargar su vida útil.
Apósito de 10x18 cm sobre venda de 10 x 160 cm (sin tensar). 
La venda se encuentra fabricada en un material resistente e incluye un apósito de 10 o 15cm no adherente a la herida, previniendo posibles efectos adversos al destapar la herida o reabrir el vendaje
- Eficacia avalada en combate.
- Control de la hemorragia seguro y rápido.
- Sistema exclusivo de presión constante y directa.
- Incluye un sistema de retención/fijación que evita el uso de esparadrapos, vendas adicionales…
- Disponible con apósito secundario para heridas de entrada/salida.
- Envase al vacío de fácil apertura.
- Estéril Larga vida útil, hasta 8 años.</t>
  </si>
  <si>
    <t>Vendas de Yeso 6x5</t>
  </si>
  <si>
    <t>Venda constituida por una gasa 100% algodón e impregnada con yeso de parís, fraguado compatible a la temperatura corporal, fraguado compacto.</t>
  </si>
  <si>
    <t>Vendas de Yeso 4x5</t>
  </si>
  <si>
    <t>Vendas de algodón laminado 6x5</t>
  </si>
  <si>
    <t>Venda compuesta por múltiples capas de gas de algodón plegado, de color blanco, aspecto uniforme y limpio, libre de roturas y fibras sueltas, libre de olor y de moteados o de coloraciones extrañas en su aspecto visual.</t>
  </si>
  <si>
    <t>Vendas de algodón laminado 4x5</t>
  </si>
  <si>
    <t>APH</t>
  </si>
  <si>
    <r>
      <t xml:space="preserve">La manta de emergencia, comúnmente conocida como manta isotérmica, es un complemento esencial para tu equipo de camping. Está diseñada para mantener la temperatura corporal de una persona, protegiéndola del frío y ayudando en casos de hipotermia.
</t>
    </r>
    <r>
      <rPr>
        <b/>
        <sz val="12"/>
        <color theme="1"/>
        <rFont val="Calibri"/>
        <family val="2"/>
        <scheme val="minor"/>
      </rPr>
      <t>Especificaciones:</t>
    </r>
    <r>
      <rPr>
        <sz val="12"/>
        <color theme="1"/>
        <rFont val="Calibri"/>
        <family val="2"/>
        <scheme val="minor"/>
      </rPr>
      <t xml:space="preserve">
Medidas: 147 cm de ancho x 210 cm de largo
Peso: 0.056 kg
Color: Plateado y Amarillo
</t>
    </r>
    <r>
      <rPr>
        <b/>
        <sz val="12"/>
        <color theme="1"/>
        <rFont val="Calibri"/>
        <family val="2"/>
        <scheme val="minor"/>
      </rPr>
      <t>Características:</t>
    </r>
    <r>
      <rPr>
        <sz val="12"/>
        <color theme="1"/>
        <rFont val="Calibri"/>
        <family val="2"/>
        <scheme val="minor"/>
      </rPr>
      <t xml:space="preserve">
- Superliviana: Con un peso de apenas 56 gramos, es fácil de transportar en tu bolso o mochila.
- Compacta: Su diseño plegable la hace muy fácil de almacenar y transportar, ideal para llevar siempre en el botiquín de primeros auxilios.</t>
    </r>
  </si>
  <si>
    <t xml:space="preserve">Roxicaina tubo x 30 ml </t>
  </si>
  <si>
    <t xml:space="preserve">Anestesia superficial de la uretra durante cateterización, exploración por sonido y otras operaciones endouretrales. Anestesia superficial durante proctoscopía, rectoscopía y sigmoidoscopía y para palpación rectal. Cistitis dolorosa- Jalea Anestésico local 30ml </t>
  </si>
  <si>
    <t>Enfermería</t>
  </si>
  <si>
    <t>Enfermería 1.000
APH 1.000
Salud Oral 200</t>
  </si>
  <si>
    <t>Guantes látex talla XS</t>
  </si>
  <si>
    <t>Talla: XS (Extra small) Longitud: 15 cm y 19 cm Espesor: 0.1-0.3 mm (palo), 0.2-0.4 mm (punta) Peso: 15-25 gramos por par Tipo: Guante para uso médico, industrial y doméstico Tipo: Guante para uso médico, industrial y doméstico Propiedades: Impermeable: protege contra líquCaracterísticas: idos y secreciones Resistente a la abrasión Flexibilidad: permite movilidad y sensibilidad Hipoalergénico: minimiza el riesgo de reacciones alérgicas</t>
  </si>
  <si>
    <t>Deporte, Actividad Física y Entrenamiento Deportivo 20
Enfermería 50
APH 100
Salud Oral 20
Fortalecimiento competencias en pruebas ENI 1</t>
  </si>
  <si>
    <t>Campo quirurgico 0.40 x 0.40</t>
  </si>
  <si>
    <t>Elemento textil o desechable utilizado para aislar y cubrir el área de trabajo durante procedimientos clínicos u odontológicos, ayudando a mantener condiciones de asepsia y control de contaminación. Presenta dimensiones aproximadas de 40 cm x 40 cm, elaborado en material absorbente y resistente, permitiendo proteger superficies e instrumental durante la atención clínica. </t>
  </si>
  <si>
    <t>Paquete por 50</t>
  </si>
  <si>
    <t>Guardián biocolector 1 L.</t>
  </si>
  <si>
    <t xml:space="preserve">Fortalecimiento de competencias en pruebas rápidas ENI </t>
  </si>
  <si>
    <t>BOLIGRAFO 0.5MM GEL NEGRO</t>
  </si>
  <si>
    <t>Especificaciones Tipo Pinceles Ancho 7 cm Alto20 cm,Profundidad 1 cm, Material Cerda Natural
Número de pincel 12 Forma del pincel Plano</t>
  </si>
  <si>
    <t>PORTAMINAS 0.7 AGARRE EN CAUCHO</t>
  </si>
  <si>
    <t>RESALTADOR x 6 COLORES SURTIDO </t>
  </si>
  <si>
    <t>Portaminas</t>
  </si>
  <si>
    <t>Tabla de apoyo</t>
  </si>
  <si>
    <t>Dispositivo médico de uso externo, elaborado en gasa de algodón 100% hidrófilo, diseñado para la limpieza, cobertura y absorción de fluidos en procedimientos clínicos, curaciones y prácticas formativas en el área de la salud.- Empaque individual estéril- Contenido: 5 unidades por paquete de Uso hospitalario y ambulatorio.</t>
  </si>
  <si>
    <t>Paquete x 5 unidades</t>
  </si>
  <si>
    <t>Dispositivo médico desechable, diseñado para la recolección, almacenamiento y transporte seguro de muestras de orina con fines diagnósticos, clínicos o formativos. Garantiza condiciones de asepsia y evita la contaminación cruzada- Unidad individual estéril.- Empaque sellado de fábrica.Disponible con etiqueta para identificación del paciente, de material Polipropileno grado médico, resistente y libre de sustancias tóxicas. Capacidad: 30 ml</t>
  </si>
  <si>
    <t>Frasco de orina x 30ml</t>
  </si>
  <si>
    <t>Media Técnica Fitness</t>
  </si>
  <si>
    <t>Deporte, Actividad Física y Entrenamiento Deportivo 5
Media Técnica Fitness 25</t>
  </si>
  <si>
    <t xml:space="preserve">Media Técnica </t>
  </si>
  <si>
    <t>Media Técnica Fitness 10
Deporte, Actividad Física y Entrenamiento Deportivo 5</t>
  </si>
  <si>
    <t>Colchonetas</t>
  </si>
  <si>
    <t>Colchoneta en espuma de alta densidad, recubrimiento impermeable, espesor mínimo 8–10 mm, antideslizante.</t>
  </si>
  <si>
    <t>Media Técnica Deporte 10
Deporte, Actividad Física y Entrenamiento Deportivo 10</t>
  </si>
  <si>
    <t>Deporte, Actividad Física y Entrenamiento Deportivo 10
Media Técnica Deporte 20</t>
  </si>
  <si>
    <t>Media Técnica Deporte 20
Deporte, Actividad Física y Entrenamiento Deportivo 10</t>
  </si>
  <si>
    <t>Media Técnica Deporte</t>
  </si>
  <si>
    <t>Media Técnica Recreación</t>
  </si>
  <si>
    <t>Media Técnica Fitness 35
Media Técnica Deporte 30</t>
  </si>
  <si>
    <t>Papel contac</t>
  </si>
  <si>
    <t xml:space="preserve">Papel contac, de diferentes colores y figuras </t>
  </si>
  <si>
    <t>Rollos</t>
  </si>
  <si>
    <t>Media Técnica en Recreación</t>
  </si>
  <si>
    <t>Media Técnica</t>
  </si>
  <si>
    <t>Tallímetro</t>
  </si>
  <si>
    <t>Tallímetro portátil o fijo, medición hasta 2 metros, graduación en milímetros, estructura estable.</t>
  </si>
  <si>
    <t>Dispositivo portátil diseñado para medir el contenido de grasa corporal de una persona de forma exacta, rápida y precisa. Tiene construcción durable de plástico abs mide en milímetros. Plicómetro manual, rango mínimo 0–60 mm, precisión ±1 mm, material metálico o polímero de alta precisión.</t>
  </si>
  <si>
    <t>Deporte, Actividad Física y Entrenamiento Deportivo 4
Media Técnica 20</t>
  </si>
  <si>
    <t>Deporte, Actividad Física y Entrenamiento Deportivo 10
Media Técnica 2</t>
  </si>
  <si>
    <t>Pulsómetros</t>
  </si>
  <si>
    <t>Monitor digital de frecuencia cardíaca, medición en tiempo real, banda pectoral o sensor óptico, resistente al sudor.</t>
  </si>
  <si>
    <t>Deporte, Actividad Física y Entrenamiento Deportivo 6
Media Técnica 10</t>
  </si>
  <si>
    <t>Media Técnica 20
Deporte, Actividad Física y Entrenamiento Deportivo 5</t>
  </si>
  <si>
    <t xml:space="preserve">Es un compuesto químico, ligeramente ácido. Es usado como antiséptico, antifúngico, también como agente tampón para regulación del pH. Características Físicas: Cristales.   incoloros, inodoros o polvo blanco con un brillo perlado </t>
  </si>
  <si>
    <t>Es una sal blanca y cristalina, utilizada ampliamente como conservante antimicrobiano en, cosméticos y fármacos para inhibir bacterias, levaduras y mohos
Características Físicas:polvo fino, granulado o en escamas de color blanco</t>
  </si>
  <si>
    <t>Es una sal, soluble en agua, utilizado como antiácido para la acidez estomacal,
Características Físicas:polvo fino, granulado o en pequeños cristales de color blanco.</t>
  </si>
  <si>
    <r>
      <t xml:space="preserve">Es un medicamento antiácido utilizado para neutralizar el ácido clorhídrico en el estómago, aliviando síntomas de acidez, gastritis y úlceras pépticas, proteger tejidos mucosos y cutáneos. </t>
    </r>
    <r>
      <rPr>
        <b/>
        <sz val="12"/>
        <color theme="1"/>
        <rFont val="Calibri"/>
        <family val="2"/>
        <scheme val="minor"/>
      </rPr>
      <t>Características Físicas:</t>
    </r>
    <r>
      <rPr>
        <sz val="12"/>
        <color theme="1"/>
        <rFont val="Calibri"/>
        <family val="2"/>
        <scheme val="minor"/>
      </rPr>
      <t xml:space="preserve"> líquido viscoso ( suspensión), opaco y de color blanco. </t>
    </r>
  </si>
  <si>
    <r>
      <t xml:space="preserve">Es un medicamento corticoide tópico potente que reduce la inflamación, el enrojecimiento y la picazón, utilizado para tratar afecciones cutáneas como eczema, psoriasis, dermatitis y alergias. </t>
    </r>
    <r>
      <rPr>
        <b/>
        <sz val="12"/>
        <color theme="1"/>
        <rFont val="Calibri"/>
        <family val="2"/>
        <scheme val="minor"/>
      </rPr>
      <t>Características Físicas:</t>
    </r>
    <r>
      <rPr>
        <sz val="12"/>
        <color theme="1"/>
        <rFont val="Calibri"/>
        <family val="2"/>
        <scheme val="minor"/>
      </rPr>
      <t xml:space="preserve"> crema suave, blanca, hidrofílica y no grasa</t>
    </r>
  </si>
  <si>
    <r>
      <t xml:space="preserve">Es un medicamento antifúngico utilizado principalmente para tratar la candidiasis oral, Se combina con otros fármacos para tratar la mucositis oral. </t>
    </r>
    <r>
      <rPr>
        <b/>
        <sz val="12"/>
        <color theme="1"/>
        <rFont val="Calibri"/>
        <family val="2"/>
        <scheme val="minor"/>
      </rPr>
      <t>Características Físicas:</t>
    </r>
    <r>
      <rPr>
        <sz val="12"/>
        <color theme="1"/>
        <rFont val="Calibri"/>
        <family val="2"/>
        <scheme val="minor"/>
      </rPr>
      <t xml:space="preserve"> líquido viscoso, de color amarillo o anaranjado</t>
    </r>
  </si>
  <si>
    <r>
      <t xml:space="preserve">Extracto hidroalcohólico obtenido de la maceración de la resina del árbol Styrax benzoin en alcohol. Es ampliamente valorada en farmacia y cosmética por sus propiedades antisépticas, cicatrizantes y protectoras. </t>
    </r>
    <r>
      <rPr>
        <b/>
        <sz val="12"/>
        <color theme="1"/>
        <rFont val="Calibri"/>
        <family val="2"/>
        <scheme val="minor"/>
      </rPr>
      <t>Características Físicas:</t>
    </r>
    <r>
      <rPr>
        <sz val="12"/>
        <color theme="1"/>
        <rFont val="Calibri"/>
        <family val="2"/>
        <scheme val="minor"/>
      </rPr>
      <t xml:space="preserve"> Líquido transparente o ligeramente turbio, de consistencia algo viscosa,aroma característico, dulce y balsámico</t>
    </r>
  </si>
  <si>
    <t xml:space="preserve">Solución hidroalcohólica (yodo disuelto en alcohol y agua) con potentes propiedades antisépticas, germicidas y fungicidas. Características Físicas: Líquido no viscoso y transparente, de color pardo rojizo intenso. </t>
  </si>
  <si>
    <t>GRAMERA DE COCINA</t>
  </si>
  <si>
    <t>Gramera digital de alta precisión, que pesa las cantidades
exactas de ingredientes sólidos y líquidos
ESPECIFICACIONES TÉCNICAS CAPACIDAD (Min) 2.000 g PRECISI N 1 - 2 g MATERIAL Acero inoxidable de alta resistencia COLOR Blanco, Gris, Grafito, Titanio, CONTENIDO Una (1) balanza VIDA ÚTIL MÍNIMA 5 años
Construcción de plataforma en acero inoxidable, base de acero inoxidable o plástico de alta resistencia, pantalla LCD con brillante indicador retro iluminado, rápida respuesta de display, carcasa resistente al agua y la corrosión. Múltiples unidades de medición (g, kg, lb, oz). Cuenta con aviso de sobrecarga.Puede contar con recipiente de cristal o plástico para medir todo tipo de alimentos con capacidad aproximada de 1.2 litros. Corriente eléctrica de 100 a 240 v, de 50 a 60 Hz. Batería interna recargable y alimentador de corriente AC, con indicador de baja batería. Función de pesaje con tara manual o automática. Material de alta resistencia a la corrosión. Debe contar con certificado de calibración.</t>
  </si>
  <si>
    <t xml:space="preserve">Jabón de manos líquido </t>
  </si>
  <si>
    <t xml:space="preserve">Para limpieza de mano, eliminación de gérmenes y prevención de enfermedades. Característica: Liquido viscoso, jabonoso, de fragancias, ph neutro. </t>
  </si>
  <si>
    <t>Pcc Centros
Droguería 50
Enfermería 20
APH 30
Salud Oral 30
Regencia Farmacia 12</t>
  </si>
  <si>
    <t>Deporte, Actividad Física y Entrenamiento Deportivo 20
Enfermería 40
APH 40
Regencia Farmacia 12</t>
  </si>
  <si>
    <r>
      <t xml:space="preserve">Nitrilo sintético
Talla: M (Mediana)
Longitud: 23-25 cm
Espesor: 0.1-0.3 mm (palo), 0.2-0.4 mm (punta)
Peso: 18-30 gramos por par
Tipo: Guante para uso médico, industrial y doméstico. </t>
    </r>
    <r>
      <rPr>
        <b/>
        <sz val="12"/>
        <color rgb="FF000000"/>
        <rFont val="Calibri"/>
        <family val="2"/>
        <scheme val="minor"/>
      </rPr>
      <t>Resistente a solventes</t>
    </r>
  </si>
  <si>
    <r>
      <t xml:space="preserve">Material: Nitrilo sintético Talla: L (Large) Longitud: 24-26 cm Espesor: 0.1-0.3 mm (palo), 0.2-0.4 mm (punta) Peso: 20-35 gramos por par Tipo: Guante para uso médico, industrial y doméstico. </t>
    </r>
    <r>
      <rPr>
        <b/>
        <sz val="12"/>
        <color rgb="FF000000"/>
        <rFont val="Calibri"/>
        <family val="2"/>
        <scheme val="minor"/>
      </rPr>
      <t>Resistente a solventes</t>
    </r>
  </si>
  <si>
    <t>TOALLAS DESECHABLES</t>
  </si>
  <si>
    <t>Efecto: Paños antibacteriales reutilizables, ultra absorbentes y resistentes. Composición: Material desechable Color blanco. 28cm x 42cm.</t>
  </si>
  <si>
    <t>Rollo x 70 paños 
28cmx 42cm</t>
  </si>
  <si>
    <t xml:space="preserve">Operario en cuidado estético de manos y pies. </t>
  </si>
  <si>
    <t>MONÓMERO</t>
  </si>
  <si>
    <t>Nivel de aroma bajo, Secado medio, No altera el color de los acrílicos,Contiene acondicionadores y lubricantes por lo que no daña el pincel, De consistencia pesada, evita derrames, al mezclarlo con acrílicos nos proporciona perfecta resistencia y flexibilidad, Como cualidad única, su fusión con el acrílico activa su tecnología de tejido cruzado o en cadena. Contiene protección ultravioleta evitando que se torne amarillento el producto, Por sus componentes químicos su evaporación es muy lenta, por lo que su rendimiento es mayor.</t>
  </si>
  <si>
    <t>LIMPIADOR DE UÑAS</t>
  </si>
  <si>
    <t>Agente limpiador para dar el terminado en la aplicación de gel, Limpia residuos de polvo después del limado, Sella el gel eliminando los residuos pegajosos para un resultado brillante Ideal para limpiar las impurezas de la placa de la uña, removiendo aceites y contaminantes.</t>
  </si>
  <si>
    <t>Frasco 480 ml</t>
  </si>
  <si>
    <t>BRILLO FINALIZADOR DE ACRÍLICO SECADO LAMPARA UV/LED.</t>
  </si>
  <si>
    <t>Cura en lámpara uv/led, exclusivo como finalizador de uñas acrílicas , Cura en tan sólo 30 segundos en lámpara de 48 W, Sin inhibición de oxígeno, apariencia húmeda brillante por hasta 3 semanas, ofrece un brillo extremo y una apariencia húmeda.</t>
  </si>
  <si>
    <t>Frasco x 15 ml</t>
  </si>
  <si>
    <t>DESHIDRATADOR/ADHERENTE PARA UÑAS ARTIFICIALES Y SEMIPERMANENTE</t>
  </si>
  <si>
    <t>Sellador proteinico libre de ácido. Polímero orgánico que no contiene ácido, Incoloro de bajo aroma, Permite la adhesión de la uña con el acrílico y gel. No se evapora, Sistema anclaje doble adhesión, Permite una mayor adherencia del producto, Alto rendimiento y durabilidad, Equilibrador de PH para uña natural, logrando un magnífica adhesión del producto Recomendado para cualquier técnica acrílico o gel. Ideal para aplicarse antes del esmalte y prolongar su durabilidad.</t>
  </si>
  <si>
    <t xml:space="preserve">Frasco x 10 ml
</t>
  </si>
  <si>
    <t>DISOLVENTE NIVELADOR /ABLANDADOR DE TIPS.</t>
  </si>
  <si>
    <t>Es un disolvente y ablandador de tips, Especial para reblandecer los tips, plásticos, Gracias a su componente no se hace amarillo. recomendable para alumnas, academia y cursos básicos, facilitar las dinámicas de trabajo.</t>
  </si>
  <si>
    <t>PEGA PARA UÑAS CON BROCHA</t>
  </si>
  <si>
    <t>Sustancia artificial transparente y pegajosa que se solidifica en contacto con el aire, Nos proporciona una adherencia total del tip con la uña, No daña la uña natural, Se puede utilizar como auxiliar en reparación de uñas rotas, Flexible y de alta duración, Se puede utilizar sobre gel, Útil para adherir piedritas. x14 gr</t>
  </si>
  <si>
    <t>Frasco x 14 gr</t>
  </si>
  <si>
    <t>PINCEL PROFESIONAL # 8 PARA LA APLICACIÓN DE ACRÍLICO</t>
  </si>
  <si>
    <t xml:space="preserve">Unidad    </t>
  </si>
  <si>
    <t>LIMA PROFESSIONAL GRANO 100/100</t>
  </si>
  <si>
    <t>LIMA SPONGEE PROFESSIONAL GRANO 180/180</t>
  </si>
  <si>
    <t>Sanitizable, Especial para trabajos de manicure y pedicure y acabados de uñas artificiales, Flexible y compacta, Su grano no causa alergia por no contener azufre.</t>
  </si>
  <si>
    <t xml:space="preserve">LIMA PROFESSIONAL GRANO 240/240 </t>
  </si>
  <si>
    <t>LIMA PROFESIONAL GRANO 150 / 150</t>
  </si>
  <si>
    <t>Lima blanca con filo azul, con grano 150/150.Abrasivo ligero especial para preparar la uña natural. Auxiliar para servicios de manicure y pedicure, Esterilizable. Abrasivo perfecto. Recomendada para desvanecer tips y no dañar la uña natural, se utiliza para pulir el Gel.</t>
  </si>
  <si>
    <t>ROLLO DE MOLDES DE PAPEL PROFESIONAL PARA CONSTRUCCIÓN DE UÑAS ESCULTURALES</t>
  </si>
  <si>
    <t xml:space="preserve">Molde de muy buena calidad, ideal para estructuras perfectas. Por su tamaño es ideal para largores de salón y comerciales. Además tiene algunas características especiales: tiene excelente adherencia, muy buena rigidez. con guías claras, es desechable e ideal para un solo uso. Ideal para montaje y estructura de uñas acrílicas o de gel.No se requiere pegamento.
 </t>
  </si>
  <si>
    <t>Rollo x 300 unidades</t>
  </si>
  <si>
    <t>GEL DE CONSTRUCCIÓN ULTRAVIOLETA</t>
  </si>
  <si>
    <t>Es un estructurador en gel, el cual se utiliza para esculpir uñas artificiales. Contiene una excelente adhesión y un acabado ultra brillante. Su consistencia y versatilidad ofrecen la oportunidad de aplicarlo en decoraciones.</t>
  </si>
  <si>
    <t>Frasco 28 gr</t>
  </si>
  <si>
    <t>ACONDICIONADOR PROFESIONAL PARA PINCELES</t>
  </si>
  <si>
    <t>Es un liquido transparente, incoloro de textura ligera, aceitosa y viscosidad media-baja. Formula especializada de alta eficiencia para restaurar pinceles de cerdas naturales. Su aroma floral te va a encantar.</t>
  </si>
  <si>
    <t>Frasco x 60ml</t>
  </si>
  <si>
    <t>REMOVEDOR DE UÑAS ARTIFICIALES</t>
  </si>
  <si>
    <t>Por su formulación y contenido químico tiene el equilibrio perfecto para que sus reactivos no tengan ningún cambio con el tiempo. Diseñado para: semipermanente, gel polimerizado, acrílico. Bajo contenido de acetona. Contiene hidratantes agentes acondicionadores, para así evitar evaporación prematura y resequedad en la piel que rodea la uña. Color coral. No pigmenta la uña ni la piel. Para uso de salón y spa.</t>
  </si>
  <si>
    <t>Frasco x 480 ml</t>
  </si>
  <si>
    <t>PAPEL OSMÓTICO YODADO</t>
  </si>
  <si>
    <t>Efecto: Produce calor corporal Composición: Plástico Color: Negro Aspecto: Suave Presentación: Rollo x 100 mt de largo por 20 cm de ancho</t>
  </si>
  <si>
    <t>Rollo x 100 mt de largo por 20 cm de ancho</t>
  </si>
  <si>
    <t>Transparente y cristalino de consistencia delgada y estable. Recomendado para la aplicación de bases en escultura, sobre tip y uña natural. Su función principal es acentuar y proteger el brillo en aplicaciones, así como el recubrimiento de la estructura o algún artículo de decoración en caso necesario.Espectacular efecto en cubrimiento de técnica.Secado en lámpara uv/led.</t>
  </si>
  <si>
    <t>Bote x 60 gr</t>
  </si>
  <si>
    <t>Traslúcido y cristalino con un toque rosado de consistencia delgada y estable. Recomendado para la aplicación de bases en escultura, sobre tip y uña natural. Por su tonalidad cristalina es la combinación perfecta, protegiendo el brillo y acentuando cada tonalidad. Espectacular efecto en cubrimiento de técnica.Secado en lámpara uv/led.</t>
  </si>
  <si>
    <t>Sólido de consistencia estable. Color femenino recomendado para bases de Color Gel por su tonalidad pastel, ayuda acentuar la mayoría de los colores como si fuera un lienzo, es toda una experiencia.También puedes aplicarlo en escultura, sobre tip y uña natural. Recomendado para realizar la técnica.Secado en lámpara uv/led.</t>
  </si>
  <si>
    <t>Sólido de consistencia estable. Considerado universal en este segmento, por su amplia versatilidad en las aplicaciones, haciendo contrastes para diferentes tonos de piel por su apariencia suave y natural.Recomendado para aplicación de bases en escultura, sobre tip y uña natural, es el preferido de las aplicadoras profesionales como uso adicional en reparaciones de uñas naturales en pedicura y manicura.Secado en lámpara uv/led.</t>
  </si>
  <si>
    <t>LIQUIDO MOLDEADOR DE GEL POLIMERIZADO</t>
  </si>
  <si>
    <t>Para gel polimerizado de bajo aroma. Contiene hidratante que evita resequedad en el gel polimerizado y las cerdas del pincel. No se incorpora ni diluye al gel polimerizado por lo que permite una perfecta estabilidad de moldeado. Evaporación baja. Alto rendimiento. Aroma cítrico. Es de color rosa ligero.</t>
  </si>
  <si>
    <t>Bote x 240 ml</t>
  </si>
  <si>
    <t>PINCEL PARA TRABAJAR EL GEL POLIMERIZADO</t>
  </si>
  <si>
    <t>Es una herramienta dual que una de sus puntas tienen un pincel para moldear y dar forma al gel polimerizado, y en la otra punta tiene una espátula ideal para tomar el producto del recipiente. Mango de aluminio negro. Peso 15 g Dimensiones 2 × 2 × 10 cm.</t>
  </si>
  <si>
    <t>BASE PARA SEMIPERMANENTE</t>
  </si>
  <si>
    <t>Para realización de esmaltado semipermanente, no contiene tolueno, alta pigmentación, cubrimiento en una sola capa, estabilidad absoluta, sistema profesional de aplicación en tres pasos, secado en lámpara uv/led.</t>
  </si>
  <si>
    <t>BRILLO FINALIZADOR DE SEMIPERMANENTE</t>
  </si>
  <si>
    <t>Para realización de esmaltado semipermanente, no contiene tolueno, alta pigmentación, cubrimiento en una sola capa, estabilidad absoluta, sistema profesional de aplicación en tres pasos,secado en lámpara uv/led.</t>
  </si>
  <si>
    <t>ESMALTE SEMIPERMANENTE</t>
  </si>
  <si>
    <t>Para realización de esmaltado semipermanente, no contiene tolueno, alta pigmentación, cubrimiento en una sola capa, estabilidad absoluta, sistema profesional de aplicación en tres pasos. Colores variados: cremas, blanco, negro, rojo, azul. etc,secado en lámpara uv/led.</t>
  </si>
  <si>
    <t>ESMALTE MATTE SEMIPERMANENTE</t>
  </si>
  <si>
    <t>Sellador y terminador matte dos en uno. viste la suavidad del terciopelo en tus uñas.Efecto sostenido con una sola aplicación.Curado en 30sg y listo.</t>
  </si>
  <si>
    <t>PIGMENTO EN HOJUELAS PROFESIONAL PARA UÑAS</t>
  </si>
  <si>
    <t>Pigmento en hojuela para efectos de diseño, Hojuelas iridiscentes de polvo micro pulverizado. Libre de plomo. No tiene adherencia propia. Alto estándar de pigmentación. utilizados en semipermanente. x 0,3 gramos. Diferentes tonalidades.</t>
  </si>
  <si>
    <t>Frasco 0.3 gr</t>
  </si>
  <si>
    <t>SET DE PINCELES PROFESIONALES PARA DECORAR</t>
  </si>
  <si>
    <t>Paquete x 3 unidades</t>
  </si>
  <si>
    <t>ACEITE HUMECTANTE</t>
  </si>
  <si>
    <t>Previene el resecamiento de la uña y la piel circundante. Ayuda a mantener la cutícula sana y previene la formación de padrastros sobre ella. Recomendado para todo tipo de masajes, incluyendo los de reflexología en manos y pies. No es grasoso.</t>
  </si>
  <si>
    <t>ACEITE REGENERADOR DE CUTÍCULA</t>
  </si>
  <si>
    <t>Aceite para humectar, nutrir y lubricar la piel del área de cutícula, suave y tersa. Evita el crecimiento acelerado de la cutícula. Recomendable para la venta de salón. Contiene vitaminas C, E y antioxidantes.Contiene protector de caducidad NON-Yellow y de aroma.</t>
  </si>
  <si>
    <t>Esterilizador de Herramientas UVC LED para Uso en Uñas. El esterilizador de herramientas UVC LED es un dispositivo innovador diseñado específicamente para el área estética, ideal para la desinfección de herramientas utilizadas en procedimientos de manicura y pedicura. Este equipo utiliza luz ultravioleta tipo C (UVC) con tecnología LED, la cual emite una longitud de onda efectiva para eliminar bacterias, virus y otros microorganismos que puedan permanecer en limas, alicates, empujadores, pinzas, entre otros utensilios. Su diseño compacto, moderno y fácil de usar permite mantener altos estándares de higiene en los servicios estéticos, contribuyendo a la seguridad tanto del profesional como del cliente. Este tipo de esterilización en seco no requiere productos químicos ni altas temperaturas, lo que prolonga la vida útil de las herramientas y asegura una limpieza eficiente y ecológica. Es una excelente opción para profesionales del cuidado estético de manos y pies que buscan ofrecer un servicio confiable, responsable y acorde con las normas de bioseguridad.</t>
  </si>
  <si>
    <t>CORTA CUTÍCULA EN ACERO INOXIDABLE</t>
  </si>
  <si>
    <t>Herramienta indispensable en la manicura y pedicura. Elaborado en acero inoxidable de alta calidad, que permite su esterilización y desinfección, el área de corte del cabezote es de 4 mm</t>
  </si>
  <si>
    <t>CUBOS PULIDORES (BLOQUE BLANCO BAJO GRANULAJE)</t>
  </si>
  <si>
    <t>Cubo pulidor que nivela los defectos en la superficie de las uñas. No se debe humedecer.no se debe sentir abrasivo, ya que es un cubo con bajo granulaje, suave para la uña natural.</t>
  </si>
  <si>
    <t>LIMA AZUL PERSONAL</t>
  </si>
  <si>
    <t>Paquete de limas azul x 10 profesional desechable, con partículas que ofrecen una superficie abrasiva que lima las uñas de manera rápida y suave. 150/180.</t>
  </si>
  <si>
    <t>LIQUIDO LIMPIADOR DE PINCELES PROFESIONALES</t>
  </si>
  <si>
    <t>REMOVEDOR DE ESMALTE SIN ACETONA</t>
  </si>
  <si>
    <t>Limpia sin resecar la uña con vitaminas. No maltrata la piel ni las uñas.Retirador de esmaltes tradicionales, de la uña natural.</t>
  </si>
  <si>
    <t>Frasco x 950 ml</t>
  </si>
  <si>
    <t>REMOVEDOR DE CUTÍCULA</t>
  </si>
  <si>
    <t>16 OZ o 473ml</t>
  </si>
  <si>
    <t>ANTISEPTICO LIQUIDO PARA MANOS Y PIES.</t>
  </si>
  <si>
    <t>Antiséptico que disminuye y previene las bacterias en las uñas y la piel.Usar al inicio de cualquier aplicación en las manos del cliente, la técnico y las herramientas de trabajo.Previene la transmisión de gérmenes comunes.De aroma fresco y limpio.Ayuda a prevenir infecciones.</t>
  </si>
  <si>
    <t>DESINFECTANTE DE SUPERFICIES</t>
  </si>
  <si>
    <t>Su composición a base de Benzaldina, limpia y desinfecta los implementos de trabajo no metálicos, como la mesa de manicura y los muebles, dejándolos libres de hongos, bacterias y virus. Doble acción: Bactericida y Fungicida. Su acción dura de 3 a 4 horas a temperatura ambiente.</t>
  </si>
  <si>
    <t>Frasco x 240 ml</t>
  </si>
  <si>
    <t>ACEITE PARA MASAJES DE MANOS Y PIES</t>
  </si>
  <si>
    <t>Finos aceites vegetales extraídos de semillas de uva y girasol que hidratan y alimentan la piel, brindando placer y bienestar, con finos aceites esenciales que envuelven al paciente en una atmósfera de relajación y tranquilidad. Enriquecidos con vitamina E y caléndula. Sin aceite mineral, sin colorantes artificiales. Calidad exportación Alto rendimiento en cabina Aceites Hidrolizables Alta penetración de producto No deja exceso en la piel Notas: Uva Cava, Bellini, Baileys Café, Champaña y fresas, Tropical, Frutos Rojos, Vainilla, Bambú, Chocolate.</t>
  </si>
  <si>
    <t>PINTURA EN GEL NEGRO</t>
  </si>
  <si>
    <t>Es ideal para decorar en diversas técnicas. Se puede mezclar entre ellos para obtener más colores, además de tener una perfecta consistencia. (realizarás efectos como one stroke, efectos de mármol, rostros, y mucho más). x 5gr</t>
  </si>
  <si>
    <t>Frasco x 5 gr</t>
  </si>
  <si>
    <t>PINTURA EN GEL BLANCO</t>
  </si>
  <si>
    <t>TAPA BOCAS DE CARBONO DESECHABLES</t>
  </si>
  <si>
    <t>Tapaboca blando desechable, con bandas elásticas para ajuste en orejas, clip metálico que permite ajustarse a la nariz. Cumplimiento de norma de calidad del producto nacional o internacional, con filtro de carbono, color gris.</t>
  </si>
  <si>
    <t>LÁMPARA UV/LED 48W PROFESIONAL</t>
  </si>
  <si>
    <t>Lámpara para el curado de geles tradicionales, semipermanentes, de construcción y de arte  "Especializado para la preparación de la uña natural y complementaria en servicios elementales e integrales de salón en manos y pies. Perfecta sujeción por su textura en el mango. Punta curva biselada para evitar lesiones en la placa ungueal. Resistente a rayones y efecto antirreflejante por su acabado mate. Conserva su forma durante tiempo prolongado por el alto grado de dureza del metal. Afilado profesional hecho manualmente. Acero inoxidable AISI-304  que asegura resistencia elevada a la corrosión y larga vida útil.</t>
  </si>
  <si>
    <t>PULIDORA ELÉCTRICA PROFESIONAL PARA UÑAS.</t>
  </si>
  <si>
    <t>Pulidora eléctrica profesional para uñas. Contiene 3 piezas, manual de usuario y póliza de garantía. Pluma / Micromotor. Unidad de control.Cable alimentador de corriente.</t>
  </si>
  <si>
    <t>ESMALTE GEL NIVELADOR PARA UÑAS-RUBBER</t>
  </si>
  <si>
    <t>Es un gel nivelador perfecto para el recubrimiento y protección de la uña natural y también te garantiza una máxima protección, curado en lámpara uv-led. Diferentes colores.</t>
  </si>
  <si>
    <t>UÑAS POSTIZAS  EN SOFT GEL</t>
  </si>
  <si>
    <t>El término soft gel hace referencia, precisamente, a la clave de su colocación, que consiste en una ligera presión, sea cual sea el material de adhesión, sin que se genere aire entre la uña postiza y la uña natural para lograr una mejor adherencia.</t>
  </si>
  <si>
    <t>Caja x 600 unidades</t>
  </si>
  <si>
    <t>SET DE PUNTAS PARA MANICURA RUSA-EN SECO</t>
  </si>
  <si>
    <t>Este set incluye la Flama redonda roja. Gota diamante azul. Flama diamante azul. Cónica diamante azul. Puntas azules:sus partes activas están fabricadas de polvo de diamante unido con metal a través de un proceso de galvanizado. Vástago estándar de 3/32”. Esterilizables.Gota Diamante Azul: Abrasivo intermedio.Flama Diamante Azul: Abrasivo intermedio.Cónica Diamante Azul: Abrasivo intermedio Punta roja:sus partes activas están fabricadas de polvo de diamante unido con metal a través de un proceso de galvanizado. Punta especializada para pulir la piel y dar terminados a la manicura y pedicura. Vástago estándar de 3/32”. Recomendadas para servicios a personas con diabetes por la estructura de su abrasivo. Esterilizable. Flama Redonda Roja: Abrasivo fino.</t>
  </si>
  <si>
    <t>Paquete c/ 4 puntas</t>
  </si>
  <si>
    <t>SPIDER GEL PROFESIONAL PARA UÑAS</t>
  </si>
  <si>
    <t>Spider gel profesional para uñas. Es perfecto como decoración de uñas. Solo se tiene que halar el producto después de haberlo aplicado a la uña y se podrán crear líneas rectas, enhebradas, efecto tela de araña o cualquier otro tipo de arte. Se cura en lámpara UV o LED para su secado. 5 gramos.</t>
  </si>
  <si>
    <t>Frasco 5 gramos</t>
  </si>
  <si>
    <t>PARAFINA ESTÉTICA PARA MANOS Y PIES</t>
  </si>
  <si>
    <t>Ayuda a suavizar la piel y activa la circulación sanguínea, Bajo punto de fusión de parafina saturados con vitamina E y extracto de diferentes aromas la parafina repone la piel hasta lograr los niveles óptimos de hidratación. Formulado para pieles normales. Aromas: Rosas, Durazno y Jazmin.Paquete por 450 gramos.</t>
  </si>
  <si>
    <t>GEL DE SATURACIÓN</t>
  </si>
  <si>
    <t xml:space="preserve"> El gel de saturación profesional es un producto innovador en el ámbito de la estética y el cuidado de uñas, caracterizado por su acabado luminoso, su textura elástica y su apariencia metálica. Gracias a estas propiedades, proporciona un brillo intenso y una cobertura uniforme que resalta el diseño de las uñas con un efecto moderno y sofisticado. Además, su elasticidad permite una mejor adaptación a la superficie de la uña, lo que contribuye a una mayor durabilidad y resistencia frente al desgaste. Este tipo de gel es ideal para quienes buscan un estilo llamativo, elegante y de larga duración.</t>
  </si>
  <si>
    <t>Caja x 8 frascos de 4.5 gramos</t>
  </si>
  <si>
    <t>GLITTERS PARA DECORACIÓN DE UÑAS</t>
  </si>
  <si>
    <t>Polvos brillantes compuestos por partículas simétricas y asimétricas de colores cromáticos que emiten efectos metálicos, iridiscentes, prismáticos y holográficos.</t>
  </si>
  <si>
    <t>Frasco x 6 gramos</t>
  </si>
  <si>
    <t>PUNTA DE TUNGSTENO 5 EN 1</t>
  </si>
  <si>
    <t>La punta de tungsteno 5 en 1 es una herramienta profesional de alta precisión, diseñada especialmente para optimizar los procesos de limado y esculpido de uñas. Gracias a su diseño multifuncional, permite realizar cinco funciones en una sola pieza, lo que la convierte en un accesorio versátil y eficiente para el trabajo con torno eléctrico. Entre sus principales ventajas se destacan su resistencia al desgaste, su capacidad para trabajar sobre acrílicos y geles sin generar exceso de calor, y su forma adaptable que facilita el acceso a zonas difíciles. Además, su material de tungsteno garantiza una larga vida útil y un rendimiento constante, lo que la hace ideal tanto para profesionales como para estudiantes del área estética.</t>
  </si>
  <si>
    <t>LÁMPARA PARA UÑAS ARTIFICIALES EN SOFT GEL</t>
  </si>
  <si>
    <t>La lámpara para uñas artificiales en soft gel es un dispositivo esencial en los procesos de aplicación y curado de este tipo de gel, reconocido por su flexibilidad, resistencia y acabado natural. Esta herramienta utiliza tecnología LED o UV-LED para endurecer rápidamente el producto, garantizando una mayor adherencia y durabilidad en cada aplicación.Gracias a su diseño ergonómico y funcional, permite un curado uniforme de todas las uñas al mismo tiempo, lo que optimiza el tiempo de trabajo y mejora la calidad del resultado final. Además, muchas de estas lámparas cuentan con temporizador ajustable, sensor automático de encendido/apagado y niveles de potencia que se adaptan a las necesidades del usuario.En resumen, esta lámpara es ideal tanto para profesionales como para estudiantes del área estética, ya que facilita un acabado impecable y seguro en uñas elaboradas con soft gel.</t>
  </si>
  <si>
    <t>JELLY SPA PARA PEDICURA</t>
  </si>
  <si>
    <t>El Jelly Spa de  es un tratamiento innovador y sensorial diseñado para ofrecer una experiencia de spa única durante los servicios de manicura y pedicura. Al entrar en contacto con el agua, sus cristales se transforman en una suave gelatina que envuelve pies o manos, proporcionando hidratación profunda, relajación muscular y una sensación de bienestar inmediato. Gracias a su fórmula enriquecida con extractos naturales y agentes emolientes, ayuda a suavizar la piel, facilita la remoción de células muertas y prepara la superficie para tratamientos posteriores. Además, su textura agradable y su fragancia delicada convierten cada sesión en un momento de confort y cuidado integral. Este producto es ideal tanto para uso profesional en centros de estética como para quienes desean disfrutar de un tratamiento de lujo en casa, combinando efectividad y placer en un solo paso.</t>
  </si>
  <si>
    <t>Kit x 2 productos de 1000 gramos</t>
  </si>
  <si>
    <t xml:space="preserve">SMOOTHIE HIDRATANTE </t>
  </si>
  <si>
    <t>El Smoothie Hidratante  es una emulsión corporal diseñada especialmente para proporcionar hidratación profunda, nutrición intensa y una sensación de suavidad inmediata en la piel. Su fórmula, enriquecida con extractos naturales, vitaminas y agentes emolientes, actúa eficazmente sobre zonas resecas, dejándolas visiblemente más tersas, luminosas y saludables. Gracias a su textura ligera y cremosa, se absorbe rápidamente sin dejar sensación grasosa, lo que lo convierte en el complemento ideal para tratamientos de manicura, pedicura o rutinas de cuidado diario. Además, su fragancia delicada y duradera transforma cada aplicación en una experiencia sensorial relajante y placentera. Perfecto para todo tipo de piel, el Smoothie Hidratantes el toque final perfecto para brindar confort, frescura y belleza en cada servicio estético.</t>
  </si>
  <si>
    <t xml:space="preserve">Frasco x 500 ml </t>
  </si>
  <si>
    <t>VELAS HIDRATANTES PARA MANOS Y PIES</t>
  </si>
  <si>
    <t>Aceite vegetal para masajes que protege de los radicales libres y es súper hidratante. Tiene alto poder antioxidante evitando el envejecimiento. El mango contribuye a disminuir la apariencia de las cicatrices y manchas que afectan la piel. A su vez, le proporciona un extra de suavidad y luminosidad para que luzca saludable. Adicionalmente, relaja a nivel muscular, vivificando y energizando la piel.</t>
  </si>
  <si>
    <t>Frasco x 130 gramos</t>
  </si>
  <si>
    <t>PINCEL PROFESIONAL DE GEL</t>
  </si>
  <si>
    <t>Pincel diseñado para la aplicación del gel, plano, excelente calidad brindándote todos los beneficios y maniobrabilidad profesional para realizar aplicaciones. Mango de pasta, y cerdas sintéticas profesionales.</t>
  </si>
  <si>
    <t>REMOVEDOR DE CALLOS</t>
  </si>
  <si>
    <t>Exfolia la piel facilitando la remoción de células muertas.
Con glicerina que humecta la piel.</t>
  </si>
  <si>
    <t>Frasco x 120ml</t>
  </si>
  <si>
    <t>TINTAS PARA UÑAS PROFESIONALES</t>
  </si>
  <si>
    <t xml:space="preserve">Es ideal para crear efectos mármol y acuarela. Es fácil de aplicar y seca rápidamente. Crea colores personalizados mezclándolos entre sí.
</t>
  </si>
  <si>
    <t>Frasco x 15ml</t>
  </si>
  <si>
    <t>BROCHA PARA APLICAR MASCARILLA EN LA PIEL DE MANOS Y PIES.</t>
  </si>
  <si>
    <t>Brocha para aplicar mascarillas en la piel de manos y pies, Pieza profesional cepillo de la máscara de Nylon suave maquillaje pinceles/brochas mango de plástico blanco, para el cuidado de la piel.</t>
  </si>
  <si>
    <t>CEPILLOS LIMPIADOR DE MANICURA</t>
  </si>
  <si>
    <t>Cepillo limpiador con mango plástico y cerdas, el cual remueve impurezas de las uñas en el momento que se está realizando los diferentes procedimientos de manicura.</t>
  </si>
  <si>
    <t>CEPILLOS LIMPIADOR DE PEDICURA</t>
  </si>
  <si>
    <t>Cepillo limpiador con mango plástico y cerdas, el cual remueve las impurezas de las uñas en el momento que se está realizando los diferentes procedimientos de pedicura.</t>
  </si>
  <si>
    <t>LIMA DESMANCHADORA DE UÑAS</t>
  </si>
  <si>
    <t>Paquete de lima desmanchadora x 12 ideal para eliminar manchas amarillentas en las uñas naturales.</t>
  </si>
  <si>
    <t>SEPARADORES DE DEDOS DESECHABLES</t>
  </si>
  <si>
    <t>Paquete x 200 unidades.Elaborados en espuma rígida, son perfectos para separar los dedos del pie y facilitar el maquillaje de las uñas,desechables, de 4 puestos, material jumbolon.</t>
  </si>
  <si>
    <t>Paquete x 200 unidades</t>
  </si>
  <si>
    <t>PALA RASPA CALLOS DE PLÁSTICO</t>
  </si>
  <si>
    <t>Pala raspa callos de plástico con función eliminadora de piel muerta y exceso de piel gruesa en las plantas de los pies, con función que se pueda desinfectar, y reutilizar.</t>
  </si>
  <si>
    <t>BAJA LENGUAS</t>
  </si>
  <si>
    <t>Paquete de bajalenguas x 20. El bajalenguas o depresor lingual es un instrumento médico para deprimir la lengua y permitir el examen de la boca y la garganta. El más usado es con forma de pequeña espátula, generalmente es de madera siendo así desechable o de uso único.</t>
  </si>
  <si>
    <t>Paquete x 20 unidades</t>
  </si>
  <si>
    <t>EL SMOOTHIE EXFOLIANTE</t>
  </si>
  <si>
    <t xml:space="preserve"> El Smoothie Exfoliante es un tratamiento corporal de textura cremosa diseñado para eliminar impurezas, células muertas y residuos acumulados en la piel, dejando una sensación de limpieza profunda y suavidad al tacto. Su fórmula combina microgránulos exfoliantes con extractos naturales, lo que permite una exfoliación suave pero efectiva, ideal para manos, pies, piernas y brazos.
Además de exfoliar, este smoothie estimula la circulación sanguínea, favorece la regeneración celular y prepara la piel para recibir tratamientos posteriores, como mascarillas o cremas hidratantes. Su aroma agradable y textura sedosa convierten cada aplicación en una experiencia relajante y revitalizante.
Es el complemento perfecto para servicios de spa, manicura y pedicura profesional, aportando un toque de bienestar y cuidado integral en cada sesión.</t>
  </si>
  <si>
    <t xml:space="preserve">EFECTO ESPEJO
</t>
  </si>
  <si>
    <t>Polvo micro pulverizado. Aplicarse en seco. Libre de Plomo. Especializado para la belleza. No utilizar como maquillaje. Alto estándar de pigmentación. Alto rendimiento. Se necesita muy poco producto para su aplicación.Pigmentos profesionales. Pigmentos pulverizados de alta calidad, para lograr una versatilidad en el arte y el diseño. Por su alta tecnología de componentes ayuda a tener una versatilidad en su aplicación para ser mezclado con acrílico, Gel y poder realizar una cantidad ilimitada de combinaciones y efectos nacarados. es compatible entre sí con todos los colores y consistencias. Mantiene su color íntegro desde su aplicación hasta su remoción. Calidad inigualable para contrastes. Alto rendimiento en mezclas.</t>
  </si>
  <si>
    <t xml:space="preserve">Frasco x  0.5 gramos </t>
  </si>
  <si>
    <t>EFECTOS AURORA PARA DECORACIÓN DE UÑAS</t>
  </si>
  <si>
    <t>Los efectos Aurora son una tendencia innovadora en la decoración de uñas que se caracteriza por brindar un acabado iridiscente y multidimensional, similar al reflejo de la luz en las auroras boreales. Este efecto, también conocido como “espejo nacarado” o “glass aurora”, aporta un brillo único que cambia de tono según la luz y el ángulo de visión, generando un look sofisticado, moderno y elegante. Gracias a su presentación en polvos ultrafinos o pigmentos compactos, su aplicación es sencilla y se adapta fácilmente a diversas técnicas, como uñas en gel, acrílicas o semipermanentes. Además, puede utilizarse sobre diferentes tonos de base, lo que permite crear diseños personalizados y llenos de creatividad. Ideal para quienes buscan destacar con un estilo llamativo, glamoroso y a la vez delicado, el efecto aurora se ha convertido en un recurso imprescindible en el arte de uñas contemporáneo.</t>
  </si>
  <si>
    <t>Frasco x 0.5 gramos</t>
  </si>
  <si>
    <t>PALOS DE NARANJA DE DOBLE PUNTA</t>
  </si>
  <si>
    <t>Ideales para retirar los restos de producto que pueden quedar en el contorno de las uñas. También pueden ayudar para empujar la cutícula.</t>
  </si>
  <si>
    <t xml:space="preserve">
Pincel Kolinsky #8 con mango de aluminio: con un acabadodo elegante y moderno, ideal para trabajos que requieren alta precisión y detalle, como el moldeo de perfiles finos y delicados.
</t>
  </si>
  <si>
    <t>Lima Profesional grano 100 / 100. Lima blanca de filo azul, forma media luna para un limado más anatómico.Esterilizable, Grano 100 / 100, Fácil manejo, Especial para limar acrílicos.Su abrasivo se devasta por sí solo no se desprende, por lo que hace más prolongada la vida de la lima, recomendada para retirar excesos de producto del acrílico.</t>
  </si>
  <si>
    <t>Limpiador especializado para pinceles con cerdas naturales, libre de acetona.Liquido transparente, de ligera sensación aceitosa viscosa. Aroma: Madera mentolada. Fórmula especializada de alta eficiencia para limpieza de pinceles con cerdas naturales.Ablanda y la retirada de acrílico en las cerdas de los pinceles, sin dañar ni resecar. adicionalmente, hidrata y las mantiene en perfecto estado.</t>
  </si>
  <si>
    <t>GEL POLIMERIZADO Transparente</t>
  </si>
  <si>
    <t>GEL POLIMERIZADO Traslúcido Rosado</t>
  </si>
  <si>
    <t>GEL POLIMERIZADO Tonalidad pastel</t>
  </si>
  <si>
    <t>GEL POLIMERIZADO Reparación uñas naturales</t>
  </si>
  <si>
    <t>ESTERILIZADOR DE HERRAMIENTAS UVC-LED</t>
  </si>
  <si>
    <t>Deporte y Actividad Física</t>
  </si>
  <si>
    <t>Deporte, Actividad Física y Entrenamiento Deportivo</t>
  </si>
  <si>
    <t>Pcc Centros
Droguería 10
Salud Oral 10</t>
  </si>
  <si>
    <t>Fortalecimiento competencias en pruebas Equipo ENI</t>
  </si>
  <si>
    <t>CAJA DE GUANTES DE NITRILO ESPECIAL - TALLA S</t>
  </si>
  <si>
    <t>CAJA DE GUANTES DE NITRILO ESPECIAL - TALLA M</t>
  </si>
  <si>
    <t>CAJA DE GUANTES DE NITRILO ESPECIAL - TALLA L</t>
  </si>
  <si>
    <t xml:space="preserve">INSUFLADORA ACORDEÓN </t>
  </si>
  <si>
    <t>Ideal para la aplicación de insecticidas en polvo sobre sitios de difícil penetración como tomas eléctricas, grietas, huecos, sifones, etc. Acordeón gris y mango verde.</t>
  </si>
  <si>
    <t>VALOR UNITARIO</t>
  </si>
  <si>
    <t>IVA UNITARIO</t>
  </si>
  <si>
    <t>VALOR TOTAL</t>
  </si>
  <si>
    <t>TOTAL</t>
  </si>
  <si>
    <t>500 gr</t>
  </si>
  <si>
    <t>TOTAL VALOR UNITARIO MAS IVA</t>
  </si>
  <si>
    <r>
      <t xml:space="preserve">Balón profesional, aprobado por la FIFA, totalmente esférico, rebote controlado, alto desempeño, cosido a mano, suavidad al toque, impermeable, con muy buena estabilidad, sin pérdida de aire, aerodinámico, peso estable para mayor control, para diferentes superficies, resistente a altas temperaturas. </t>
    </r>
    <r>
      <rPr>
        <sz val="12"/>
        <color rgb="FF242529"/>
        <rFont val="Calibri"/>
        <family val="2"/>
        <scheme val="minor"/>
      </rPr>
      <t>Todo terreno.</t>
    </r>
    <r>
      <rPr>
        <sz val="12"/>
        <color rgb="FF000000"/>
        <rFont val="Calibri"/>
        <family val="2"/>
        <scheme val="minor"/>
      </rPr>
      <t xml:space="preserve"> </t>
    </r>
    <r>
      <rPr>
        <sz val="12"/>
        <color rgb="FF242529"/>
        <rFont val="Calibri"/>
        <family val="2"/>
        <scheme val="minor"/>
      </rPr>
      <t>Cámara interior de butilo de dos capas – Alta retención de aire.</t>
    </r>
    <r>
      <rPr>
        <sz val="12"/>
        <color rgb="FF000000"/>
        <rFont val="Calibri"/>
        <family val="2"/>
        <scheme val="minor"/>
      </rPr>
      <t xml:space="preserve"> </t>
    </r>
  </si>
  <si>
    <r>
      <t xml:space="preserve">Escalera de coordinación, diseñada con material ultra resistente (cinta de mochila). Medidas: 5, 0 mts de largo X 0, 50 de ancho. </t>
    </r>
    <r>
      <rPr>
        <b/>
        <sz val="12"/>
        <color theme="1"/>
        <rFont val="Calibri"/>
        <family val="2"/>
        <scheme val="minor"/>
      </rPr>
      <t>Pliométrica para entrenamiento 8mts, 16 escalones</t>
    </r>
  </si>
  <si>
    <r>
      <t xml:space="preserve">Medio no selectivo, no diferencial, deshidratado para pruebas de susceptibilidad que permite el crecimiento de bacterias no exigentes. Almacenamiento 10-30°C, ambiente seco. Vida Util de 2 años.  </t>
    </r>
    <r>
      <rPr>
        <b/>
        <sz val="12"/>
        <color theme="1"/>
        <rFont val="Calibri"/>
        <family val="2"/>
        <scheme val="minor"/>
      </rPr>
      <t>Características Físicas:</t>
    </r>
    <r>
      <rPr>
        <sz val="12"/>
        <color theme="1"/>
        <rFont val="Calibri"/>
        <family val="2"/>
        <scheme val="minor"/>
      </rPr>
      <t>Es un polvo fino, homogéneo, de color beige claro.</t>
    </r>
  </si>
  <si>
    <r>
      <t xml:space="preserve">Medio selectivo para hongos deshidratado. Almacenamiento 10-30°C, ambiente seco. Vida Util de aprx 2 años. </t>
    </r>
    <r>
      <rPr>
        <b/>
        <sz val="12"/>
        <color theme="1"/>
        <rFont val="Calibri"/>
        <family val="2"/>
        <scheme val="minor"/>
      </rPr>
      <t>Características Físicas:</t>
    </r>
    <r>
      <rPr>
        <sz val="12"/>
        <color theme="1"/>
        <rFont val="Calibri"/>
        <family val="2"/>
        <scheme val="minor"/>
      </rPr>
      <t xml:space="preserve"> Es un polvo fino, homogéneo, de color beige claro a crema.</t>
    </r>
  </si>
  <si>
    <r>
      <t xml:space="preserve">Alcohol Eucida 70 - 90%. en concentraciones del 70% al 90% es una solución comúnmente utilizada en diversos ámbitos, como la desinfección, limpieza y en aplicaciones médicas y farmacéuticas. A continuación se detalla su descripción técnica:
</t>
    </r>
    <r>
      <rPr>
        <b/>
        <sz val="12"/>
        <color theme="1"/>
        <rFont val="Calibri"/>
        <family val="2"/>
        <scheme val="minor"/>
      </rPr>
      <t xml:space="preserve">Composición: </t>
    </r>
    <r>
      <rPr>
        <sz val="12"/>
        <color theme="1"/>
        <rFont val="Calibri"/>
        <family val="2"/>
        <scheme val="minor"/>
      </rPr>
      <t xml:space="preserve"> Alcohol Etílico (Etanol): C₂H₅OH;  Concentración: Entre 70% y 90%, el porcentaje de alcohol etílico en la solución.  El resto de la solución está compuesto por agua u otros excipientes, dependiendo de la formulación específica.</t>
    </r>
  </si>
  <si>
    <r>
      <t xml:space="preserve">Alginato cromático de tres fases, de tercera generación, tixotrópico. Presentaciones en bolsas de 453 gramos. es un material basado en alginatos, un tipo de polisacárido natural extraído principalmente de algas marinas, que ha sido modificado para incorporar una respuesta cromática, es decir, la capacidad de cambiar de color en función de diversos factores, como el pH, la temperatura o la concentración de ciertos iones. se usa en procedimientos de tomas de impresiones orales y dentales. 
Descripción Técnica del Alginato Cromático.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Alginato</t>
    </r>
    <r>
      <rPr>
        <sz val="12"/>
        <color theme="1"/>
        <rFont val="Calibri"/>
        <family val="2"/>
        <scheme val="minor"/>
      </rPr>
      <t xml:space="preserve">: Es un polímero natural formado por unidades de ácido mannurónico y ácido gulurónico. Se obtiene de algas pardas, especialmente de las especies Laminaria, Ascophyllum, y Macrocystis. </t>
    </r>
    <r>
      <rPr>
        <u/>
        <sz val="12"/>
        <color theme="1"/>
        <rFont val="Calibri"/>
        <family val="2"/>
        <scheme val="minor"/>
      </rPr>
      <t>Grupo cromóforo</t>
    </r>
    <r>
      <rPr>
        <sz val="12"/>
        <color theme="1"/>
        <rFont val="Calibri"/>
        <family val="2"/>
        <scheme val="minor"/>
      </rPr>
      <t xml:space="preserve">: El alginato cromático incluye un grupo o moléculas cromóforas (como indicadores de pH) que permiten que el material cambie de color bajo determinadas condiciones, como variaciones en pH, temperatura o exposición a iones metálicos. </t>
    </r>
  </si>
  <si>
    <r>
      <t xml:space="preserve">Amonio cuaternario de quinta generación libre de alcohol. es un tipo de compuesto antimicrobiano utilizado principalmente como desinfectante y sanitizante en diversas industrias, como la farmacéutica, alimentaria, hospitalaria y en el hogar. Este tipo de amonio cuaternario se caracteriza por no contener alcohol, lo que lo diferencia de otras formulaciones tradicionales. </t>
    </r>
    <r>
      <rPr>
        <b/>
        <sz val="12"/>
        <color theme="1"/>
        <rFont val="Calibri"/>
        <family val="2"/>
        <scheme val="minor"/>
      </rPr>
      <t xml:space="preserve">Descripción Técnica: Composición: </t>
    </r>
    <r>
      <rPr>
        <u/>
        <sz val="12"/>
        <color theme="1"/>
        <rFont val="Calibri"/>
        <family val="2"/>
        <scheme val="minor"/>
      </rPr>
      <t>Amonio cuaternario de quinta generación</t>
    </r>
    <r>
      <rPr>
        <sz val="12"/>
        <color theme="1"/>
        <rFont val="Calibri"/>
        <family val="2"/>
        <scheme val="minor"/>
      </rPr>
      <t xml:space="preserve">: Los compuestos de amonio cuaternario son sales de amonio que contienen cuatro grupos alquilo. Los de quinta generación son una evolución de estas sales, que han sido modificadas para mejorar su efectividad antimicrobiana, estabilidad y menor toxicidad.  </t>
    </r>
    <r>
      <rPr>
        <u/>
        <sz val="12"/>
        <color theme="1"/>
        <rFont val="Calibri"/>
        <family val="2"/>
        <scheme val="minor"/>
      </rPr>
      <t>Libre de alcohol</t>
    </r>
    <r>
      <rPr>
        <sz val="12"/>
        <color theme="1"/>
        <rFont val="Calibri"/>
        <family val="2"/>
        <scheme val="minor"/>
      </rPr>
      <t>: En esta formulación no se incluyen alcoholes como etanol o isopropanol, lo que ofrece ventajas para su uso en superficies sensibles al alcohol, como ciertos dispositivos electrónicos o materiales que podrían deteriorarse al entrar en contacto con alcohol. se presenta en frascos de 400 mililitros para uso en odontologia.</t>
    </r>
  </si>
  <si>
    <r>
      <t xml:space="preserve">Anestesia lidocaína en frasco de 4% al 10% . Utilizado en odontologia de manera topica viene en presentaciones de 800 gramos. es un producto anestésico tópico utilizado para proporcionar alivio temporal del dolor en áreas localizadas del cuerpo, a través de su acción sobre las terminaciones nerviosas. Este tipo de anestesia se emplea comúnmente en procedimientos médicos, odontológicos o para tratar condiciones dolorosas como quemaduras leves, heridas o irritaciones de la piel.
</t>
    </r>
    <r>
      <rPr>
        <b/>
        <sz val="12"/>
        <color theme="1"/>
        <rFont val="Calibri"/>
        <family val="2"/>
        <scheme val="minor"/>
      </rPr>
      <t xml:space="preserve">Composición: </t>
    </r>
    <r>
      <rPr>
        <u/>
        <sz val="12"/>
        <color theme="1"/>
        <rFont val="Calibri"/>
        <family val="2"/>
        <scheme val="minor"/>
      </rPr>
      <t>Principio activo</t>
    </r>
    <r>
      <rPr>
        <sz val="12"/>
        <color theme="1"/>
        <rFont val="Calibri"/>
        <family val="2"/>
        <scheme val="minor"/>
      </rPr>
      <t xml:space="preserve">: Lidocaína (nombre químico: 2-(diethylamino)-N-(2,6-dimethylphenyl)acetamide) es un anestésico local de acción rápida. Generalmente, se presenta en concentraciones que varían entre el 4% y el 10%, dependiendo de la formulación. </t>
    </r>
    <r>
      <rPr>
        <u/>
        <sz val="12"/>
        <color theme="1"/>
        <rFont val="Calibri"/>
        <family val="2"/>
        <scheme val="minor"/>
      </rPr>
      <t>Excipientes</t>
    </r>
    <r>
      <rPr>
        <sz val="12"/>
        <color theme="1"/>
        <rFont val="Calibri"/>
        <family val="2"/>
        <scheme val="minor"/>
      </rPr>
      <t>: Propelentes (generalmente gas comprimido, como el butano o el propano, para permitir la aplicación en forma de aerosol). Solventes, como agua y alcohol, que ayudan en la formulación y dispersión del principio activo. Conservantes para asegurar la estabilidad del producto.</t>
    </r>
  </si>
  <si>
    <r>
      <t xml:space="preserve">Baberos desechable para uso en odontologia. son productos higiénicos diseñados para proteger la ropa de las personas de líquidos, alimentos, suciedad o manchas durante las comidas. Están hechos generalmente de materiales suaves, absorbentes y resistentes, y se utilizan en una variedad de contextos, como en hospitales, hogares, restaurantes, comedores y para personas con dificultades para comer de manera independiente (por ejemplo, pacientes, niños o ancianos).
</t>
    </r>
    <r>
      <rPr>
        <b/>
        <sz val="12"/>
        <rFont val="Calibri"/>
        <family val="2"/>
        <scheme val="minor"/>
      </rPr>
      <t xml:space="preserve">Composición: </t>
    </r>
    <r>
      <rPr>
        <u/>
        <sz val="12"/>
        <rFont val="Calibri"/>
        <family val="2"/>
        <scheme val="minor"/>
      </rPr>
      <t>Materiales</t>
    </r>
    <r>
      <rPr>
        <sz val="12"/>
        <rFont val="Calibri"/>
        <family val="2"/>
        <scheme val="minor"/>
      </rPr>
      <t xml:space="preserve">: Los baberos desechables suelen estar hechos de materiales no tejidos, como polipropileno o polietileno. Estos materiales son ligeros, resistentes y proporcionan una buena protección contra la humedad y las manchas. </t>
    </r>
    <r>
      <rPr>
        <u/>
        <sz val="12"/>
        <rFont val="Calibri"/>
        <family val="2"/>
        <scheme val="minor"/>
      </rPr>
      <t>Capa externa</t>
    </r>
    <r>
      <rPr>
        <sz val="12"/>
        <rFont val="Calibri"/>
        <family val="2"/>
        <scheme val="minor"/>
      </rPr>
      <t xml:space="preserve">: Generalmente fabricada de polietileno o material impermeable que actúa como barrera contra líquidos. </t>
    </r>
    <r>
      <rPr>
        <u/>
        <sz val="12"/>
        <rFont val="Calibri"/>
        <family val="2"/>
        <scheme val="minor"/>
      </rPr>
      <t>Capa interna</t>
    </r>
    <r>
      <rPr>
        <sz val="12"/>
        <rFont val="Calibri"/>
        <family val="2"/>
        <scheme val="minor"/>
      </rPr>
      <t>: Puede ser de una capa absorbente de material como celulosa, que ayuda a capturar y retener los líquidos o alimentos derramados.</t>
    </r>
    <r>
      <rPr>
        <u/>
        <sz val="12"/>
        <rFont val="Calibri"/>
        <family val="2"/>
        <scheme val="minor"/>
      </rPr>
      <t xml:space="preserve"> Cinta o elástico</t>
    </r>
    <r>
      <rPr>
        <sz val="12"/>
        <rFont val="Calibri"/>
        <family val="2"/>
        <scheme val="minor"/>
      </rPr>
      <t>: Muchos baberos tienen un ajuste con cinta adhesiva o elástico para asegurar el babero de manera cómoda alrededor del cuello.</t>
    </r>
  </si>
  <si>
    <r>
      <t xml:space="preserve">Bicarbonato para profijet. Cavitron. es un polvo especialmente formulado para ser utilizado en procedimientos de limpieza dental mediante equipos ultrasónicos, que emplean chorros de aire, agua y partículas de bicarbonato para la eliminación de placa, sarro y manchas superficiales de los dientes. Profijet y Cavitron son marcas conocidas por sus sistemas de limpieza dental mediante tecnología ultrasónica o chorro de aire, y el bicarbonato que se utiliza en estos sistemas está diseñado específicamente para su aplicación en estos equipos.
</t>
    </r>
    <r>
      <rPr>
        <b/>
        <sz val="12"/>
        <color theme="1"/>
        <rFont val="Calibri"/>
        <family val="2"/>
        <scheme val="minor"/>
      </rPr>
      <t xml:space="preserve">Composición: </t>
    </r>
    <r>
      <rPr>
        <u/>
        <sz val="12"/>
        <color theme="1"/>
        <rFont val="Calibri"/>
        <family val="2"/>
        <scheme val="minor"/>
      </rPr>
      <t>Componente principal</t>
    </r>
    <r>
      <rPr>
        <sz val="12"/>
        <color theme="1"/>
        <rFont val="Calibri"/>
        <family val="2"/>
        <scheme val="minor"/>
      </rPr>
      <t xml:space="preserve">: Bicarbonato de sodio (NaHCO₃). Este compuesto es el ingrediente activo que se utiliza para eliminar las manchas y la placa dental. El bicarbonato de sodio es un abrasivo suave que ayuda a pulir los dientes sin dañarlos, además de ser soluble en agua. </t>
    </r>
    <r>
      <rPr>
        <u/>
        <sz val="12"/>
        <color theme="1"/>
        <rFont val="Calibri"/>
        <family val="2"/>
        <scheme val="minor"/>
      </rPr>
      <t>Excipientes y aditivos</t>
    </r>
    <r>
      <rPr>
        <sz val="12"/>
        <color theme="1"/>
        <rFont val="Calibri"/>
        <family val="2"/>
        <scheme val="minor"/>
      </rPr>
      <t xml:space="preserve">: El bicarbonato para sistemas de limpieza puede contener otros componentes para mejorar la fluidez, la estabilidad del polvo y la seguridad del uso en equipos especializados: </t>
    </r>
    <r>
      <rPr>
        <u/>
        <sz val="12"/>
        <color theme="1"/>
        <rFont val="Calibri"/>
        <family val="2"/>
        <scheme val="minor"/>
      </rPr>
      <t>Sustancias antiaglomerantes</t>
    </r>
    <r>
      <rPr>
        <sz val="12"/>
        <color theme="1"/>
        <rFont val="Calibri"/>
        <family val="2"/>
        <scheme val="minor"/>
      </rPr>
      <t xml:space="preserve">: Para evitar que el bicarbonato se aglomere y asegurar una distribución uniforme durante su uso. </t>
    </r>
    <r>
      <rPr>
        <u/>
        <sz val="12"/>
        <color theme="1"/>
        <rFont val="Calibri"/>
        <family val="2"/>
        <scheme val="minor"/>
      </rPr>
      <t>Aditivos de sabor</t>
    </r>
    <r>
      <rPr>
        <sz val="12"/>
        <color theme="1"/>
        <rFont val="Calibri"/>
        <family val="2"/>
        <scheme val="minor"/>
      </rPr>
      <t xml:space="preserve">: En algunos casos, se pueden agregar componentes para mejorar el sabor y hacer que el tratamiento sea más agradable para el paciente. </t>
    </r>
    <r>
      <rPr>
        <u/>
        <sz val="12"/>
        <color theme="1"/>
        <rFont val="Calibri"/>
        <family val="2"/>
        <scheme val="minor"/>
      </rPr>
      <t>Colorantes</t>
    </r>
    <r>
      <rPr>
        <sz val="12"/>
        <color theme="1"/>
        <rFont val="Calibri"/>
        <family val="2"/>
        <scheme val="minor"/>
      </rPr>
      <t>: Algunos productos de bicarbonato pueden contener colorantes, aunque la mayoría de los bicarbonatos para estos sistemas son blancos o incoloros.</t>
    </r>
  </si>
  <si>
    <r>
      <t xml:space="preserve">Bolsas para esterilizar a vapor 3 1/2" x 9". son productos diseñados para el empaquetado y protección de instrumentos y materiales durante el proceso de esterilización por autoclave (vapor). Estas bolsas permiten una esterilización eficaz y segura de los artículos al tiempo que garantizan su almacenamiento estéril hasta su uso. Las medidas de 3 1/2" x 9" son comunes para instrumentos pequeños o herramientas de uso manual. 
</t>
    </r>
    <r>
      <rPr>
        <b/>
        <sz val="12"/>
        <color theme="1"/>
        <rFont val="Calibri"/>
        <family val="2"/>
        <scheme val="minor"/>
      </rPr>
      <t xml:space="preserve">Composición: </t>
    </r>
    <r>
      <rPr>
        <u/>
        <sz val="12"/>
        <color theme="1"/>
        <rFont val="Calibri"/>
        <family val="2"/>
        <scheme val="minor"/>
      </rPr>
      <t>Material principal</t>
    </r>
    <r>
      <rPr>
        <sz val="12"/>
        <color theme="1"/>
        <rFont val="Calibri"/>
        <family val="2"/>
        <scheme val="minor"/>
      </rPr>
      <t xml:space="preserve">: Las bolsas están fabricadas con polipropileno o materiales plásticos especiales, que son resistentes a altas temperaturas y condiciones de humedad. Estas bolsas también están recubiertas con una capa de papel médico o material no tejido, que es permeable al vapor pero impide la entrada de contaminantes una vez que se ha realizado la esterilización. </t>
    </r>
    <r>
      <rPr>
        <u/>
        <sz val="12"/>
        <color theme="1"/>
        <rFont val="Calibri"/>
        <family val="2"/>
        <scheme val="minor"/>
      </rPr>
      <t>Sellado</t>
    </r>
    <r>
      <rPr>
        <sz val="12"/>
        <color theme="1"/>
        <rFont val="Calibri"/>
        <family val="2"/>
        <scheme val="minor"/>
      </rPr>
      <t xml:space="preserve">: La bolsa presenta un sello hermético a lo largo de sus bordes, que se realiza mediante un proceso de sellado térmico o ultrasonido, garantizando que los contenidos permanezcan esterilizados hasta su apertura. </t>
    </r>
    <r>
      <rPr>
        <u/>
        <sz val="12"/>
        <color theme="1"/>
        <rFont val="Calibri"/>
        <family val="2"/>
        <scheme val="minor"/>
      </rPr>
      <t>Indicador de Esterilización</t>
    </r>
    <r>
      <rPr>
        <sz val="12"/>
        <color theme="1"/>
        <rFont val="Calibri"/>
        <family val="2"/>
        <scheme val="minor"/>
      </rPr>
      <t>: Muchas de estas bolsas incluyen índices de esterilización (como indicadores de color o tiras que cambian de color) para confirmar que se ha alcanzado la temperatura y el ciclo adecuado dentro del autoclave. Estos indicadores ayudan a los profesionales a verificar que los artículos han sido esterilizados correctamente.</t>
    </r>
  </si>
  <si>
    <r>
      <t xml:space="preserve">Cemento temporal de óxido de zinc sin eugenol. es un material utilizado en odontología para realizar sellados provisionales de cavidades dentales o restauraciones temporales, así como para cementar coronas, puentes y otros dispositivos dentales de forma provisional. Este tipo de cemento no contiene eugenol, lo que lo hace adecuado para pacientes con sensibilidades al eugenol o para procedimientos que requieran materiales que no interfieran con los compuestos resinosos de materiales definitivos.
</t>
    </r>
    <r>
      <rPr>
        <b/>
        <sz val="12"/>
        <color theme="1"/>
        <rFont val="Calibri"/>
        <family val="2"/>
        <scheme val="minor"/>
      </rPr>
      <t xml:space="preserve">Composición: </t>
    </r>
    <r>
      <rPr>
        <u/>
        <sz val="12"/>
        <color theme="1"/>
        <rFont val="Calibri"/>
        <family val="2"/>
        <scheme val="minor"/>
      </rPr>
      <t>Óxido de zinc (ZnO)</t>
    </r>
    <r>
      <rPr>
        <sz val="12"/>
        <color theme="1"/>
        <rFont val="Calibri"/>
        <family val="2"/>
        <scheme val="minor"/>
      </rPr>
      <t xml:space="preserve">: Es el ingrediente principal y responsable de las propiedades de fijación del cemento. El óxido de zinc es un material inorgánico que, al reaccionar con agua y otros componentes del material, forma una masa sólida que proporciona una adhesión temporal. </t>
    </r>
    <r>
      <rPr>
        <u/>
        <sz val="12"/>
        <color theme="1"/>
        <rFont val="Calibri"/>
        <family val="2"/>
        <scheme val="minor"/>
      </rPr>
      <t>Resinas o compuestos aditivos</t>
    </r>
    <r>
      <rPr>
        <sz val="12"/>
        <color theme="1"/>
        <rFont val="Calibri"/>
        <family val="2"/>
        <scheme val="minor"/>
      </rPr>
      <t xml:space="preserve">: El cemento sin eugenol generalmente incluye resinas o aditivos que mejoran la resistencia mecánica y la durabilidad del material, sin los efectos de sensibilización o irritación que puede causar el eugenol. </t>
    </r>
    <r>
      <rPr>
        <u/>
        <sz val="12"/>
        <color theme="1"/>
        <rFont val="Calibri"/>
        <family val="2"/>
        <scheme val="minor"/>
      </rPr>
      <t>Ácido (generalmente ácido poliacrílico o ácido tartárico)</t>
    </r>
    <r>
      <rPr>
        <sz val="12"/>
        <color theme="1"/>
        <rFont val="Calibri"/>
        <family val="2"/>
        <scheme val="minor"/>
      </rPr>
      <t>: Para facilitar la reacción del óxido de zinc, se pueden añadir ácidos que contribuyen a la formación de la pasta. Otros excipientes: Dependiendo de la formulación del fabricante, pueden añadirse otros excipientes como estabilizantes, plasticizantes o modificadores de consistencia que mejoren la manejabilidad y la duración del material.</t>
    </r>
  </si>
  <si>
    <r>
      <t xml:space="preserve">Cemento de Ionómero de vidrio de fotocurado tipo forro (liner). es un material dental utilizado principalmente como forro o base en cavidades dentales, particularmente en dientes posteriores, para proteger la pulpa dental, proporcionar un sellado hermético y actuar como barrera entre la dentina y la restauración definitiva. Este tipo de cemento de ionómero de vidrio es fotocurable, lo que significa que su endurecimiento se activa mediante luz ultravioleta o luz visible, lo que le permite un control preciso en el tiempo de fraguado y un excelente ajuste en la cavidad dental. </t>
    </r>
    <r>
      <rPr>
        <b/>
        <sz val="12"/>
        <color theme="1"/>
        <rFont val="Calibri"/>
        <family val="2"/>
        <scheme val="minor"/>
      </rPr>
      <t xml:space="preserve">Composición: </t>
    </r>
    <r>
      <rPr>
        <sz val="12"/>
        <color theme="1"/>
        <rFont val="Calibri"/>
        <family val="2"/>
        <scheme val="minor"/>
      </rPr>
      <t xml:space="preserve">El cemento de ionómero de vidrio fotocurable está compuesto por los siguientes ingredientes: </t>
    </r>
    <r>
      <rPr>
        <u/>
        <sz val="12"/>
        <color theme="1"/>
        <rFont val="Calibri"/>
        <family val="2"/>
        <scheme val="minor"/>
      </rPr>
      <t>Partículas de vidrio (silicato de aluminio)</t>
    </r>
    <r>
      <rPr>
        <sz val="12"/>
        <color theme="1"/>
        <rFont val="Calibri"/>
        <family val="2"/>
        <scheme val="minor"/>
      </rPr>
      <t xml:space="preserve">: Estas partículas son responsables de las propiedades estructurales del cemento. El vidrio reactivo al ácido permite la liberación de flúor y proporciona un sellado eficaz. </t>
    </r>
    <r>
      <rPr>
        <u/>
        <sz val="12"/>
        <color theme="1"/>
        <rFont val="Calibri"/>
        <family val="2"/>
        <scheme val="minor"/>
      </rPr>
      <t>Ácido poliacrílico o ácido carboxílico</t>
    </r>
    <r>
      <rPr>
        <sz val="12"/>
        <color theme="1"/>
        <rFont val="Calibri"/>
        <family val="2"/>
        <scheme val="minor"/>
      </rPr>
      <t xml:space="preserve">: Reactúa con las partículas de vidrio para formar una estructura sólida que proporciona propiedades de adhesión y dureza. </t>
    </r>
    <r>
      <rPr>
        <u/>
        <sz val="12"/>
        <color theme="1"/>
        <rFont val="Calibri"/>
        <family val="2"/>
        <scheme val="minor"/>
      </rPr>
      <t>Resinas fotocurables</t>
    </r>
    <r>
      <rPr>
        <sz val="12"/>
        <color theme="1"/>
        <rFont val="Calibri"/>
        <family val="2"/>
        <scheme val="minor"/>
      </rPr>
      <t xml:space="preserve">: A diferencia de los cementos convencionales de ionómero de vidrio, este tipo de material contiene resinas que se curan mediante luz visible o ultravioleta, lo que permite un tiempo de fraguado más controlado y una mayor precisión en la aplicación. </t>
    </r>
    <r>
      <rPr>
        <u/>
        <sz val="12"/>
        <color theme="1"/>
        <rFont val="Calibri"/>
        <family val="2"/>
        <scheme val="minor"/>
      </rPr>
      <t>Rellenos y estabilizantes</t>
    </r>
    <r>
      <rPr>
        <sz val="12"/>
        <color theme="1"/>
        <rFont val="Calibri"/>
        <family val="2"/>
        <scheme val="minor"/>
      </rPr>
      <t>: Se utilizan aditivos para mejorar la manipulación, la consistencia y la resistencia del material, así como para garantizar su estabilidad durante su uso.</t>
    </r>
  </si>
  <si>
    <r>
      <t xml:space="preserve">Cemento temporal de óxido de zinc sin eugenol. es un material odontológico utilizado principalmente como cemento temporal para la fijación de coronas, puentes, y otras restauraciones temporales. Este tipo de cemento es especialmente adecuado cuando se necesita una fijación temporal que pueda ser removida fácilmente sin dañar los dientes, estructuras adyacentes ni el resto del tratamiento. A diferencia de los cementos temporales convencionales que contienen eugenol, este cemento está formulado sin eugenol, lo que lo hace adecuado para pacientes que pueden ser sensibles a este compuesto o para procedimientos donde se utilizarán materiales que no deben verse afectados por el eugenol (como algunos materiales de resina compuesta).
</t>
    </r>
    <r>
      <rPr>
        <b/>
        <sz val="12"/>
        <color theme="1"/>
        <rFont val="Calibri"/>
        <family val="2"/>
        <scheme val="minor"/>
      </rPr>
      <t>Composición:</t>
    </r>
    <r>
      <rPr>
        <sz val="12"/>
        <color theme="1"/>
        <rFont val="Calibri"/>
        <family val="2"/>
        <scheme val="minor"/>
      </rPr>
      <t xml:space="preserve"> El cemento temporal de óxido de zinc sin eugenol se compone principalmente de los siguientes ingredientes: </t>
    </r>
    <r>
      <rPr>
        <u/>
        <sz val="12"/>
        <color theme="1"/>
        <rFont val="Calibri"/>
        <family val="2"/>
        <scheme val="minor"/>
      </rPr>
      <t>Óxido de zinc</t>
    </r>
    <r>
      <rPr>
        <sz val="12"/>
        <color theme="1"/>
        <rFont val="Calibri"/>
        <family val="2"/>
        <scheme val="minor"/>
      </rPr>
      <t xml:space="preserve">: Es el componente principal y proporciona la base de la estructura del cemento. El óxido de zinc es conocido por sus propiedades de adhesión, resistencia y biocompatibilidad. </t>
    </r>
    <r>
      <rPr>
        <u/>
        <sz val="12"/>
        <color theme="1"/>
        <rFont val="Calibri"/>
        <family val="2"/>
        <scheme val="minor"/>
      </rPr>
      <t>Ácido acético o ácido poliacrílico</t>
    </r>
    <r>
      <rPr>
        <sz val="12"/>
        <color theme="1"/>
        <rFont val="Calibri"/>
        <family val="2"/>
        <scheme val="minor"/>
      </rPr>
      <t xml:space="preserve">: Este ácido se utiliza para reaccionar con el óxido de zinc, formando un gel que da lugar al cemento. Es responsable de la resistencia y fuerza de adhesión del material. </t>
    </r>
    <r>
      <rPr>
        <u/>
        <sz val="12"/>
        <color theme="1"/>
        <rFont val="Calibri"/>
        <family val="2"/>
        <scheme val="minor"/>
      </rPr>
      <t>Rellenos y estabilizantes</t>
    </r>
    <r>
      <rPr>
        <sz val="12"/>
        <color theme="1"/>
        <rFont val="Calibri"/>
        <family val="2"/>
        <scheme val="minor"/>
      </rPr>
      <t xml:space="preserve">: Se incluyen materiales adicionales que ayudan a controlar la viscosidad y la consistencia del cemento, haciéndolo adecuado para su manipulación. </t>
    </r>
    <r>
      <rPr>
        <u/>
        <sz val="12"/>
        <color theme="1"/>
        <rFont val="Calibri"/>
        <family val="2"/>
        <scheme val="minor"/>
      </rPr>
      <t>Catalizadores y aceleradores de fraguado</t>
    </r>
    <r>
      <rPr>
        <sz val="12"/>
        <color theme="1"/>
        <rFont val="Calibri"/>
        <family val="2"/>
        <scheme val="minor"/>
      </rPr>
      <t>: Estos componentes se utilizan para controlar el tiempo de fraguado del cemento, asegurando que se endurezca a una velocidad adecuada para su aplicación.</t>
    </r>
  </si>
  <si>
    <r>
      <t xml:space="preserve">Cepillo dental adulto. es un dispositivo de higiene oral utilizado para la limpieza de los dientes y las encías, con el objetivo de eliminar la placa bacteriana, restos de alimentos y prevenir enfermedades bucales como caries, gingivitis y periodontitis. El diseño del cepillo dental para adultos está optimizado para adaptarse a las necesidades de higiene bucal de personas mayores de 12 años, con una cabeza, cerdas y mango adecuados para limpiar eficazmente los dientes y las encías en la cavidad bucal adulta.
</t>
    </r>
    <r>
      <rPr>
        <b/>
        <sz val="12"/>
        <color theme="1"/>
        <rFont val="Calibri"/>
        <family val="2"/>
        <scheme val="minor"/>
      </rPr>
      <t xml:space="preserve">Composición: 
</t>
    </r>
    <r>
      <rPr>
        <u/>
        <sz val="12"/>
        <color theme="1"/>
        <rFont val="Calibri"/>
        <family val="2"/>
        <scheme val="minor"/>
      </rPr>
      <t>Cerdas</t>
    </r>
    <r>
      <rPr>
        <sz val="12"/>
        <color theme="1"/>
        <rFont val="Calibri"/>
        <family val="2"/>
        <scheme val="minor"/>
      </rPr>
      <t xml:space="preserve">: Las cerdas del cepillo dental están hechas de nylon, material flexible, duradero y resistente a la humedad. Las cerdas suelen tener un diseño suave, medio o duro, dependiendo de la sensibilidad de las encías y el tipo de uso. En la mayoría de los cepillos, las cerdas son redondeadas o finas en sus extremos para evitar dañar el esmalte dental o las encías durante el uso. </t>
    </r>
    <r>
      <rPr>
        <u/>
        <sz val="12"/>
        <color theme="1"/>
        <rFont val="Calibri"/>
        <family val="2"/>
        <scheme val="minor"/>
      </rPr>
      <t>Cabeza</t>
    </r>
    <r>
      <rPr>
        <sz val="12"/>
        <color theme="1"/>
        <rFont val="Calibri"/>
        <family val="2"/>
        <scheme val="minor"/>
      </rPr>
      <t xml:space="preserve">: La cabeza del cepillo dental tiene un tamaño y forma que permiten un acceso adecuado a todas las áreas de la cavidad bucal, especialmente en la parte posterior de la boca. La cabeza puede ser de forma rectangular, ovalada o redonda, dependiendo del diseño del cepillo. 
</t>
    </r>
    <r>
      <rPr>
        <u/>
        <sz val="12"/>
        <color theme="1"/>
        <rFont val="Calibri"/>
        <family val="2"/>
        <scheme val="minor"/>
      </rPr>
      <t>Mango</t>
    </r>
    <r>
      <rPr>
        <sz val="12"/>
        <color theme="1"/>
        <rFont val="Calibri"/>
        <family val="2"/>
        <scheme val="minor"/>
      </rPr>
      <t xml:space="preserve">: El mango del cepillo dental está fabricado generalmente en plástico o resinas termoplásticas, lo que le proporciona una alta durabilidad y ligereza. El diseño del mango es ergonómico, con superficies antideslizantes o con agarraderas de goma para asegurar un buen control y confort durante su uso. </t>
    </r>
    <r>
      <rPr>
        <u/>
        <sz val="12"/>
        <color theme="1"/>
        <rFont val="Calibri"/>
        <family val="2"/>
        <scheme val="minor"/>
      </rPr>
      <t>Largo del mango</t>
    </r>
    <r>
      <rPr>
        <sz val="12"/>
        <color theme="1"/>
        <rFont val="Calibri"/>
        <family val="2"/>
        <scheme val="minor"/>
      </rPr>
      <t xml:space="preserve">: El mango tiene un largo promedio de 17 a 20 cm, lo que permite un fácil manejo y control durante el proceso de cepillado.
</t>
    </r>
    <r>
      <rPr>
        <b/>
        <sz val="12"/>
        <color theme="1"/>
        <rFont val="Calibri"/>
        <family val="2"/>
        <scheme val="minor"/>
      </rPr>
      <t>Características adicionales:</t>
    </r>
    <r>
      <rPr>
        <sz val="12"/>
        <color theme="1"/>
        <rFont val="Calibri"/>
        <family val="2"/>
        <scheme val="minor"/>
      </rPr>
      <t xml:space="preserve"> Muchos cepillos dentales tienen características adicionales como cabezas intercambiables, indicadores de desgaste en las cerdas (para saber cuándo es necesario cambiar el cepillo) o diseños especiales para facilitar el alcance a los dientes posteriores y las zonas difíciles.</t>
    </r>
  </si>
  <si>
    <r>
      <t xml:space="preserve">Cepillo dental niño. es un dispositivo de higiene bucal diseñado específicamente para adaptarse a las necesidades de los más pequeños. Tiene un diseño ergonómico y características especiales para garantizar que el cepillado sea efectivo y seguro, promoviendo la salud oral desde una edad temprana. El cepillo está fabricado para ser suave con los dientes y encías infantiles, mientras que proporciona una limpieza adecuada para prevenir caries y otras enfermedades bucales.
</t>
    </r>
    <r>
      <rPr>
        <b/>
        <sz val="12"/>
        <color theme="1"/>
        <rFont val="Calibri"/>
        <family val="2"/>
        <scheme val="minor"/>
      </rPr>
      <t xml:space="preserve">Composición: </t>
    </r>
    <r>
      <rPr>
        <u/>
        <sz val="12"/>
        <color theme="1"/>
        <rFont val="Calibri"/>
        <family val="2"/>
        <scheme val="minor"/>
      </rPr>
      <t>Cerdas</t>
    </r>
    <r>
      <rPr>
        <sz val="12"/>
        <color theme="1"/>
        <rFont val="Calibri"/>
        <family val="2"/>
        <scheme val="minor"/>
      </rPr>
      <t xml:space="preserve">: Las cerdas del cepillo dental para niños están fabricadas con nylon suave o extra suave. Estas cerdas tienen un extremo redondeado para evitar dañar el esmalte dental y las encías sensibles de los niños. Además, suelen ser más finas y flexibles para adaptarse a las encías delicadas de los niños y evitar molestias durante el cepillado. </t>
    </r>
    <r>
      <rPr>
        <u/>
        <sz val="12"/>
        <color theme="1"/>
        <rFont val="Calibri"/>
        <family val="2"/>
        <scheme val="minor"/>
      </rPr>
      <t>Cabeza del cepillo</t>
    </r>
    <r>
      <rPr>
        <sz val="12"/>
        <color theme="1"/>
        <rFont val="Calibri"/>
        <family val="2"/>
        <scheme val="minor"/>
      </rPr>
      <t xml:space="preserve">: La cabeza del cepillo es más pequeña y redondeada en comparación con los cepillos dentales para adultos. Esto facilita el acceso a todas las áreas de la boca, especialmente en la parte posterior, donde los niños pueden tener más dificultades para alcanzar. </t>
    </r>
    <r>
      <rPr>
        <u/>
        <sz val="12"/>
        <color theme="1"/>
        <rFont val="Calibri"/>
        <family val="2"/>
        <scheme val="minor"/>
      </rPr>
      <t>Mango</t>
    </r>
    <r>
      <rPr>
        <sz val="12"/>
        <color theme="1"/>
        <rFont val="Calibri"/>
        <family val="2"/>
        <scheme val="minor"/>
      </rPr>
      <t xml:space="preserve">: El mango del cepillo dental está diseñado para ser ligero, ergonómico y fácil de manejar por los niños. Generalmente está fabricado con plástico de alta calidad y puede incluir agarraderas de goma o textura antideslizante para proporcionar un mejor agarre durante el cepillado. </t>
    </r>
    <r>
      <rPr>
        <u/>
        <sz val="12"/>
        <color theme="1"/>
        <rFont val="Calibri"/>
        <family val="2"/>
        <scheme val="minor"/>
      </rPr>
      <t>Longitud</t>
    </r>
    <r>
      <rPr>
        <sz val="12"/>
        <color theme="1"/>
        <rFont val="Calibri"/>
        <family val="2"/>
        <scheme val="minor"/>
      </rPr>
      <t xml:space="preserve">: El mango es más corto que el de los cepillos para adultos, generalmente de 12 a 14 cm, para permitir que los niños tengan un control adecuado sin dificultad al cepillarse.
</t>
    </r>
    <r>
      <rPr>
        <u/>
        <sz val="12"/>
        <color theme="1"/>
        <rFont val="Calibri"/>
        <family val="2"/>
        <scheme val="minor"/>
      </rPr>
      <t>Diseño infantil</t>
    </r>
    <r>
      <rPr>
        <sz val="12"/>
        <color theme="1"/>
        <rFont val="Calibri"/>
        <family val="2"/>
        <scheme val="minor"/>
      </rPr>
      <t>: Los cepillos dentales para niños suelen tener colores llamativos y gráficos divertidos, como personajes de dibujos animados, para hacer que el proceso de cepillado sea más atractivo y divertido.</t>
    </r>
  </si>
  <si>
    <r>
      <t xml:space="preserve">Cepillos para escupidera. es un tipo de herramienta de higiene utilizada en clínicas dentales, hospitales y consultorios, específicamente diseñado para mantener la limpieza de los lavabos o escupideras donde los pacientes suelen enjuagarse la boca o escupir durante los procedimientos dentales. Su función principal es garantizar que las escupideras se mantengan libres de restos de saliva, residuos de pasta de dientes, sangre u otros fluidos durante el tratamiento, para evitar malos olores y la proliferación de bacterias.
</t>
    </r>
    <r>
      <rPr>
        <b/>
        <sz val="12"/>
        <color theme="1"/>
        <rFont val="Calibri"/>
        <family val="2"/>
        <scheme val="minor"/>
      </rPr>
      <t xml:space="preserve">Composición: </t>
    </r>
    <r>
      <rPr>
        <u/>
        <sz val="12"/>
        <color theme="1"/>
        <rFont val="Calibri"/>
        <family val="2"/>
        <scheme val="minor"/>
      </rPr>
      <t>Cerdas</t>
    </r>
    <r>
      <rPr>
        <sz val="12"/>
        <color theme="1"/>
        <rFont val="Calibri"/>
        <family val="2"/>
        <scheme val="minor"/>
      </rPr>
      <t xml:space="preserve">: Las cerdas del cepillo para escupidera suelen estar hechas de nylon, material altamente resistente a la humedad y al desgaste, que es adecuado para la limpieza continua en un ambiente de consultorio dental. Las cerdas son generalmente duraderas y de firmeza media para ofrecer una limpieza eficaz sin dañar las superficies del lavabo o escupidera. </t>
    </r>
    <r>
      <rPr>
        <u/>
        <sz val="12"/>
        <color theme="1"/>
        <rFont val="Calibri"/>
        <family val="2"/>
        <scheme val="minor"/>
      </rPr>
      <t>Mango</t>
    </r>
    <r>
      <rPr>
        <sz val="12"/>
        <color theme="1"/>
        <rFont val="Calibri"/>
        <family val="2"/>
        <scheme val="minor"/>
      </rPr>
      <t xml:space="preserve">: El mango del cepillo está fabricado con plástico de alta calidad, ligero y duradero. El diseño del mango suele ser largo para permitir un mejor alcance a áreas difíciles de alcanzar, como las partes más profundas o de difícil acceso de la escupidera. </t>
    </r>
    <r>
      <rPr>
        <u/>
        <sz val="12"/>
        <color theme="1"/>
        <rFont val="Calibri"/>
        <family val="2"/>
        <scheme val="minor"/>
      </rPr>
      <t>Longitud del Mango</t>
    </r>
    <r>
      <rPr>
        <sz val="12"/>
        <color theme="1"/>
        <rFont val="Calibri"/>
        <family val="2"/>
        <scheme val="minor"/>
      </rPr>
      <t>: El mango del cepillo para escupidera es generalmente más largo que el de los cepillos dentales tradicionales, con una longitud promedio de 25 a 30 cm, para permitir al usuario alcanzar fácilmente todas las áreas de la escupidera sin dificultad.</t>
    </r>
  </si>
  <si>
    <r>
      <t xml:space="preserve">Cinta esterilómetro. es un material de control utilizado en procesos de esterilización, específicamente para verificar si el ciclo de esterilización ha sido correctamente realizado. Se utiliza en conjunto con autoclaves u otros equipos de esterilización para confirmar que se alcanzaron las condiciones adecuadas de temperatura, presión y tiempo requeridas para la esterilización de los instrumentos. La cinta esterilómetro es especialmente útil en ambientes clínicos, hospitales, laboratorios y consultorios dentales.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Material Base</t>
    </r>
    <r>
      <rPr>
        <sz val="12"/>
        <color theme="1"/>
        <rFont val="Calibri"/>
        <family val="2"/>
        <scheme val="minor"/>
      </rPr>
      <t xml:space="preserve">: La cinta esterilómetro generalmente está fabricada en material textil o polietileno resistente, que asegura durabilidad durante su uso en los procesos de esterilización. El material es flexible y resistente a las condiciones extremas de temperatura y presión dentro de un autoclave.
</t>
    </r>
    <r>
      <rPr>
        <u/>
        <sz val="12"/>
        <color theme="1"/>
        <rFont val="Calibri"/>
        <family val="2"/>
        <scheme val="minor"/>
      </rPr>
      <t>Tinta Termocrómica</t>
    </r>
    <r>
      <rPr>
        <sz val="12"/>
        <color theme="1"/>
        <rFont val="Calibri"/>
        <family val="2"/>
        <scheme val="minor"/>
      </rPr>
      <t>: La característica más destacada de la cinta esterilómetro es su tinta termocrómica. Esta tinta cambia de color (generalmente de blanco a negro o de un color claro a uno oscuro) cuando se expone a la temperatura y el tiempo adecuados durante el proceso de esterilización. La tinta es sensible a las condiciones específicas del ciclo de esterilización, lo que indica si los parámetros de esterilización se han cumplido correctamente.</t>
    </r>
  </si>
  <si>
    <r>
      <t xml:space="preserve">Cinta metálica perforada para profilaxis. es un producto utilizado en el ámbito dental para la limpieza y el pulido de los dientes durante los procedimientos de profilaxis. Esta cinta está diseñada específicamente para la eliminación de placa dental, manchas y residuos entre los dientes y en áreas donde el uso de otros instrumentos puede ser más difícil. La cinta metálica perforada es una herramienta especializada para la higiene dental profesional y está especialmente indicada para los procedimientos de profilaxis realizados por dentistas y higienistas dentales.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Material Base</t>
    </r>
    <r>
      <rPr>
        <sz val="12"/>
        <color theme="1"/>
        <rFont val="Calibri"/>
        <family val="2"/>
        <scheme val="minor"/>
      </rPr>
      <t xml:space="preserve">: La cinta metálica está fabricada con acero inoxidable de alta calidad, lo que le confiere una excelente resistencia, durabilidad y capacidad para soportar el desgaste durante los procedimientos de profilaxis. El acero inoxidable es resistente a la corrosión y la oxidación, lo que lo hace ideal para su uso en ambientes húmedos como el entorno bucal.
</t>
    </r>
    <r>
      <rPr>
        <u/>
        <sz val="12"/>
        <color theme="1"/>
        <rFont val="Calibri"/>
        <family val="2"/>
        <scheme val="minor"/>
      </rPr>
      <t>Perforaciones</t>
    </r>
    <r>
      <rPr>
        <sz val="12"/>
        <color theme="1"/>
        <rFont val="Calibri"/>
        <family val="2"/>
        <scheme val="minor"/>
      </rPr>
      <t xml:space="preserve">: La cinta metálica perforada cuenta con pequeños orificios a lo largo de su longitud. Estas perforaciones permiten una mayor flexibilidad y adaptabilidad a las superficies de los dientes, mejorando la eficacia del proceso de limpieza y pulido.
</t>
    </r>
    <r>
      <rPr>
        <u/>
        <sz val="12"/>
        <color theme="1"/>
        <rFont val="Calibri"/>
        <family val="2"/>
        <scheme val="minor"/>
      </rPr>
      <t>Recubrimiento de Pulido</t>
    </r>
    <r>
      <rPr>
        <sz val="12"/>
        <color theme="1"/>
        <rFont val="Calibri"/>
        <family val="2"/>
        <scheme val="minor"/>
      </rPr>
      <t>: Algunas cintas metálicas pueden tener un recubrimiento suave para facilitar el pulido de los dientes sin dañar el esmalte dental.</t>
    </r>
  </si>
  <si>
    <r>
      <t xml:space="preserve">Tirillas para esterilización clase 6.  son dispositivos indicadores utilizados para verificar la eficacia de los procesos de esterilización, especialmente en autoclaves y esterilizadores de vapor. Estas tirillas están diseñadas para proporcionar una evaluación más detallada del ciclo de esterilización que los indicadores de clase 1 o 4, al responder no solo a la temperatura, sino también a la combinación específica de temperatura, tiempo y humedad necesarios para garantizar que los instrumentos y materiales hayan sido sometidos a las condiciones adecuadas para eliminar microorganismos peligrosos. Las tirillas para esterilización Clase 6 son utilizadas en ambientes clínicos, hospitalarios y de laboratorio para garantizar que los equipos de esterilización funcionen correctamente y se mantengan dentro de los parámetros recomendados.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Material Base</t>
    </r>
    <r>
      <rPr>
        <sz val="12"/>
        <color theme="1"/>
        <rFont val="Calibri"/>
        <family val="2"/>
        <scheme val="minor"/>
      </rPr>
      <t xml:space="preserve">: Las tirillas para esterilización generalmente están hechas de papel o material no tejido de alta calidad, recubierto con tintas o sustancias químicas sensibles que reaccionan a las condiciones de esterilización (especialmente temperatura y humedad). Este material es resistente a la humedad y al calor generado en los autoclaves.
</t>
    </r>
    <r>
      <rPr>
        <u/>
        <sz val="12"/>
        <color theme="1"/>
        <rFont val="Calibri"/>
        <family val="2"/>
        <scheme val="minor"/>
      </rPr>
      <t>Sustancias Químicas Indicadoras</t>
    </r>
    <r>
      <rPr>
        <sz val="12"/>
        <color theme="1"/>
        <rFont val="Calibri"/>
        <family val="2"/>
        <scheme val="minor"/>
      </rPr>
      <t>: Las tirillas están recubiertas con compuestos termocrómicos que cambian de color cuando las condiciones específicas de temperatura, tiempo y humedad del ciclo de esterilización son alcanzadas. El cambio de color indica si los parámetros requeridos para un ciclo de esterilización exitoso han sido cumplidos.</t>
    </r>
  </si>
  <si>
    <r>
      <t xml:space="preserve">Desinfectante Amonio cuaternario de quinta generación libre de alcohol.Este producto está especialmente indicado para su uso en entornos médicos, odontológicos, de laboratorio, hospitalarios, y en instalaciones industriales o comerciales donde se requiere una limpieza profunda y controlada de superficies sin riesgo de daño por alcohol.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Amonio Cuaternario de Quinta Generación</t>
    </r>
    <r>
      <rPr>
        <sz val="12"/>
        <color theme="1"/>
        <rFont val="Calibri"/>
        <family val="2"/>
        <scheme val="minor"/>
      </rPr>
      <t xml:space="preserve">: El principal ingrediente activo de este desinfectante es un compuesto de amonio cuaternario, que pertenece a la quinta generación de estos compuestos. Los amonios cuaternarios de quinta generación tienen una estructura química más avanzada, lo que les proporciona una acción antimicrobiana más eficaz contra bacterias, virus, hongos y esporas en comparación con las generaciones anteriores. </t>
    </r>
    <r>
      <rPr>
        <u/>
        <sz val="12"/>
        <color theme="1"/>
        <rFont val="Calibri"/>
        <family val="2"/>
        <scheme val="minor"/>
      </rPr>
      <t>Otros Ingredientes Activos</t>
    </r>
    <r>
      <rPr>
        <sz val="12"/>
        <color theme="1"/>
        <rFont val="Calibri"/>
        <family val="2"/>
        <scheme val="minor"/>
      </rPr>
      <t xml:space="preserve">: Además del amonio cuaternario, la fórmula puede incluir tensioactivos, estabilizadores y emolientes para asegurar que la solución tenga un rendimiento óptimo, que se adhiera bien a las superficies y que sea segura para su uso en una variedad de materiales. </t>
    </r>
    <r>
      <rPr>
        <u/>
        <sz val="12"/>
        <color theme="1"/>
        <rFont val="Calibri"/>
        <family val="2"/>
        <scheme val="minor"/>
      </rPr>
      <t>Libre de Alcohol</t>
    </r>
    <r>
      <rPr>
        <sz val="12"/>
        <color theme="1"/>
        <rFont val="Calibri"/>
        <family val="2"/>
        <scheme val="minor"/>
      </rPr>
      <t>: Este producto está formulado sin alcohol, lo que evita la evaporación rápida y la agresividad de los productos con base alcohólica. Esta característica lo hace ideal para el uso en superficies sensibles o en aplicaciones donde se desea evitar los efectos del alcohol, como el secado rápido o el daño potencial a ciertos materiales.</t>
    </r>
  </si>
  <si>
    <r>
      <t xml:space="preserve">Glutaraldehído al 2%. es una solución química utilizada principalmente como desinfectante de alto nivel y como agente esterilizante en la industria de la salud, especialmente en hospitales, clínicas, consultorios dentales, y laboratorios. Es un compuesto aldehído que posee propiedades antimicrobianas eficaces contra una amplia gama de patógenos, incluidos bacterias, virus, hongos y esporas, lo que lo convierte en un agente altamente eficaz en procesos de desinfección y esterilización.
</t>
    </r>
    <r>
      <rPr>
        <b/>
        <sz val="12"/>
        <color theme="1"/>
        <rFont val="Calibri"/>
        <family val="2"/>
        <scheme val="minor"/>
      </rPr>
      <t xml:space="preserve">Composición:
</t>
    </r>
    <r>
      <rPr>
        <u/>
        <sz val="12"/>
        <color theme="1"/>
        <rFont val="Calibri"/>
        <family val="2"/>
        <scheme val="minor"/>
      </rPr>
      <t>Glutaraldehído</t>
    </r>
    <r>
      <rPr>
        <sz val="12"/>
        <color theme="1"/>
        <rFont val="Calibri"/>
        <family val="2"/>
        <scheme val="minor"/>
      </rPr>
      <t xml:space="preserve">: El ingrediente activo principal es glutaraldehído, un compuesto de dos moléculas de aldehído con una estructura lineal. A una concentración del 2%, el glutaraldehído mantiene una efectividad significativa como desinfectante sin ser tan agresivo como a concentraciones más altas, lo que lo hace adecuado para diversas aplicaciones.
</t>
    </r>
    <r>
      <rPr>
        <u/>
        <sz val="12"/>
        <color theme="1"/>
        <rFont val="Calibri"/>
        <family val="2"/>
        <scheme val="minor"/>
      </rPr>
      <t>Solvente</t>
    </r>
    <r>
      <rPr>
        <sz val="12"/>
        <color theme="1"/>
        <rFont val="Calibri"/>
        <family val="2"/>
        <scheme val="minor"/>
      </rPr>
      <t>: El glutaraldehído se disuelve en agua o en una mezcla de agua con otros componentes para asegurar la estabilidad de la solución y su adecuada efectividad.</t>
    </r>
  </si>
  <si>
    <r>
      <t xml:space="preserve">Detergente enzimático. es un producto diseñado para la limpieza y desinfección de equipos y utensilios en entornos médicos, dentales y de laboratorio. Este detergente enzimático es altamente eficaz para eliminar residuos orgánicos, como proteínas, grasas, almidones y otros contaminantes biológicos. Su fórmula incluye enzimas específicas que descomponen estos residuos, además de agentes bactericidas que garantizan la eliminación de patógenos.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Enzimas Proteolíticas</t>
    </r>
    <r>
      <rPr>
        <sz val="12"/>
        <color theme="1"/>
        <rFont val="Calibri"/>
        <family val="2"/>
        <scheme val="minor"/>
      </rPr>
      <t xml:space="preserve">: Estas enzimas están formuladas para romper las proteínas que pueden quedar adheridas a los instrumentos o superficies después de procedimientos médicos, dentales o de laboratorio. </t>
    </r>
    <r>
      <rPr>
        <u/>
        <sz val="12"/>
        <color theme="1"/>
        <rFont val="Calibri"/>
        <family val="2"/>
        <scheme val="minor"/>
      </rPr>
      <t>Enzimas Amilolíticas y Lipolíticas</t>
    </r>
    <r>
      <rPr>
        <sz val="12"/>
        <color theme="1"/>
        <rFont val="Calibri"/>
        <family val="2"/>
        <scheme val="minor"/>
      </rPr>
      <t xml:space="preserve">: Ayudan en la degradación de almidones y grasas, lo que mejora la limpieza de las superficies y herramientas. </t>
    </r>
    <r>
      <rPr>
        <u/>
        <sz val="12"/>
        <color theme="1"/>
        <rFont val="Calibri"/>
        <family val="2"/>
        <scheme val="minor"/>
      </rPr>
      <t>Agentes Bactericidas</t>
    </r>
    <r>
      <rPr>
        <sz val="12"/>
        <color theme="1"/>
        <rFont val="Calibri"/>
        <family val="2"/>
        <scheme val="minor"/>
      </rPr>
      <t xml:space="preserve">: La fórmula incluye compuestos antimicrobianos que actúan eliminando bacterias y otros microorganismos patógenos que puedan estar presentes en los equipos o superficies a desinfectar. </t>
    </r>
    <r>
      <rPr>
        <u/>
        <sz val="12"/>
        <color theme="1"/>
        <rFont val="Calibri"/>
        <family val="2"/>
        <scheme val="minor"/>
      </rPr>
      <t>Detergentes Surfactantes</t>
    </r>
    <r>
      <rPr>
        <sz val="12"/>
        <color theme="1"/>
        <rFont val="Calibri"/>
        <family val="2"/>
        <scheme val="minor"/>
      </rPr>
      <t xml:space="preserve">: Los surfactantes ayudan a la disolución y emulsificación de los residuos, facilitando su eliminación. </t>
    </r>
    <r>
      <rPr>
        <u/>
        <sz val="12"/>
        <color theme="1"/>
        <rFont val="Calibri"/>
        <family val="2"/>
        <scheme val="minor"/>
      </rPr>
      <t>Aditivos Estabilizantes</t>
    </r>
    <r>
      <rPr>
        <sz val="12"/>
        <color theme="1"/>
        <rFont val="Calibri"/>
        <family val="2"/>
        <scheme val="minor"/>
      </rPr>
      <t xml:space="preserve">: Para mantener la eficacia de las enzimas y bactericidas durante su almacenamiento y uso. </t>
    </r>
    <r>
      <rPr>
        <u/>
        <sz val="12"/>
        <color theme="1"/>
        <rFont val="Calibri"/>
        <family val="2"/>
        <scheme val="minor"/>
      </rPr>
      <t>Bolsa Hidrosoluble</t>
    </r>
    <r>
      <rPr>
        <sz val="12"/>
        <color theme="1"/>
        <rFont val="Calibri"/>
        <family val="2"/>
        <scheme val="minor"/>
      </rPr>
      <t>: El detergente viene en una bolsa hidrosoluble, que se disuelve en agua, garantizando una dosificación precisa y evitando el contacto directo con el producto.</t>
    </r>
  </si>
  <si>
    <r>
      <t xml:space="preserve">Enjuague bucal. Este enjuague bucal se utiliza principalmente para controlar la proliferación de bacterias en la cavidad bucal, reduciendo la inflamación y promoviendo la cicatrización de los tejidos orales. Además, ayuda a prevenir infecciones en la boca tras intervenciones quirúrgicas o procedimientos odontológicos.
</t>
    </r>
    <r>
      <rPr>
        <b/>
        <sz val="12"/>
        <color theme="1"/>
        <rFont val="Calibri"/>
        <family val="2"/>
        <scheme val="minor"/>
      </rPr>
      <t xml:space="preserve">Composición:
</t>
    </r>
    <r>
      <rPr>
        <u/>
        <sz val="12"/>
        <color theme="1"/>
        <rFont val="Calibri"/>
        <family val="2"/>
        <scheme val="minor"/>
      </rPr>
      <t>Digluconato de Clorhexidina al 0,2%</t>
    </r>
    <r>
      <rPr>
        <sz val="12"/>
        <color theme="1"/>
        <rFont val="Calibri"/>
        <family val="2"/>
        <scheme val="minor"/>
      </rPr>
      <t xml:space="preserve">: El principio activo, un compuesto antimicrobiano de bajo nivel de toxicidad, actúa interfiriendo con las membranas celulares de los microorganismos y causando la liberación de contenido intracelular, lo que lleva a la destrucción de las bacterias.
</t>
    </r>
    <r>
      <rPr>
        <u/>
        <sz val="12"/>
        <color theme="1"/>
        <rFont val="Calibri"/>
        <family val="2"/>
        <scheme val="minor"/>
      </rPr>
      <t>Excipiententes</t>
    </r>
    <r>
      <rPr>
        <sz val="12"/>
        <color theme="1"/>
        <rFont val="Calibri"/>
        <family val="2"/>
        <scheme val="minor"/>
      </rPr>
      <t>: Agua purificada: Solvente utilizado para disolver los ingredientes activos.
Glicerina: Utilizada como humectante para proporcionar una textura adecuada y facilitar la acción del enjuague bucal. Ácido cítrico: Ajusta el pH de la solución para asegurar la estabilidad del producto y su eficacia. Alcohol: En algunas formulaciones puede incluir una pequeña cantidad de alcohol como conservante. Saborizantes: Para mejorar el sabor y la experiencia del usuario durante el uso.</t>
    </r>
  </si>
  <si>
    <r>
      <t xml:space="preserve">Eugenol. es un compuesto orgánico fenólico con propiedades anestésicas, analgésicas, antimicrobianas y antiinflamatorias. Se utiliza comúnmente en la odontología, medicina y como ingrediente en productos farmacéuticos y cosméticos. El eugenol se obtiene principalmente del aceite esencial de clavo (Syzygium aromaticum), aunque también se encuentra en otros aceites esenciales como el de canela, albahaca y laurel.
</t>
    </r>
    <r>
      <rPr>
        <b/>
        <sz val="12"/>
        <rFont val="Calibri"/>
        <family val="2"/>
        <scheme val="minor"/>
      </rPr>
      <t>Composición:</t>
    </r>
    <r>
      <rPr>
        <sz val="12"/>
        <rFont val="Calibri"/>
        <family val="2"/>
        <scheme val="minor"/>
      </rPr>
      <t xml:space="preserve">
Eugenol (C10H12O2): El ingrediente activo principal, es un fenol natural que posee un grupo alquilo (unido a un anillo aromático) y un grupo hidroxilo (-OH), lo que le confiere sus propiedades antiinflamatorias y analgésicas.</t>
    </r>
  </si>
  <si>
    <r>
      <t xml:space="preserve">Eyector de saliva. El eyector de saliva es un instrumento médico y odontológico utilizado para la succión de fluidos en la cavidad bucal, especialmente saliva, agua, sangre y otros desechos líquidos generados durante procedimientos dentales. Su función principal es mantener la boca del paciente seca y libre de fluidos durante las intervenciones odontológicas, mejorando la visibilidad del área de trabajo y evitando la incomodidad del paciente.
El eyector de saliva puede ser de uso manual o automático y es una herramienta esencial en la mayoría de los tratamientos dentales, como limpiezas, extracciones, y tratamientos de conductos.
</t>
    </r>
    <r>
      <rPr>
        <b/>
        <sz val="12"/>
        <rFont val="Calibri"/>
        <family val="2"/>
        <scheme val="minor"/>
      </rPr>
      <t>Características Principales - Materiales:</t>
    </r>
    <r>
      <rPr>
        <sz val="12"/>
        <rFont val="Calibri"/>
        <family val="2"/>
        <scheme val="minor"/>
      </rPr>
      <t xml:space="preserve">
Cuerpo: Fabricado generalmente en plástico de alta calidad, como polipropileno o PVC, para garantizar durabilidad, resistencia a la corrosión y facilidad de limpieza.
Boquilla: La boquilla está hecha de silicona o goma blanda para evitar daño o incomodidad al paciente durante su uso. En algunos modelos, la boquilla es desmontable y reutilizable. Tubería: El eyector generalmente tiene una tubería flexible de plástico que conecta la boquilla al sistema de aspiración del consultorio dental.</t>
    </r>
  </si>
  <si>
    <r>
      <t xml:space="preserve">Hidróxido de calcio en pasta- Estuche x 2 tubos colapsibles. es un material utilizado en odontología principalmente para tratamiento de conductos radiculares, y como material temporal en la obturación de dientes. Su formulación permite una acción eficaz para neutralizar ácidos y estimular la reparación de los tejidos dentales. El formato de 2 tubos colapsibles en un estuche facilita la correcta dosificación y aplicación en tratamientos dentales.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Hidróxido de Calcio (Ca(OH)₂), una base alcalina que es ampliamente conocida en odontología por su capacidad para promover la regeneración del tejido dental y neutralizar bacterias. </t>
    </r>
    <r>
      <rPr>
        <u/>
        <sz val="12"/>
        <color theme="1"/>
        <rFont val="Calibri"/>
        <family val="2"/>
        <scheme val="minor"/>
      </rPr>
      <t>Base Pastosa</t>
    </r>
    <r>
      <rPr>
        <sz val="12"/>
        <color theme="1"/>
        <rFont val="Calibri"/>
        <family val="2"/>
        <scheme val="minor"/>
      </rPr>
      <t xml:space="preserve">: Generalmente, se combina con una base de glicerina o agua para obtener una consistencia pastosa adecuada para su aplicación. </t>
    </r>
    <r>
      <rPr>
        <u/>
        <sz val="12"/>
        <color theme="1"/>
        <rFont val="Calibri"/>
        <family val="2"/>
        <scheme val="minor"/>
      </rPr>
      <t>Otros componentes</t>
    </r>
    <r>
      <rPr>
        <sz val="12"/>
        <color theme="1"/>
        <rFont val="Calibri"/>
        <family val="2"/>
        <scheme val="minor"/>
      </rPr>
      <t>: Puede contener excipientes como agentes espesantes y conservantes para mejorar la estabilidad y la facilidad de aplicación.</t>
    </r>
  </si>
  <si>
    <r>
      <t xml:space="preserve">Hidróxido de Calcio en polvo- Frasco 7 - 10  gramos. es un material ampliamente utilizado en odontología, especialmente en procedimientos de endodoncia y tratamientos dentales para promover la reparación y mineralización de los tejidos dentales. Se presenta en un formato en polvo que se activa o mezcla con líquidos en el momento de la aplicación. El frasco de 7-10 gramos contiene una cantidad suficiente para diversas aplicaciones clínicas, y su facilidad de uso lo convierte en un producto preferido por profesionales en la práctica odontológica.
</t>
    </r>
    <r>
      <rPr>
        <b/>
        <sz val="12"/>
        <color rgb="FF000000"/>
        <rFont val="Calibri"/>
        <family val="2"/>
        <scheme val="minor"/>
      </rPr>
      <t>Composición:</t>
    </r>
    <r>
      <rPr>
        <sz val="12"/>
        <color rgb="FF000000"/>
        <rFont val="Calibri"/>
        <family val="2"/>
        <scheme val="minor"/>
      </rPr>
      <t xml:space="preserve"> </t>
    </r>
    <r>
      <rPr>
        <u/>
        <sz val="12"/>
        <color rgb="FF000000"/>
        <rFont val="Calibri"/>
        <family val="2"/>
        <scheme val="minor"/>
      </rPr>
      <t>Ingrediente Activo</t>
    </r>
    <r>
      <rPr>
        <sz val="12"/>
        <color rgb="FF000000"/>
        <rFont val="Calibri"/>
        <family val="2"/>
        <scheme val="minor"/>
      </rPr>
      <t xml:space="preserve">: Hidróxido de Calcio (Ca(OH)₂), compuesto alcalino con propiedades antimicrobianas y de promoción de la formación de tejido mineralizado. </t>
    </r>
    <r>
      <rPr>
        <u/>
        <sz val="12"/>
        <color rgb="FF000000"/>
        <rFont val="Calibri"/>
        <family val="2"/>
        <scheme val="minor"/>
      </rPr>
      <t>Excipientes</t>
    </r>
    <r>
      <rPr>
        <sz val="12"/>
        <color rgb="FF000000"/>
        <rFont val="Calibri"/>
        <family val="2"/>
        <scheme val="minor"/>
      </rPr>
      <t>: Puede contener diluyentes o agentes estabilizantes para mejorar la consistencia y la manejabilidad del polvo durante la mezcla y aplicación. En algunos casos, se puede incorporar mircroelementos para mejorar las propiedades biológicas del producto.</t>
    </r>
  </si>
  <si>
    <r>
      <t xml:space="preserve">Frasco 60 cc - Detartrol. es un gel desinfectante utilizado principalmente en el área de la odontología para la remoción de depósitos calcificados, como el sarro y tártaro, de los dientes. Está formulado para actuar eficazmente sin causar daño a las encías o los tejidos blandos de la boca. A continuación, se detalla su composición, propiedades y usos.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Ácido cítrico (u otro ácido suave) y/o compuestos que ayudan en la disolución de los depósitos de calcio y tartárico adheridos a los dientes. </t>
    </r>
    <r>
      <rPr>
        <u/>
        <sz val="12"/>
        <color theme="1"/>
        <rFont val="Calibri"/>
        <family val="2"/>
        <scheme val="minor"/>
      </rPr>
      <t>Excipiententes</t>
    </r>
    <r>
      <rPr>
        <sz val="12"/>
        <color theme="1"/>
        <rFont val="Calibri"/>
        <family val="2"/>
        <scheme val="minor"/>
      </rPr>
      <t>: Glicerina: Agente humectante que mejora la aplicación y la adherencia del gel. Agua purificada: Para disolución de los ingredientes activos. Estabilizantes y conservantes: Para mantener la estabilidad del gel.</t>
    </r>
  </si>
  <si>
    <r>
      <t xml:space="preserve">es una solución química utilizada en el proceso de revelado de películas radiográficas. Su principal función es fijar la imagen revelada en la película, estabilizando la imagen y evitando que se degrade con el tiempo. Se utiliza después de aplicar el revelador para completar el proceso de procesamiento de radiografías en odontología, medicina y otros campos de la radiología.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Tiosulfato de sodio (Na₂S₂O₃), que actúa como un agente fijador, eliminando los cristales de haluro de plata no expuestos o no reducidos durante el proceso de revelado. </t>
    </r>
    <r>
      <rPr>
        <u/>
        <sz val="12"/>
        <color theme="1"/>
        <rFont val="Calibri"/>
        <family val="2"/>
        <scheme val="minor"/>
      </rPr>
      <t>Ácido Acético</t>
    </r>
    <r>
      <rPr>
        <sz val="12"/>
        <color theme="1"/>
        <rFont val="Calibri"/>
        <family val="2"/>
        <scheme val="minor"/>
      </rPr>
      <t xml:space="preserve">: Usado para ajustar el pH de la solución y garantizar que el proceso de fijado se realice de manera adecuada. </t>
    </r>
    <r>
      <rPr>
        <u/>
        <sz val="12"/>
        <color theme="1"/>
        <rFont val="Calibri"/>
        <family val="2"/>
        <scheme val="minor"/>
      </rPr>
      <t>Estabilizadores</t>
    </r>
    <r>
      <rPr>
        <sz val="12"/>
        <color theme="1"/>
        <rFont val="Calibri"/>
        <family val="2"/>
        <scheme val="minor"/>
      </rPr>
      <t>: Se incluyen para prevenir la descomposición prematura del fijador, garantizando la efectividad a lo largo de su uso. Agua purificada: Como disolvente principal.</t>
    </r>
  </si>
  <si>
    <r>
      <t xml:space="preserve">Líquido limpiador de autoclaves- frsaco de 500ml.  es un producto especializado diseñado para la limpieza y el mantenimiento de autoclaves y otros equipos de esterilización en el sector médico, odontológico, y de laboratorios. Este limpiador elimina eficazmente los residuos, impurezas y depósitos minerales que pueden acumularse en las cámaras de esterilización, garantizando un funcionamiento óptimo y prolongando la vida útil del equipo.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Ácidos suaves</t>
    </r>
    <r>
      <rPr>
        <sz val="12"/>
        <color theme="1"/>
        <rFont val="Calibri"/>
        <family val="2"/>
        <scheme val="minor"/>
      </rPr>
      <t xml:space="preserve">: Usados para disolver depósitos minerales como cal, sarro o residuos de agua dura sin dañar las superficies internas del autoclave. </t>
    </r>
    <r>
      <rPr>
        <u/>
        <sz val="12"/>
        <color theme="1"/>
        <rFont val="Calibri"/>
        <family val="2"/>
        <scheme val="minor"/>
      </rPr>
      <t>Surfactantes</t>
    </r>
    <r>
      <rPr>
        <sz val="12"/>
        <color theme="1"/>
        <rFont val="Calibri"/>
        <family val="2"/>
        <scheme val="minor"/>
      </rPr>
      <t xml:space="preserve">: Agentes tensioactivos que ayudan a eliminar residuos orgánicos y otros contaminantes adheridos a las superficies metálicas. </t>
    </r>
    <r>
      <rPr>
        <u/>
        <sz val="12"/>
        <color theme="1"/>
        <rFont val="Calibri"/>
        <family val="2"/>
        <scheme val="minor"/>
      </rPr>
      <t>Solventes</t>
    </r>
    <r>
      <rPr>
        <sz val="12"/>
        <color theme="1"/>
        <rFont val="Calibri"/>
        <family val="2"/>
        <scheme val="minor"/>
      </rPr>
      <t xml:space="preserve">: Para mejorar la acción limpiadora y asegurar que el producto se disuelva fácilmente en agua. </t>
    </r>
    <r>
      <rPr>
        <u/>
        <sz val="12"/>
        <color theme="1"/>
        <rFont val="Calibri"/>
        <family val="2"/>
        <scheme val="minor"/>
      </rPr>
      <t>Conservantes</t>
    </r>
    <r>
      <rPr>
        <sz val="12"/>
        <color theme="1"/>
        <rFont val="Calibri"/>
        <family val="2"/>
        <scheme val="minor"/>
      </rPr>
      <t>: Para garantizar la estabilidad del producto durante el almacenamiento.</t>
    </r>
  </si>
  <si>
    <r>
      <t xml:space="preserve">Líquido revelador de radiografías - frsaco de 1 litro. es una solución química utilizada en la técnica de revelado de imágenes radiográficas en el campo de la odontología, medicina y radiología, principalmente para revelar y procesar placas radiográficas en películas. Es un componente esencial del proceso de revelado de radiografías, permitiendo la visibilidad de la imagen formada en la película expuesta a los rayos X.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Ingrediente Activo</t>
    </r>
    <r>
      <rPr>
        <sz val="12"/>
        <color theme="1"/>
        <rFont val="Calibri"/>
        <family val="2"/>
        <scheme val="minor"/>
      </rPr>
      <t xml:space="preserve">: Metol y/o hidroquinona, que son agentes reductores que permiten el desarrollo de las imágenes latentes formadas por la exposición a los rayos X. </t>
    </r>
    <r>
      <rPr>
        <u/>
        <sz val="12"/>
        <color theme="1"/>
        <rFont val="Calibri"/>
        <family val="2"/>
        <scheme val="minor"/>
      </rPr>
      <t>Alcalinizante</t>
    </r>
    <r>
      <rPr>
        <sz val="12"/>
        <color theme="1"/>
        <rFont val="Calibri"/>
        <family val="2"/>
        <scheme val="minor"/>
      </rPr>
      <t xml:space="preserve">: Carbonato de sodio (Na₂CO₃), utilizado para mantener el pH adecuado para la acción del revelador. </t>
    </r>
    <r>
      <rPr>
        <u/>
        <sz val="12"/>
        <color theme="1"/>
        <rFont val="Calibri"/>
        <family val="2"/>
        <scheme val="minor"/>
      </rPr>
      <t>Estabilizadores</t>
    </r>
    <r>
      <rPr>
        <sz val="12"/>
        <color theme="1"/>
        <rFont val="Calibri"/>
        <family val="2"/>
        <scheme val="minor"/>
      </rPr>
      <t xml:space="preserve">: Para evitar la descomposición prematura de los ingredientes activos, garantizando la efectividad del líquido durante su uso. </t>
    </r>
    <r>
      <rPr>
        <u/>
        <sz val="12"/>
        <color theme="1"/>
        <rFont val="Calibri"/>
        <family val="2"/>
        <scheme val="minor"/>
      </rPr>
      <t>Aditivos</t>
    </r>
    <r>
      <rPr>
        <sz val="12"/>
        <color theme="1"/>
        <rFont val="Calibri"/>
        <family val="2"/>
        <scheme val="minor"/>
      </rPr>
      <t>: Tensoactivos que permiten una distribución uniforme del revelador sobre la película.</t>
    </r>
  </si>
  <si>
    <r>
      <t xml:space="preserve">Óxido de zinc- frasco de 460 gramos.  es un compuesto químico de fórmula ZnO ampliamente utilizado en diversas áreas de la medicina, odontología y cosmética debido a sus propiedades curativas, protectoras y como agente de refuerzo. En odontología, se utiliza principalmente en la formulación de cementos dentales, materiales para obturaciones temporales y como base en tratamientos de restauración dental.
</t>
    </r>
    <r>
      <rPr>
        <b/>
        <sz val="12"/>
        <color theme="1"/>
        <rFont val="Calibri"/>
        <family val="2"/>
        <scheme val="minor"/>
      </rPr>
      <t>Composición:</t>
    </r>
    <r>
      <rPr>
        <sz val="12"/>
        <color theme="1"/>
        <rFont val="Calibri"/>
        <family val="2"/>
        <scheme val="minor"/>
      </rPr>
      <t xml:space="preserve"> Ingrediente Principal: Óxido de Zinc (ZnO). Presentación: Frasco de 460 gramos de polvo fino, apto para su mezcla con otros compuestos como eugenol o agua, dependiendo de la aplicación.</t>
    </r>
  </si>
  <si>
    <r>
      <t xml:space="preserve">Pasta para profilaxis- 60 gramos. es un producto utilizado en procedimientos dentales de limpieza y profilaxis profesional para remover placa dental, manchas superficiales, restos de alimentos y otros residuos de la superficie dental. Es un componente esencial en los tratamientos de higiene dental realizados por profesionales, ayudando a mantener la salud bucal y prevenir enfermedades periodontales.
</t>
    </r>
    <r>
      <rPr>
        <b/>
        <sz val="12"/>
        <rFont val="Calibri"/>
        <family val="2"/>
        <scheme val="minor"/>
      </rPr>
      <t>Composición:</t>
    </r>
    <r>
      <rPr>
        <sz val="12"/>
        <color theme="1"/>
        <rFont val="Calibri"/>
        <family val="2"/>
        <scheme val="minor"/>
      </rPr>
      <t xml:space="preserve">
</t>
    </r>
    <r>
      <rPr>
        <u/>
        <sz val="12"/>
        <color theme="1"/>
        <rFont val="Calibri"/>
        <family val="2"/>
        <scheme val="minor"/>
      </rPr>
      <t>Pasta Base</t>
    </r>
    <r>
      <rPr>
        <sz val="12"/>
        <color theme="1"/>
        <rFont val="Calibri"/>
        <family val="2"/>
        <scheme val="minor"/>
      </rPr>
      <t xml:space="preserve">: Mezcla de abrasivos suaves y polímeros que permiten una limpieza efectiva sin dañar el esmalte dental. </t>
    </r>
    <r>
      <rPr>
        <u/>
        <sz val="12"/>
        <color theme="1"/>
        <rFont val="Calibri"/>
        <family val="2"/>
        <scheme val="minor"/>
      </rPr>
      <t>Fluoruros</t>
    </r>
    <r>
      <rPr>
        <sz val="12"/>
        <color theme="1"/>
        <rFont val="Calibri"/>
        <family val="2"/>
        <scheme val="minor"/>
      </rPr>
      <t xml:space="preserve">: Algunos productos incluyen fluoruro de sodio o fluoruro de estaño para proporcionar una protección adicional contra la caries dental. </t>
    </r>
    <r>
      <rPr>
        <u/>
        <sz val="12"/>
        <color theme="1"/>
        <rFont val="Calibri"/>
        <family val="2"/>
        <scheme val="minor"/>
      </rPr>
      <t>Abrasivos Suaves</t>
    </r>
    <r>
      <rPr>
        <sz val="12"/>
        <color theme="1"/>
        <rFont val="Calibri"/>
        <family val="2"/>
        <scheme val="minor"/>
      </rPr>
      <t xml:space="preserve">: Ingredientes como el carbonato de calcio, sílice o bicarbonato de sodio que ayudan a eliminar las manchas superficiales y la placa dental sin dañar el esmalte. </t>
    </r>
    <r>
      <rPr>
        <u/>
        <sz val="12"/>
        <color theme="1"/>
        <rFont val="Calibri"/>
        <family val="2"/>
        <scheme val="minor"/>
      </rPr>
      <t>Saborizantes</t>
    </r>
    <r>
      <rPr>
        <sz val="12"/>
        <color theme="1"/>
        <rFont val="Calibri"/>
        <family val="2"/>
        <scheme val="minor"/>
      </rPr>
      <t xml:space="preserve">: Para dar una sensación refrescante y agradable durante el procedimiento. </t>
    </r>
    <r>
      <rPr>
        <u/>
        <sz val="12"/>
        <color theme="1"/>
        <rFont val="Calibri"/>
        <family val="2"/>
        <scheme val="minor"/>
      </rPr>
      <t>Agentes Humectantes</t>
    </r>
    <r>
      <rPr>
        <sz val="12"/>
        <color theme="1"/>
        <rFont val="Calibri"/>
        <family val="2"/>
        <scheme val="minor"/>
      </rPr>
      <t xml:space="preserve">: Para mantener la pasta en la consistencia adecuada, facilitando su aplicación. </t>
    </r>
    <r>
      <rPr>
        <u/>
        <sz val="12"/>
        <color theme="1"/>
        <rFont val="Calibri"/>
        <family val="2"/>
        <scheme val="minor"/>
      </rPr>
      <t>Agentes Espumantes</t>
    </r>
    <r>
      <rPr>
        <sz val="12"/>
        <color theme="1"/>
        <rFont val="Calibri"/>
        <family val="2"/>
        <scheme val="minor"/>
      </rPr>
      <t>: Para generar espuma durante el cepillado y mejorar la distribución del producto.</t>
    </r>
  </si>
  <si>
    <r>
      <t xml:space="preserve">Pasta zinquenólica- Estuche x 2 tubos colapsibles. es un material utilizado en odontología, especialmente para el tratamiento de lesiones dentales, la colocación de bases en cavidades dentales y la fabricación de selladores. Está compuesta por una mezcla de óxido de zinc y eugenol, lo que le otorga propiedades terapéuticas y protectoras en la cavidad bucal. Esta pasta es altamente indicada para situaciones en las que se requiere un material con acción calmante, aislante y reparadora.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Óxido de Zinc (ZnO)</t>
    </r>
    <r>
      <rPr>
        <sz val="12"/>
        <color theme="1"/>
        <rFont val="Calibri"/>
        <family val="2"/>
        <scheme val="minor"/>
      </rPr>
      <t xml:space="preserve">: Componente principal que actúa como base para la pasta. Es conocido por su capacidad de aislamiento térmico y protección contra irritaciones. </t>
    </r>
    <r>
      <rPr>
        <u/>
        <sz val="12"/>
        <color theme="1"/>
        <rFont val="Calibri"/>
        <family val="2"/>
        <scheme val="minor"/>
      </rPr>
      <t>Eugenol</t>
    </r>
    <r>
      <rPr>
        <sz val="12"/>
        <color theme="1"/>
        <rFont val="Calibri"/>
        <family val="2"/>
        <scheme val="minor"/>
      </rPr>
      <t xml:space="preserve">: Un aceite esencial que posee propiedades calmantes, analgésicas y antisépticas, utilizado en odontología por su capacidad para aliviar el dolor y proteger los tejidos.  </t>
    </r>
    <r>
      <rPr>
        <u/>
        <sz val="12"/>
        <color theme="1"/>
        <rFont val="Calibri"/>
        <family val="2"/>
        <scheme val="minor"/>
      </rPr>
      <t>Otros Componentes</t>
    </r>
    <r>
      <rPr>
        <sz val="12"/>
        <color theme="1"/>
        <rFont val="Calibri"/>
        <family val="2"/>
        <scheme val="minor"/>
      </rPr>
      <t>: Puede contener otros excipientes o aditivos que favorecen la consistencia y la estabilidad de la pasta.</t>
    </r>
  </si>
  <si>
    <r>
      <t xml:space="preserve">Rollo de seda dental con cera por 400 metros. es un producto de higiene oral utilizado para la limpieza entre los dientes, ayudando a remover placa bacteriana y restos de alimentos que no se alcanzan con el cepillo dental. La cera añadida a la seda dental mejora la experiencia de uso al facilitar su deslizamiento entre los dientes, especialmente cuando estos están muy juntos o cuando hay coronas, puentes o aparatos ortodónticos.
Descripción técnica del rollo de seda dental con cera (400 metros):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Seda dental</t>
    </r>
    <r>
      <rPr>
        <sz val="12"/>
        <color theme="1"/>
        <rFont val="Calibri"/>
        <family val="2"/>
        <scheme val="minor"/>
      </rPr>
      <t xml:space="preserve">: Generalmente, la seda dental está hecha de un material sintético como el nylon o polímero de alta resistencia, que es fuerte, flexible y resistente al desgarro. </t>
    </r>
    <r>
      <rPr>
        <u/>
        <sz val="12"/>
        <color theme="1"/>
        <rFont val="Calibri"/>
        <family val="2"/>
        <scheme val="minor"/>
      </rPr>
      <t>Cera</t>
    </r>
    <r>
      <rPr>
        <sz val="12"/>
        <color theme="1"/>
        <rFont val="Calibri"/>
        <family val="2"/>
        <scheme val="minor"/>
      </rPr>
      <t>: La cera utilizada en la seda dental es comúnmente de origen vegetal o sintético, diseñada para cubrir el hilo y mejorar su deslizamiento entre los dientes. Esto facilita la limpieza, especialmente en espacios estrechos o cuando se encuentran dientes apiñados.</t>
    </r>
  </si>
  <si>
    <r>
      <t xml:space="preserve">Silicona por adición. Masilla. La masilla de silicona por adición es una de las formulaciones más comunes de este material y se presenta en forma de un kit que incluye dos tarros de 250 ml cada uno, que contienen las dos pastas necesarias para la mezcla del material.
Descripción técnica de la Silicona por adición. Masilla - Estuche 2 tarros x 250 ml: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La silicona por adición</t>
    </r>
    <r>
      <rPr>
        <sz val="12"/>
        <color theme="1"/>
        <rFont val="Calibri"/>
        <family val="2"/>
        <scheme val="minor"/>
      </rPr>
      <t xml:space="preserve"> está formada por una mezcla de siloxanos, catalizadores y rellenos. </t>
    </r>
    <r>
      <rPr>
        <u/>
        <sz val="12"/>
        <color theme="1"/>
        <rFont val="Calibri"/>
        <family val="2"/>
        <scheme val="minor"/>
      </rPr>
      <t>La fórmula básica incluye</t>
    </r>
    <r>
      <rPr>
        <sz val="12"/>
        <color theme="1"/>
        <rFont val="Calibri"/>
        <family val="2"/>
        <scheme val="minor"/>
      </rPr>
      <t xml:space="preserve"> una pasta base (generalmente un polímero de siloxano) y un agente de curado o catalizador (generalmente un peróxido de platino). Cuando estas dos pastas se mezclan, se inicia una reacción de adición, lo que provoca que el material se endurezca, convirtiéndose en una masa flexible y de alta precisión. </t>
    </r>
    <r>
      <rPr>
        <u/>
        <sz val="12"/>
        <color theme="1"/>
        <rFont val="Calibri"/>
        <family val="2"/>
        <scheme val="minor"/>
      </rPr>
      <t>Pastas base y catalizador</t>
    </r>
    <r>
      <rPr>
        <sz val="12"/>
        <color theme="1"/>
        <rFont val="Calibri"/>
        <family val="2"/>
        <scheme val="minor"/>
      </rPr>
      <t>: Una pasta base (más viscosa) y una pasta catalizadora (más fluida) se mezclan en proporciones precisas para obtener la consistencia y propiedades deseadas del material.</t>
    </r>
  </si>
  <si>
    <r>
      <t xml:space="preserve">Sustancia reveladora de placa dental frsaco por 10ml. es un producto utilizado en odontología para ayudar a los pacientes a visualizar la placa bacteriana en sus dientes. Este producto es especialmente útil durante las consultas de higiene bucal, ya que permite al paciente identificar las áreas de su boca donde no se ha realizado una limpieza adecuada, mejorando la efectividad de las instrucciones de higiene y promoviendo una mejor salud bucal.
Descripción técnica de la sustancia reveladora de placa dental (frasco por 10 ml):
</t>
    </r>
    <r>
      <rPr>
        <b/>
        <sz val="12"/>
        <color theme="1"/>
        <rFont val="Calibri"/>
        <family val="2"/>
        <scheme val="minor"/>
      </rPr>
      <t>Composición:</t>
    </r>
    <r>
      <rPr>
        <sz val="12"/>
        <color theme="1"/>
        <rFont val="Calibri"/>
        <family val="2"/>
        <scheme val="minor"/>
      </rPr>
      <t xml:space="preserve"> </t>
    </r>
    <r>
      <rPr>
        <u/>
        <sz val="12"/>
        <color theme="1"/>
        <rFont val="Calibri"/>
        <family val="2"/>
        <scheme val="minor"/>
      </rPr>
      <t>Tintes o colorantes</t>
    </r>
    <r>
      <rPr>
        <sz val="12"/>
        <color theme="1"/>
        <rFont val="Calibri"/>
        <family val="2"/>
        <scheme val="minor"/>
      </rPr>
      <t xml:space="preserve">: La sustancia reveladora de placa dental contiene colorantes específicos, generalmente basados en colorantes alimentarios como el eritrosina (un colorante rojo) o el yodo. Estos colorantes son seguros para el uso en la cavidad bucal y son capaces de teñir la placa dental, que a menudo es incolora o difícil de ver, para facilitar su visualización. </t>
    </r>
    <r>
      <rPr>
        <u/>
        <sz val="12"/>
        <color theme="1"/>
        <rFont val="Calibri"/>
        <family val="2"/>
        <scheme val="minor"/>
      </rPr>
      <t>Agentes auxiliares</t>
    </r>
    <r>
      <rPr>
        <sz val="12"/>
        <color theme="1"/>
        <rFont val="Calibri"/>
        <family val="2"/>
        <scheme val="minor"/>
      </rPr>
      <t>: Puede contener excipientes como agua, glicerina o agentes emulsionantes que ayudan a disolver y estabilizar los colorantes y hacen que el producto sea adecuado para su aplicación en la cavidad bucal.</t>
    </r>
  </si>
  <si>
    <r>
      <t xml:space="preserve">Yeso piedra- bolsa por 1 kg. es un material utilizado en odontología y otras ramas de la salud para la elaboración de modelos y moldes. Este tipo de yeso se caracteriza por su resistencia, durabilidad y precisión, y es especialmente útil en la fabricación de modelos de trabajo detallados, como los utilizados en prótesis dentales, coronas, puentes, ortodoncia y otros dispositivos de restauración. </t>
    </r>
    <r>
      <rPr>
        <b/>
        <sz val="12"/>
        <color theme="1"/>
        <rFont val="Calibri"/>
        <family val="2"/>
        <scheme val="minor"/>
      </rPr>
      <t>Descripción técnica del Yeso Tipo III - Piedra:</t>
    </r>
    <r>
      <rPr>
        <sz val="12"/>
        <color theme="1"/>
        <rFont val="Calibri"/>
        <family val="2"/>
        <scheme val="minor"/>
      </rPr>
      <t xml:space="preserve">  </t>
    </r>
    <r>
      <rPr>
        <b/>
        <sz val="12"/>
        <color theme="1"/>
        <rFont val="Calibri"/>
        <family val="2"/>
        <scheme val="minor"/>
      </rPr>
      <t xml:space="preserve">Composición: </t>
    </r>
    <r>
      <rPr>
        <sz val="12"/>
        <color theme="1"/>
        <rFont val="Calibri"/>
        <family val="2"/>
        <scheme val="minor"/>
      </rPr>
      <t xml:space="preserve">El yeso tipo III está compuesto principalmente por sulfato de calcio hemihidratado (CaSO₄·½H₂O). Este compuesto se obtiene al calentar yeso natural (sulfato de calcio dihidratado) en condiciones controladas.  A diferencia de los yesos más suaves, el yeso tipo III se calcina de manera más intensa, lo que le proporciona una mayor dureza y resistencia. </t>
    </r>
    <r>
      <rPr>
        <u/>
        <sz val="12"/>
        <color theme="1"/>
        <rFont val="Calibri"/>
        <family val="2"/>
        <scheme val="minor"/>
      </rPr>
      <t>Aditivos y componentes secundarios</t>
    </r>
    <r>
      <rPr>
        <sz val="12"/>
        <color theme="1"/>
        <rFont val="Calibri"/>
        <family val="2"/>
        <scheme val="minor"/>
      </rPr>
      <t>: Dependiendo del fabricante y la formulación, pueden agregarse ciertos compuestos químicos que mejoran la fluidez, la resistencia y la capacidad de reproducción de detalles, como retardantes o modificadores de la expansión.</t>
    </r>
  </si>
  <si>
    <t xml:space="preserve">Vinilo </t>
  </si>
  <si>
    <t>VINILO ACRILICO KG colores surtidos amarillo, azul, rojo, blanco, verde, morado, negro, naranja, café, rosado</t>
  </si>
  <si>
    <t>Carton Cartulina PLIEGO 0.30 GRAMOS 70*100</t>
  </si>
  <si>
    <t>Carton cartulina</t>
  </si>
  <si>
    <r>
      <t xml:space="preserve">Paquete de pinceles por 3 profesionales pelo flexible, terso y esbelto contribuyen de manera relevante para delinear una amplia variedad de trazos y diferentes grosores, según su posición. </t>
    </r>
    <r>
      <rPr>
        <b/>
        <sz val="12"/>
        <color theme="1"/>
        <rFont val="Calibri"/>
        <family val="2"/>
        <scheme val="minor"/>
      </rPr>
      <t>Tamaño S,M,L.</t>
    </r>
    <r>
      <rPr>
        <sz val="12"/>
        <color theme="1"/>
        <rFont val="Calibri"/>
        <family val="2"/>
        <scheme val="minor"/>
      </rPr>
      <t xml:space="preserve"> 5 Pinceles tamaño S, 5 Pinceles tamaño M, 5 Pinceles tamaño L.</t>
    </r>
  </si>
  <si>
    <r>
      <t>Popularizado en el campo biológico, sanitario, alimenticio e industrial. Fuerte, durable, con excelente agarre, Nitrile Blax PF ofrecen una excelente resistencia química, especialmente con productos químicos derivados del petróleo,</t>
    </r>
    <r>
      <rPr>
        <b/>
        <sz val="12"/>
        <color rgb="FF000000"/>
        <rFont val="Calibri"/>
        <family val="2"/>
        <scheme val="minor"/>
      </rPr>
      <t>Sin látex, ideal para personas con alergia al látex.</t>
    </r>
  </si>
  <si>
    <t>Bolsa x 400 g</t>
  </si>
  <si>
    <t>Ácido Bórico</t>
  </si>
  <si>
    <t xml:space="preserve">BENZOATO DE SODIO </t>
  </si>
  <si>
    <t xml:space="preserve">BICARBONATO DE SODIO </t>
  </si>
  <si>
    <t xml:space="preserve">TINTURA DE YODO ROJO AL 2%  </t>
  </si>
  <si>
    <t xml:space="preserve">Paquete x 25 pares </t>
  </si>
  <si>
    <t>Polainas</t>
  </si>
  <si>
    <t>Caja x 20 und</t>
  </si>
  <si>
    <t xml:space="preserve">Vendas de tela tamaño 4*5 </t>
  </si>
  <si>
    <t xml:space="preserve">Vendas de tela tamaño 6*5 </t>
  </si>
  <si>
    <t xml:space="preserve">Vendas de tela tamaño 5*5 </t>
  </si>
  <si>
    <t>Tensiometro: Instrumento médico esencial para medir la presión arterial, indicando la fuerza de la sangre contra las paredes arteriales (sistólica/diastólica) en mmHg. Permiten monitorear la hipertensión o hipotensión, clasificándose en digitales (automáticos) o manuales (anerosides) - Fonendoscopio: Instrumento médico acústico esencial utilizado para la auscultación, es decir, para escuchar los sonidos internos del cuerpo, principalmente cardíacos, pulmonares, intestinales y flujos sanguíneos. Amplifica los ruidos internos mediante una pieza torácica y tubos flexibles hacia los oídos del profesional.</t>
  </si>
  <si>
    <t>Kit de Tensiómetro y Fonendoscopio doble campana</t>
  </si>
  <si>
    <t>Micropore 1"*10yd </t>
  </si>
  <si>
    <t>Desinfectante glutaraldehído</t>
  </si>
  <si>
    <t>Caja x 20 pruebas</t>
  </si>
  <si>
    <t>Prueba rápida para HBc</t>
  </si>
  <si>
    <t xml:space="preserve">Prueba rápida para HVC </t>
  </si>
  <si>
    <t>Prueba rapida  VIH 1/2</t>
  </si>
  <si>
    <t>Guantes látex talla S</t>
  </si>
  <si>
    <t xml:space="preserve">Guantes látex talla M </t>
  </si>
  <si>
    <t xml:space="preserve">Guantes Nitrilo talla M </t>
  </si>
  <si>
    <t xml:space="preserve">Guantes Nitrilo talla L </t>
  </si>
  <si>
    <t xml:space="preserve">Gorros </t>
  </si>
  <si>
    <t>Especializada para limar y desbastar superficies suaves que requieren de porosidad ligera. Características.Lima blanca, flexible de grano 240/240. Grano de silicón calibrado.Auxiliar para servicios de personas diabeticas. Para terminados con mayor precisión. Para limar sobre superficies mas ligeras como gel y geles polimerizados. Complemento para servicios de manicure y pedicure. Sanitizable.</t>
  </si>
  <si>
    <t xml:space="preserve">Salud Oral </t>
  </si>
  <si>
    <t>Enfermería 220
APH 500</t>
  </si>
  <si>
    <t xml:space="preserve">
Enfermería 100
APH 58</t>
  </si>
  <si>
    <t>Enfermería 50
APH 149</t>
  </si>
  <si>
    <t>Enfermería 50
APH 42</t>
  </si>
  <si>
    <t>Enfermería 400
APH 400
Salud Oral 206</t>
  </si>
  <si>
    <t>Enfermería 6</t>
  </si>
  <si>
    <t>Enfermería 150
APH 30</t>
  </si>
  <si>
    <t>Esta tecnología implica un diseño especial de la punta de la aguja que ayuda a minimizar el dolor al entrar en la piel y reduce la posibilidad de traumatismos en el tejido. 
Su propósito es ofrecer una punción más suave y rápida, disminuyendo la resistencia al entrar en la vena.
Se utiliza para proveer acceso al sistema vascular periferico para la administracion de fluidos y medicamentos.
Caracteristicas: - Cateter flexible y conico de especial resistencia para facilitar la venopuncion con menor trauma / - Cámara transparente para fácil visualización / - Estéril y desechable
Especificaciones tecnicas: - Catheter I.d-0.8mm, o.d- 1.1 mm / - No 20 g</t>
  </si>
  <si>
    <t>((UBIQUE AQUÍ EL LOGO DE SU EMPRESA))</t>
  </si>
  <si>
    <r>
      <t xml:space="preserve">NO MODIFICAR LA PRESENTE PLANTILLA
SÓLO DIGITE SUS VALORES UNITARIOS </t>
    </r>
    <r>
      <rPr>
        <b/>
        <sz val="10"/>
        <color theme="1"/>
        <rFont val="Calibri"/>
        <family val="2"/>
        <scheme val="minor"/>
      </rPr>
      <t>(COLUMNA G)</t>
    </r>
    <r>
      <rPr>
        <sz val="10"/>
        <color theme="1"/>
        <rFont val="Calibri"/>
        <family val="2"/>
        <scheme val="minor"/>
      </rPr>
      <t xml:space="preserve"> PARA CADA ÍTEM TENIENDO EN CUENTA TODO TIPO DE COSTO DIRECTO E INDIRECTO PARA EL PRESENTE OBJETO, Y TENGA EN CUENTA EL COMENTARIO DE LA </t>
    </r>
    <r>
      <rPr>
        <b/>
        <sz val="10"/>
        <color theme="1"/>
        <rFont val="Calibri"/>
        <family val="2"/>
        <scheme val="minor"/>
      </rPr>
      <t>CELDA H2</t>
    </r>
  </si>
  <si>
    <t>Este producto te ayuda a remover fácilmente las cutículas en tu manicura y pedicura; dejándolas muy suaves ya que contiene lanolina. Sustancia grasa de textura similar a la de la vaselina, translúcida, cerúlea, untuosa, pegajosa y amarillenta, destaca por su tremenda facilidad a la hora de ser absorbida por la piel, además de actuar como un maravilloso humectante. No deja la uña amarilla.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</si>
</sst>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_-[$$-240A]\ * #,##0.00_-;\-[$$-240A]\ * #,##0.00_-;_-[$$-240A]\ * &quot;-&quot;??_-;_-@_-"/>
  </numFmts>
  <fonts count="24" x14ac:knownFonts="1">
    <font>
      <sz val="11"/>
      <color theme="1"/>
      <name val="Calibri"/>
      <family val="2"/>
      <scheme val="minor"/>
    </font>
    <font>
      <sz val="11"/>
      <color theme="1"/>
      <name val="Calibri"/>
      <family val="2"/>
      <scheme val="minor"/>
    </font>
    <font>
      <b/>
      <sz val="12"/>
      <color rgb="FF000000"/>
      <name val="Calibri"/>
      <family val="2"/>
      <scheme val="minor"/>
    </font>
    <font>
      <sz val="12"/>
      <color rgb="FF000000"/>
      <name val="Calibri"/>
      <family val="2"/>
      <scheme val="minor"/>
    </font>
    <font>
      <sz val="12"/>
      <color theme="1"/>
      <name val="Calibri"/>
      <family val="2"/>
      <scheme val="minor"/>
    </font>
    <font>
      <sz val="12"/>
      <name val="Calibri"/>
      <family val="2"/>
      <scheme val="minor"/>
    </font>
    <font>
      <b/>
      <sz val="12"/>
      <color theme="1"/>
      <name val="Calibri"/>
      <family val="2"/>
      <scheme val="minor"/>
    </font>
    <font>
      <sz val="11"/>
      <color theme="1"/>
      <name val="Calibri"/>
      <family val="2"/>
      <scheme val="minor"/>
    </font>
    <font>
      <sz val="10"/>
      <name val="Arial"/>
      <family val="2"/>
    </font>
    <font>
      <sz val="8"/>
      <name val="Calibri"/>
      <family val="2"/>
      <scheme val="minor"/>
    </font>
    <font>
      <b/>
      <sz val="11"/>
      <color theme="1"/>
      <name val="Calibri"/>
      <family val="2"/>
      <scheme val="minor"/>
    </font>
    <font>
      <b/>
      <sz val="14"/>
      <color theme="1"/>
      <name val="Calibri"/>
      <family val="2"/>
      <scheme val="minor"/>
    </font>
    <font>
      <sz val="11"/>
      <color rgb="FFFF0000"/>
      <name val="Calibri"/>
      <family val="2"/>
      <scheme val="minor"/>
    </font>
    <font>
      <b/>
      <sz val="12"/>
      <name val="Calibri"/>
      <family val="2"/>
      <scheme val="minor"/>
    </font>
    <font>
      <sz val="12"/>
      <color rgb="FF242529"/>
      <name val="Calibri"/>
      <family val="2"/>
      <scheme val="minor"/>
    </font>
    <font>
      <u/>
      <sz val="12"/>
      <color theme="1"/>
      <name val="Calibri"/>
      <family val="2"/>
      <scheme val="minor"/>
    </font>
    <font>
      <u/>
      <sz val="12"/>
      <name val="Calibri"/>
      <family val="2"/>
      <scheme val="minor"/>
    </font>
    <font>
      <u/>
      <sz val="12"/>
      <color rgb="FF000000"/>
      <name val="Calibri"/>
      <family val="2"/>
      <scheme val="minor"/>
    </font>
    <font>
      <sz val="12"/>
      <color rgb="FF444444"/>
      <name val="Calibri"/>
      <family val="2"/>
      <scheme val="minor"/>
    </font>
    <font>
      <sz val="12"/>
      <color rgb="FF222222"/>
      <name val="Calibri"/>
      <family val="2"/>
      <scheme val="minor"/>
    </font>
    <font>
      <b/>
      <sz val="16"/>
      <color rgb="FF00B050"/>
      <name val="Calibri"/>
      <family val="2"/>
      <scheme val="minor"/>
    </font>
    <font>
      <sz val="10"/>
      <color theme="1"/>
      <name val="Calibri"/>
      <family val="2"/>
      <scheme val="minor"/>
    </font>
    <font>
      <b/>
      <sz val="10"/>
      <color theme="1"/>
      <name val="Calibri"/>
      <family val="2"/>
      <scheme val="minor"/>
    </font>
    <font>
      <b/>
      <sz val="10"/>
      <color indexed="81"/>
      <name val="Tahoma"/>
      <family val="2"/>
    </font>
  </fonts>
  <fills count="14">
    <fill>
      <patternFill patternType="none"/>
    </fill>
    <fill>
      <patternFill patternType="gray125"/>
    </fill>
    <fill>
      <patternFill patternType="solid">
        <fgColor rgb="FFE7E6E6"/>
        <bgColor indexed="64"/>
      </patternFill>
    </fill>
    <fill>
      <patternFill patternType="solid">
        <fgColor theme="0"/>
        <bgColor theme="0"/>
      </patternFill>
    </fill>
    <fill>
      <patternFill patternType="solid">
        <fgColor theme="2"/>
        <bgColor indexed="64"/>
      </patternFill>
    </fill>
    <fill>
      <patternFill patternType="solid">
        <fgColor rgb="FFFFFFFF"/>
        <bgColor rgb="FFFFFFFF"/>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7"/>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
    <xf numFmtId="0" fontId="0" fillId="0" borderId="0"/>
    <xf numFmtId="44" fontId="1" fillId="0" borderId="0" applyFont="0" applyFill="0" applyBorder="0" applyAlignment="0" applyProtection="0"/>
    <xf numFmtId="42" fontId="1" fillId="0" borderId="0" applyFont="0" applyFill="0" applyBorder="0" applyAlignment="0" applyProtection="0"/>
    <xf numFmtId="0" fontId="7" fillId="0" borderId="0"/>
    <xf numFmtId="0" fontId="8" fillId="0" borderId="0"/>
    <xf numFmtId="44" fontId="1" fillId="0" borderId="0" applyFont="0" applyFill="0" applyBorder="0" applyAlignment="0" applyProtection="0"/>
    <xf numFmtId="42" fontId="1" fillId="0" borderId="0" applyFont="0" applyFill="0" applyBorder="0" applyAlignment="0" applyProtection="0"/>
  </cellStyleXfs>
  <cellXfs count="135">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xf numFmtId="0" fontId="4" fillId="0" borderId="0" xfId="0" applyFont="1" applyAlignment="1">
      <alignment horizontal="center" vertical="center"/>
    </xf>
    <xf numFmtId="3" fontId="4" fillId="0" borderId="1" xfId="0" applyNumberFormat="1" applyFont="1" applyBorder="1" applyAlignment="1">
      <alignment horizontal="center" vertical="center"/>
    </xf>
    <xf numFmtId="0" fontId="4" fillId="0" borderId="1" xfId="0" applyFont="1" applyBorder="1" applyAlignment="1">
      <alignment horizontal="left" vertical="center" wrapText="1"/>
    </xf>
    <xf numFmtId="0" fontId="4" fillId="0" borderId="0" xfId="0" applyFont="1" applyAlignment="1">
      <alignment horizontal="center"/>
    </xf>
    <xf numFmtId="0" fontId="3" fillId="5" borderId="1" xfId="0" applyFont="1" applyFill="1" applyBorder="1" applyAlignment="1">
      <alignment horizontal="center" vertical="center" wrapText="1"/>
    </xf>
    <xf numFmtId="0" fontId="5" fillId="0" borderId="1" xfId="0" applyFont="1" applyBorder="1" applyAlignment="1">
      <alignment horizontal="left" vertical="center" wrapText="1"/>
    </xf>
    <xf numFmtId="3" fontId="3" fillId="0" borderId="1" xfId="0" applyNumberFormat="1" applyFont="1" applyBorder="1" applyAlignment="1">
      <alignment horizontal="center" vertical="center"/>
    </xf>
    <xf numFmtId="0" fontId="4" fillId="0" borderId="5" xfId="3" applyFont="1" applyBorder="1" applyAlignment="1">
      <alignment horizontal="left" vertical="center" wrapText="1"/>
    </xf>
    <xf numFmtId="0" fontId="4" fillId="0" borderId="5" xfId="3" applyFont="1" applyBorder="1" applyAlignment="1">
      <alignment horizontal="center" vertical="center" wrapText="1"/>
    </xf>
    <xf numFmtId="0" fontId="4" fillId="0" borderId="6" xfId="3"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xf numFmtId="3"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4" fillId="0" borderId="1" xfId="3" applyFont="1" applyBorder="1" applyAlignment="1">
      <alignment horizontal="center" vertical="center" wrapText="1"/>
    </xf>
    <xf numFmtId="0" fontId="4" fillId="0" borderId="4" xfId="3" applyFont="1" applyBorder="1" applyAlignment="1">
      <alignment horizontal="left" vertical="center" wrapText="1"/>
    </xf>
    <xf numFmtId="0" fontId="5" fillId="0" borderId="4" xfId="3" applyFont="1" applyBorder="1" applyAlignment="1">
      <alignment horizontal="left" vertical="center" wrapText="1"/>
    </xf>
    <xf numFmtId="0" fontId="10" fillId="0" borderId="0" xfId="0" applyFont="1" applyAlignment="1">
      <alignment horizontal="center" vertical="center" wrapText="1"/>
    </xf>
    <xf numFmtId="0" fontId="0" fillId="0" borderId="1" xfId="0" applyBorder="1"/>
    <xf numFmtId="0" fontId="0" fillId="0" borderId="1" xfId="0" applyBorder="1" applyAlignment="1">
      <alignment horizontal="center"/>
    </xf>
    <xf numFmtId="164" fontId="0" fillId="0" borderId="1" xfId="5" applyNumberFormat="1" applyFont="1" applyBorder="1"/>
    <xf numFmtId="0" fontId="10" fillId="6" borderId="1" xfId="0" applyFont="1" applyFill="1" applyBorder="1" applyAlignment="1">
      <alignment horizontal="center" vertical="center" wrapText="1"/>
    </xf>
    <xf numFmtId="164" fontId="10" fillId="6" borderId="1" xfId="0" applyNumberFormat="1" applyFont="1" applyFill="1" applyBorder="1"/>
    <xf numFmtId="0" fontId="10" fillId="0" borderId="1" xfId="0" applyFont="1" applyBorder="1" applyAlignment="1">
      <alignment horizontal="center"/>
    </xf>
    <xf numFmtId="164" fontId="0" fillId="0" borderId="0" xfId="0" applyNumberFormat="1"/>
    <xf numFmtId="164" fontId="10" fillId="0" borderId="0" xfId="0" applyNumberFormat="1" applyFont="1"/>
    <xf numFmtId="164" fontId="0" fillId="0" borderId="0" xfId="5" applyNumberFormat="1" applyFont="1"/>
    <xf numFmtId="0" fontId="10" fillId="0" borderId="1" xfId="0" applyFont="1" applyBorder="1" applyAlignment="1">
      <alignment horizontal="center" vertical="center"/>
    </xf>
    <xf numFmtId="0" fontId="10" fillId="0" borderId="1" xfId="0" applyFont="1" applyBorder="1" applyAlignment="1">
      <alignment horizontal="center" wrapText="1"/>
    </xf>
    <xf numFmtId="164" fontId="0" fillId="0" borderId="1" xfId="5" applyNumberFormat="1" applyFont="1" applyFill="1" applyBorder="1" applyAlignment="1">
      <alignment horizontal="center"/>
    </xf>
    <xf numFmtId="0" fontId="12" fillId="0" borderId="1" xfId="0" applyFont="1" applyBorder="1"/>
    <xf numFmtId="0" fontId="10" fillId="0" borderId="0" xfId="0" applyFont="1" applyAlignment="1">
      <alignment horizontal="center"/>
    </xf>
    <xf numFmtId="0" fontId="2" fillId="2" borderId="10" xfId="0" applyFont="1" applyFill="1" applyBorder="1" applyAlignment="1">
      <alignment horizontal="center" vertical="center"/>
    </xf>
    <xf numFmtId="0" fontId="2" fillId="2" borderId="10" xfId="0" applyFont="1" applyFill="1" applyBorder="1" applyAlignment="1">
      <alignment horizontal="center" vertical="center" wrapText="1"/>
    </xf>
    <xf numFmtId="0" fontId="4" fillId="0" borderId="1" xfId="0" applyFont="1" applyBorder="1" applyAlignment="1">
      <alignment horizontal="center" wrapText="1"/>
    </xf>
    <xf numFmtId="0" fontId="6" fillId="0" borderId="1" xfId="0" applyFont="1" applyBorder="1" applyAlignment="1">
      <alignment horizontal="center" vertical="center"/>
    </xf>
    <xf numFmtId="0" fontId="5" fillId="0" borderId="5" xfId="3" applyFont="1" applyBorder="1" applyAlignment="1">
      <alignment horizontal="left" vertical="center" wrapText="1"/>
    </xf>
    <xf numFmtId="0" fontId="5" fillId="5" borderId="1" xfId="0" applyFont="1" applyFill="1" applyBorder="1" applyAlignment="1">
      <alignment horizontal="center" vertical="center" wrapText="1"/>
    </xf>
    <xf numFmtId="0" fontId="5" fillId="0" borderId="5" xfId="3" applyFont="1" applyBorder="1" applyAlignment="1">
      <alignment horizontal="center" vertical="center" wrapText="1"/>
    </xf>
    <xf numFmtId="0" fontId="4" fillId="0" borderId="0" xfId="0" applyFont="1" applyAlignment="1">
      <alignment vertical="center"/>
    </xf>
    <xf numFmtId="0" fontId="6" fillId="0" borderId="0" xfId="0" applyFont="1"/>
    <xf numFmtId="0" fontId="5" fillId="0" borderId="1" xfId="0" applyFont="1" applyBorder="1" applyAlignment="1">
      <alignment vertical="center" wrapText="1"/>
    </xf>
    <xf numFmtId="0" fontId="5" fillId="0" borderId="1" xfId="3" applyFont="1" applyBorder="1" applyAlignment="1">
      <alignment horizontal="center" vertical="center" wrapText="1"/>
    </xf>
    <xf numFmtId="0" fontId="5" fillId="0" borderId="2" xfId="3" applyFont="1" applyBorder="1" applyAlignment="1">
      <alignment horizontal="center" vertical="center" wrapText="1"/>
    </xf>
    <xf numFmtId="0" fontId="4" fillId="0" borderId="2" xfId="0" applyFont="1" applyBorder="1" applyAlignment="1">
      <alignment vertical="center" wrapText="1"/>
    </xf>
    <xf numFmtId="0" fontId="4" fillId="0" borderId="2" xfId="0" applyFont="1" applyBorder="1" applyAlignment="1">
      <alignment horizontal="left" vertical="center" wrapText="1"/>
    </xf>
    <xf numFmtId="0" fontId="2" fillId="8" borderId="1" xfId="0" applyFont="1" applyFill="1" applyBorder="1" applyAlignment="1">
      <alignment horizontal="center" vertical="center"/>
    </xf>
    <xf numFmtId="0" fontId="2" fillId="8" borderId="1" xfId="0" applyFont="1" applyFill="1" applyBorder="1" applyAlignment="1">
      <alignment horizontal="center" vertical="center" wrapText="1"/>
    </xf>
    <xf numFmtId="44" fontId="5" fillId="7" borderId="1" xfId="5" applyFont="1" applyFill="1" applyBorder="1" applyAlignment="1">
      <alignment horizontal="center" vertical="center" wrapText="1"/>
    </xf>
    <xf numFmtId="0" fontId="13" fillId="7" borderId="1" xfId="0" applyFont="1" applyFill="1" applyBorder="1" applyAlignment="1">
      <alignment horizontal="center" vertical="center"/>
    </xf>
    <xf numFmtId="164" fontId="13" fillId="6" borderId="1" xfId="5" applyNumberFormat="1" applyFont="1" applyFill="1" applyBorder="1" applyAlignment="1">
      <alignment horizontal="center" vertical="center" wrapText="1"/>
    </xf>
    <xf numFmtId="0" fontId="3" fillId="0" borderId="3" xfId="0" applyFont="1" applyBorder="1" applyAlignment="1">
      <alignment vertical="center" wrapText="1"/>
    </xf>
    <xf numFmtId="0" fontId="4" fillId="0" borderId="3" xfId="0" applyFont="1" applyBorder="1" applyAlignment="1">
      <alignment vertical="center" wrapText="1"/>
    </xf>
    <xf numFmtId="164" fontId="13" fillId="9" borderId="1" xfId="5" applyNumberFormat="1" applyFont="1" applyFill="1" applyBorder="1" applyAlignment="1">
      <alignment horizontal="center" vertical="center" wrapText="1"/>
    </xf>
    <xf numFmtId="0" fontId="4" fillId="3" borderId="1" xfId="0" applyFont="1" applyFill="1" applyBorder="1" applyAlignment="1">
      <alignment horizontal="left" vertical="center" wrapText="1"/>
    </xf>
    <xf numFmtId="0" fontId="3" fillId="5" borderId="1" xfId="0" applyFont="1" applyFill="1" applyBorder="1" applyAlignment="1">
      <alignment vertical="center" wrapText="1"/>
    </xf>
    <xf numFmtId="0" fontId="3" fillId="0" borderId="1" xfId="0" applyFont="1" applyBorder="1" applyAlignment="1">
      <alignment vertical="center"/>
    </xf>
    <xf numFmtId="0" fontId="5" fillId="3" borderId="1" xfId="0" applyFont="1" applyFill="1" applyBorder="1" applyAlignment="1">
      <alignment vertical="center" wrapText="1"/>
    </xf>
    <xf numFmtId="0" fontId="4" fillId="0" borderId="2" xfId="0" applyFont="1" applyBorder="1" applyAlignment="1">
      <alignment horizontal="center" vertical="center" wrapText="1"/>
    </xf>
    <xf numFmtId="0" fontId="3" fillId="0" borderId="1" xfId="3" applyFont="1" applyBorder="1" applyAlignment="1">
      <alignment horizontal="center" vertical="center" wrapText="1"/>
    </xf>
    <xf numFmtId="0" fontId="4" fillId="0" borderId="0" xfId="3" applyFont="1"/>
    <xf numFmtId="0" fontId="18" fillId="0" borderId="1" xfId="0" applyFont="1" applyBorder="1" applyAlignment="1">
      <alignment horizontal="left" vertical="center" wrapText="1"/>
    </xf>
    <xf numFmtId="0" fontId="4" fillId="0" borderId="0" xfId="0" applyFont="1" applyAlignment="1">
      <alignment horizontal="center" vertical="center" wrapText="1"/>
    </xf>
    <xf numFmtId="0" fontId="6" fillId="7" borderId="1" xfId="0" applyFont="1" applyFill="1" applyBorder="1" applyAlignment="1">
      <alignment vertical="center"/>
    </xf>
    <xf numFmtId="44" fontId="4" fillId="0" borderId="0" xfId="5" applyFont="1"/>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4" fillId="0" borderId="0" xfId="0" applyFont="1" applyAlignment="1">
      <alignment vertical="center" wrapText="1"/>
    </xf>
    <xf numFmtId="0" fontId="19" fillId="0" borderId="2" xfId="0" applyFont="1" applyBorder="1" applyAlignment="1">
      <alignment vertical="center" wrapText="1"/>
    </xf>
    <xf numFmtId="0" fontId="3" fillId="0" borderId="2" xfId="0" applyFont="1" applyBorder="1" applyAlignment="1">
      <alignment vertical="center" wrapText="1"/>
    </xf>
    <xf numFmtId="0" fontId="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4" fillId="0" borderId="1" xfId="0" applyFont="1" applyBorder="1" applyAlignment="1">
      <alignment horizontal="left" vertical="top" wrapText="1"/>
    </xf>
    <xf numFmtId="0" fontId="13" fillId="0" borderId="1" xfId="0" applyFont="1" applyBorder="1" applyAlignment="1">
      <alignment horizontal="center" vertical="center" wrapText="1"/>
    </xf>
    <xf numFmtId="44" fontId="5" fillId="8" borderId="1" xfId="5" applyFont="1" applyFill="1" applyBorder="1" applyAlignment="1">
      <alignment horizontal="center" vertical="center" wrapText="1"/>
    </xf>
    <xf numFmtId="0" fontId="13" fillId="0" borderId="10" xfId="0" applyFont="1" applyBorder="1" applyAlignment="1">
      <alignment horizontal="center" vertical="center" wrapText="1"/>
    </xf>
    <xf numFmtId="0" fontId="5" fillId="0" borderId="10" xfId="0" applyFont="1" applyBorder="1" applyAlignment="1">
      <alignment horizontal="left" vertical="center" wrapText="1"/>
    </xf>
    <xf numFmtId="0" fontId="5" fillId="0" borderId="10" xfId="0" applyFont="1" applyBorder="1" applyAlignment="1">
      <alignment horizontal="center" vertical="center"/>
    </xf>
    <xf numFmtId="0" fontId="5" fillId="0" borderId="11" xfId="3" applyFont="1" applyBorder="1" applyAlignment="1">
      <alignment horizontal="center" vertical="center" wrapText="1"/>
    </xf>
    <xf numFmtId="0" fontId="5" fillId="0" borderId="10" xfId="0" applyFont="1" applyBorder="1" applyAlignment="1">
      <alignment horizontal="center" vertical="center" wrapText="1"/>
    </xf>
    <xf numFmtId="0" fontId="4" fillId="0" borderId="12" xfId="0" applyFont="1" applyBorder="1" applyAlignment="1">
      <alignment vertical="center"/>
    </xf>
    <xf numFmtId="0" fontId="4" fillId="0" borderId="1" xfId="0" applyFont="1" applyBorder="1" applyAlignment="1">
      <alignment vertical="center"/>
    </xf>
    <xf numFmtId="0" fontId="4"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164" fontId="13" fillId="11" borderId="1" xfId="5" applyNumberFormat="1" applyFont="1" applyFill="1" applyBorder="1" applyAlignment="1">
      <alignment horizontal="center" vertical="center" wrapText="1"/>
    </xf>
    <xf numFmtId="164" fontId="13" fillId="12" borderId="1" xfId="5" applyNumberFormat="1" applyFont="1" applyFill="1" applyBorder="1" applyAlignment="1">
      <alignment horizontal="center" vertical="center" wrapText="1"/>
    </xf>
    <xf numFmtId="165" fontId="13" fillId="8" borderId="1" xfId="0" applyNumberFormat="1" applyFont="1" applyFill="1" applyBorder="1" applyAlignment="1">
      <alignment horizontal="center" vertical="center"/>
    </xf>
    <xf numFmtId="165" fontId="13" fillId="7" borderId="1" xfId="0" applyNumberFormat="1" applyFont="1" applyFill="1" applyBorder="1" applyAlignment="1">
      <alignment horizontal="center" vertical="center"/>
    </xf>
    <xf numFmtId="165" fontId="5" fillId="7" borderId="1" xfId="5" applyNumberFormat="1" applyFont="1" applyFill="1" applyBorder="1" applyAlignment="1">
      <alignment horizontal="center" vertical="center" wrapText="1"/>
    </xf>
    <xf numFmtId="165" fontId="5" fillId="8" borderId="1" xfId="5" applyNumberFormat="1" applyFont="1" applyFill="1" applyBorder="1" applyAlignment="1">
      <alignment horizontal="center" vertical="center" wrapText="1"/>
    </xf>
    <xf numFmtId="0" fontId="3" fillId="0" borderId="2" xfId="0" applyFont="1" applyBorder="1" applyAlignment="1">
      <alignment horizontal="center" wrapText="1"/>
    </xf>
    <xf numFmtId="0" fontId="4" fillId="0" borderId="9" xfId="0" applyFont="1" applyBorder="1" applyAlignment="1">
      <alignment horizontal="left" vertical="center" wrapText="1"/>
    </xf>
    <xf numFmtId="0" fontId="4" fillId="0" borderId="1" xfId="0" applyFont="1" applyBorder="1" applyAlignment="1">
      <alignment horizontal="left" wrapText="1"/>
    </xf>
    <xf numFmtId="165" fontId="5" fillId="10" borderId="1" xfId="6" applyNumberFormat="1" applyFont="1" applyFill="1" applyBorder="1" applyAlignment="1">
      <alignment horizontal="left" vertical="center" wrapText="1"/>
    </xf>
    <xf numFmtId="0" fontId="6" fillId="7" borderId="1" xfId="0" applyFont="1" applyFill="1" applyBorder="1" applyAlignment="1">
      <alignment horizontal="center" vertical="center"/>
    </xf>
    <xf numFmtId="165" fontId="13" fillId="10" borderId="1" xfId="6" applyNumberFormat="1" applyFont="1" applyFill="1" applyBorder="1" applyAlignment="1">
      <alignment horizontal="left" vertical="center" wrapText="1"/>
    </xf>
    <xf numFmtId="165" fontId="4" fillId="10" borderId="1" xfId="5" applyNumberFormat="1" applyFont="1" applyFill="1" applyBorder="1" applyAlignment="1">
      <alignment horizontal="center" vertical="center" wrapText="1"/>
    </xf>
    <xf numFmtId="165" fontId="3" fillId="10" borderId="1" xfId="5" applyNumberFormat="1" applyFont="1" applyFill="1" applyBorder="1" applyAlignment="1">
      <alignment horizontal="center" vertical="center" wrapText="1"/>
    </xf>
    <xf numFmtId="165" fontId="4" fillId="10" borderId="1" xfId="0" applyNumberFormat="1" applyFont="1" applyFill="1" applyBorder="1" applyAlignment="1">
      <alignment horizontal="center" vertical="center" wrapText="1"/>
    </xf>
    <xf numFmtId="165" fontId="6" fillId="10" borderId="1" xfId="5" applyNumberFormat="1" applyFont="1" applyFill="1" applyBorder="1" applyAlignment="1">
      <alignment horizontal="center" vertical="center" wrapText="1"/>
    </xf>
    <xf numFmtId="165" fontId="5" fillId="10" borderId="1" xfId="5" applyNumberFormat="1" applyFont="1" applyFill="1" applyBorder="1" applyAlignment="1">
      <alignment horizontal="center" vertical="center" wrapText="1"/>
    </xf>
    <xf numFmtId="165" fontId="13" fillId="10" borderId="1" xfId="5" applyNumberFormat="1" applyFont="1" applyFill="1" applyBorder="1" applyAlignment="1">
      <alignment horizontal="center" vertical="center" wrapText="1"/>
    </xf>
    <xf numFmtId="165" fontId="4" fillId="10" borderId="1" xfId="5" applyNumberFormat="1" applyFont="1" applyFill="1" applyBorder="1" applyAlignment="1">
      <alignment horizontal="center" vertical="center"/>
    </xf>
    <xf numFmtId="0" fontId="2" fillId="13"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20"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1" fillId="11" borderId="13" xfId="0" applyFont="1" applyFill="1" applyBorder="1" applyAlignment="1">
      <alignment horizontal="center" wrapText="1"/>
    </xf>
    <xf numFmtId="0" fontId="21" fillId="11" borderId="14" xfId="0" applyFont="1" applyFill="1" applyBorder="1" applyAlignment="1">
      <alignment horizontal="center" wrapText="1"/>
    </xf>
    <xf numFmtId="0" fontId="21" fillId="11" borderId="15" xfId="0" applyFont="1" applyFill="1" applyBorder="1" applyAlignment="1">
      <alignment horizontal="center" wrapText="1"/>
    </xf>
    <xf numFmtId="0" fontId="21" fillId="11" borderId="16" xfId="0" applyFont="1" applyFill="1" applyBorder="1" applyAlignment="1">
      <alignment horizontal="center" wrapText="1"/>
    </xf>
    <xf numFmtId="0" fontId="21" fillId="11" borderId="17" xfId="0" applyFont="1" applyFill="1" applyBorder="1" applyAlignment="1">
      <alignment horizontal="center" wrapText="1"/>
    </xf>
    <xf numFmtId="0" fontId="21" fillId="11" borderId="18" xfId="0" applyFont="1" applyFill="1" applyBorder="1" applyAlignment="1">
      <alignment horizontal="center" wrapText="1"/>
    </xf>
    <xf numFmtId="0" fontId="10" fillId="6" borderId="1" xfId="0" applyFont="1" applyFill="1" applyBorder="1" applyAlignment="1">
      <alignment horizontal="center"/>
    </xf>
    <xf numFmtId="0" fontId="20" fillId="0" borderId="8" xfId="0" applyFont="1" applyBorder="1" applyAlignment="1">
      <alignment horizontal="center" vertical="center" wrapText="1"/>
    </xf>
    <xf numFmtId="0" fontId="20" fillId="0" borderId="3" xfId="0" applyFont="1" applyBorder="1" applyAlignment="1">
      <alignment horizontal="center" vertical="center" wrapText="1"/>
    </xf>
    <xf numFmtId="0" fontId="6" fillId="4" borderId="1"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cellXfs>
  <cellStyles count="7">
    <cellStyle name="Moneda" xfId="5" builtinId="4"/>
    <cellStyle name="Moneda [0]" xfId="6" builtinId="7"/>
    <cellStyle name="Moneda [0] 2" xfId="2" xr:uid="{7A52B25B-D290-47D0-94E5-C006CBFCF773}"/>
    <cellStyle name="Moneda 2" xfId="1" xr:uid="{BAE87EFC-C088-4D84-96BE-2784E5CFAD50}"/>
    <cellStyle name="Normal" xfId="0" builtinId="0"/>
    <cellStyle name="Normal 2" xfId="3" xr:uid="{B65B83A9-0948-439D-862C-1214D7BB985E}"/>
    <cellStyle name="Normal 2 2" xfId="4" xr:uid="{4FDF1A1A-F9F8-4BE0-A388-6F4CED41E8A4}"/>
  </cellStyles>
  <dxfs count="0"/>
  <tableStyles count="0" defaultTableStyle="TableStyleMedium2" defaultPivotStyle="PivotStyleLight16"/>
  <colors>
    <mruColors>
      <color rgb="FFFDEDFD"/>
      <color rgb="FFF4C9FB"/>
      <color rgb="FFEFB1F9"/>
      <color rgb="FFFBA7DD"/>
      <color rgb="FFE8FAFE"/>
      <color rgb="FFFAD1FB"/>
      <color rgb="FFF5A3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12</xdr:col>
      <xdr:colOff>734376</xdr:colOff>
      <xdr:row>0</xdr:row>
      <xdr:rowOff>123144</xdr:rowOff>
    </xdr:from>
    <xdr:to>
      <xdr:col>14</xdr:col>
      <xdr:colOff>83344</xdr:colOff>
      <xdr:row>0</xdr:row>
      <xdr:rowOff>968947</xdr:rowOff>
    </xdr:to>
    <xdr:pic>
      <xdr:nvPicPr>
        <xdr:cNvPr id="2" name="Imagen 1">
          <a:extLst>
            <a:ext uri="{FF2B5EF4-FFF2-40B4-BE49-F238E27FC236}">
              <a16:creationId xmlns:a16="http://schemas.microsoft.com/office/drawing/2014/main" id="{D8A9E7DD-52A7-4C75-9C93-A4CA269293D8}"/>
            </a:ext>
          </a:extLst>
        </xdr:cNvPr>
        <xdr:cNvPicPr>
          <a:picLocks noChangeAspect="1"/>
        </xdr:cNvPicPr>
      </xdr:nvPicPr>
      <xdr:blipFill>
        <a:blip xmlns:r="http://schemas.openxmlformats.org/officeDocument/2006/relationships" r:embed="rId1"/>
        <a:stretch>
          <a:fillRect/>
        </a:stretch>
      </xdr:blipFill>
      <xdr:spPr>
        <a:xfrm>
          <a:off x="15748157" y="123144"/>
          <a:ext cx="872968" cy="8458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734376</xdr:colOff>
      <xdr:row>0</xdr:row>
      <xdr:rowOff>123144</xdr:rowOff>
    </xdr:from>
    <xdr:to>
      <xdr:col>14</xdr:col>
      <xdr:colOff>83344</xdr:colOff>
      <xdr:row>0</xdr:row>
      <xdr:rowOff>968947</xdr:rowOff>
    </xdr:to>
    <xdr:pic>
      <xdr:nvPicPr>
        <xdr:cNvPr id="2" name="Imagen 1">
          <a:extLst>
            <a:ext uri="{FF2B5EF4-FFF2-40B4-BE49-F238E27FC236}">
              <a16:creationId xmlns:a16="http://schemas.microsoft.com/office/drawing/2014/main" id="{817BF1E7-4EEE-48F5-8519-42113EDB1363}"/>
            </a:ext>
          </a:extLst>
        </xdr:cNvPr>
        <xdr:cNvPicPr>
          <a:picLocks noChangeAspect="1"/>
        </xdr:cNvPicPr>
      </xdr:nvPicPr>
      <xdr:blipFill>
        <a:blip xmlns:r="http://schemas.openxmlformats.org/officeDocument/2006/relationships" r:embed="rId1"/>
        <a:stretch>
          <a:fillRect/>
        </a:stretch>
      </xdr:blipFill>
      <xdr:spPr>
        <a:xfrm>
          <a:off x="16193451" y="123144"/>
          <a:ext cx="872968" cy="8458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734376</xdr:colOff>
      <xdr:row>0</xdr:row>
      <xdr:rowOff>123144</xdr:rowOff>
    </xdr:from>
    <xdr:to>
      <xdr:col>14</xdr:col>
      <xdr:colOff>83344</xdr:colOff>
      <xdr:row>0</xdr:row>
      <xdr:rowOff>968947</xdr:rowOff>
    </xdr:to>
    <xdr:pic>
      <xdr:nvPicPr>
        <xdr:cNvPr id="2" name="Imagen 1">
          <a:extLst>
            <a:ext uri="{FF2B5EF4-FFF2-40B4-BE49-F238E27FC236}">
              <a16:creationId xmlns:a16="http://schemas.microsoft.com/office/drawing/2014/main" id="{C8F05426-2D94-473F-B4F0-850FF627DB9F}"/>
            </a:ext>
          </a:extLst>
        </xdr:cNvPr>
        <xdr:cNvPicPr>
          <a:picLocks noChangeAspect="1"/>
        </xdr:cNvPicPr>
      </xdr:nvPicPr>
      <xdr:blipFill>
        <a:blip xmlns:r="http://schemas.openxmlformats.org/officeDocument/2006/relationships" r:embed="rId1"/>
        <a:stretch>
          <a:fillRect/>
        </a:stretch>
      </xdr:blipFill>
      <xdr:spPr>
        <a:xfrm>
          <a:off x="16193451" y="123144"/>
          <a:ext cx="872968" cy="8458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83501</xdr:colOff>
      <xdr:row>0</xdr:row>
      <xdr:rowOff>59644</xdr:rowOff>
    </xdr:from>
    <xdr:to>
      <xdr:col>13</xdr:col>
      <xdr:colOff>962819</xdr:colOff>
      <xdr:row>0</xdr:row>
      <xdr:rowOff>905447</xdr:rowOff>
    </xdr:to>
    <xdr:pic>
      <xdr:nvPicPr>
        <xdr:cNvPr id="2" name="Imagen 1">
          <a:extLst>
            <a:ext uri="{FF2B5EF4-FFF2-40B4-BE49-F238E27FC236}">
              <a16:creationId xmlns:a16="http://schemas.microsoft.com/office/drawing/2014/main" id="{1B7C3708-D4EF-429C-8A87-C009A85A8AFF}"/>
            </a:ext>
          </a:extLst>
        </xdr:cNvPr>
        <xdr:cNvPicPr>
          <a:picLocks noChangeAspect="1"/>
        </xdr:cNvPicPr>
      </xdr:nvPicPr>
      <xdr:blipFill>
        <a:blip xmlns:r="http://schemas.openxmlformats.org/officeDocument/2006/relationships" r:embed="rId1"/>
        <a:stretch>
          <a:fillRect/>
        </a:stretch>
      </xdr:blipFill>
      <xdr:spPr>
        <a:xfrm>
          <a:off x="20070126" y="59644"/>
          <a:ext cx="879318" cy="84580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724738</xdr:colOff>
      <xdr:row>0</xdr:row>
      <xdr:rowOff>154894</xdr:rowOff>
    </xdr:from>
    <xdr:to>
      <xdr:col>14</xdr:col>
      <xdr:colOff>80056</xdr:colOff>
      <xdr:row>0</xdr:row>
      <xdr:rowOff>1000697</xdr:rowOff>
    </xdr:to>
    <xdr:pic>
      <xdr:nvPicPr>
        <xdr:cNvPr id="2" name="Imagen 1">
          <a:extLst>
            <a:ext uri="{FF2B5EF4-FFF2-40B4-BE49-F238E27FC236}">
              <a16:creationId xmlns:a16="http://schemas.microsoft.com/office/drawing/2014/main" id="{F164827F-B91D-4FC9-9630-ED17BD945041}"/>
            </a:ext>
          </a:extLst>
        </xdr:cNvPr>
        <xdr:cNvPicPr>
          <a:picLocks noChangeAspect="1"/>
        </xdr:cNvPicPr>
      </xdr:nvPicPr>
      <xdr:blipFill>
        <a:blip xmlns:r="http://schemas.openxmlformats.org/officeDocument/2006/relationships" r:embed="rId1"/>
        <a:stretch>
          <a:fillRect/>
        </a:stretch>
      </xdr:blipFill>
      <xdr:spPr>
        <a:xfrm>
          <a:off x="16333832" y="154894"/>
          <a:ext cx="879318" cy="84580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581863</xdr:colOff>
      <xdr:row>0</xdr:row>
      <xdr:rowOff>202519</xdr:rowOff>
    </xdr:from>
    <xdr:to>
      <xdr:col>13</xdr:col>
      <xdr:colOff>699181</xdr:colOff>
      <xdr:row>1</xdr:row>
      <xdr:rowOff>12478</xdr:rowOff>
    </xdr:to>
    <xdr:pic>
      <xdr:nvPicPr>
        <xdr:cNvPr id="2" name="Imagen 1">
          <a:extLst>
            <a:ext uri="{FF2B5EF4-FFF2-40B4-BE49-F238E27FC236}">
              <a16:creationId xmlns:a16="http://schemas.microsoft.com/office/drawing/2014/main" id="{7AB67CF7-6111-434D-AFE9-7D3814A279C8}"/>
            </a:ext>
          </a:extLst>
        </xdr:cNvPr>
        <xdr:cNvPicPr>
          <a:picLocks noChangeAspect="1"/>
        </xdr:cNvPicPr>
      </xdr:nvPicPr>
      <xdr:blipFill>
        <a:blip xmlns:r="http://schemas.openxmlformats.org/officeDocument/2006/relationships" r:embed="rId1"/>
        <a:stretch>
          <a:fillRect/>
        </a:stretch>
      </xdr:blipFill>
      <xdr:spPr>
        <a:xfrm>
          <a:off x="16560051" y="202519"/>
          <a:ext cx="879318" cy="84580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12</xdr:col>
      <xdr:colOff>581863</xdr:colOff>
      <xdr:row>0</xdr:row>
      <xdr:rowOff>202519</xdr:rowOff>
    </xdr:from>
    <xdr:to>
      <xdr:col>13</xdr:col>
      <xdr:colOff>699181</xdr:colOff>
      <xdr:row>0</xdr:row>
      <xdr:rowOff>1050703</xdr:rowOff>
    </xdr:to>
    <xdr:pic>
      <xdr:nvPicPr>
        <xdr:cNvPr id="2" name="Imagen 1">
          <a:extLst>
            <a:ext uri="{FF2B5EF4-FFF2-40B4-BE49-F238E27FC236}">
              <a16:creationId xmlns:a16="http://schemas.microsoft.com/office/drawing/2014/main" id="{78069408-EEAF-452B-8E2C-1E7088786B3A}"/>
            </a:ext>
          </a:extLst>
        </xdr:cNvPr>
        <xdr:cNvPicPr>
          <a:picLocks noChangeAspect="1"/>
        </xdr:cNvPicPr>
      </xdr:nvPicPr>
      <xdr:blipFill>
        <a:blip xmlns:r="http://schemas.openxmlformats.org/officeDocument/2006/relationships" r:embed="rId1"/>
        <a:stretch>
          <a:fillRect/>
        </a:stretch>
      </xdr:blipFill>
      <xdr:spPr>
        <a:xfrm>
          <a:off x="16555288" y="202519"/>
          <a:ext cx="879318" cy="8481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724738</xdr:colOff>
      <xdr:row>0</xdr:row>
      <xdr:rowOff>59644</xdr:rowOff>
    </xdr:from>
    <xdr:to>
      <xdr:col>14</xdr:col>
      <xdr:colOff>80056</xdr:colOff>
      <xdr:row>0</xdr:row>
      <xdr:rowOff>903066</xdr:rowOff>
    </xdr:to>
    <xdr:pic>
      <xdr:nvPicPr>
        <xdr:cNvPr id="2" name="Imagen 1">
          <a:extLst>
            <a:ext uri="{FF2B5EF4-FFF2-40B4-BE49-F238E27FC236}">
              <a16:creationId xmlns:a16="http://schemas.microsoft.com/office/drawing/2014/main" id="{E12FAB2F-A4AD-4983-9308-F55D35A82655}"/>
            </a:ext>
          </a:extLst>
        </xdr:cNvPr>
        <xdr:cNvPicPr>
          <a:picLocks noChangeAspect="1"/>
        </xdr:cNvPicPr>
      </xdr:nvPicPr>
      <xdr:blipFill>
        <a:blip xmlns:r="http://schemas.openxmlformats.org/officeDocument/2006/relationships" r:embed="rId1"/>
        <a:stretch>
          <a:fillRect/>
        </a:stretch>
      </xdr:blipFill>
      <xdr:spPr>
        <a:xfrm>
          <a:off x="15738519" y="59644"/>
          <a:ext cx="879318" cy="8434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724738</xdr:colOff>
      <xdr:row>0</xdr:row>
      <xdr:rowOff>59644</xdr:rowOff>
    </xdr:from>
    <xdr:to>
      <xdr:col>14</xdr:col>
      <xdr:colOff>80056</xdr:colOff>
      <xdr:row>0</xdr:row>
      <xdr:rowOff>903066</xdr:rowOff>
    </xdr:to>
    <xdr:pic>
      <xdr:nvPicPr>
        <xdr:cNvPr id="2" name="Imagen 1">
          <a:extLst>
            <a:ext uri="{FF2B5EF4-FFF2-40B4-BE49-F238E27FC236}">
              <a16:creationId xmlns:a16="http://schemas.microsoft.com/office/drawing/2014/main" id="{BB65C0C6-194D-4FFE-928B-A2AAABB34CBE}"/>
            </a:ext>
          </a:extLst>
        </xdr:cNvPr>
        <xdr:cNvPicPr>
          <a:picLocks noChangeAspect="1"/>
        </xdr:cNvPicPr>
      </xdr:nvPicPr>
      <xdr:blipFill>
        <a:blip xmlns:r="http://schemas.openxmlformats.org/officeDocument/2006/relationships" r:embed="rId1"/>
        <a:stretch>
          <a:fillRect/>
        </a:stretch>
      </xdr:blipFill>
      <xdr:spPr>
        <a:xfrm>
          <a:off x="15745663" y="59644"/>
          <a:ext cx="879318" cy="84342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12</xdr:col>
      <xdr:colOff>445791</xdr:colOff>
      <xdr:row>0</xdr:row>
      <xdr:rowOff>258648</xdr:rowOff>
    </xdr:from>
    <xdr:to>
      <xdr:col>13</xdr:col>
      <xdr:colOff>563109</xdr:colOff>
      <xdr:row>1</xdr:row>
      <xdr:rowOff>30507</xdr:rowOff>
    </xdr:to>
    <xdr:pic>
      <xdr:nvPicPr>
        <xdr:cNvPr id="2" name="Imagen 1">
          <a:extLst>
            <a:ext uri="{FF2B5EF4-FFF2-40B4-BE49-F238E27FC236}">
              <a16:creationId xmlns:a16="http://schemas.microsoft.com/office/drawing/2014/main" id="{18843C36-45AC-497C-BBB0-5B3F449BA87A}"/>
            </a:ext>
          </a:extLst>
        </xdr:cNvPr>
        <xdr:cNvPicPr>
          <a:picLocks noChangeAspect="1"/>
        </xdr:cNvPicPr>
      </xdr:nvPicPr>
      <xdr:blipFill>
        <a:blip xmlns:r="http://schemas.openxmlformats.org/officeDocument/2006/relationships" r:embed="rId1"/>
        <a:stretch>
          <a:fillRect/>
        </a:stretch>
      </xdr:blipFill>
      <xdr:spPr>
        <a:xfrm>
          <a:off x="16352541" y="258648"/>
          <a:ext cx="879318" cy="8434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59688</xdr:colOff>
      <xdr:row>0</xdr:row>
      <xdr:rowOff>207622</xdr:rowOff>
    </xdr:from>
    <xdr:to>
      <xdr:col>13</xdr:col>
      <xdr:colOff>943088</xdr:colOff>
      <xdr:row>1</xdr:row>
      <xdr:rowOff>15880</xdr:rowOff>
    </xdr:to>
    <xdr:pic>
      <xdr:nvPicPr>
        <xdr:cNvPr id="2" name="Imagen 1">
          <a:extLst>
            <a:ext uri="{FF2B5EF4-FFF2-40B4-BE49-F238E27FC236}">
              <a16:creationId xmlns:a16="http://schemas.microsoft.com/office/drawing/2014/main" id="{C2841386-FDF9-43A9-828F-18D9A32A838E}"/>
            </a:ext>
          </a:extLst>
        </xdr:cNvPr>
        <xdr:cNvPicPr>
          <a:picLocks noChangeAspect="1"/>
        </xdr:cNvPicPr>
      </xdr:nvPicPr>
      <xdr:blipFill>
        <a:blip xmlns:r="http://schemas.openxmlformats.org/officeDocument/2006/relationships" r:embed="rId1"/>
        <a:stretch>
          <a:fillRect/>
        </a:stretch>
      </xdr:blipFill>
      <xdr:spPr>
        <a:xfrm>
          <a:off x="16907032" y="207622"/>
          <a:ext cx="883400" cy="84410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73295</xdr:colOff>
      <xdr:row>0</xdr:row>
      <xdr:rowOff>57944</xdr:rowOff>
    </xdr:from>
    <xdr:to>
      <xdr:col>13</xdr:col>
      <xdr:colOff>956695</xdr:colOff>
      <xdr:row>0</xdr:row>
      <xdr:rowOff>909870</xdr:rowOff>
    </xdr:to>
    <xdr:pic>
      <xdr:nvPicPr>
        <xdr:cNvPr id="2" name="Imagen 1">
          <a:extLst>
            <a:ext uri="{FF2B5EF4-FFF2-40B4-BE49-F238E27FC236}">
              <a16:creationId xmlns:a16="http://schemas.microsoft.com/office/drawing/2014/main" id="{BABDB716-64FC-4A58-9571-8E6E4DEC0685}"/>
            </a:ext>
          </a:extLst>
        </xdr:cNvPr>
        <xdr:cNvPicPr>
          <a:picLocks noChangeAspect="1"/>
        </xdr:cNvPicPr>
      </xdr:nvPicPr>
      <xdr:blipFill>
        <a:blip xmlns:r="http://schemas.openxmlformats.org/officeDocument/2006/relationships" r:embed="rId1"/>
        <a:stretch>
          <a:fillRect/>
        </a:stretch>
      </xdr:blipFill>
      <xdr:spPr>
        <a:xfrm>
          <a:off x="17463224" y="57944"/>
          <a:ext cx="883400" cy="85192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12</xdr:col>
      <xdr:colOff>728139</xdr:colOff>
      <xdr:row>0</xdr:row>
      <xdr:rowOff>46038</xdr:rowOff>
    </xdr:from>
    <xdr:to>
      <xdr:col>14</xdr:col>
      <xdr:colOff>87539</xdr:colOff>
      <xdr:row>0</xdr:row>
      <xdr:rowOff>897964</xdr:rowOff>
    </xdr:to>
    <xdr:pic>
      <xdr:nvPicPr>
        <xdr:cNvPr id="2" name="Imagen 1">
          <a:extLst>
            <a:ext uri="{FF2B5EF4-FFF2-40B4-BE49-F238E27FC236}">
              <a16:creationId xmlns:a16="http://schemas.microsoft.com/office/drawing/2014/main" id="{602F62B9-89B1-4109-846D-FC660CE31E8E}"/>
            </a:ext>
          </a:extLst>
        </xdr:cNvPr>
        <xdr:cNvPicPr>
          <a:picLocks noChangeAspect="1"/>
        </xdr:cNvPicPr>
      </xdr:nvPicPr>
      <xdr:blipFill>
        <a:blip xmlns:r="http://schemas.openxmlformats.org/officeDocument/2006/relationships" r:embed="rId1"/>
        <a:stretch>
          <a:fillRect/>
        </a:stretch>
      </xdr:blipFill>
      <xdr:spPr>
        <a:xfrm>
          <a:off x="15325202" y="46038"/>
          <a:ext cx="883400" cy="85192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47625</xdr:colOff>
      <xdr:row>0</xdr:row>
      <xdr:rowOff>46039</xdr:rowOff>
    </xdr:from>
    <xdr:to>
      <xdr:col>13</xdr:col>
      <xdr:colOff>738187</xdr:colOff>
      <xdr:row>0</xdr:row>
      <xdr:rowOff>711997</xdr:rowOff>
    </xdr:to>
    <xdr:pic>
      <xdr:nvPicPr>
        <xdr:cNvPr id="2" name="Imagen 1">
          <a:extLst>
            <a:ext uri="{FF2B5EF4-FFF2-40B4-BE49-F238E27FC236}">
              <a16:creationId xmlns:a16="http://schemas.microsoft.com/office/drawing/2014/main" id="{30C376B9-FEB0-41DB-9233-D4A1F953B7C8}"/>
            </a:ext>
          </a:extLst>
        </xdr:cNvPr>
        <xdr:cNvPicPr>
          <a:picLocks noChangeAspect="1"/>
        </xdr:cNvPicPr>
      </xdr:nvPicPr>
      <xdr:blipFill>
        <a:blip xmlns:r="http://schemas.openxmlformats.org/officeDocument/2006/relationships" r:embed="rId1"/>
        <a:stretch>
          <a:fillRect/>
        </a:stretch>
      </xdr:blipFill>
      <xdr:spPr>
        <a:xfrm>
          <a:off x="15751969" y="46039"/>
          <a:ext cx="690562" cy="66595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47625</xdr:colOff>
      <xdr:row>0</xdr:row>
      <xdr:rowOff>46039</xdr:rowOff>
    </xdr:from>
    <xdr:to>
      <xdr:col>13</xdr:col>
      <xdr:colOff>738187</xdr:colOff>
      <xdr:row>0</xdr:row>
      <xdr:rowOff>711997</xdr:rowOff>
    </xdr:to>
    <xdr:pic>
      <xdr:nvPicPr>
        <xdr:cNvPr id="2" name="Imagen 1">
          <a:extLst>
            <a:ext uri="{FF2B5EF4-FFF2-40B4-BE49-F238E27FC236}">
              <a16:creationId xmlns:a16="http://schemas.microsoft.com/office/drawing/2014/main" id="{B2853165-5F27-4FB8-B236-851C65A0294A}"/>
            </a:ext>
          </a:extLst>
        </xdr:cNvPr>
        <xdr:cNvPicPr>
          <a:picLocks noChangeAspect="1"/>
        </xdr:cNvPicPr>
      </xdr:nvPicPr>
      <xdr:blipFill>
        <a:blip xmlns:r="http://schemas.openxmlformats.org/officeDocument/2006/relationships" r:embed="rId1"/>
        <a:stretch>
          <a:fillRect/>
        </a:stretch>
      </xdr:blipFill>
      <xdr:spPr>
        <a:xfrm>
          <a:off x="16392525" y="46039"/>
          <a:ext cx="690562" cy="66595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lex Hernando Tapias Zuleta" id="{EA10EE62-D3FD-4975-9A04-B84DF1E4DF4B}" userId="S::ahtapia@sena.edu.co::8802e47d-bfb8-475f-b802-2dc6db37ee63"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2" dT="2023-05-16T18:50:55.08" personId="{EA10EE62-D3FD-4975-9A04-B84DF1E4DF4B}" id="{A9B2E89A-2FB9-4681-A36E-D48EE021B3E5}">
    <text>Si el ítem está exento de IVA, indique cero (0)</text>
  </threadedComment>
</ThreadedComments>
</file>

<file path=xl/threadedComments/threadedComment2.xml><?xml version="1.0" encoding="utf-8"?>
<ThreadedComments xmlns="http://schemas.microsoft.com/office/spreadsheetml/2018/threadedcomments" xmlns:x="http://schemas.openxmlformats.org/spreadsheetml/2006/main">
  <threadedComment ref="H2" dT="2023-05-16T18:50:55.08" personId="{EA10EE62-D3FD-4975-9A04-B84DF1E4DF4B}" id="{D9A8045B-EA7F-4BDC-9DEE-C0463EF6AF54}">
    <text>Si el ítem está exento de IVA, indique cero (0)</text>
  </threadedComment>
</ThreadedComments>
</file>

<file path=xl/threadedComments/threadedComment3.xml><?xml version="1.0" encoding="utf-8"?>
<ThreadedComments xmlns="http://schemas.microsoft.com/office/spreadsheetml/2018/threadedcomments" xmlns:x="http://schemas.openxmlformats.org/spreadsheetml/2006/main">
  <threadedComment ref="H2" dT="2023-05-16T18:50:55.08" personId="{EA10EE62-D3FD-4975-9A04-B84DF1E4DF4B}" id="{CF870C08-BC5F-4FB2-BFF2-A8132076F334}">
    <text>Si el ítem está exento de IVA, indique cero (0)</text>
  </threadedComment>
</ThreadedComments>
</file>

<file path=xl/threadedComments/threadedComment4.xml><?xml version="1.0" encoding="utf-8"?>
<ThreadedComments xmlns="http://schemas.microsoft.com/office/spreadsheetml/2018/threadedcomments" xmlns:x="http://schemas.openxmlformats.org/spreadsheetml/2006/main">
  <threadedComment ref="H2" dT="2023-05-16T18:50:55.08" personId="{EA10EE62-D3FD-4975-9A04-B84DF1E4DF4B}" id="{64F9559A-1514-463F-8F9E-2F9EB4347557}">
    <text>Si el ítem está exento de IVA, indique cero (0)</text>
  </threadedComment>
</ThreadedComments>
</file>

<file path=xl/threadedComments/threadedComment5.xml><?xml version="1.0" encoding="utf-8"?>
<ThreadedComments xmlns="http://schemas.microsoft.com/office/spreadsheetml/2018/threadedcomments" xmlns:x="http://schemas.openxmlformats.org/spreadsheetml/2006/main">
  <threadedComment ref="H2" dT="2023-05-16T18:50:55.08" personId="{EA10EE62-D3FD-4975-9A04-B84DF1E4DF4B}" id="{2A7081E6-5E9F-4918-8405-2E3D0D40B78A}">
    <text>Si el ítem está exento de IVA, indique cero (0)</text>
  </threadedComment>
</ThreadedComments>
</file>

<file path=xl/threadedComments/threadedComment6.xml><?xml version="1.0" encoding="utf-8"?>
<ThreadedComments xmlns="http://schemas.microsoft.com/office/spreadsheetml/2018/threadedcomments" xmlns:x="http://schemas.openxmlformats.org/spreadsheetml/2006/main">
  <threadedComment ref="H2" dT="2023-05-16T18:50:55.08" personId="{EA10EE62-D3FD-4975-9A04-B84DF1E4DF4B}" id="{DB2A344B-5E23-4CDE-9975-60A97298942A}">
    <text>Si el ítem está exento de IVA, indique cero (0)</text>
  </threadedComment>
</ThreadedComments>
</file>

<file path=xl/threadedComments/threadedComment7.xml><?xml version="1.0" encoding="utf-8"?>
<ThreadedComments xmlns="http://schemas.microsoft.com/office/spreadsheetml/2018/threadedcomments" xmlns:x="http://schemas.openxmlformats.org/spreadsheetml/2006/main">
  <threadedComment ref="H2" dT="2023-05-16T18:50:55.08" personId="{EA10EE62-D3FD-4975-9A04-B84DF1E4DF4B}" id="{D91014A2-E689-4CB8-A3C2-D4E3DCEB4126}">
    <text>Si el ítem está exento de IVA, indique cero (0)</text>
  </threadedComment>
</ThreadedComments>
</file>

<file path=xl/threadedComments/threadedComment8.xml><?xml version="1.0" encoding="utf-8"?>
<ThreadedComments xmlns="http://schemas.microsoft.com/office/spreadsheetml/2018/threadedcomments" xmlns:x="http://schemas.openxmlformats.org/spreadsheetml/2006/main">
  <threadedComment ref="H2" dT="2023-05-16T18:50:55.08" personId="{EA10EE62-D3FD-4975-9A04-B84DF1E4DF4B}" id="{BA27F050-1689-4680-A9AB-4E0949A8FDDD}">
    <text>Si el ítem está exento de IVA, indique cero (0)</text>
  </threadedComment>
</ThreadedComments>
</file>

<file path=xl/threadedComments/threadedComment9.xml><?xml version="1.0" encoding="utf-8"?>
<ThreadedComments xmlns="http://schemas.microsoft.com/office/spreadsheetml/2018/threadedcomments" xmlns:x="http://schemas.openxmlformats.org/spreadsheetml/2006/main">
  <threadedComment ref="H2" dT="2023-05-16T18:50:55.08" personId="{EA10EE62-D3FD-4975-9A04-B84DF1E4DF4B}" id="{34E40233-E20B-4EE2-B012-C53242B376D4}">
    <text>Si el ítem está exento de IVA, indique cero (0)</text>
  </threadedComment>
</ThreadedComments>
</file>

<file path=xl/threadedComments/threadedComment10.xml><?xml version="1.0" encoding="utf-8"?>
<ThreadedComments xmlns="http://schemas.microsoft.com/office/spreadsheetml/2018/threadedcomments" xmlns:x="http://schemas.openxmlformats.org/spreadsheetml/2006/main">
  <threadedComment ref="H2" dT="2023-05-16T18:50:55.08" personId="{EA10EE62-D3FD-4975-9A04-B84DF1E4DF4B}" id="{F5B7D440-BFBB-49BB-8F95-4B2D1AB20DD3}">
    <text>Si el ítem está exento de IVA, indique cero (0)</text>
  </threadedComment>
</ThreadedComments>
</file>

<file path=xl/threadedComments/threadedComment11.xml><?xml version="1.0" encoding="utf-8"?>
<ThreadedComments xmlns="http://schemas.microsoft.com/office/spreadsheetml/2018/threadedcomments" xmlns:x="http://schemas.openxmlformats.org/spreadsheetml/2006/main">
  <threadedComment ref="H2" dT="2023-05-16T18:50:55.08" personId="{EA10EE62-D3FD-4975-9A04-B84DF1E4DF4B}" id="{5C3F4B4A-6FB6-4A5B-AD6C-7D05CE237CF8}">
    <text>Si el ítem está exento de IVA, indique cero (0)</text>
  </threadedComment>
</ThreadedComments>
</file>

<file path=xl/threadedComments/threadedComment12.xml><?xml version="1.0" encoding="utf-8"?>
<ThreadedComments xmlns="http://schemas.microsoft.com/office/spreadsheetml/2018/threadedcomments" xmlns:x="http://schemas.openxmlformats.org/spreadsheetml/2006/main">
  <threadedComment ref="H2" dT="2023-05-16T18:50:55.08" personId="{EA10EE62-D3FD-4975-9A04-B84DF1E4DF4B}" id="{27A4D45E-D945-4F31-BD5E-602CC33AC430}">
    <text>Si el ítem está exento de IVA, indique cero (0)</text>
  </threadedComment>
</ThreadedComments>
</file>

<file path=xl/threadedComments/threadedComment13.xml><?xml version="1.0" encoding="utf-8"?>
<ThreadedComments xmlns="http://schemas.microsoft.com/office/spreadsheetml/2018/threadedcomments" xmlns:x="http://schemas.openxmlformats.org/spreadsheetml/2006/main">
  <threadedComment ref="H2" dT="2023-05-16T18:50:55.08" personId="{EA10EE62-D3FD-4975-9A04-B84DF1E4DF4B}" id="{9254B765-879F-49AC-8C1C-B1ABE7FC4609}">
    <text>Si el ítem está exento de IVA, indique cero (0)</text>
  </threadedComment>
</ThreadedComments>
</file>

<file path=xl/threadedComments/threadedComment14.xml><?xml version="1.0" encoding="utf-8"?>
<ThreadedComments xmlns="http://schemas.microsoft.com/office/spreadsheetml/2018/threadedcomments" xmlns:x="http://schemas.openxmlformats.org/spreadsheetml/2006/main">
  <threadedComment ref="H2" dT="2023-05-16T18:50:55.08" personId="{EA10EE62-D3FD-4975-9A04-B84DF1E4DF4B}" id="{8F86947A-578D-41D7-9D09-67B6219141A7}">
    <text>Si el ítem está exento de IVA, indique cero (0)</text>
  </threadedComment>
</ThreadedComments>
</file>

<file path=xl/threadedComments/threadedComment15.xml><?xml version="1.0" encoding="utf-8"?>
<ThreadedComments xmlns="http://schemas.microsoft.com/office/spreadsheetml/2018/threadedcomments" xmlns:x="http://schemas.openxmlformats.org/spreadsheetml/2006/main">
  <threadedComment ref="H2" dT="2023-05-16T18:50:55.08" personId="{EA10EE62-D3FD-4975-9A04-B84DF1E4DF4B}" id="{E6B8C30F-CD4D-44AC-8CE1-31CD2D5372DA}">
    <text>Si el ítem está exento de IVA, indique cero (0)</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 Id="rId4" Type="http://schemas.microsoft.com/office/2017/10/relationships/threadedComment" Target="../threadedComments/threadedComment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5.xml"/><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microsoft.com/office/2017/10/relationships/threadedComment" Target="../threadedComments/threadedComment6.xml"/><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microsoft.com/office/2017/10/relationships/threadedComment" Target="../threadedComments/threadedComment7.xml"/><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microsoft.com/office/2017/10/relationships/threadedComment" Target="../threadedComments/threadedComment8.xml"/><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microsoft.com/office/2017/10/relationships/threadedComment" Target="../threadedComments/threadedComment9.xml"/><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microsoft.com/office/2017/10/relationships/threadedComment" Target="../threadedComments/threadedComment10.xml"/><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drawing" Target="../drawings/drawing11.xml"/><Relationship Id="rId4" Type="http://schemas.microsoft.com/office/2017/10/relationships/threadedComment" Target="../threadedComments/threadedComment11.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2.xml"/><Relationship Id="rId4" Type="http://schemas.microsoft.com/office/2017/10/relationships/threadedComment" Target="../threadedComments/threadedComment1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1.bin"/><Relationship Id="rId5" Type="http://schemas.microsoft.com/office/2017/10/relationships/threadedComment" Target="../threadedComments/threadedComment13.xml"/><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2.bin"/><Relationship Id="rId5" Type="http://schemas.microsoft.com/office/2017/10/relationships/threadedComment" Target="../threadedComments/threadedComment14.xml"/><Relationship Id="rId4"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3.bin"/><Relationship Id="rId5" Type="http://schemas.microsoft.com/office/2017/10/relationships/threadedComment" Target="../threadedComments/threadedComment15.xml"/><Relationship Id="rId4" Type="http://schemas.openxmlformats.org/officeDocument/2006/relationships/comments" Target="../comments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0E4EC-FB68-4776-98BA-838017963337}">
  <dimension ref="A1:J43"/>
  <sheetViews>
    <sheetView workbookViewId="0">
      <selection activeCell="D17" sqref="D17"/>
    </sheetView>
  </sheetViews>
  <sheetFormatPr baseColWidth="10" defaultRowHeight="14.4" x14ac:dyDescent="0.3"/>
  <cols>
    <col min="1" max="1" width="7.109375" customWidth="1"/>
    <col min="2" max="2" width="28.5546875" customWidth="1"/>
    <col min="3" max="3" width="16.6640625" bestFit="1" customWidth="1"/>
    <col min="4" max="4" width="14" bestFit="1" customWidth="1"/>
    <col min="5" max="5" width="46.5546875" bestFit="1" customWidth="1"/>
    <col min="6" max="6" width="15.88671875" bestFit="1" customWidth="1"/>
    <col min="7" max="7" width="40.6640625" customWidth="1"/>
    <col min="10" max="10" width="13" bestFit="1" customWidth="1"/>
  </cols>
  <sheetData>
    <row r="1" spans="1:10" x14ac:dyDescent="0.3">
      <c r="B1" s="127" t="s">
        <v>185</v>
      </c>
      <c r="C1" s="127"/>
      <c r="D1" s="127"/>
      <c r="E1" s="127"/>
      <c r="F1" s="127"/>
      <c r="G1" s="127"/>
    </row>
    <row r="2" spans="1:10" s="29" customFormat="1" ht="27.75" customHeight="1" x14ac:dyDescent="0.3">
      <c r="B2" s="33" t="s">
        <v>166</v>
      </c>
      <c r="C2" s="33" t="s">
        <v>184</v>
      </c>
      <c r="D2" s="33" t="s">
        <v>151</v>
      </c>
      <c r="E2" s="33" t="s">
        <v>167</v>
      </c>
      <c r="F2" s="33" t="s">
        <v>153</v>
      </c>
      <c r="G2" s="33" t="s">
        <v>168</v>
      </c>
    </row>
    <row r="3" spans="1:10" x14ac:dyDescent="0.3">
      <c r="A3">
        <v>1</v>
      </c>
      <c r="B3" s="30" t="s">
        <v>169</v>
      </c>
      <c r="C3" s="31">
        <v>31</v>
      </c>
      <c r="D3" s="31">
        <v>15</v>
      </c>
      <c r="E3" s="31">
        <f>+C3-D3</f>
        <v>16</v>
      </c>
      <c r="F3" s="32" t="e">
        <f>+'PAPELERÍA DIDÁCTICOS ARTES'!#REF!</f>
        <v>#REF!</v>
      </c>
      <c r="G3" s="30" t="s">
        <v>173</v>
      </c>
    </row>
    <row r="4" spans="1:10" x14ac:dyDescent="0.3">
      <c r="A4">
        <v>2</v>
      </c>
      <c r="B4" s="30" t="s">
        <v>152</v>
      </c>
      <c r="C4" s="31">
        <v>76</v>
      </c>
      <c r="D4" s="31">
        <v>51</v>
      </c>
      <c r="E4" s="31">
        <f t="shared" ref="E4:E16" si="0">+C4-D4</f>
        <v>25</v>
      </c>
      <c r="F4" s="32" t="e">
        <f>+'IMPLEMENTOS DEPORTIVOS'!#REF!</f>
        <v>#REF!</v>
      </c>
      <c r="G4" s="30" t="s">
        <v>172</v>
      </c>
    </row>
    <row r="5" spans="1:10" x14ac:dyDescent="0.3">
      <c r="A5">
        <v>3</v>
      </c>
      <c r="B5" s="30" t="s">
        <v>143</v>
      </c>
      <c r="C5" s="31">
        <v>6</v>
      </c>
      <c r="D5" s="31">
        <v>6</v>
      </c>
      <c r="E5" s="31">
        <f t="shared" si="0"/>
        <v>0</v>
      </c>
      <c r="F5" s="32" t="e">
        <f>+'MATERIA PRIMA LABORATORIO'!#REF!</f>
        <v>#REF!</v>
      </c>
      <c r="G5" s="30" t="s">
        <v>154</v>
      </c>
    </row>
    <row r="6" spans="1:10" x14ac:dyDescent="0.3">
      <c r="A6">
        <v>4</v>
      </c>
      <c r="B6" s="30" t="s">
        <v>155</v>
      </c>
      <c r="C6" s="31">
        <v>52</v>
      </c>
      <c r="D6" s="31">
        <v>44</v>
      </c>
      <c r="E6" s="31">
        <f t="shared" si="0"/>
        <v>8</v>
      </c>
      <c r="F6" s="32" t="e">
        <f>+'SALUD ORAL'!#REF!</f>
        <v>#REF!</v>
      </c>
      <c r="G6" s="30" t="s">
        <v>157</v>
      </c>
    </row>
    <row r="7" spans="1:10" x14ac:dyDescent="0.3">
      <c r="A7">
        <v>5</v>
      </c>
      <c r="B7" s="30" t="s">
        <v>156</v>
      </c>
      <c r="C7" s="31">
        <v>10</v>
      </c>
      <c r="D7" s="31">
        <v>5</v>
      </c>
      <c r="E7" s="31">
        <f t="shared" si="0"/>
        <v>5</v>
      </c>
      <c r="F7" s="32" t="e">
        <f>+#REF!</f>
        <v>#REF!</v>
      </c>
      <c r="G7" s="30" t="s">
        <v>158</v>
      </c>
    </row>
    <row r="8" spans="1:10" x14ac:dyDescent="0.3">
      <c r="A8">
        <v>6</v>
      </c>
      <c r="B8" s="30" t="s">
        <v>144</v>
      </c>
      <c r="C8" s="31">
        <v>68</v>
      </c>
      <c r="D8" s="31">
        <v>35</v>
      </c>
      <c r="E8" s="31">
        <f t="shared" si="0"/>
        <v>33</v>
      </c>
      <c r="F8" s="32" t="e">
        <f>+'INSUMOS MÉDICOS'!#REF!</f>
        <v>#REF!</v>
      </c>
      <c r="G8" s="30" t="s">
        <v>159</v>
      </c>
    </row>
    <row r="9" spans="1:10" x14ac:dyDescent="0.3">
      <c r="A9">
        <v>7</v>
      </c>
      <c r="B9" s="30" t="s">
        <v>145</v>
      </c>
      <c r="C9" s="31">
        <v>22</v>
      </c>
      <c r="D9" s="31">
        <v>10</v>
      </c>
      <c r="E9" s="31">
        <f t="shared" si="0"/>
        <v>12</v>
      </c>
      <c r="F9" s="32" t="e">
        <f>+INYECTOLOGÍA!#REF!</f>
        <v>#REF!</v>
      </c>
      <c r="G9" s="30" t="s">
        <v>174</v>
      </c>
    </row>
    <row r="10" spans="1:10" x14ac:dyDescent="0.3">
      <c r="A10">
        <v>8</v>
      </c>
      <c r="B10" s="30" t="s">
        <v>146</v>
      </c>
      <c r="C10" s="31">
        <v>9</v>
      </c>
      <c r="D10" s="31">
        <v>8</v>
      </c>
      <c r="E10" s="31">
        <f t="shared" si="0"/>
        <v>1</v>
      </c>
      <c r="F10" s="32" t="e">
        <f>+'SOLUCIONES - ENEMAS'!#REF!</f>
        <v>#REF!</v>
      </c>
      <c r="G10" s="30" t="s">
        <v>159</v>
      </c>
    </row>
    <row r="11" spans="1:10" x14ac:dyDescent="0.3">
      <c r="A11">
        <v>9</v>
      </c>
      <c r="B11" s="30" t="s">
        <v>160</v>
      </c>
      <c r="C11" s="31">
        <v>10</v>
      </c>
      <c r="D11" s="31">
        <v>10</v>
      </c>
      <c r="E11" s="31">
        <f t="shared" si="0"/>
        <v>0</v>
      </c>
      <c r="F11" s="32" t="e">
        <f>+MUESTRAS!#REF!</f>
        <v>#REF!</v>
      </c>
      <c r="G11" s="30" t="s">
        <v>157</v>
      </c>
    </row>
    <row r="12" spans="1:10" x14ac:dyDescent="0.3">
      <c r="A12">
        <v>10</v>
      </c>
      <c r="B12" s="30" t="s">
        <v>161</v>
      </c>
      <c r="C12" s="31">
        <v>29</v>
      </c>
      <c r="D12" s="31">
        <v>25</v>
      </c>
      <c r="E12" s="31">
        <f t="shared" si="0"/>
        <v>4</v>
      </c>
      <c r="F12" s="32" t="e">
        <f>+#REF!</f>
        <v>#REF!</v>
      </c>
      <c r="G12" s="30" t="s">
        <v>159</v>
      </c>
    </row>
    <row r="13" spans="1:10" x14ac:dyDescent="0.3">
      <c r="A13">
        <v>11</v>
      </c>
      <c r="B13" s="30" t="s">
        <v>162</v>
      </c>
      <c r="C13" s="31">
        <v>29</v>
      </c>
      <c r="D13" s="31">
        <v>18</v>
      </c>
      <c r="E13" s="31">
        <f t="shared" si="0"/>
        <v>11</v>
      </c>
      <c r="F13" s="32" t="e">
        <f>+RESPIRATORIOS!#REF!</f>
        <v>#REF!</v>
      </c>
      <c r="G13" s="30" t="s">
        <v>159</v>
      </c>
    </row>
    <row r="14" spans="1:10" x14ac:dyDescent="0.3">
      <c r="A14">
        <v>12</v>
      </c>
      <c r="B14" s="30" t="s">
        <v>163</v>
      </c>
      <c r="C14" s="31">
        <v>14</v>
      </c>
      <c r="D14" s="31">
        <v>9</v>
      </c>
      <c r="E14" s="31">
        <f t="shared" si="0"/>
        <v>5</v>
      </c>
      <c r="F14" s="32" t="e">
        <f>+'DISPOSITIVO VENOSO'!#REF!</f>
        <v>#REF!</v>
      </c>
      <c r="G14" s="30" t="s">
        <v>159</v>
      </c>
    </row>
    <row r="15" spans="1:10" x14ac:dyDescent="0.3">
      <c r="A15">
        <v>13</v>
      </c>
      <c r="B15" s="30" t="s">
        <v>164</v>
      </c>
      <c r="C15" s="31">
        <v>7</v>
      </c>
      <c r="D15" s="31">
        <v>5</v>
      </c>
      <c r="E15" s="31">
        <f t="shared" si="0"/>
        <v>2</v>
      </c>
      <c r="F15" s="32" t="e">
        <f>+'TRAUMA - EMERGENCIAS'!#REF!</f>
        <v>#REF!</v>
      </c>
      <c r="G15" s="30" t="s">
        <v>174</v>
      </c>
    </row>
    <row r="16" spans="1:10" x14ac:dyDescent="0.3">
      <c r="A16">
        <v>14</v>
      </c>
      <c r="B16" s="30" t="s">
        <v>165</v>
      </c>
      <c r="C16" s="31">
        <v>5</v>
      </c>
      <c r="D16" s="31">
        <v>5</v>
      </c>
      <c r="E16" s="31">
        <f t="shared" si="0"/>
        <v>0</v>
      </c>
      <c r="F16" s="32" t="e">
        <f>+#REF!</f>
        <v>#REF!</v>
      </c>
      <c r="G16" s="30" t="s">
        <v>159</v>
      </c>
      <c r="J16" s="36"/>
    </row>
    <row r="17" spans="1:6" x14ac:dyDescent="0.3">
      <c r="C17" s="35">
        <f>SUM(C3:C16)</f>
        <v>368</v>
      </c>
      <c r="D17" s="35">
        <f>SUM(D3:D16)</f>
        <v>246</v>
      </c>
      <c r="E17" s="35">
        <f>SUM(E3:E16)</f>
        <v>122</v>
      </c>
      <c r="F17" s="34" t="e">
        <f>SUM(F3:F16)</f>
        <v>#REF!</v>
      </c>
    </row>
    <row r="19" spans="1:6" x14ac:dyDescent="0.3">
      <c r="B19" s="127" t="s">
        <v>186</v>
      </c>
      <c r="C19" s="127"/>
      <c r="D19" s="127"/>
      <c r="E19" s="127"/>
    </row>
    <row r="20" spans="1:6" s="29" customFormat="1" ht="27.75" customHeight="1" x14ac:dyDescent="0.3">
      <c r="B20" s="33" t="s">
        <v>166</v>
      </c>
      <c r="C20" s="33" t="s">
        <v>183</v>
      </c>
      <c r="D20" s="33" t="s">
        <v>153</v>
      </c>
      <c r="E20" s="33" t="s">
        <v>168</v>
      </c>
    </row>
    <row r="21" spans="1:6" x14ac:dyDescent="0.3">
      <c r="A21">
        <v>1</v>
      </c>
      <c r="B21" s="30" t="s">
        <v>169</v>
      </c>
      <c r="C21" s="31">
        <v>10</v>
      </c>
      <c r="D21" s="32" t="e">
        <f>+'PAPELERÍA DIDÁCTICOS ARTES'!#REF!</f>
        <v>#REF!</v>
      </c>
      <c r="E21" s="30" t="s">
        <v>173</v>
      </c>
    </row>
    <row r="22" spans="1:6" x14ac:dyDescent="0.3">
      <c r="A22">
        <v>2</v>
      </c>
      <c r="B22" s="30" t="s">
        <v>152</v>
      </c>
      <c r="C22" s="31">
        <v>47</v>
      </c>
      <c r="D22" s="32" t="e">
        <f>+'IMPLEMENTOS DEPORTIVOS'!#REF!</f>
        <v>#REF!</v>
      </c>
      <c r="E22" s="30" t="s">
        <v>172</v>
      </c>
    </row>
    <row r="23" spans="1:6" x14ac:dyDescent="0.3">
      <c r="A23">
        <v>3</v>
      </c>
      <c r="B23" s="30" t="s">
        <v>143</v>
      </c>
      <c r="C23" s="31">
        <v>6</v>
      </c>
      <c r="D23" s="32" t="e">
        <f>+'MATERIA PRIMA LABORATORIO'!#REF!</f>
        <v>#REF!</v>
      </c>
      <c r="E23" s="30" t="s">
        <v>154</v>
      </c>
    </row>
    <row r="24" spans="1:6" x14ac:dyDescent="0.3">
      <c r="A24">
        <v>4</v>
      </c>
      <c r="B24" s="30" t="s">
        <v>155</v>
      </c>
      <c r="C24" s="31">
        <v>34</v>
      </c>
      <c r="D24" s="32" t="e">
        <f>+'SALUD ORAL'!#REF!</f>
        <v>#REF!</v>
      </c>
      <c r="E24" s="30" t="s">
        <v>157</v>
      </c>
    </row>
    <row r="25" spans="1:6" x14ac:dyDescent="0.3">
      <c r="A25">
        <v>5</v>
      </c>
      <c r="B25" s="30" t="s">
        <v>156</v>
      </c>
      <c r="C25" s="31">
        <v>4</v>
      </c>
      <c r="D25" s="32" t="e">
        <f>+#REF!</f>
        <v>#REF!</v>
      </c>
      <c r="E25" s="30" t="s">
        <v>158</v>
      </c>
    </row>
    <row r="26" spans="1:6" x14ac:dyDescent="0.3">
      <c r="A26">
        <v>6</v>
      </c>
      <c r="B26" s="30" t="s">
        <v>144</v>
      </c>
      <c r="C26" s="31">
        <v>27</v>
      </c>
      <c r="D26" s="32" t="e">
        <f>+'INSUMOS MÉDICOS'!#REF!</f>
        <v>#REF!</v>
      </c>
      <c r="E26" s="30" t="s">
        <v>159</v>
      </c>
    </row>
    <row r="27" spans="1:6" x14ac:dyDescent="0.3">
      <c r="A27">
        <v>7</v>
      </c>
      <c r="B27" s="30" t="s">
        <v>145</v>
      </c>
      <c r="C27" s="31">
        <v>8</v>
      </c>
      <c r="D27" s="32" t="e">
        <f>+INYECTOLOGÍA!#REF!</f>
        <v>#REF!</v>
      </c>
      <c r="E27" s="30" t="s">
        <v>174</v>
      </c>
    </row>
    <row r="28" spans="1:6" x14ac:dyDescent="0.3">
      <c r="A28">
        <v>8</v>
      </c>
      <c r="B28" s="30" t="s">
        <v>146</v>
      </c>
      <c r="C28" s="31">
        <v>6</v>
      </c>
      <c r="D28" s="32" t="e">
        <f>+'SOLUCIONES - ENEMAS'!#REF!</f>
        <v>#REF!</v>
      </c>
      <c r="E28" s="30" t="s">
        <v>159</v>
      </c>
    </row>
    <row r="29" spans="1:6" x14ac:dyDescent="0.3">
      <c r="A29">
        <v>9</v>
      </c>
      <c r="B29" s="30" t="s">
        <v>160</v>
      </c>
      <c r="C29" s="31">
        <v>10</v>
      </c>
      <c r="D29" s="32" t="e">
        <f>+MUESTRAS!#REF!</f>
        <v>#REF!</v>
      </c>
      <c r="E29" s="30" t="s">
        <v>157</v>
      </c>
    </row>
    <row r="30" spans="1:6" x14ac:dyDescent="0.3">
      <c r="A30">
        <v>10</v>
      </c>
      <c r="B30" s="30" t="s">
        <v>161</v>
      </c>
      <c r="C30" s="31">
        <v>18</v>
      </c>
      <c r="D30" s="32" t="e">
        <f>+#REF!</f>
        <v>#REF!</v>
      </c>
      <c r="E30" s="30" t="s">
        <v>159</v>
      </c>
    </row>
    <row r="31" spans="1:6" x14ac:dyDescent="0.3">
      <c r="A31">
        <v>11</v>
      </c>
      <c r="B31" s="30" t="s">
        <v>162</v>
      </c>
      <c r="C31" s="31">
        <v>7</v>
      </c>
      <c r="D31" s="32" t="e">
        <f>+RESPIRATORIOS!#REF!</f>
        <v>#REF!</v>
      </c>
      <c r="E31" s="30" t="s">
        <v>159</v>
      </c>
    </row>
    <row r="32" spans="1:6" x14ac:dyDescent="0.3">
      <c r="A32">
        <v>12</v>
      </c>
      <c r="B32" s="30" t="s">
        <v>163</v>
      </c>
      <c r="C32" s="31">
        <v>9</v>
      </c>
      <c r="D32" s="32" t="e">
        <f>+'DISPOSITIVO VENOSO'!#REF!</f>
        <v>#REF!</v>
      </c>
      <c r="E32" s="30" t="s">
        <v>159</v>
      </c>
    </row>
    <row r="33" spans="1:10" x14ac:dyDescent="0.3">
      <c r="A33">
        <v>13</v>
      </c>
      <c r="B33" s="30" t="s">
        <v>164</v>
      </c>
      <c r="C33" s="31">
        <v>4</v>
      </c>
      <c r="D33" s="32" t="e">
        <f>+'TRAUMA - EMERGENCIAS'!#REF!</f>
        <v>#REF!</v>
      </c>
      <c r="E33" s="30" t="s">
        <v>174</v>
      </c>
    </row>
    <row r="34" spans="1:10" x14ac:dyDescent="0.3">
      <c r="A34">
        <v>14</v>
      </c>
      <c r="B34" s="30" t="s">
        <v>165</v>
      </c>
      <c r="C34" s="31">
        <v>2</v>
      </c>
      <c r="D34" s="32" t="e">
        <f>+#REF!</f>
        <v>#REF!</v>
      </c>
      <c r="E34" s="30" t="s">
        <v>159</v>
      </c>
      <c r="J34" s="36"/>
    </row>
    <row r="35" spans="1:10" x14ac:dyDescent="0.3">
      <c r="C35" s="35">
        <f>SUM(C21:C34)</f>
        <v>192</v>
      </c>
      <c r="D35" s="34" t="e">
        <f>SUM(D21:D34)</f>
        <v>#REF!</v>
      </c>
    </row>
    <row r="36" spans="1:10" x14ac:dyDescent="0.3">
      <c r="C36" s="43"/>
      <c r="D36" s="37"/>
    </row>
    <row r="37" spans="1:10" ht="69.75" customHeight="1" x14ac:dyDescent="0.3">
      <c r="B37" s="39" t="s">
        <v>181</v>
      </c>
      <c r="C37" s="40" t="s">
        <v>180</v>
      </c>
      <c r="D37" s="36"/>
    </row>
    <row r="38" spans="1:10" x14ac:dyDescent="0.3">
      <c r="B38" s="30" t="s">
        <v>175</v>
      </c>
      <c r="C38" s="41">
        <v>282241426</v>
      </c>
    </row>
    <row r="39" spans="1:10" x14ac:dyDescent="0.3">
      <c r="B39" s="30" t="s">
        <v>176</v>
      </c>
      <c r="C39" s="41">
        <v>24327821</v>
      </c>
      <c r="D39" s="37">
        <v>17971052.702199001</v>
      </c>
      <c r="E39" t="s">
        <v>182</v>
      </c>
      <c r="F39" s="36"/>
    </row>
    <row r="40" spans="1:10" x14ac:dyDescent="0.3">
      <c r="B40" s="42" t="s">
        <v>177</v>
      </c>
      <c r="C40" s="41">
        <f>64770000/2</f>
        <v>32385000</v>
      </c>
      <c r="F40" s="38"/>
    </row>
    <row r="41" spans="1:10" x14ac:dyDescent="0.3">
      <c r="B41" s="42" t="s">
        <v>178</v>
      </c>
      <c r="C41" s="41">
        <f>131638000/2</f>
        <v>65819000</v>
      </c>
      <c r="F41" s="38"/>
    </row>
    <row r="42" spans="1:10" x14ac:dyDescent="0.3">
      <c r="B42" s="42" t="s">
        <v>179</v>
      </c>
      <c r="C42" s="41">
        <f>63445487/2</f>
        <v>31722743.5</v>
      </c>
      <c r="F42" s="38"/>
    </row>
    <row r="43" spans="1:10" x14ac:dyDescent="0.3">
      <c r="C43" s="37">
        <f>SUM(C38:C42)</f>
        <v>436495990.5</v>
      </c>
    </row>
  </sheetData>
  <mergeCells count="2">
    <mergeCell ref="B1:G1"/>
    <mergeCell ref="B19:E19"/>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AC659-DC80-46AD-AA3B-1F3EB80DB561}">
  <sheetPr>
    <tabColor rgb="FF92D050"/>
  </sheetPr>
  <dimension ref="A1:P30"/>
  <sheetViews>
    <sheetView tabSelected="1"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30.44140625" style="11" customWidth="1"/>
    <col min="3" max="3" width="48" style="11" customWidth="1"/>
    <col min="4" max="4" width="20.109375" style="11" customWidth="1"/>
    <col min="5" max="5" width="13.109375" style="11" customWidth="1"/>
    <col min="6" max="6" width="21.109375" style="11" customWidth="1"/>
    <col min="7" max="7" width="15.33203125" style="11" customWidth="1"/>
    <col min="8" max="9" width="18.33203125" style="11" customWidth="1"/>
    <col min="10" max="10" width="18.109375" style="11" customWidth="1"/>
    <col min="11" max="16384" width="11.44140625" style="11"/>
  </cols>
  <sheetData>
    <row r="1" spans="1:16" ht="87.75" customHeight="1" x14ac:dyDescent="0.3">
      <c r="A1" s="117" t="s">
        <v>187</v>
      </c>
      <c r="B1" s="117"/>
      <c r="C1" s="117"/>
      <c r="D1" s="117"/>
      <c r="E1" s="117"/>
      <c r="F1" s="117"/>
      <c r="G1" s="118" t="s">
        <v>960</v>
      </c>
      <c r="H1" s="119"/>
      <c r="I1" s="119"/>
      <c r="J1" s="120"/>
      <c r="L1" s="121" t="s">
        <v>961</v>
      </c>
      <c r="M1" s="122"/>
      <c r="N1" s="122"/>
      <c r="O1" s="122"/>
      <c r="P1" s="123"/>
    </row>
    <row r="2" spans="1:16" ht="63" customHeight="1" thickBot="1" x14ac:dyDescent="0.35">
      <c r="A2" s="58" t="s">
        <v>0</v>
      </c>
      <c r="B2" s="59" t="s">
        <v>10</v>
      </c>
      <c r="C2" s="59" t="s">
        <v>1</v>
      </c>
      <c r="D2" s="59" t="s">
        <v>2</v>
      </c>
      <c r="E2" s="59" t="s">
        <v>9</v>
      </c>
      <c r="F2" s="59" t="s">
        <v>5</v>
      </c>
      <c r="G2" s="97" t="s">
        <v>875</v>
      </c>
      <c r="H2" s="65" t="s">
        <v>876</v>
      </c>
      <c r="I2" s="65" t="s">
        <v>880</v>
      </c>
      <c r="J2" s="98" t="s">
        <v>877</v>
      </c>
      <c r="L2" s="124"/>
      <c r="M2" s="125"/>
      <c r="N2" s="125"/>
      <c r="O2" s="125"/>
      <c r="P2" s="126"/>
    </row>
    <row r="3" spans="1:16" ht="78" customHeight="1" x14ac:dyDescent="0.3">
      <c r="A3" s="6">
        <v>1</v>
      </c>
      <c r="B3" s="27" t="s">
        <v>12</v>
      </c>
      <c r="C3" s="19" t="s">
        <v>13</v>
      </c>
      <c r="D3" s="4" t="s">
        <v>7</v>
      </c>
      <c r="E3" s="20">
        <v>60</v>
      </c>
      <c r="F3" s="26" t="s">
        <v>563</v>
      </c>
      <c r="G3" s="106"/>
      <c r="H3" s="100">
        <f>G3*19%</f>
        <v>0</v>
      </c>
      <c r="I3" s="100">
        <f>G3+H3</f>
        <v>0</v>
      </c>
      <c r="J3" s="99">
        <f>I3*E3</f>
        <v>0</v>
      </c>
    </row>
    <row r="4" spans="1:16" ht="78" customHeight="1" x14ac:dyDescent="0.3">
      <c r="A4" s="6">
        <v>2</v>
      </c>
      <c r="B4" s="27" t="s">
        <v>564</v>
      </c>
      <c r="C4" s="19" t="s">
        <v>13</v>
      </c>
      <c r="D4" s="4" t="s">
        <v>7</v>
      </c>
      <c r="E4" s="20">
        <v>20</v>
      </c>
      <c r="F4" s="26" t="s">
        <v>565</v>
      </c>
      <c r="G4" s="106"/>
      <c r="H4" s="100">
        <f t="shared" ref="H4:H27" si="0">G4*19%</f>
        <v>0</v>
      </c>
      <c r="I4" s="100">
        <f t="shared" ref="I4:I27" si="1">G4+H4</f>
        <v>0</v>
      </c>
      <c r="J4" s="99">
        <f t="shared" ref="J4:J27" si="2">I4*E4</f>
        <v>0</v>
      </c>
    </row>
    <row r="5" spans="1:16" ht="78" customHeight="1" x14ac:dyDescent="0.3">
      <c r="A5" s="6">
        <v>3</v>
      </c>
      <c r="B5" s="27" t="s">
        <v>567</v>
      </c>
      <c r="C5" s="19" t="s">
        <v>566</v>
      </c>
      <c r="D5" s="4" t="s">
        <v>7</v>
      </c>
      <c r="E5" s="20">
        <v>20</v>
      </c>
      <c r="F5" s="26" t="s">
        <v>565</v>
      </c>
      <c r="G5" s="106"/>
      <c r="H5" s="100">
        <f t="shared" si="0"/>
        <v>0</v>
      </c>
      <c r="I5" s="100">
        <f t="shared" si="1"/>
        <v>0</v>
      </c>
      <c r="J5" s="99">
        <f t="shared" si="2"/>
        <v>0</v>
      </c>
    </row>
    <row r="6" spans="1:16" ht="86.25" customHeight="1" x14ac:dyDescent="0.3">
      <c r="A6" s="6">
        <v>4</v>
      </c>
      <c r="B6" s="27" t="s">
        <v>479</v>
      </c>
      <c r="C6" s="19" t="s">
        <v>17</v>
      </c>
      <c r="D6" s="4" t="s">
        <v>18</v>
      </c>
      <c r="E6" s="20">
        <v>130</v>
      </c>
      <c r="F6" s="26" t="s">
        <v>478</v>
      </c>
      <c r="G6" s="106"/>
      <c r="H6" s="100">
        <f t="shared" si="0"/>
        <v>0</v>
      </c>
      <c r="I6" s="100">
        <f t="shared" si="1"/>
        <v>0</v>
      </c>
      <c r="J6" s="99">
        <f t="shared" si="2"/>
        <v>0</v>
      </c>
    </row>
    <row r="7" spans="1:16" ht="54" customHeight="1" x14ac:dyDescent="0.3">
      <c r="A7" s="6">
        <v>5</v>
      </c>
      <c r="B7" s="7" t="s">
        <v>662</v>
      </c>
      <c r="C7" s="7" t="s">
        <v>663</v>
      </c>
      <c r="D7" s="4" t="s">
        <v>664</v>
      </c>
      <c r="E7" s="4">
        <v>2</v>
      </c>
      <c r="F7" s="4" t="s">
        <v>665</v>
      </c>
      <c r="G7" s="106"/>
      <c r="H7" s="100">
        <f t="shared" si="0"/>
        <v>0</v>
      </c>
      <c r="I7" s="100">
        <f t="shared" si="1"/>
        <v>0</v>
      </c>
      <c r="J7" s="99">
        <f t="shared" si="2"/>
        <v>0</v>
      </c>
    </row>
    <row r="8" spans="1:16" ht="180" customHeight="1" x14ac:dyDescent="0.3">
      <c r="A8" s="6">
        <v>6</v>
      </c>
      <c r="B8" s="27" t="s">
        <v>25</v>
      </c>
      <c r="C8" s="19" t="s">
        <v>19</v>
      </c>
      <c r="D8" s="4" t="s">
        <v>170</v>
      </c>
      <c r="E8" s="20">
        <v>50</v>
      </c>
      <c r="F8" s="26" t="s">
        <v>571</v>
      </c>
      <c r="G8" s="106"/>
      <c r="H8" s="100">
        <f t="shared" si="0"/>
        <v>0</v>
      </c>
      <c r="I8" s="100">
        <f t="shared" si="1"/>
        <v>0</v>
      </c>
      <c r="J8" s="99">
        <f t="shared" si="2"/>
        <v>0</v>
      </c>
    </row>
    <row r="9" spans="1:16" ht="87.75" customHeight="1" x14ac:dyDescent="0.3">
      <c r="A9" s="6">
        <v>7</v>
      </c>
      <c r="B9" s="27" t="s">
        <v>20</v>
      </c>
      <c r="C9" s="19" t="s">
        <v>21</v>
      </c>
      <c r="D9" s="4" t="s">
        <v>3</v>
      </c>
      <c r="E9" s="20">
        <v>110</v>
      </c>
      <c r="F9" s="26" t="s">
        <v>475</v>
      </c>
      <c r="G9" s="106"/>
      <c r="H9" s="100">
        <f t="shared" si="0"/>
        <v>0</v>
      </c>
      <c r="I9" s="100">
        <f t="shared" si="1"/>
        <v>0</v>
      </c>
      <c r="J9" s="99">
        <f t="shared" si="2"/>
        <v>0</v>
      </c>
    </row>
    <row r="10" spans="1:16" ht="71.25" customHeight="1" x14ac:dyDescent="0.3">
      <c r="A10" s="6">
        <v>8</v>
      </c>
      <c r="B10" s="27" t="s">
        <v>480</v>
      </c>
      <c r="C10" s="19" t="s">
        <v>148</v>
      </c>
      <c r="D10" s="9" t="s">
        <v>149</v>
      </c>
      <c r="E10" s="20">
        <v>60</v>
      </c>
      <c r="F10" s="26" t="s">
        <v>476</v>
      </c>
      <c r="G10" s="106"/>
      <c r="H10" s="100">
        <f t="shared" si="0"/>
        <v>0</v>
      </c>
      <c r="I10" s="100">
        <f t="shared" si="1"/>
        <v>0</v>
      </c>
      <c r="J10" s="99">
        <f t="shared" si="2"/>
        <v>0</v>
      </c>
    </row>
    <row r="11" spans="1:16" ht="109.5" customHeight="1" x14ac:dyDescent="0.3">
      <c r="A11" s="6">
        <v>9</v>
      </c>
      <c r="B11" s="27" t="s">
        <v>22</v>
      </c>
      <c r="C11" s="19" t="s">
        <v>23</v>
      </c>
      <c r="D11" s="4" t="s">
        <v>6</v>
      </c>
      <c r="E11" s="20">
        <v>35</v>
      </c>
      <c r="F11" s="26" t="s">
        <v>477</v>
      </c>
      <c r="G11" s="106"/>
      <c r="H11" s="100">
        <f t="shared" si="0"/>
        <v>0</v>
      </c>
      <c r="I11" s="100">
        <f t="shared" si="1"/>
        <v>0</v>
      </c>
      <c r="J11" s="99">
        <f t="shared" si="2"/>
        <v>0</v>
      </c>
    </row>
    <row r="12" spans="1:16" ht="160.5" customHeight="1" x14ac:dyDescent="0.3">
      <c r="A12" s="6">
        <v>10</v>
      </c>
      <c r="B12" s="27" t="s">
        <v>24</v>
      </c>
      <c r="C12" s="19" t="s">
        <v>26</v>
      </c>
      <c r="D12" s="4" t="s">
        <v>6</v>
      </c>
      <c r="E12" s="20">
        <v>80</v>
      </c>
      <c r="F12" s="26" t="s">
        <v>572</v>
      </c>
      <c r="G12" s="106"/>
      <c r="H12" s="100">
        <f t="shared" si="0"/>
        <v>0</v>
      </c>
      <c r="I12" s="100">
        <f t="shared" si="1"/>
        <v>0</v>
      </c>
      <c r="J12" s="99">
        <f t="shared" si="2"/>
        <v>0</v>
      </c>
    </row>
    <row r="13" spans="1:16" ht="54" customHeight="1" x14ac:dyDescent="0.3">
      <c r="A13" s="6">
        <v>11</v>
      </c>
      <c r="B13" s="27" t="s">
        <v>15</v>
      </c>
      <c r="C13" s="19" t="s">
        <v>16</v>
      </c>
      <c r="D13" s="4" t="s">
        <v>3</v>
      </c>
      <c r="E13" s="20">
        <v>15</v>
      </c>
      <c r="F13" s="26" t="s">
        <v>660</v>
      </c>
      <c r="G13" s="106"/>
      <c r="H13" s="100">
        <f t="shared" si="0"/>
        <v>0</v>
      </c>
      <c r="I13" s="100">
        <f t="shared" si="1"/>
        <v>0</v>
      </c>
      <c r="J13" s="99">
        <f t="shared" si="2"/>
        <v>0</v>
      </c>
    </row>
    <row r="14" spans="1:16" ht="39.9" customHeight="1" x14ac:dyDescent="0.3">
      <c r="A14" s="6">
        <v>12</v>
      </c>
      <c r="B14" s="27" t="s">
        <v>462</v>
      </c>
      <c r="C14" s="19" t="s">
        <v>463</v>
      </c>
      <c r="D14" s="4" t="s">
        <v>3</v>
      </c>
      <c r="E14" s="20">
        <v>40</v>
      </c>
      <c r="F14" s="26" t="s">
        <v>660</v>
      </c>
      <c r="G14" s="106"/>
      <c r="H14" s="100">
        <f t="shared" si="0"/>
        <v>0</v>
      </c>
      <c r="I14" s="100">
        <f t="shared" si="1"/>
        <v>0</v>
      </c>
      <c r="J14" s="99">
        <f t="shared" si="2"/>
        <v>0</v>
      </c>
    </row>
    <row r="15" spans="1:16" ht="39.9" customHeight="1" x14ac:dyDescent="0.3">
      <c r="A15" s="6">
        <v>13</v>
      </c>
      <c r="B15" s="27" t="s">
        <v>464</v>
      </c>
      <c r="C15" s="19" t="s">
        <v>465</v>
      </c>
      <c r="D15" s="4" t="s">
        <v>466</v>
      </c>
      <c r="E15" s="20">
        <v>15</v>
      </c>
      <c r="F15" s="26" t="s">
        <v>660</v>
      </c>
      <c r="G15" s="106"/>
      <c r="H15" s="100">
        <f t="shared" si="0"/>
        <v>0</v>
      </c>
      <c r="I15" s="100">
        <f t="shared" si="1"/>
        <v>0</v>
      </c>
      <c r="J15" s="99">
        <f t="shared" si="2"/>
        <v>0</v>
      </c>
    </row>
    <row r="16" spans="1:16" ht="39.9" customHeight="1" x14ac:dyDescent="0.3">
      <c r="A16" s="6">
        <v>14</v>
      </c>
      <c r="B16" s="27" t="s">
        <v>467</v>
      </c>
      <c r="C16" s="19" t="s">
        <v>468</v>
      </c>
      <c r="D16" s="4" t="s">
        <v>469</v>
      </c>
      <c r="E16" s="20">
        <v>10</v>
      </c>
      <c r="F16" s="26" t="s">
        <v>660</v>
      </c>
      <c r="G16" s="106"/>
      <c r="H16" s="100">
        <f t="shared" si="0"/>
        <v>0</v>
      </c>
      <c r="I16" s="100">
        <f t="shared" si="1"/>
        <v>0</v>
      </c>
      <c r="J16" s="99">
        <f t="shared" si="2"/>
        <v>0</v>
      </c>
    </row>
    <row r="17" spans="1:10" ht="39.9" customHeight="1" x14ac:dyDescent="0.3">
      <c r="A17" s="6">
        <v>15</v>
      </c>
      <c r="B17" s="27" t="s">
        <v>470</v>
      </c>
      <c r="C17" s="19" t="s">
        <v>471</v>
      </c>
      <c r="D17" s="4" t="s">
        <v>472</v>
      </c>
      <c r="E17" s="20">
        <v>20</v>
      </c>
      <c r="F17" s="26" t="s">
        <v>660</v>
      </c>
      <c r="G17" s="106"/>
      <c r="H17" s="100">
        <f t="shared" si="0"/>
        <v>0</v>
      </c>
      <c r="I17" s="100">
        <f t="shared" si="1"/>
        <v>0</v>
      </c>
      <c r="J17" s="99">
        <f t="shared" si="2"/>
        <v>0</v>
      </c>
    </row>
    <row r="18" spans="1:10" ht="39.9" customHeight="1" x14ac:dyDescent="0.3">
      <c r="A18" s="6">
        <v>16</v>
      </c>
      <c r="B18" s="27" t="s">
        <v>473</v>
      </c>
      <c r="C18" s="19" t="s">
        <v>474</v>
      </c>
      <c r="D18" s="4" t="s">
        <v>3</v>
      </c>
      <c r="E18" s="20">
        <v>30</v>
      </c>
      <c r="F18" s="26" t="s">
        <v>660</v>
      </c>
      <c r="G18" s="106"/>
      <c r="H18" s="100">
        <f t="shared" si="0"/>
        <v>0</v>
      </c>
      <c r="I18" s="100">
        <f t="shared" si="1"/>
        <v>0</v>
      </c>
      <c r="J18" s="99">
        <f t="shared" si="2"/>
        <v>0</v>
      </c>
    </row>
    <row r="19" spans="1:10" ht="31.2" x14ac:dyDescent="0.3">
      <c r="A19" s="6">
        <v>17</v>
      </c>
      <c r="B19" s="92" t="s">
        <v>483</v>
      </c>
      <c r="C19" s="92" t="s">
        <v>482</v>
      </c>
      <c r="D19" s="10" t="s">
        <v>6</v>
      </c>
      <c r="E19" s="10">
        <v>20</v>
      </c>
      <c r="F19" s="46" t="s">
        <v>866</v>
      </c>
      <c r="G19" s="106"/>
      <c r="H19" s="100">
        <f t="shared" si="0"/>
        <v>0</v>
      </c>
      <c r="I19" s="100">
        <f t="shared" si="1"/>
        <v>0</v>
      </c>
      <c r="J19" s="99">
        <f t="shared" si="2"/>
        <v>0</v>
      </c>
    </row>
    <row r="20" spans="1:10" ht="31.2" x14ac:dyDescent="0.3">
      <c r="A20" s="6">
        <v>18</v>
      </c>
      <c r="B20" s="93" t="s">
        <v>484</v>
      </c>
      <c r="C20" s="56" t="s">
        <v>640</v>
      </c>
      <c r="D20" s="10" t="s">
        <v>6</v>
      </c>
      <c r="E20" s="10">
        <v>20</v>
      </c>
      <c r="F20" s="46" t="s">
        <v>866</v>
      </c>
      <c r="G20" s="106"/>
      <c r="H20" s="100">
        <f t="shared" si="0"/>
        <v>0</v>
      </c>
      <c r="I20" s="100">
        <f t="shared" si="1"/>
        <v>0</v>
      </c>
      <c r="J20" s="99">
        <f t="shared" si="2"/>
        <v>0</v>
      </c>
    </row>
    <row r="21" spans="1:10" ht="115.5" customHeight="1" x14ac:dyDescent="0.3">
      <c r="A21" s="6">
        <v>19</v>
      </c>
      <c r="B21" s="93" t="s">
        <v>573</v>
      </c>
      <c r="C21" s="56" t="s">
        <v>574</v>
      </c>
      <c r="D21" s="9" t="s">
        <v>575</v>
      </c>
      <c r="E21" s="10">
        <v>50</v>
      </c>
      <c r="F21" s="9" t="s">
        <v>576</v>
      </c>
      <c r="G21" s="106"/>
      <c r="H21" s="100">
        <f t="shared" si="0"/>
        <v>0</v>
      </c>
      <c r="I21" s="100">
        <f t="shared" si="1"/>
        <v>0</v>
      </c>
      <c r="J21" s="99">
        <f t="shared" si="2"/>
        <v>0</v>
      </c>
    </row>
    <row r="22" spans="1:10" ht="46.8" x14ac:dyDescent="0.3">
      <c r="A22" s="6">
        <v>20</v>
      </c>
      <c r="B22" s="94" t="s">
        <v>485</v>
      </c>
      <c r="C22" s="56" t="s">
        <v>641</v>
      </c>
      <c r="D22" s="95" t="s">
        <v>486</v>
      </c>
      <c r="E22" s="95">
        <v>15</v>
      </c>
      <c r="F22" s="9" t="s">
        <v>866</v>
      </c>
      <c r="G22" s="106"/>
      <c r="H22" s="100">
        <f t="shared" si="0"/>
        <v>0</v>
      </c>
      <c r="I22" s="100">
        <f t="shared" si="1"/>
        <v>0</v>
      </c>
      <c r="J22" s="99">
        <f t="shared" si="2"/>
        <v>0</v>
      </c>
    </row>
    <row r="23" spans="1:10" ht="31.2" x14ac:dyDescent="0.3">
      <c r="A23" s="6">
        <v>21</v>
      </c>
      <c r="B23" s="94" t="s">
        <v>644</v>
      </c>
      <c r="C23" s="56" t="s">
        <v>642</v>
      </c>
      <c r="D23" s="95" t="s">
        <v>481</v>
      </c>
      <c r="E23" s="95">
        <v>20</v>
      </c>
      <c r="F23" s="46" t="s">
        <v>866</v>
      </c>
      <c r="G23" s="106"/>
      <c r="H23" s="100">
        <f t="shared" si="0"/>
        <v>0</v>
      </c>
      <c r="I23" s="100">
        <f t="shared" si="1"/>
        <v>0</v>
      </c>
      <c r="J23" s="99">
        <f t="shared" si="2"/>
        <v>0</v>
      </c>
    </row>
    <row r="24" spans="1:10" ht="31.2" x14ac:dyDescent="0.3">
      <c r="A24" s="6">
        <v>22</v>
      </c>
      <c r="B24" s="94" t="s">
        <v>487</v>
      </c>
      <c r="C24" s="96" t="s">
        <v>643</v>
      </c>
      <c r="D24" s="95" t="s">
        <v>488</v>
      </c>
      <c r="E24" s="95">
        <v>20</v>
      </c>
      <c r="F24" s="46" t="s">
        <v>866</v>
      </c>
      <c r="G24" s="106"/>
      <c r="H24" s="100">
        <f t="shared" si="0"/>
        <v>0</v>
      </c>
      <c r="I24" s="100">
        <f t="shared" si="1"/>
        <v>0</v>
      </c>
      <c r="J24" s="99">
        <f t="shared" si="2"/>
        <v>0</v>
      </c>
    </row>
    <row r="25" spans="1:10" ht="31.2" x14ac:dyDescent="0.3">
      <c r="A25" s="6">
        <v>23</v>
      </c>
      <c r="B25" s="94" t="s">
        <v>645</v>
      </c>
      <c r="C25" s="96" t="s">
        <v>489</v>
      </c>
      <c r="D25" s="95" t="s">
        <v>490</v>
      </c>
      <c r="E25" s="95">
        <v>15</v>
      </c>
      <c r="F25" s="46" t="s">
        <v>866</v>
      </c>
      <c r="G25" s="106"/>
      <c r="H25" s="100">
        <f t="shared" si="0"/>
        <v>0</v>
      </c>
      <c r="I25" s="100">
        <f t="shared" si="1"/>
        <v>0</v>
      </c>
      <c r="J25" s="99">
        <f t="shared" si="2"/>
        <v>0</v>
      </c>
    </row>
    <row r="26" spans="1:10" ht="62.25" customHeight="1" x14ac:dyDescent="0.3">
      <c r="A26" s="6">
        <v>24</v>
      </c>
      <c r="B26" s="94" t="s">
        <v>920</v>
      </c>
      <c r="C26" s="56" t="s">
        <v>921</v>
      </c>
      <c r="D26" s="95" t="s">
        <v>490</v>
      </c>
      <c r="E26" s="95">
        <v>30</v>
      </c>
      <c r="F26" s="9" t="s">
        <v>866</v>
      </c>
      <c r="G26" s="106"/>
      <c r="H26" s="100">
        <f t="shared" si="0"/>
        <v>0</v>
      </c>
      <c r="I26" s="100">
        <f t="shared" si="1"/>
        <v>0</v>
      </c>
      <c r="J26" s="99">
        <f t="shared" si="2"/>
        <v>0</v>
      </c>
    </row>
    <row r="27" spans="1:10" ht="31.2" x14ac:dyDescent="0.3">
      <c r="A27" s="6">
        <v>25</v>
      </c>
      <c r="B27" s="57" t="s">
        <v>923</v>
      </c>
      <c r="C27" s="57" t="s">
        <v>922</v>
      </c>
      <c r="D27" s="95" t="s">
        <v>3</v>
      </c>
      <c r="E27" s="95">
        <v>50</v>
      </c>
      <c r="F27" s="46" t="s">
        <v>866</v>
      </c>
      <c r="G27" s="106"/>
      <c r="H27" s="100">
        <f t="shared" si="0"/>
        <v>0</v>
      </c>
      <c r="I27" s="100">
        <f t="shared" si="1"/>
        <v>0</v>
      </c>
      <c r="J27" s="99">
        <f t="shared" si="2"/>
        <v>0</v>
      </c>
    </row>
    <row r="28" spans="1:10" ht="33" customHeight="1" x14ac:dyDescent="0.3">
      <c r="I28" s="61" t="s">
        <v>878</v>
      </c>
      <c r="J28" s="99">
        <f>SUM(J3:J27)</f>
        <v>0</v>
      </c>
    </row>
    <row r="30" spans="1:10" x14ac:dyDescent="0.3">
      <c r="D30" s="76"/>
    </row>
  </sheetData>
  <mergeCells count="3">
    <mergeCell ref="A1:F1"/>
    <mergeCell ref="G1:J1"/>
    <mergeCell ref="L1:P2"/>
  </mergeCells>
  <phoneticPr fontId="9" type="noConversion"/>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946FC-92A5-4102-B8B4-1B57A9444B60}">
  <sheetPr>
    <tabColor rgb="FF92D050"/>
  </sheetPr>
  <dimension ref="A1:P30"/>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28.44140625" style="11" customWidth="1"/>
    <col min="3" max="3" width="60.33203125" style="11" customWidth="1"/>
    <col min="4" max="4" width="15.33203125" style="11" customWidth="1"/>
    <col min="5" max="5" width="13.109375" style="11" customWidth="1"/>
    <col min="6" max="6" width="17.33203125" style="11" customWidth="1"/>
    <col min="7" max="7" width="16.88671875" style="11" customWidth="1"/>
    <col min="8" max="8" width="15.33203125" style="11" customWidth="1"/>
    <col min="9" max="9" width="17.5546875" style="11" customWidth="1"/>
    <col min="10" max="10" width="19.88671875" style="11" customWidth="1"/>
    <col min="11" max="16384" width="11.44140625" style="11"/>
  </cols>
  <sheetData>
    <row r="1" spans="1:16" ht="86.25" customHeight="1" x14ac:dyDescent="0.3">
      <c r="A1" s="117" t="s">
        <v>187</v>
      </c>
      <c r="B1" s="117"/>
      <c r="C1" s="117"/>
      <c r="D1" s="117"/>
      <c r="E1" s="117"/>
      <c r="F1" s="117"/>
      <c r="G1" s="118" t="s">
        <v>960</v>
      </c>
      <c r="H1" s="128"/>
      <c r="I1" s="128"/>
      <c r="J1" s="129"/>
      <c r="L1" s="121" t="s">
        <v>961</v>
      </c>
      <c r="M1" s="122"/>
      <c r="N1" s="122"/>
      <c r="O1" s="122"/>
      <c r="P1" s="123"/>
    </row>
    <row r="2" spans="1:16" ht="63" customHeight="1" thickBot="1" x14ac:dyDescent="0.35">
      <c r="A2" s="58" t="s">
        <v>0</v>
      </c>
      <c r="B2" s="59" t="s">
        <v>10</v>
      </c>
      <c r="C2" s="59" t="s">
        <v>1</v>
      </c>
      <c r="D2" s="59" t="s">
        <v>2</v>
      </c>
      <c r="E2" s="59" t="s">
        <v>9</v>
      </c>
      <c r="F2" s="59" t="s">
        <v>5</v>
      </c>
      <c r="G2" s="97" t="s">
        <v>875</v>
      </c>
      <c r="H2" s="65" t="s">
        <v>876</v>
      </c>
      <c r="I2" s="65" t="s">
        <v>880</v>
      </c>
      <c r="J2" s="98" t="s">
        <v>877</v>
      </c>
      <c r="L2" s="124"/>
      <c r="M2" s="125"/>
      <c r="N2" s="125"/>
      <c r="O2" s="125"/>
      <c r="P2" s="126"/>
    </row>
    <row r="3" spans="1:16" ht="144.75" customHeight="1" x14ac:dyDescent="0.3">
      <c r="A3" s="85">
        <v>1</v>
      </c>
      <c r="B3" s="28" t="s">
        <v>27</v>
      </c>
      <c r="C3" s="48" t="s">
        <v>562</v>
      </c>
      <c r="D3" s="49" t="s">
        <v>3</v>
      </c>
      <c r="E3" s="50">
        <v>25</v>
      </c>
      <c r="F3" s="25" t="s">
        <v>650</v>
      </c>
      <c r="G3" s="106"/>
      <c r="H3" s="101">
        <f>G3*19%</f>
        <v>0</v>
      </c>
      <c r="I3" s="101">
        <f>G3+H3</f>
        <v>0</v>
      </c>
      <c r="J3" s="102">
        <f>I3*E3</f>
        <v>0</v>
      </c>
    </row>
    <row r="4" spans="1:16" ht="147.75" customHeight="1" x14ac:dyDescent="0.3">
      <c r="A4" s="6">
        <v>2</v>
      </c>
      <c r="B4" s="27" t="s">
        <v>28</v>
      </c>
      <c r="C4" s="19" t="s">
        <v>29</v>
      </c>
      <c r="D4" s="16" t="s">
        <v>3</v>
      </c>
      <c r="E4" s="20">
        <v>15</v>
      </c>
      <c r="F4" s="9" t="s">
        <v>653</v>
      </c>
      <c r="G4" s="106"/>
      <c r="H4" s="101">
        <f t="shared" ref="H4:H29" si="0">G4*19%</f>
        <v>0</v>
      </c>
      <c r="I4" s="101">
        <f t="shared" ref="I4:I29" si="1">G4+H4</f>
        <v>0</v>
      </c>
      <c r="J4" s="102">
        <f t="shared" ref="J4:J29" si="2">I4*E4</f>
        <v>0</v>
      </c>
    </row>
    <row r="5" spans="1:16" ht="123.75" customHeight="1" x14ac:dyDescent="0.3">
      <c r="A5" s="85">
        <v>3</v>
      </c>
      <c r="B5" s="27" t="s">
        <v>30</v>
      </c>
      <c r="C5" s="19" t="s">
        <v>31</v>
      </c>
      <c r="D5" s="16" t="s">
        <v>3</v>
      </c>
      <c r="E5" s="20">
        <v>5</v>
      </c>
      <c r="F5" s="9" t="s">
        <v>491</v>
      </c>
      <c r="G5" s="106"/>
      <c r="H5" s="101">
        <f t="shared" si="0"/>
        <v>0</v>
      </c>
      <c r="I5" s="101">
        <f t="shared" si="1"/>
        <v>0</v>
      </c>
      <c r="J5" s="102">
        <f t="shared" si="2"/>
        <v>0</v>
      </c>
    </row>
    <row r="6" spans="1:16" ht="78" x14ac:dyDescent="0.3">
      <c r="A6" s="6">
        <v>4</v>
      </c>
      <c r="B6" s="27" t="s">
        <v>32</v>
      </c>
      <c r="C6" s="19" t="s">
        <v>45</v>
      </c>
      <c r="D6" s="16" t="s">
        <v>3</v>
      </c>
      <c r="E6" s="20">
        <v>20</v>
      </c>
      <c r="F6" s="9" t="s">
        <v>492</v>
      </c>
      <c r="G6" s="106"/>
      <c r="H6" s="101">
        <f t="shared" si="0"/>
        <v>0</v>
      </c>
      <c r="I6" s="101">
        <f t="shared" si="1"/>
        <v>0</v>
      </c>
      <c r="J6" s="102">
        <f t="shared" si="2"/>
        <v>0</v>
      </c>
    </row>
    <row r="7" spans="1:16" ht="54" customHeight="1" x14ac:dyDescent="0.3">
      <c r="A7" s="85">
        <v>5</v>
      </c>
      <c r="B7" s="27" t="s">
        <v>33</v>
      </c>
      <c r="C7" s="19" t="s">
        <v>46</v>
      </c>
      <c r="D7" s="16" t="s">
        <v>3</v>
      </c>
      <c r="E7" s="20">
        <v>5</v>
      </c>
      <c r="F7" s="9" t="s">
        <v>666</v>
      </c>
      <c r="G7" s="106"/>
      <c r="H7" s="101">
        <f t="shared" si="0"/>
        <v>0</v>
      </c>
      <c r="I7" s="101">
        <f t="shared" si="1"/>
        <v>0</v>
      </c>
      <c r="J7" s="102">
        <f t="shared" si="2"/>
        <v>0</v>
      </c>
    </row>
    <row r="8" spans="1:16" ht="92.25" customHeight="1" x14ac:dyDescent="0.3">
      <c r="A8" s="6">
        <v>6</v>
      </c>
      <c r="B8" s="27" t="s">
        <v>34</v>
      </c>
      <c r="C8" s="19" t="s">
        <v>669</v>
      </c>
      <c r="D8" s="16" t="s">
        <v>3</v>
      </c>
      <c r="E8" s="20">
        <v>24</v>
      </c>
      <c r="F8" s="9" t="s">
        <v>670</v>
      </c>
      <c r="G8" s="106"/>
      <c r="H8" s="101">
        <f t="shared" si="0"/>
        <v>0</v>
      </c>
      <c r="I8" s="101">
        <f t="shared" si="1"/>
        <v>0</v>
      </c>
      <c r="J8" s="102">
        <f t="shared" si="2"/>
        <v>0</v>
      </c>
    </row>
    <row r="9" spans="1:16" ht="133.5" customHeight="1" x14ac:dyDescent="0.3">
      <c r="A9" s="85">
        <v>7</v>
      </c>
      <c r="B9" s="27" t="s">
        <v>35</v>
      </c>
      <c r="C9" s="19" t="s">
        <v>150</v>
      </c>
      <c r="D9" s="4" t="s">
        <v>4</v>
      </c>
      <c r="E9" s="20">
        <v>30</v>
      </c>
      <c r="F9" s="9" t="s">
        <v>651</v>
      </c>
      <c r="G9" s="106"/>
      <c r="H9" s="101">
        <f t="shared" si="0"/>
        <v>0</v>
      </c>
      <c r="I9" s="101">
        <f t="shared" si="1"/>
        <v>0</v>
      </c>
      <c r="J9" s="102">
        <f t="shared" si="2"/>
        <v>0</v>
      </c>
    </row>
    <row r="10" spans="1:16" ht="195" customHeight="1" x14ac:dyDescent="0.3">
      <c r="A10" s="6">
        <v>8</v>
      </c>
      <c r="B10" s="27" t="s">
        <v>67</v>
      </c>
      <c r="C10" s="19" t="s">
        <v>36</v>
      </c>
      <c r="D10" s="16" t="s">
        <v>3</v>
      </c>
      <c r="E10" s="20">
        <v>10</v>
      </c>
      <c r="F10" s="9" t="s">
        <v>867</v>
      </c>
      <c r="G10" s="106"/>
      <c r="H10" s="101">
        <f t="shared" si="0"/>
        <v>0</v>
      </c>
      <c r="I10" s="101">
        <f t="shared" si="1"/>
        <v>0</v>
      </c>
      <c r="J10" s="102">
        <f t="shared" si="2"/>
        <v>0</v>
      </c>
    </row>
    <row r="11" spans="1:16" ht="215.25" customHeight="1" x14ac:dyDescent="0.3">
      <c r="A11" s="85">
        <v>9</v>
      </c>
      <c r="B11" s="27" t="s">
        <v>66</v>
      </c>
      <c r="C11" s="19" t="s">
        <v>68</v>
      </c>
      <c r="D11" s="16" t="s">
        <v>3</v>
      </c>
      <c r="E11" s="20">
        <v>30</v>
      </c>
      <c r="F11" s="9" t="s">
        <v>658</v>
      </c>
      <c r="G11" s="106"/>
      <c r="H11" s="101">
        <f t="shared" si="0"/>
        <v>0</v>
      </c>
      <c r="I11" s="101">
        <f t="shared" si="1"/>
        <v>0</v>
      </c>
      <c r="J11" s="102">
        <f t="shared" si="2"/>
        <v>0</v>
      </c>
    </row>
    <row r="12" spans="1:16" ht="79.5" customHeight="1" x14ac:dyDescent="0.3">
      <c r="A12" s="6">
        <v>10</v>
      </c>
      <c r="B12" s="27" t="s">
        <v>37</v>
      </c>
      <c r="C12" s="19" t="s">
        <v>38</v>
      </c>
      <c r="D12" s="16" t="s">
        <v>3</v>
      </c>
      <c r="E12" s="20">
        <v>4</v>
      </c>
      <c r="F12" s="9" t="s">
        <v>659</v>
      </c>
      <c r="G12" s="106"/>
      <c r="H12" s="101">
        <f t="shared" si="0"/>
        <v>0</v>
      </c>
      <c r="I12" s="101">
        <f t="shared" si="1"/>
        <v>0</v>
      </c>
      <c r="J12" s="102">
        <f t="shared" si="2"/>
        <v>0</v>
      </c>
    </row>
    <row r="13" spans="1:16" ht="133.5" customHeight="1" x14ac:dyDescent="0.3">
      <c r="A13" s="85">
        <v>11</v>
      </c>
      <c r="B13" s="27" t="s">
        <v>64</v>
      </c>
      <c r="C13" s="3" t="s">
        <v>460</v>
      </c>
      <c r="D13" s="16" t="s">
        <v>3</v>
      </c>
      <c r="E13" s="20">
        <v>20</v>
      </c>
      <c r="F13" s="9" t="s">
        <v>656</v>
      </c>
      <c r="G13" s="106"/>
      <c r="H13" s="101">
        <f t="shared" si="0"/>
        <v>0</v>
      </c>
      <c r="I13" s="101">
        <f t="shared" si="1"/>
        <v>0</v>
      </c>
      <c r="J13" s="102">
        <f t="shared" si="2"/>
        <v>0</v>
      </c>
    </row>
    <row r="14" spans="1:16" ht="141" customHeight="1" x14ac:dyDescent="0.3">
      <c r="A14" s="6">
        <v>12</v>
      </c>
      <c r="B14" s="27" t="s">
        <v>65</v>
      </c>
      <c r="C14" s="3" t="s">
        <v>461</v>
      </c>
      <c r="D14" s="16" t="s">
        <v>3</v>
      </c>
      <c r="E14" s="20">
        <v>20</v>
      </c>
      <c r="F14" s="9" t="s">
        <v>656</v>
      </c>
      <c r="G14" s="106"/>
      <c r="H14" s="101">
        <f t="shared" si="0"/>
        <v>0</v>
      </c>
      <c r="I14" s="101">
        <f t="shared" si="1"/>
        <v>0</v>
      </c>
      <c r="J14" s="102">
        <f t="shared" si="2"/>
        <v>0</v>
      </c>
    </row>
    <row r="15" spans="1:16" ht="137.25" customHeight="1" x14ac:dyDescent="0.3">
      <c r="A15" s="85">
        <v>13</v>
      </c>
      <c r="B15" s="27" t="s">
        <v>39</v>
      </c>
      <c r="C15" s="19" t="s">
        <v>40</v>
      </c>
      <c r="D15" s="16" t="s">
        <v>3</v>
      </c>
      <c r="E15" s="20">
        <v>30</v>
      </c>
      <c r="F15" s="9" t="s">
        <v>657</v>
      </c>
      <c r="G15" s="106"/>
      <c r="H15" s="101">
        <f t="shared" si="0"/>
        <v>0</v>
      </c>
      <c r="I15" s="101">
        <f t="shared" si="1"/>
        <v>0</v>
      </c>
      <c r="J15" s="102">
        <f t="shared" si="2"/>
        <v>0</v>
      </c>
    </row>
    <row r="16" spans="1:16" ht="93.75" customHeight="1" x14ac:dyDescent="0.3">
      <c r="A16" s="6">
        <v>14</v>
      </c>
      <c r="B16" s="27" t="s">
        <v>41</v>
      </c>
      <c r="C16" s="19" t="s">
        <v>42</v>
      </c>
      <c r="D16" s="16" t="s">
        <v>3</v>
      </c>
      <c r="E16" s="20">
        <v>5</v>
      </c>
      <c r="F16" s="9" t="s">
        <v>867</v>
      </c>
      <c r="G16" s="106"/>
      <c r="H16" s="101">
        <f t="shared" si="0"/>
        <v>0</v>
      </c>
      <c r="I16" s="101">
        <f t="shared" si="1"/>
        <v>0</v>
      </c>
      <c r="J16" s="102">
        <f t="shared" si="2"/>
        <v>0</v>
      </c>
    </row>
    <row r="17" spans="1:10" ht="156.75" customHeight="1" x14ac:dyDescent="0.3">
      <c r="A17" s="85">
        <v>15</v>
      </c>
      <c r="B17" s="27" t="s">
        <v>43</v>
      </c>
      <c r="C17" s="19" t="s">
        <v>44</v>
      </c>
      <c r="D17" s="16" t="s">
        <v>3</v>
      </c>
      <c r="E17" s="20">
        <v>6</v>
      </c>
      <c r="F17" s="9" t="s">
        <v>867</v>
      </c>
      <c r="G17" s="106"/>
      <c r="H17" s="101">
        <f t="shared" si="0"/>
        <v>0</v>
      </c>
      <c r="I17" s="101">
        <f t="shared" si="1"/>
        <v>0</v>
      </c>
      <c r="J17" s="102">
        <f t="shared" si="2"/>
        <v>0</v>
      </c>
    </row>
    <row r="18" spans="1:10" ht="83.25" customHeight="1" x14ac:dyDescent="0.3">
      <c r="A18" s="6">
        <v>16</v>
      </c>
      <c r="B18" s="63" t="s">
        <v>47</v>
      </c>
      <c r="C18" s="3" t="s">
        <v>48</v>
      </c>
      <c r="D18" s="5" t="s">
        <v>3</v>
      </c>
      <c r="E18" s="20">
        <v>20</v>
      </c>
      <c r="F18" s="9" t="s">
        <v>867</v>
      </c>
      <c r="G18" s="106"/>
      <c r="H18" s="101">
        <f t="shared" si="0"/>
        <v>0</v>
      </c>
      <c r="I18" s="101">
        <f t="shared" si="1"/>
        <v>0</v>
      </c>
      <c r="J18" s="102">
        <f t="shared" si="2"/>
        <v>0</v>
      </c>
    </row>
    <row r="19" spans="1:10" ht="115.5" customHeight="1" x14ac:dyDescent="0.3">
      <c r="A19" s="85">
        <v>17</v>
      </c>
      <c r="B19" s="63" t="s">
        <v>49</v>
      </c>
      <c r="C19" s="3" t="s">
        <v>50</v>
      </c>
      <c r="D19" s="5" t="s">
        <v>3</v>
      </c>
      <c r="E19" s="20">
        <v>10</v>
      </c>
      <c r="F19" s="9" t="s">
        <v>867</v>
      </c>
      <c r="G19" s="106"/>
      <c r="H19" s="101">
        <f t="shared" si="0"/>
        <v>0</v>
      </c>
      <c r="I19" s="101">
        <f t="shared" si="1"/>
        <v>0</v>
      </c>
      <c r="J19" s="102">
        <f t="shared" si="2"/>
        <v>0</v>
      </c>
    </row>
    <row r="20" spans="1:10" ht="156.75" customHeight="1" x14ac:dyDescent="0.3">
      <c r="A20" s="6">
        <v>18</v>
      </c>
      <c r="B20" s="64" t="s">
        <v>51</v>
      </c>
      <c r="C20" s="7" t="s">
        <v>881</v>
      </c>
      <c r="D20" s="5" t="s">
        <v>3</v>
      </c>
      <c r="E20" s="20">
        <v>10</v>
      </c>
      <c r="F20" s="9" t="s">
        <v>867</v>
      </c>
      <c r="G20" s="106"/>
      <c r="H20" s="101">
        <f t="shared" si="0"/>
        <v>0</v>
      </c>
      <c r="I20" s="101">
        <f t="shared" si="1"/>
        <v>0</v>
      </c>
      <c r="J20" s="102">
        <f t="shared" si="2"/>
        <v>0</v>
      </c>
    </row>
    <row r="21" spans="1:10" ht="124.5" customHeight="1" x14ac:dyDescent="0.3">
      <c r="A21" s="85">
        <v>19</v>
      </c>
      <c r="B21" s="64" t="s">
        <v>69</v>
      </c>
      <c r="C21" s="56" t="s">
        <v>52</v>
      </c>
      <c r="D21" s="5" t="s">
        <v>3</v>
      </c>
      <c r="E21" s="20">
        <v>10</v>
      </c>
      <c r="F21" s="9" t="s">
        <v>867</v>
      </c>
      <c r="G21" s="106"/>
      <c r="H21" s="101">
        <f t="shared" si="0"/>
        <v>0</v>
      </c>
      <c r="I21" s="101">
        <f t="shared" si="1"/>
        <v>0</v>
      </c>
      <c r="J21" s="102">
        <f t="shared" si="2"/>
        <v>0</v>
      </c>
    </row>
    <row r="22" spans="1:10" ht="103.5" customHeight="1" x14ac:dyDescent="0.3">
      <c r="A22" s="6">
        <v>20</v>
      </c>
      <c r="B22" s="64" t="s">
        <v>459</v>
      </c>
      <c r="C22" s="8" t="s">
        <v>458</v>
      </c>
      <c r="D22" s="5" t="s">
        <v>3</v>
      </c>
      <c r="E22" s="20">
        <v>25</v>
      </c>
      <c r="F22" s="9" t="s">
        <v>675</v>
      </c>
      <c r="G22" s="106"/>
      <c r="H22" s="101">
        <f t="shared" si="0"/>
        <v>0</v>
      </c>
      <c r="I22" s="101">
        <f t="shared" si="1"/>
        <v>0</v>
      </c>
      <c r="J22" s="102">
        <f t="shared" si="2"/>
        <v>0</v>
      </c>
    </row>
    <row r="23" spans="1:10" ht="105" customHeight="1" x14ac:dyDescent="0.3">
      <c r="A23" s="85">
        <v>21</v>
      </c>
      <c r="B23" s="64" t="s">
        <v>53</v>
      </c>
      <c r="C23" s="8" t="s">
        <v>882</v>
      </c>
      <c r="D23" s="5" t="s">
        <v>3</v>
      </c>
      <c r="E23" s="20">
        <v>6</v>
      </c>
      <c r="F23" s="9" t="s">
        <v>867</v>
      </c>
      <c r="G23" s="106"/>
      <c r="H23" s="101">
        <f t="shared" si="0"/>
        <v>0</v>
      </c>
      <c r="I23" s="101">
        <f t="shared" si="1"/>
        <v>0</v>
      </c>
      <c r="J23" s="102">
        <f t="shared" si="2"/>
        <v>0</v>
      </c>
    </row>
    <row r="24" spans="1:10" ht="68.25" customHeight="1" x14ac:dyDescent="0.3">
      <c r="A24" s="6">
        <v>22</v>
      </c>
      <c r="B24" s="64" t="s">
        <v>54</v>
      </c>
      <c r="C24" s="8" t="s">
        <v>55</v>
      </c>
      <c r="D24" s="10" t="s">
        <v>3</v>
      </c>
      <c r="E24" s="20">
        <v>3</v>
      </c>
      <c r="F24" s="9" t="s">
        <v>867</v>
      </c>
      <c r="G24" s="106"/>
      <c r="H24" s="101">
        <f t="shared" si="0"/>
        <v>0</v>
      </c>
      <c r="I24" s="101">
        <f t="shared" si="1"/>
        <v>0</v>
      </c>
      <c r="J24" s="102">
        <f t="shared" si="2"/>
        <v>0</v>
      </c>
    </row>
    <row r="25" spans="1:10" ht="54" customHeight="1" x14ac:dyDescent="0.3">
      <c r="A25" s="87">
        <v>23</v>
      </c>
      <c r="B25" s="88" t="s">
        <v>56</v>
      </c>
      <c r="C25" s="88" t="s">
        <v>57</v>
      </c>
      <c r="D25" s="89" t="s">
        <v>3</v>
      </c>
      <c r="E25" s="90">
        <v>15</v>
      </c>
      <c r="F25" s="91" t="s">
        <v>666</v>
      </c>
      <c r="G25" s="106"/>
      <c r="H25" s="101">
        <f t="shared" si="0"/>
        <v>0</v>
      </c>
      <c r="I25" s="101">
        <f t="shared" si="1"/>
        <v>0</v>
      </c>
      <c r="J25" s="102">
        <f t="shared" si="2"/>
        <v>0</v>
      </c>
    </row>
    <row r="26" spans="1:10" ht="62.4" x14ac:dyDescent="0.3">
      <c r="A26" s="6">
        <v>24</v>
      </c>
      <c r="B26" s="14" t="s">
        <v>58</v>
      </c>
      <c r="C26" s="14" t="s">
        <v>59</v>
      </c>
      <c r="D26" s="10" t="s">
        <v>3</v>
      </c>
      <c r="E26" s="26">
        <v>6</v>
      </c>
      <c r="F26" s="9" t="s">
        <v>867</v>
      </c>
      <c r="G26" s="106"/>
      <c r="H26" s="101">
        <f t="shared" si="0"/>
        <v>0</v>
      </c>
      <c r="I26" s="101">
        <f t="shared" si="1"/>
        <v>0</v>
      </c>
      <c r="J26" s="102">
        <f t="shared" si="2"/>
        <v>0</v>
      </c>
    </row>
    <row r="27" spans="1:10" ht="78" x14ac:dyDescent="0.3">
      <c r="A27" s="85">
        <v>25</v>
      </c>
      <c r="B27" s="14" t="s">
        <v>60</v>
      </c>
      <c r="C27" s="14" t="s">
        <v>61</v>
      </c>
      <c r="D27" s="10" t="s">
        <v>3</v>
      </c>
      <c r="E27" s="26">
        <v>16</v>
      </c>
      <c r="F27" s="9" t="s">
        <v>674</v>
      </c>
      <c r="G27" s="106"/>
      <c r="H27" s="101">
        <f t="shared" si="0"/>
        <v>0</v>
      </c>
      <c r="I27" s="101">
        <f t="shared" si="1"/>
        <v>0</v>
      </c>
      <c r="J27" s="102">
        <f t="shared" si="2"/>
        <v>0</v>
      </c>
    </row>
    <row r="28" spans="1:10" ht="62.4" x14ac:dyDescent="0.3">
      <c r="A28" s="6">
        <v>26</v>
      </c>
      <c r="B28" s="14" t="s">
        <v>62</v>
      </c>
      <c r="C28" s="14" t="s">
        <v>63</v>
      </c>
      <c r="D28" s="10" t="s">
        <v>3</v>
      </c>
      <c r="E28" s="26">
        <v>6</v>
      </c>
      <c r="F28" s="9" t="s">
        <v>867</v>
      </c>
      <c r="G28" s="106"/>
      <c r="H28" s="101">
        <f t="shared" si="0"/>
        <v>0</v>
      </c>
      <c r="I28" s="101">
        <f t="shared" si="1"/>
        <v>0</v>
      </c>
      <c r="J28" s="102">
        <f t="shared" si="2"/>
        <v>0</v>
      </c>
    </row>
    <row r="29" spans="1:10" ht="73.2" customHeight="1" x14ac:dyDescent="0.3">
      <c r="A29" s="85">
        <v>27</v>
      </c>
      <c r="B29" s="7" t="s">
        <v>654</v>
      </c>
      <c r="C29" s="7" t="s">
        <v>655</v>
      </c>
      <c r="D29" s="5" t="s">
        <v>3</v>
      </c>
      <c r="E29" s="4">
        <v>65</v>
      </c>
      <c r="F29" s="9" t="s">
        <v>661</v>
      </c>
      <c r="G29" s="106"/>
      <c r="H29" s="101">
        <f t="shared" si="0"/>
        <v>0</v>
      </c>
      <c r="I29" s="101">
        <f t="shared" si="1"/>
        <v>0</v>
      </c>
      <c r="J29" s="102">
        <f t="shared" si="2"/>
        <v>0</v>
      </c>
    </row>
    <row r="30" spans="1:10" ht="31.5" customHeight="1" x14ac:dyDescent="0.3">
      <c r="I30" s="61" t="s">
        <v>878</v>
      </c>
      <c r="J30" s="102">
        <f>SUM(J3:J29)</f>
        <v>0</v>
      </c>
    </row>
  </sheetData>
  <mergeCells count="3">
    <mergeCell ref="A1:F1"/>
    <mergeCell ref="G1:J1"/>
    <mergeCell ref="L1:P2"/>
  </mergeCells>
  <phoneticPr fontId="9" type="noConversion"/>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30C01-0B53-40BE-BE86-9EBAADC17A3E}">
  <sheetPr>
    <tabColor rgb="FF92D050"/>
  </sheetPr>
  <dimension ref="A1:P14"/>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52" customWidth="1"/>
    <col min="2" max="2" width="30.44140625" style="11" customWidth="1"/>
    <col min="3" max="3" width="53" style="11" customWidth="1"/>
    <col min="4" max="4" width="17.6640625" style="11" customWidth="1"/>
    <col min="5" max="5" width="13.109375" style="11" customWidth="1"/>
    <col min="6" max="6" width="22.5546875" style="11" customWidth="1"/>
    <col min="7" max="7" width="18.44140625" style="11" customWidth="1"/>
    <col min="8" max="8" width="20.6640625" style="11" customWidth="1"/>
    <col min="9" max="9" width="21.5546875" style="11" customWidth="1"/>
    <col min="10" max="10" width="18.5546875" style="11" customWidth="1"/>
    <col min="11" max="16384" width="11.44140625" style="11"/>
  </cols>
  <sheetData>
    <row r="1" spans="1:16" ht="81.75" customHeight="1" x14ac:dyDescent="0.3">
      <c r="A1" s="130" t="s">
        <v>187</v>
      </c>
      <c r="B1" s="130"/>
      <c r="C1" s="130"/>
      <c r="D1" s="130"/>
      <c r="E1" s="130"/>
      <c r="F1" s="130"/>
      <c r="G1" s="118" t="s">
        <v>960</v>
      </c>
      <c r="H1" s="128"/>
      <c r="I1" s="128"/>
      <c r="J1" s="129"/>
      <c r="L1" s="121" t="s">
        <v>961</v>
      </c>
      <c r="M1" s="122"/>
      <c r="N1" s="122"/>
      <c r="O1" s="122"/>
      <c r="P1" s="123"/>
    </row>
    <row r="2" spans="1:16" ht="63"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ht="78" x14ac:dyDescent="0.3">
      <c r="A3" s="47">
        <v>1</v>
      </c>
      <c r="B3" s="14" t="s">
        <v>927</v>
      </c>
      <c r="C3" s="14" t="s">
        <v>676</v>
      </c>
      <c r="D3" s="9" t="s">
        <v>926</v>
      </c>
      <c r="E3" s="10">
        <v>2</v>
      </c>
      <c r="F3" s="10" t="s">
        <v>561</v>
      </c>
      <c r="G3" s="106"/>
      <c r="H3" s="101">
        <f>G3*19%</f>
        <v>0</v>
      </c>
      <c r="I3" s="101">
        <f>G3+H3</f>
        <v>0</v>
      </c>
      <c r="J3" s="102">
        <f>I3*E3</f>
        <v>0</v>
      </c>
    </row>
    <row r="4" spans="1:16" ht="94.95" customHeight="1" x14ac:dyDescent="0.3">
      <c r="A4" s="47">
        <v>2</v>
      </c>
      <c r="B4" s="14" t="s">
        <v>928</v>
      </c>
      <c r="C4" s="14" t="s">
        <v>677</v>
      </c>
      <c r="D4" s="9" t="s">
        <v>926</v>
      </c>
      <c r="E4" s="10">
        <v>1</v>
      </c>
      <c r="F4" s="10" t="s">
        <v>561</v>
      </c>
      <c r="G4" s="106"/>
      <c r="H4" s="101">
        <f t="shared" ref="H4:H13" si="0">G4*19%</f>
        <v>0</v>
      </c>
      <c r="I4" s="101">
        <f t="shared" ref="I4:I13" si="1">G4+H4</f>
        <v>0</v>
      </c>
      <c r="J4" s="102">
        <f t="shared" ref="J4:J13" si="2">I4*E4</f>
        <v>0</v>
      </c>
    </row>
    <row r="5" spans="1:16" ht="81.599999999999994" customHeight="1" x14ac:dyDescent="0.3">
      <c r="A5" s="47">
        <v>3</v>
      </c>
      <c r="B5" s="14" t="s">
        <v>929</v>
      </c>
      <c r="C5" s="14" t="s">
        <v>678</v>
      </c>
      <c r="D5" s="9" t="s">
        <v>926</v>
      </c>
      <c r="E5" s="10">
        <v>5</v>
      </c>
      <c r="F5" s="10" t="s">
        <v>561</v>
      </c>
      <c r="G5" s="106"/>
      <c r="H5" s="101">
        <f t="shared" si="0"/>
        <v>0</v>
      </c>
      <c r="I5" s="101">
        <f t="shared" si="1"/>
        <v>0</v>
      </c>
      <c r="J5" s="102">
        <f t="shared" si="2"/>
        <v>0</v>
      </c>
    </row>
    <row r="6" spans="1:16" ht="96.6" customHeight="1" x14ac:dyDescent="0.3">
      <c r="A6" s="47">
        <v>4</v>
      </c>
      <c r="B6" s="14" t="s">
        <v>547</v>
      </c>
      <c r="C6" s="14" t="s">
        <v>679</v>
      </c>
      <c r="D6" s="9" t="s">
        <v>548</v>
      </c>
      <c r="E6" s="10">
        <v>6</v>
      </c>
      <c r="F6" s="10" t="s">
        <v>561</v>
      </c>
      <c r="G6" s="106"/>
      <c r="H6" s="101">
        <f t="shared" si="0"/>
        <v>0</v>
      </c>
      <c r="I6" s="101">
        <f t="shared" si="1"/>
        <v>0</v>
      </c>
      <c r="J6" s="102">
        <f t="shared" si="2"/>
        <v>0</v>
      </c>
    </row>
    <row r="7" spans="1:16" ht="90" customHeight="1" x14ac:dyDescent="0.3">
      <c r="A7" s="47">
        <v>5</v>
      </c>
      <c r="B7" s="14" t="s">
        <v>549</v>
      </c>
      <c r="C7" s="14" t="s">
        <v>680</v>
      </c>
      <c r="D7" s="9" t="s">
        <v>550</v>
      </c>
      <c r="E7" s="10">
        <v>8</v>
      </c>
      <c r="F7" s="10" t="s">
        <v>561</v>
      </c>
      <c r="G7" s="106"/>
      <c r="H7" s="101">
        <f t="shared" si="0"/>
        <v>0</v>
      </c>
      <c r="I7" s="101">
        <f t="shared" si="1"/>
        <v>0</v>
      </c>
      <c r="J7" s="102">
        <f t="shared" si="2"/>
        <v>0</v>
      </c>
    </row>
    <row r="8" spans="1:16" ht="99.6" customHeight="1" x14ac:dyDescent="0.3">
      <c r="A8" s="47">
        <v>6</v>
      </c>
      <c r="B8" s="14" t="s">
        <v>551</v>
      </c>
      <c r="C8" s="14" t="s">
        <v>679</v>
      </c>
      <c r="D8" s="9" t="s">
        <v>552</v>
      </c>
      <c r="E8" s="10">
        <v>5</v>
      </c>
      <c r="F8" s="10" t="s">
        <v>561</v>
      </c>
      <c r="G8" s="106"/>
      <c r="H8" s="101">
        <f t="shared" si="0"/>
        <v>0</v>
      </c>
      <c r="I8" s="101">
        <f t="shared" si="1"/>
        <v>0</v>
      </c>
      <c r="J8" s="102">
        <f t="shared" si="2"/>
        <v>0</v>
      </c>
    </row>
    <row r="9" spans="1:16" ht="90" customHeight="1" x14ac:dyDescent="0.3">
      <c r="A9" s="47">
        <v>7</v>
      </c>
      <c r="B9" s="14" t="s">
        <v>553</v>
      </c>
      <c r="C9" s="14" t="s">
        <v>681</v>
      </c>
      <c r="D9" s="9" t="s">
        <v>554</v>
      </c>
      <c r="E9" s="10">
        <v>6</v>
      </c>
      <c r="F9" s="10" t="s">
        <v>561</v>
      </c>
      <c r="G9" s="106"/>
      <c r="H9" s="101">
        <f t="shared" si="0"/>
        <v>0</v>
      </c>
      <c r="I9" s="101">
        <f t="shared" si="1"/>
        <v>0</v>
      </c>
      <c r="J9" s="102">
        <f t="shared" si="2"/>
        <v>0</v>
      </c>
    </row>
    <row r="10" spans="1:16" ht="126.6" customHeight="1" x14ac:dyDescent="0.3">
      <c r="A10" s="47">
        <v>8</v>
      </c>
      <c r="B10" s="14" t="s">
        <v>555</v>
      </c>
      <c r="C10" s="14" t="s">
        <v>682</v>
      </c>
      <c r="D10" s="9" t="s">
        <v>556</v>
      </c>
      <c r="E10" s="10">
        <v>2</v>
      </c>
      <c r="F10" s="10" t="s">
        <v>561</v>
      </c>
      <c r="G10" s="106"/>
      <c r="H10" s="101">
        <f t="shared" si="0"/>
        <v>0</v>
      </c>
      <c r="I10" s="101">
        <f t="shared" si="1"/>
        <v>0</v>
      </c>
      <c r="J10" s="102">
        <f t="shared" si="2"/>
        <v>0</v>
      </c>
    </row>
    <row r="11" spans="1:16" ht="85.2" customHeight="1" x14ac:dyDescent="0.3">
      <c r="A11" s="47">
        <v>9</v>
      </c>
      <c r="B11" s="14" t="s">
        <v>930</v>
      </c>
      <c r="C11" s="14" t="s">
        <v>683</v>
      </c>
      <c r="D11" s="9" t="s">
        <v>554</v>
      </c>
      <c r="E11" s="10">
        <v>4</v>
      </c>
      <c r="F11" s="10" t="s">
        <v>561</v>
      </c>
      <c r="G11" s="106"/>
      <c r="H11" s="101">
        <f t="shared" si="0"/>
        <v>0</v>
      </c>
      <c r="I11" s="101">
        <f t="shared" si="1"/>
        <v>0</v>
      </c>
      <c r="J11" s="102">
        <f t="shared" si="2"/>
        <v>0</v>
      </c>
    </row>
    <row r="12" spans="1:16" ht="102.75" customHeight="1" x14ac:dyDescent="0.3">
      <c r="A12" s="47">
        <v>10</v>
      </c>
      <c r="B12" s="14" t="s">
        <v>559</v>
      </c>
      <c r="C12" s="8" t="s">
        <v>883</v>
      </c>
      <c r="D12" s="9" t="s">
        <v>558</v>
      </c>
      <c r="E12" s="10">
        <v>1</v>
      </c>
      <c r="F12" s="10" t="s">
        <v>561</v>
      </c>
      <c r="G12" s="106"/>
      <c r="H12" s="101">
        <f t="shared" si="0"/>
        <v>0</v>
      </c>
      <c r="I12" s="101">
        <f t="shared" si="1"/>
        <v>0</v>
      </c>
      <c r="J12" s="102">
        <f t="shared" si="2"/>
        <v>0</v>
      </c>
    </row>
    <row r="13" spans="1:16" ht="72" customHeight="1" x14ac:dyDescent="0.3">
      <c r="A13" s="47">
        <v>11</v>
      </c>
      <c r="B13" s="14" t="s">
        <v>560</v>
      </c>
      <c r="C13" s="8" t="s">
        <v>884</v>
      </c>
      <c r="D13" s="9" t="s">
        <v>558</v>
      </c>
      <c r="E13" s="10">
        <v>1</v>
      </c>
      <c r="F13" s="10" t="s">
        <v>561</v>
      </c>
      <c r="G13" s="106"/>
      <c r="H13" s="101">
        <f t="shared" si="0"/>
        <v>0</v>
      </c>
      <c r="I13" s="101">
        <f t="shared" si="1"/>
        <v>0</v>
      </c>
      <c r="J13" s="102">
        <f t="shared" si="2"/>
        <v>0</v>
      </c>
    </row>
    <row r="14" spans="1:16" ht="31.5" customHeight="1" x14ac:dyDescent="0.3">
      <c r="I14" s="61" t="s">
        <v>878</v>
      </c>
      <c r="J14" s="102">
        <f>SUM(J3:J13)</f>
        <v>0</v>
      </c>
    </row>
  </sheetData>
  <mergeCells count="3">
    <mergeCell ref="A1:F1"/>
    <mergeCell ref="G1:J1"/>
    <mergeCell ref="L1:P2"/>
  </mergeCells>
  <pageMargins left="0.7" right="0.7" top="0.75" bottom="0.75" header="0.3" footer="0.3"/>
  <pageSetup orientation="portrait"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DC60D-FF94-4C51-8948-D067D034BA63}">
  <sheetPr>
    <tabColor rgb="FFFFC000"/>
  </sheetPr>
  <dimension ref="A1:P945"/>
  <sheetViews>
    <sheetView zoomScale="80" zoomScaleNormal="80" workbookViewId="0">
      <pane ySplit="2" topLeftCell="A3" activePane="bottomLeft" state="frozen"/>
      <selection pane="bottomLeft" activeCell="G3" sqref="G3"/>
    </sheetView>
  </sheetViews>
  <sheetFormatPr baseColWidth="10" defaultColWidth="14.44140625" defaultRowHeight="15.6" x14ac:dyDescent="0.3"/>
  <cols>
    <col min="1" max="1" width="7.109375" style="11" customWidth="1"/>
    <col min="2" max="2" width="28" style="11" customWidth="1"/>
    <col min="3" max="3" width="83.88671875" style="11" customWidth="1"/>
    <col min="4" max="4" width="14.5546875" style="15" customWidth="1"/>
    <col min="5" max="5" width="17.44140625" style="11" customWidth="1"/>
    <col min="6" max="6" width="17.88671875" style="11" customWidth="1"/>
    <col min="7" max="7" width="17.33203125" style="11" customWidth="1"/>
    <col min="8" max="8" width="17.44140625" style="11" customWidth="1"/>
    <col min="9" max="9" width="19.44140625" style="11" customWidth="1"/>
    <col min="10" max="10" width="20.44140625" style="11" customWidth="1"/>
    <col min="11" max="16384" width="14.44140625" style="11"/>
  </cols>
  <sheetData>
    <row r="1" spans="1:16" ht="81" customHeight="1" x14ac:dyDescent="0.3">
      <c r="A1" s="117" t="s">
        <v>187</v>
      </c>
      <c r="B1" s="117"/>
      <c r="C1" s="117"/>
      <c r="D1" s="117"/>
      <c r="E1" s="117"/>
      <c r="F1" s="117"/>
      <c r="G1" s="118" t="s">
        <v>960</v>
      </c>
      <c r="H1" s="128"/>
      <c r="I1" s="128"/>
      <c r="J1" s="129"/>
      <c r="L1" s="121" t="s">
        <v>961</v>
      </c>
      <c r="M1" s="122"/>
      <c r="N1" s="122"/>
      <c r="O1" s="122"/>
      <c r="P1" s="123"/>
    </row>
    <row r="2" spans="1:16" ht="50.25" customHeight="1" thickBot="1" x14ac:dyDescent="0.35">
      <c r="A2" s="58" t="s">
        <v>0</v>
      </c>
      <c r="B2" s="59" t="s">
        <v>10</v>
      </c>
      <c r="C2" s="59" t="s">
        <v>1</v>
      </c>
      <c r="D2" s="116" t="s">
        <v>2</v>
      </c>
      <c r="E2" s="59" t="s">
        <v>9</v>
      </c>
      <c r="F2" s="59" t="s">
        <v>5</v>
      </c>
      <c r="G2" s="97" t="s">
        <v>875</v>
      </c>
      <c r="H2" s="65" t="s">
        <v>876</v>
      </c>
      <c r="I2" s="65" t="s">
        <v>880</v>
      </c>
      <c r="J2" s="98" t="s">
        <v>877</v>
      </c>
      <c r="L2" s="124"/>
      <c r="M2" s="125"/>
      <c r="N2" s="125"/>
      <c r="O2" s="125"/>
      <c r="P2" s="126"/>
    </row>
    <row r="3" spans="1:16" ht="77.25" customHeight="1" x14ac:dyDescent="0.3">
      <c r="A3" s="6">
        <v>1</v>
      </c>
      <c r="B3" s="14" t="s">
        <v>92</v>
      </c>
      <c r="C3" s="14" t="s">
        <v>93</v>
      </c>
      <c r="D3" s="9" t="s">
        <v>118</v>
      </c>
      <c r="E3" s="5">
        <v>10</v>
      </c>
      <c r="F3" s="5" t="s">
        <v>500</v>
      </c>
      <c r="G3" s="106"/>
      <c r="H3" s="101">
        <f>G3*19%</f>
        <v>0</v>
      </c>
      <c r="I3" s="101">
        <f>G3+H3</f>
        <v>0</v>
      </c>
      <c r="J3" s="102">
        <f>I3*E3</f>
        <v>0</v>
      </c>
    </row>
    <row r="4" spans="1:16" ht="132.75" customHeight="1" x14ac:dyDescent="0.3">
      <c r="A4" s="6">
        <v>2</v>
      </c>
      <c r="B4" s="14" t="s">
        <v>94</v>
      </c>
      <c r="C4" s="14" t="s">
        <v>885</v>
      </c>
      <c r="D4" s="9" t="s">
        <v>119</v>
      </c>
      <c r="E4" s="5">
        <v>10</v>
      </c>
      <c r="F4" s="5" t="s">
        <v>500</v>
      </c>
      <c r="G4" s="106"/>
      <c r="H4" s="101">
        <f t="shared" ref="H4:H50" si="0">G4*19%</f>
        <v>0</v>
      </c>
      <c r="I4" s="101">
        <f t="shared" ref="I4:I50" si="1">G4+H4</f>
        <v>0</v>
      </c>
      <c r="J4" s="102">
        <f t="shared" ref="J4:J50" si="2">I4*E4</f>
        <v>0</v>
      </c>
    </row>
    <row r="5" spans="1:16" ht="228.75" customHeight="1" x14ac:dyDescent="0.3">
      <c r="A5" s="6">
        <v>3</v>
      </c>
      <c r="B5" s="14" t="s">
        <v>95</v>
      </c>
      <c r="C5" s="14" t="s">
        <v>886</v>
      </c>
      <c r="D5" s="9" t="s">
        <v>120</v>
      </c>
      <c r="E5" s="5">
        <v>20</v>
      </c>
      <c r="F5" s="5" t="s">
        <v>500</v>
      </c>
      <c r="G5" s="106"/>
      <c r="H5" s="101">
        <f t="shared" si="0"/>
        <v>0</v>
      </c>
      <c r="I5" s="101">
        <f t="shared" si="1"/>
        <v>0</v>
      </c>
      <c r="J5" s="102">
        <f t="shared" si="2"/>
        <v>0</v>
      </c>
    </row>
    <row r="6" spans="1:16" ht="225" customHeight="1" x14ac:dyDescent="0.3">
      <c r="A6" s="6">
        <v>4</v>
      </c>
      <c r="B6" s="14" t="s">
        <v>96</v>
      </c>
      <c r="C6" s="14" t="s">
        <v>887</v>
      </c>
      <c r="D6" s="9" t="s">
        <v>121</v>
      </c>
      <c r="E6" s="5">
        <v>10</v>
      </c>
      <c r="F6" s="5" t="s">
        <v>500</v>
      </c>
      <c r="G6" s="106"/>
      <c r="H6" s="101">
        <f t="shared" si="0"/>
        <v>0</v>
      </c>
      <c r="I6" s="101">
        <f t="shared" si="1"/>
        <v>0</v>
      </c>
      <c r="J6" s="102">
        <f t="shared" si="2"/>
        <v>0</v>
      </c>
    </row>
    <row r="7" spans="1:16" ht="225" customHeight="1" x14ac:dyDescent="0.3">
      <c r="A7" s="6">
        <v>5</v>
      </c>
      <c r="B7" s="14" t="s">
        <v>504</v>
      </c>
      <c r="C7" s="14" t="s">
        <v>505</v>
      </c>
      <c r="D7" s="9" t="s">
        <v>3</v>
      </c>
      <c r="E7" s="5">
        <v>30</v>
      </c>
      <c r="F7" s="5" t="s">
        <v>500</v>
      </c>
      <c r="G7" s="106"/>
      <c r="H7" s="101">
        <f t="shared" si="0"/>
        <v>0</v>
      </c>
      <c r="I7" s="101">
        <f t="shared" si="1"/>
        <v>0</v>
      </c>
      <c r="J7" s="102">
        <f t="shared" si="2"/>
        <v>0</v>
      </c>
    </row>
    <row r="8" spans="1:16" ht="234" customHeight="1" x14ac:dyDescent="0.3">
      <c r="A8" s="6">
        <v>6</v>
      </c>
      <c r="B8" s="14" t="s">
        <v>97</v>
      </c>
      <c r="C8" s="14" t="s">
        <v>888</v>
      </c>
      <c r="D8" s="9" t="s">
        <v>122</v>
      </c>
      <c r="E8" s="5">
        <v>5</v>
      </c>
      <c r="F8" s="5" t="s">
        <v>500</v>
      </c>
      <c r="G8" s="106"/>
      <c r="H8" s="101">
        <f t="shared" si="0"/>
        <v>0</v>
      </c>
      <c r="I8" s="101">
        <f t="shared" si="1"/>
        <v>0</v>
      </c>
      <c r="J8" s="102">
        <f t="shared" si="2"/>
        <v>0</v>
      </c>
    </row>
    <row r="9" spans="1:16" ht="250.5" customHeight="1" x14ac:dyDescent="0.3">
      <c r="A9" s="6">
        <v>7</v>
      </c>
      <c r="B9" s="17" t="s">
        <v>98</v>
      </c>
      <c r="C9" s="17" t="s">
        <v>889</v>
      </c>
      <c r="D9" s="25" t="s">
        <v>123</v>
      </c>
      <c r="E9" s="22">
        <v>100</v>
      </c>
      <c r="F9" s="5" t="s">
        <v>500</v>
      </c>
      <c r="G9" s="106"/>
      <c r="H9" s="101">
        <f t="shared" si="0"/>
        <v>0</v>
      </c>
      <c r="I9" s="101">
        <f t="shared" si="1"/>
        <v>0</v>
      </c>
      <c r="J9" s="102">
        <f t="shared" si="2"/>
        <v>0</v>
      </c>
    </row>
    <row r="10" spans="1:16" ht="319.5" customHeight="1" x14ac:dyDescent="0.3">
      <c r="A10" s="6">
        <v>8</v>
      </c>
      <c r="B10" s="17" t="s">
        <v>506</v>
      </c>
      <c r="C10" s="17" t="s">
        <v>508</v>
      </c>
      <c r="D10" s="25" t="s">
        <v>507</v>
      </c>
      <c r="E10" s="22">
        <v>10</v>
      </c>
      <c r="F10" s="5" t="s">
        <v>500</v>
      </c>
      <c r="G10" s="106"/>
      <c r="H10" s="101">
        <f t="shared" si="0"/>
        <v>0</v>
      </c>
      <c r="I10" s="101">
        <f t="shared" si="1"/>
        <v>0</v>
      </c>
      <c r="J10" s="102">
        <f t="shared" si="2"/>
        <v>0</v>
      </c>
    </row>
    <row r="11" spans="1:16" ht="333.75" customHeight="1" x14ac:dyDescent="0.3">
      <c r="A11" s="6">
        <v>9</v>
      </c>
      <c r="B11" s="14" t="s">
        <v>99</v>
      </c>
      <c r="C11" s="14" t="s">
        <v>890</v>
      </c>
      <c r="D11" s="9" t="s">
        <v>124</v>
      </c>
      <c r="E11" s="5">
        <v>2</v>
      </c>
      <c r="F11" s="5" t="s">
        <v>500</v>
      </c>
      <c r="G11" s="106"/>
      <c r="H11" s="101">
        <f t="shared" si="0"/>
        <v>0</v>
      </c>
      <c r="I11" s="101">
        <f t="shared" si="1"/>
        <v>0</v>
      </c>
      <c r="J11" s="102">
        <f t="shared" si="2"/>
        <v>0</v>
      </c>
    </row>
    <row r="12" spans="1:16" ht="293.25" customHeight="1" x14ac:dyDescent="0.3">
      <c r="A12" s="6">
        <v>10</v>
      </c>
      <c r="B12" s="14" t="s">
        <v>100</v>
      </c>
      <c r="C12" s="14" t="s">
        <v>891</v>
      </c>
      <c r="D12" s="9" t="s">
        <v>125</v>
      </c>
      <c r="E12" s="5">
        <v>10</v>
      </c>
      <c r="F12" s="5" t="s">
        <v>500</v>
      </c>
      <c r="G12" s="106"/>
      <c r="H12" s="101">
        <f t="shared" si="0"/>
        <v>0</v>
      </c>
      <c r="I12" s="101">
        <f t="shared" si="1"/>
        <v>0</v>
      </c>
      <c r="J12" s="102">
        <f t="shared" si="2"/>
        <v>0</v>
      </c>
    </row>
    <row r="13" spans="1:16" ht="316.5" customHeight="1" x14ac:dyDescent="0.3">
      <c r="A13" s="6">
        <v>11</v>
      </c>
      <c r="B13" s="14" t="s">
        <v>101</v>
      </c>
      <c r="C13" s="14" t="s">
        <v>892</v>
      </c>
      <c r="D13" s="9" t="s">
        <v>90</v>
      </c>
      <c r="E13" s="5">
        <v>3</v>
      </c>
      <c r="F13" s="5" t="s">
        <v>500</v>
      </c>
      <c r="G13" s="106"/>
      <c r="H13" s="101">
        <f t="shared" si="0"/>
        <v>0</v>
      </c>
      <c r="I13" s="101">
        <f t="shared" si="1"/>
        <v>0</v>
      </c>
      <c r="J13" s="102">
        <f t="shared" si="2"/>
        <v>0</v>
      </c>
    </row>
    <row r="14" spans="1:16" ht="293.25" customHeight="1" x14ac:dyDescent="0.3">
      <c r="A14" s="6">
        <v>12</v>
      </c>
      <c r="B14" s="14" t="s">
        <v>509</v>
      </c>
      <c r="C14" s="14" t="s">
        <v>510</v>
      </c>
      <c r="D14" s="9" t="s">
        <v>511</v>
      </c>
      <c r="E14" s="5">
        <v>6</v>
      </c>
      <c r="F14" s="5" t="s">
        <v>500</v>
      </c>
      <c r="G14" s="106"/>
      <c r="H14" s="101">
        <f t="shared" si="0"/>
        <v>0</v>
      </c>
      <c r="I14" s="101">
        <f t="shared" si="1"/>
        <v>0</v>
      </c>
      <c r="J14" s="102">
        <f t="shared" si="2"/>
        <v>0</v>
      </c>
    </row>
    <row r="15" spans="1:16" ht="331.5" customHeight="1" x14ac:dyDescent="0.3">
      <c r="A15" s="6">
        <v>13</v>
      </c>
      <c r="B15" s="14" t="s">
        <v>501</v>
      </c>
      <c r="C15" s="14" t="s">
        <v>893</v>
      </c>
      <c r="D15" s="9" t="s">
        <v>126</v>
      </c>
      <c r="E15" s="5">
        <v>2</v>
      </c>
      <c r="F15" s="5" t="s">
        <v>500</v>
      </c>
      <c r="G15" s="106"/>
      <c r="H15" s="101">
        <f t="shared" si="0"/>
        <v>0</v>
      </c>
      <c r="I15" s="101">
        <f t="shared" si="1"/>
        <v>0</v>
      </c>
      <c r="J15" s="102">
        <f t="shared" si="2"/>
        <v>0</v>
      </c>
    </row>
    <row r="16" spans="1:16" ht="362.25" customHeight="1" x14ac:dyDescent="0.3">
      <c r="A16" s="6">
        <v>14</v>
      </c>
      <c r="B16" s="14" t="s">
        <v>512</v>
      </c>
      <c r="C16" s="14" t="s">
        <v>894</v>
      </c>
      <c r="D16" s="9" t="s">
        <v>127</v>
      </c>
      <c r="E16" s="5">
        <v>2</v>
      </c>
      <c r="F16" s="5" t="s">
        <v>500</v>
      </c>
      <c r="G16" s="106"/>
      <c r="H16" s="101">
        <f t="shared" si="0"/>
        <v>0</v>
      </c>
      <c r="I16" s="101">
        <f t="shared" si="1"/>
        <v>0</v>
      </c>
      <c r="J16" s="102">
        <f t="shared" si="2"/>
        <v>0</v>
      </c>
    </row>
    <row r="17" spans="1:10" ht="409.5" customHeight="1" x14ac:dyDescent="0.3">
      <c r="A17" s="6">
        <v>15</v>
      </c>
      <c r="B17" s="8" t="s">
        <v>102</v>
      </c>
      <c r="C17" s="66" t="s">
        <v>895</v>
      </c>
      <c r="D17" s="9" t="s">
        <v>3</v>
      </c>
      <c r="E17" s="5">
        <v>500</v>
      </c>
      <c r="F17" s="5" t="s">
        <v>500</v>
      </c>
      <c r="G17" s="106"/>
      <c r="H17" s="101">
        <f t="shared" si="0"/>
        <v>0</v>
      </c>
      <c r="I17" s="101">
        <f t="shared" si="1"/>
        <v>0</v>
      </c>
      <c r="J17" s="102">
        <f t="shared" si="2"/>
        <v>0</v>
      </c>
    </row>
    <row r="18" spans="1:10" ht="391.5" customHeight="1" x14ac:dyDescent="0.3">
      <c r="A18" s="6">
        <v>16</v>
      </c>
      <c r="B18" s="8" t="s">
        <v>103</v>
      </c>
      <c r="C18" s="14" t="s">
        <v>896</v>
      </c>
      <c r="D18" s="9" t="s">
        <v>3</v>
      </c>
      <c r="E18" s="5">
        <v>500</v>
      </c>
      <c r="F18" s="5" t="s">
        <v>500</v>
      </c>
      <c r="G18" s="106"/>
      <c r="H18" s="101">
        <f t="shared" si="0"/>
        <v>0</v>
      </c>
      <c r="I18" s="101">
        <f t="shared" si="1"/>
        <v>0</v>
      </c>
      <c r="J18" s="102">
        <f t="shared" si="2"/>
        <v>0</v>
      </c>
    </row>
    <row r="19" spans="1:10" ht="324.75" customHeight="1" x14ac:dyDescent="0.3">
      <c r="A19" s="6">
        <v>17</v>
      </c>
      <c r="B19" s="14" t="s">
        <v>104</v>
      </c>
      <c r="C19" s="14" t="s">
        <v>897</v>
      </c>
      <c r="D19" s="9" t="s">
        <v>3</v>
      </c>
      <c r="E19" s="5">
        <v>7</v>
      </c>
      <c r="F19" s="5" t="s">
        <v>500</v>
      </c>
      <c r="G19" s="106"/>
      <c r="H19" s="101">
        <f t="shared" si="0"/>
        <v>0</v>
      </c>
      <c r="I19" s="101">
        <f t="shared" si="1"/>
        <v>0</v>
      </c>
      <c r="J19" s="102">
        <f t="shared" si="2"/>
        <v>0</v>
      </c>
    </row>
    <row r="20" spans="1:10" ht="313.5" customHeight="1" x14ac:dyDescent="0.3">
      <c r="A20" s="6">
        <v>18</v>
      </c>
      <c r="B20" s="14" t="s">
        <v>513</v>
      </c>
      <c r="C20" s="14" t="s">
        <v>898</v>
      </c>
      <c r="D20" s="9" t="s">
        <v>3</v>
      </c>
      <c r="E20" s="5">
        <v>5</v>
      </c>
      <c r="F20" s="5" t="s">
        <v>500</v>
      </c>
      <c r="G20" s="106"/>
      <c r="H20" s="101">
        <f t="shared" si="0"/>
        <v>0</v>
      </c>
      <c r="I20" s="101">
        <f t="shared" si="1"/>
        <v>0</v>
      </c>
      <c r="J20" s="102">
        <f t="shared" si="2"/>
        <v>0</v>
      </c>
    </row>
    <row r="21" spans="1:10" ht="319.5" customHeight="1" x14ac:dyDescent="0.3">
      <c r="A21" s="6">
        <v>19</v>
      </c>
      <c r="B21" s="14" t="s">
        <v>514</v>
      </c>
      <c r="C21" s="14" t="s">
        <v>899</v>
      </c>
      <c r="D21" s="9" t="s">
        <v>190</v>
      </c>
      <c r="E21" s="5">
        <v>10</v>
      </c>
      <c r="F21" s="5" t="s">
        <v>500</v>
      </c>
      <c r="G21" s="106"/>
      <c r="H21" s="101">
        <f t="shared" si="0"/>
        <v>0</v>
      </c>
      <c r="I21" s="101">
        <f t="shared" si="1"/>
        <v>0</v>
      </c>
      <c r="J21" s="102">
        <f t="shared" si="2"/>
        <v>0</v>
      </c>
    </row>
    <row r="22" spans="1:10" ht="357.75" customHeight="1" x14ac:dyDescent="0.3">
      <c r="A22" s="6">
        <v>20</v>
      </c>
      <c r="B22" s="14" t="s">
        <v>515</v>
      </c>
      <c r="C22" s="14" t="s">
        <v>900</v>
      </c>
      <c r="D22" s="9" t="s">
        <v>502</v>
      </c>
      <c r="E22" s="5">
        <v>4</v>
      </c>
      <c r="F22" s="5" t="s">
        <v>500</v>
      </c>
      <c r="G22" s="106"/>
      <c r="H22" s="101">
        <f t="shared" si="0"/>
        <v>0</v>
      </c>
      <c r="I22" s="101">
        <f t="shared" si="1"/>
        <v>0</v>
      </c>
      <c r="J22" s="102">
        <f t="shared" si="2"/>
        <v>0</v>
      </c>
    </row>
    <row r="23" spans="1:10" ht="334.5" customHeight="1" x14ac:dyDescent="0.3">
      <c r="A23" s="6">
        <v>21</v>
      </c>
      <c r="B23" s="14" t="s">
        <v>105</v>
      </c>
      <c r="C23" s="14" t="s">
        <v>901</v>
      </c>
      <c r="D23" s="9" t="s">
        <v>8</v>
      </c>
      <c r="E23" s="5">
        <v>2</v>
      </c>
      <c r="F23" s="5" t="s">
        <v>500</v>
      </c>
      <c r="G23" s="106"/>
      <c r="H23" s="101">
        <f t="shared" si="0"/>
        <v>0</v>
      </c>
      <c r="I23" s="101">
        <f t="shared" si="1"/>
        <v>0</v>
      </c>
      <c r="J23" s="102">
        <f t="shared" si="2"/>
        <v>0</v>
      </c>
    </row>
    <row r="24" spans="1:10" ht="247.5" customHeight="1" x14ac:dyDescent="0.3">
      <c r="A24" s="6">
        <v>22</v>
      </c>
      <c r="B24" s="14" t="s">
        <v>940</v>
      </c>
      <c r="C24" s="14" t="s">
        <v>902</v>
      </c>
      <c r="D24" s="9" t="s">
        <v>8</v>
      </c>
      <c r="E24" s="5">
        <v>10</v>
      </c>
      <c r="F24" s="5" t="s">
        <v>500</v>
      </c>
      <c r="G24" s="106"/>
      <c r="H24" s="101">
        <f t="shared" si="0"/>
        <v>0</v>
      </c>
      <c r="I24" s="101">
        <f t="shared" si="1"/>
        <v>0</v>
      </c>
      <c r="J24" s="102">
        <f t="shared" si="2"/>
        <v>0</v>
      </c>
    </row>
    <row r="25" spans="1:10" ht="334.5" customHeight="1" x14ac:dyDescent="0.3">
      <c r="A25" s="6">
        <v>23</v>
      </c>
      <c r="B25" s="8" t="s">
        <v>516</v>
      </c>
      <c r="C25" s="14" t="s">
        <v>903</v>
      </c>
      <c r="D25" s="9" t="s">
        <v>128</v>
      </c>
      <c r="E25" s="5">
        <v>10</v>
      </c>
      <c r="F25" s="5" t="s">
        <v>500</v>
      </c>
      <c r="G25" s="106"/>
      <c r="H25" s="101">
        <f t="shared" si="0"/>
        <v>0</v>
      </c>
      <c r="I25" s="101">
        <f t="shared" si="1"/>
        <v>0</v>
      </c>
      <c r="J25" s="102">
        <f t="shared" si="2"/>
        <v>0</v>
      </c>
    </row>
    <row r="26" spans="1:10" ht="294.75" customHeight="1" x14ac:dyDescent="0.3">
      <c r="A26" s="6">
        <v>24</v>
      </c>
      <c r="B26" s="8" t="s">
        <v>517</v>
      </c>
      <c r="C26" s="14" t="s">
        <v>904</v>
      </c>
      <c r="D26" s="9" t="s">
        <v>129</v>
      </c>
      <c r="E26" s="5">
        <v>10</v>
      </c>
      <c r="F26" s="5" t="s">
        <v>500</v>
      </c>
      <c r="G26" s="106"/>
      <c r="H26" s="101">
        <f t="shared" si="0"/>
        <v>0</v>
      </c>
      <c r="I26" s="101">
        <f t="shared" si="1"/>
        <v>0</v>
      </c>
      <c r="J26" s="102">
        <f t="shared" si="2"/>
        <v>0</v>
      </c>
    </row>
    <row r="27" spans="1:10" ht="183" customHeight="1" x14ac:dyDescent="0.3">
      <c r="A27" s="6">
        <v>25</v>
      </c>
      <c r="B27" s="17" t="s">
        <v>518</v>
      </c>
      <c r="C27" s="17" t="s">
        <v>905</v>
      </c>
      <c r="D27" s="25" t="s">
        <v>519</v>
      </c>
      <c r="E27" s="22">
        <v>20</v>
      </c>
      <c r="F27" s="5" t="s">
        <v>500</v>
      </c>
      <c r="G27" s="106"/>
      <c r="H27" s="101">
        <f t="shared" si="0"/>
        <v>0</v>
      </c>
      <c r="I27" s="101">
        <f t="shared" si="1"/>
        <v>0</v>
      </c>
      <c r="J27" s="102">
        <f t="shared" si="2"/>
        <v>0</v>
      </c>
    </row>
    <row r="28" spans="1:10" ht="291" customHeight="1" x14ac:dyDescent="0.3">
      <c r="A28" s="6">
        <v>26</v>
      </c>
      <c r="B28" s="17" t="s">
        <v>520</v>
      </c>
      <c r="C28" s="17" t="s">
        <v>906</v>
      </c>
      <c r="D28" s="25" t="s">
        <v>521</v>
      </c>
      <c r="E28" s="22">
        <v>10</v>
      </c>
      <c r="F28" s="5" t="s">
        <v>500</v>
      </c>
      <c r="G28" s="106"/>
      <c r="H28" s="101">
        <f t="shared" si="0"/>
        <v>0</v>
      </c>
      <c r="I28" s="101">
        <f t="shared" si="1"/>
        <v>0</v>
      </c>
      <c r="J28" s="102">
        <f t="shared" si="2"/>
        <v>0</v>
      </c>
    </row>
    <row r="29" spans="1:10" ht="242.25" customHeight="1" x14ac:dyDescent="0.3">
      <c r="A29" s="6">
        <v>27</v>
      </c>
      <c r="B29" s="14" t="s">
        <v>106</v>
      </c>
      <c r="C29" s="14" t="s">
        <v>907</v>
      </c>
      <c r="D29" s="9" t="s">
        <v>130</v>
      </c>
      <c r="E29" s="5">
        <v>5</v>
      </c>
      <c r="F29" s="5" t="s">
        <v>500</v>
      </c>
      <c r="G29" s="106"/>
      <c r="H29" s="101">
        <f t="shared" si="0"/>
        <v>0</v>
      </c>
      <c r="I29" s="101">
        <f t="shared" si="1"/>
        <v>0</v>
      </c>
      <c r="J29" s="102">
        <f t="shared" si="2"/>
        <v>0</v>
      </c>
    </row>
    <row r="30" spans="1:10" ht="233.25" customHeight="1" x14ac:dyDescent="0.3">
      <c r="A30" s="6">
        <v>28</v>
      </c>
      <c r="B30" s="14" t="s">
        <v>107</v>
      </c>
      <c r="C30" s="67" t="s">
        <v>908</v>
      </c>
      <c r="D30" s="9" t="s">
        <v>131</v>
      </c>
      <c r="E30" s="5">
        <v>10</v>
      </c>
      <c r="F30" s="5" t="s">
        <v>500</v>
      </c>
      <c r="G30" s="106"/>
      <c r="H30" s="101">
        <f t="shared" si="0"/>
        <v>0</v>
      </c>
      <c r="I30" s="101">
        <f t="shared" si="1"/>
        <v>0</v>
      </c>
      <c r="J30" s="102">
        <f t="shared" si="2"/>
        <v>0</v>
      </c>
    </row>
    <row r="31" spans="1:10" ht="176.25" customHeight="1" x14ac:dyDescent="0.3">
      <c r="A31" s="6">
        <v>29</v>
      </c>
      <c r="B31" s="14" t="s">
        <v>108</v>
      </c>
      <c r="C31" s="14" t="s">
        <v>909</v>
      </c>
      <c r="D31" s="10" t="s">
        <v>132</v>
      </c>
      <c r="E31" s="5">
        <v>3</v>
      </c>
      <c r="F31" s="5" t="s">
        <v>500</v>
      </c>
      <c r="G31" s="106"/>
      <c r="H31" s="101">
        <f t="shared" si="0"/>
        <v>0</v>
      </c>
      <c r="I31" s="101">
        <f t="shared" si="1"/>
        <v>0</v>
      </c>
      <c r="J31" s="102">
        <f t="shared" si="2"/>
        <v>0</v>
      </c>
    </row>
    <row r="32" spans="1:10" ht="204" customHeight="1" x14ac:dyDescent="0.3">
      <c r="A32" s="6">
        <v>30</v>
      </c>
      <c r="B32" s="14" t="s">
        <v>109</v>
      </c>
      <c r="C32" s="14" t="s">
        <v>910</v>
      </c>
      <c r="D32" s="9" t="s">
        <v>133</v>
      </c>
      <c r="E32" s="5">
        <v>10</v>
      </c>
      <c r="F32" s="5" t="s">
        <v>500</v>
      </c>
      <c r="G32" s="106"/>
      <c r="H32" s="101">
        <f t="shared" si="0"/>
        <v>0</v>
      </c>
      <c r="I32" s="101">
        <f t="shared" si="1"/>
        <v>0</v>
      </c>
      <c r="J32" s="102">
        <f t="shared" si="2"/>
        <v>0</v>
      </c>
    </row>
    <row r="33" spans="1:10" ht="240" customHeight="1" x14ac:dyDescent="0.3">
      <c r="A33" s="6">
        <v>31</v>
      </c>
      <c r="B33" s="14" t="s">
        <v>110</v>
      </c>
      <c r="C33" s="14" t="s">
        <v>911</v>
      </c>
      <c r="D33" s="9" t="s">
        <v>11</v>
      </c>
      <c r="E33" s="5">
        <v>5</v>
      </c>
      <c r="F33" s="5" t="s">
        <v>500</v>
      </c>
      <c r="G33" s="106"/>
      <c r="H33" s="101">
        <f t="shared" si="0"/>
        <v>0</v>
      </c>
      <c r="I33" s="101">
        <f t="shared" si="1"/>
        <v>0</v>
      </c>
      <c r="J33" s="102">
        <f t="shared" si="2"/>
        <v>0</v>
      </c>
    </row>
    <row r="34" spans="1:10" ht="224.25" customHeight="1" x14ac:dyDescent="0.3">
      <c r="A34" s="6">
        <v>32</v>
      </c>
      <c r="B34" s="8" t="s">
        <v>111</v>
      </c>
      <c r="C34" s="14" t="s">
        <v>912</v>
      </c>
      <c r="D34" s="9" t="s">
        <v>133</v>
      </c>
      <c r="E34" s="5">
        <v>10</v>
      </c>
      <c r="F34" s="5" t="s">
        <v>500</v>
      </c>
      <c r="G34" s="106"/>
      <c r="H34" s="101">
        <f t="shared" si="0"/>
        <v>0</v>
      </c>
      <c r="I34" s="101">
        <f t="shared" si="1"/>
        <v>0</v>
      </c>
      <c r="J34" s="102">
        <f t="shared" si="2"/>
        <v>0</v>
      </c>
    </row>
    <row r="35" spans="1:10" ht="162.75" customHeight="1" x14ac:dyDescent="0.3">
      <c r="A35" s="6">
        <v>33</v>
      </c>
      <c r="B35" s="68" t="s">
        <v>112</v>
      </c>
      <c r="C35" s="14" t="s">
        <v>913</v>
      </c>
      <c r="D35" s="9" t="s">
        <v>134</v>
      </c>
      <c r="E35" s="5">
        <v>5</v>
      </c>
      <c r="F35" s="5" t="s">
        <v>500</v>
      </c>
      <c r="G35" s="106"/>
      <c r="H35" s="101">
        <f t="shared" si="0"/>
        <v>0</v>
      </c>
      <c r="I35" s="101">
        <f t="shared" si="1"/>
        <v>0</v>
      </c>
      <c r="J35" s="102">
        <f t="shared" si="2"/>
        <v>0</v>
      </c>
    </row>
    <row r="36" spans="1:10" ht="276" customHeight="1" x14ac:dyDescent="0.3">
      <c r="A36" s="6">
        <v>34</v>
      </c>
      <c r="B36" s="68" t="s">
        <v>522</v>
      </c>
      <c r="C36" s="14" t="s">
        <v>914</v>
      </c>
      <c r="D36" s="9" t="s">
        <v>523</v>
      </c>
      <c r="E36" s="5">
        <v>50</v>
      </c>
      <c r="F36" s="5" t="s">
        <v>500</v>
      </c>
      <c r="G36" s="106"/>
      <c r="H36" s="101">
        <f t="shared" si="0"/>
        <v>0</v>
      </c>
      <c r="I36" s="101">
        <f t="shared" si="1"/>
        <v>0</v>
      </c>
      <c r="J36" s="102">
        <f t="shared" si="2"/>
        <v>0</v>
      </c>
    </row>
    <row r="37" spans="1:10" ht="233.25" customHeight="1" x14ac:dyDescent="0.3">
      <c r="A37" s="6">
        <v>35</v>
      </c>
      <c r="B37" s="68" t="s">
        <v>113</v>
      </c>
      <c r="C37" s="14" t="s">
        <v>915</v>
      </c>
      <c r="D37" s="9" t="s">
        <v>130</v>
      </c>
      <c r="E37" s="5">
        <v>2</v>
      </c>
      <c r="F37" s="5" t="s">
        <v>500</v>
      </c>
      <c r="G37" s="106"/>
      <c r="H37" s="101">
        <f t="shared" si="0"/>
        <v>0</v>
      </c>
      <c r="I37" s="101">
        <f t="shared" si="1"/>
        <v>0</v>
      </c>
      <c r="J37" s="102">
        <f t="shared" si="2"/>
        <v>0</v>
      </c>
    </row>
    <row r="38" spans="1:10" ht="175.5" customHeight="1" x14ac:dyDescent="0.3">
      <c r="A38" s="6">
        <v>36</v>
      </c>
      <c r="B38" s="53" t="s">
        <v>114</v>
      </c>
      <c r="C38" s="69" t="s">
        <v>139</v>
      </c>
      <c r="D38" s="25" t="s">
        <v>135</v>
      </c>
      <c r="E38" s="22">
        <v>6</v>
      </c>
      <c r="F38" s="5" t="s">
        <v>500</v>
      </c>
      <c r="G38" s="106"/>
      <c r="H38" s="101">
        <f t="shared" si="0"/>
        <v>0</v>
      </c>
      <c r="I38" s="101">
        <f t="shared" si="1"/>
        <v>0</v>
      </c>
      <c r="J38" s="102">
        <f t="shared" si="2"/>
        <v>0</v>
      </c>
    </row>
    <row r="39" spans="1:10" ht="230.25" customHeight="1" x14ac:dyDescent="0.3">
      <c r="A39" s="6">
        <v>37</v>
      </c>
      <c r="B39" s="14" t="s">
        <v>115</v>
      </c>
      <c r="C39" s="14" t="s">
        <v>916</v>
      </c>
      <c r="D39" s="9" t="s">
        <v>136</v>
      </c>
      <c r="E39" s="5">
        <v>15</v>
      </c>
      <c r="F39" s="5" t="s">
        <v>500</v>
      </c>
      <c r="G39" s="106"/>
      <c r="H39" s="101">
        <f t="shared" si="0"/>
        <v>0</v>
      </c>
      <c r="I39" s="101">
        <f t="shared" si="1"/>
        <v>0</v>
      </c>
      <c r="J39" s="102">
        <f t="shared" si="2"/>
        <v>0</v>
      </c>
    </row>
    <row r="40" spans="1:10" ht="295.5" customHeight="1" x14ac:dyDescent="0.3">
      <c r="A40" s="6">
        <v>38</v>
      </c>
      <c r="B40" s="14" t="s">
        <v>524</v>
      </c>
      <c r="C40" s="14" t="s">
        <v>526</v>
      </c>
      <c r="D40" s="9" t="s">
        <v>525</v>
      </c>
      <c r="E40" s="5">
        <v>10</v>
      </c>
      <c r="F40" s="5" t="s">
        <v>500</v>
      </c>
      <c r="G40" s="106"/>
      <c r="H40" s="101">
        <f t="shared" si="0"/>
        <v>0</v>
      </c>
      <c r="I40" s="101">
        <f t="shared" si="1"/>
        <v>0</v>
      </c>
      <c r="J40" s="102">
        <f t="shared" si="2"/>
        <v>0</v>
      </c>
    </row>
    <row r="41" spans="1:10" ht="207.75" customHeight="1" x14ac:dyDescent="0.3">
      <c r="A41" s="6">
        <v>39</v>
      </c>
      <c r="B41" s="14" t="s">
        <v>503</v>
      </c>
      <c r="C41" s="14" t="s">
        <v>917</v>
      </c>
      <c r="D41" s="9" t="s">
        <v>137</v>
      </c>
      <c r="E41" s="5">
        <v>3</v>
      </c>
      <c r="F41" s="5" t="s">
        <v>500</v>
      </c>
      <c r="G41" s="106"/>
      <c r="H41" s="101">
        <f t="shared" si="0"/>
        <v>0</v>
      </c>
      <c r="I41" s="101">
        <f t="shared" si="1"/>
        <v>0</v>
      </c>
      <c r="J41" s="102">
        <f t="shared" si="2"/>
        <v>0</v>
      </c>
    </row>
    <row r="42" spans="1:10" ht="264" customHeight="1" x14ac:dyDescent="0.3">
      <c r="A42" s="6">
        <v>40</v>
      </c>
      <c r="B42" s="14" t="s">
        <v>116</v>
      </c>
      <c r="C42" s="14" t="s">
        <v>918</v>
      </c>
      <c r="D42" s="9" t="s">
        <v>140</v>
      </c>
      <c r="E42" s="5">
        <v>50</v>
      </c>
      <c r="F42" s="5" t="s">
        <v>500</v>
      </c>
      <c r="G42" s="106"/>
      <c r="H42" s="101">
        <f t="shared" si="0"/>
        <v>0</v>
      </c>
      <c r="I42" s="101">
        <f t="shared" si="1"/>
        <v>0</v>
      </c>
      <c r="J42" s="102">
        <f t="shared" si="2"/>
        <v>0</v>
      </c>
    </row>
    <row r="43" spans="1:10" ht="246" customHeight="1" x14ac:dyDescent="0.3">
      <c r="A43" s="6">
        <v>41</v>
      </c>
      <c r="B43" s="14" t="s">
        <v>117</v>
      </c>
      <c r="C43" s="14" t="s">
        <v>919</v>
      </c>
      <c r="D43" s="10" t="s">
        <v>138</v>
      </c>
      <c r="E43" s="5">
        <v>30</v>
      </c>
      <c r="F43" s="5" t="s">
        <v>500</v>
      </c>
      <c r="G43" s="106"/>
      <c r="H43" s="101">
        <f t="shared" si="0"/>
        <v>0</v>
      </c>
      <c r="I43" s="101">
        <f t="shared" si="1"/>
        <v>0</v>
      </c>
      <c r="J43" s="102">
        <f t="shared" si="2"/>
        <v>0</v>
      </c>
    </row>
    <row r="44" spans="1:10" ht="70.5" customHeight="1" x14ac:dyDescent="0.3">
      <c r="A44" s="6">
        <v>42</v>
      </c>
      <c r="B44" s="14" t="s">
        <v>527</v>
      </c>
      <c r="C44" s="14" t="s">
        <v>528</v>
      </c>
      <c r="D44" s="9" t="s">
        <v>529</v>
      </c>
      <c r="E44" s="5">
        <v>5</v>
      </c>
      <c r="F44" s="5" t="s">
        <v>500</v>
      </c>
      <c r="G44" s="106"/>
      <c r="H44" s="101">
        <f t="shared" si="0"/>
        <v>0</v>
      </c>
      <c r="I44" s="101">
        <f t="shared" si="1"/>
        <v>0</v>
      </c>
      <c r="J44" s="102">
        <f t="shared" si="2"/>
        <v>0</v>
      </c>
    </row>
    <row r="45" spans="1:10" ht="85.5" customHeight="1" x14ac:dyDescent="0.3">
      <c r="A45" s="6">
        <v>43</v>
      </c>
      <c r="B45" s="14" t="s">
        <v>530</v>
      </c>
      <c r="C45" s="14" t="s">
        <v>531</v>
      </c>
      <c r="D45" s="9" t="s">
        <v>545</v>
      </c>
      <c r="E45" s="5">
        <v>10</v>
      </c>
      <c r="F45" s="5" t="s">
        <v>500</v>
      </c>
      <c r="G45" s="106"/>
      <c r="H45" s="101">
        <f t="shared" si="0"/>
        <v>0</v>
      </c>
      <c r="I45" s="101">
        <f t="shared" si="1"/>
        <v>0</v>
      </c>
      <c r="J45" s="102">
        <f t="shared" si="2"/>
        <v>0</v>
      </c>
    </row>
    <row r="46" spans="1:10" ht="74.25" customHeight="1" x14ac:dyDescent="0.3">
      <c r="A46" s="6">
        <v>44</v>
      </c>
      <c r="B46" s="14" t="s">
        <v>532</v>
      </c>
      <c r="C46" s="14" t="s">
        <v>533</v>
      </c>
      <c r="D46" s="9" t="s">
        <v>546</v>
      </c>
      <c r="E46" s="5">
        <v>10</v>
      </c>
      <c r="F46" s="5" t="s">
        <v>500</v>
      </c>
      <c r="G46" s="106"/>
      <c r="H46" s="101">
        <f t="shared" si="0"/>
        <v>0</v>
      </c>
      <c r="I46" s="101">
        <f t="shared" si="1"/>
        <v>0</v>
      </c>
      <c r="J46" s="102">
        <f t="shared" si="2"/>
        <v>0</v>
      </c>
    </row>
    <row r="47" spans="1:10" ht="92.25" customHeight="1" x14ac:dyDescent="0.3">
      <c r="A47" s="6">
        <v>45</v>
      </c>
      <c r="B47" s="14" t="s">
        <v>534</v>
      </c>
      <c r="C47" s="14" t="s">
        <v>535</v>
      </c>
      <c r="D47" s="9" t="s">
        <v>536</v>
      </c>
      <c r="E47" s="5">
        <v>3</v>
      </c>
      <c r="F47" s="5" t="s">
        <v>500</v>
      </c>
      <c r="G47" s="106"/>
      <c r="H47" s="101">
        <f t="shared" si="0"/>
        <v>0</v>
      </c>
      <c r="I47" s="101">
        <f t="shared" si="1"/>
        <v>0</v>
      </c>
      <c r="J47" s="102">
        <f t="shared" si="2"/>
        <v>0</v>
      </c>
    </row>
    <row r="48" spans="1:10" ht="160.5" customHeight="1" x14ac:dyDescent="0.3">
      <c r="A48" s="6">
        <v>46</v>
      </c>
      <c r="B48" s="14" t="s">
        <v>537</v>
      </c>
      <c r="C48" s="14" t="s">
        <v>538</v>
      </c>
      <c r="D48" s="9" t="s">
        <v>539</v>
      </c>
      <c r="E48" s="5">
        <v>2</v>
      </c>
      <c r="F48" s="5" t="s">
        <v>500</v>
      </c>
      <c r="G48" s="106"/>
      <c r="H48" s="101">
        <f t="shared" si="0"/>
        <v>0</v>
      </c>
      <c r="I48" s="101">
        <f t="shared" si="1"/>
        <v>0</v>
      </c>
      <c r="J48" s="102">
        <f t="shared" si="2"/>
        <v>0</v>
      </c>
    </row>
    <row r="49" spans="1:10" ht="114.75" customHeight="1" x14ac:dyDescent="0.3">
      <c r="A49" s="6">
        <v>47</v>
      </c>
      <c r="B49" s="14" t="s">
        <v>540</v>
      </c>
      <c r="C49" s="14" t="s">
        <v>541</v>
      </c>
      <c r="D49" s="9" t="s">
        <v>542</v>
      </c>
      <c r="E49" s="5">
        <v>10</v>
      </c>
      <c r="F49" s="5" t="s">
        <v>500</v>
      </c>
      <c r="G49" s="106"/>
      <c r="H49" s="101">
        <f t="shared" si="0"/>
        <v>0</v>
      </c>
      <c r="I49" s="101">
        <f t="shared" si="1"/>
        <v>0</v>
      </c>
      <c r="J49" s="102">
        <f t="shared" si="2"/>
        <v>0</v>
      </c>
    </row>
    <row r="50" spans="1:10" ht="100.5" customHeight="1" x14ac:dyDescent="0.3">
      <c r="A50" s="6">
        <v>48</v>
      </c>
      <c r="B50" s="14" t="s">
        <v>543</v>
      </c>
      <c r="C50" s="14" t="s">
        <v>544</v>
      </c>
      <c r="D50" s="9" t="s">
        <v>4</v>
      </c>
      <c r="E50" s="5">
        <v>15</v>
      </c>
      <c r="F50" s="5" t="s">
        <v>500</v>
      </c>
      <c r="G50" s="106"/>
      <c r="H50" s="101">
        <f t="shared" si="0"/>
        <v>0</v>
      </c>
      <c r="I50" s="101">
        <f t="shared" si="1"/>
        <v>0</v>
      </c>
      <c r="J50" s="102">
        <f t="shared" si="2"/>
        <v>0</v>
      </c>
    </row>
    <row r="51" spans="1:10" ht="49.5" customHeight="1" x14ac:dyDescent="0.3">
      <c r="E51" s="15"/>
      <c r="F51" s="15"/>
      <c r="I51" s="61" t="s">
        <v>878</v>
      </c>
      <c r="J51" s="102">
        <f>SUM(J3:J50)</f>
        <v>0</v>
      </c>
    </row>
    <row r="52" spans="1:10" ht="15.75" customHeight="1" x14ac:dyDescent="0.3">
      <c r="E52" s="15"/>
      <c r="F52" s="15"/>
    </row>
    <row r="53" spans="1:10" ht="15.75" customHeight="1" x14ac:dyDescent="0.3">
      <c r="E53" s="15"/>
      <c r="F53" s="15"/>
    </row>
    <row r="54" spans="1:10" ht="15.75" customHeight="1" x14ac:dyDescent="0.3">
      <c r="E54" s="15"/>
      <c r="F54" s="15"/>
    </row>
    <row r="55" spans="1:10" ht="15.75" customHeight="1" x14ac:dyDescent="0.3">
      <c r="E55" s="15"/>
      <c r="F55" s="15"/>
    </row>
    <row r="56" spans="1:10" ht="15.75" customHeight="1" x14ac:dyDescent="0.3">
      <c r="E56" s="15"/>
      <c r="F56" s="15"/>
    </row>
    <row r="57" spans="1:10" ht="15.75" customHeight="1" x14ac:dyDescent="0.3">
      <c r="E57" s="15"/>
      <c r="F57" s="15"/>
    </row>
    <row r="58" spans="1:10" ht="15.75" customHeight="1" x14ac:dyDescent="0.3">
      <c r="E58" s="15"/>
      <c r="F58" s="15"/>
    </row>
    <row r="59" spans="1:10" ht="15.75" customHeight="1" x14ac:dyDescent="0.3">
      <c r="E59" s="15"/>
      <c r="F59" s="15"/>
    </row>
    <row r="60" spans="1:10" ht="15.75" customHeight="1" x14ac:dyDescent="0.3">
      <c r="E60" s="15"/>
      <c r="F60" s="15"/>
    </row>
    <row r="61" spans="1:10" ht="15.75" customHeight="1" x14ac:dyDescent="0.3">
      <c r="E61" s="15"/>
      <c r="F61" s="15"/>
    </row>
    <row r="62" spans="1:10" ht="15.75" customHeight="1" x14ac:dyDescent="0.3">
      <c r="E62" s="15"/>
      <c r="F62" s="15"/>
    </row>
    <row r="63" spans="1:10" ht="15.75" customHeight="1" x14ac:dyDescent="0.3">
      <c r="E63" s="15"/>
      <c r="F63" s="15"/>
    </row>
    <row r="64" spans="1:10" ht="15.75" customHeight="1" x14ac:dyDescent="0.3">
      <c r="E64" s="15"/>
      <c r="F64" s="15"/>
    </row>
    <row r="65" spans="5:6" ht="15.75" customHeight="1" x14ac:dyDescent="0.3">
      <c r="E65" s="15"/>
      <c r="F65" s="15"/>
    </row>
    <row r="66" spans="5:6" ht="15.75" customHeight="1" x14ac:dyDescent="0.3">
      <c r="E66" s="15"/>
      <c r="F66" s="15"/>
    </row>
    <row r="67" spans="5:6" ht="15.75" customHeight="1" x14ac:dyDescent="0.3">
      <c r="E67" s="15"/>
      <c r="F67" s="15"/>
    </row>
    <row r="68" spans="5:6" ht="15.75" customHeight="1" x14ac:dyDescent="0.3">
      <c r="E68" s="15"/>
      <c r="F68" s="15"/>
    </row>
    <row r="69" spans="5:6" ht="15.75" customHeight="1" x14ac:dyDescent="0.3">
      <c r="E69" s="15"/>
      <c r="F69" s="15"/>
    </row>
    <row r="70" spans="5:6" ht="15.75" customHeight="1" x14ac:dyDescent="0.3">
      <c r="E70" s="15"/>
      <c r="F70" s="15"/>
    </row>
    <row r="71" spans="5:6" ht="15.75" customHeight="1" x14ac:dyDescent="0.3">
      <c r="E71" s="15"/>
      <c r="F71" s="15"/>
    </row>
    <row r="72" spans="5:6" ht="15.75" customHeight="1" x14ac:dyDescent="0.3">
      <c r="E72" s="15"/>
      <c r="F72" s="15"/>
    </row>
    <row r="73" spans="5:6" ht="15.75" customHeight="1" x14ac:dyDescent="0.3">
      <c r="E73" s="15"/>
      <c r="F73" s="15"/>
    </row>
    <row r="74" spans="5:6" ht="15.75" customHeight="1" x14ac:dyDescent="0.3">
      <c r="E74" s="15"/>
      <c r="F74" s="15"/>
    </row>
    <row r="75" spans="5:6" ht="15.75" customHeight="1" x14ac:dyDescent="0.3">
      <c r="E75" s="15"/>
      <c r="F75" s="15"/>
    </row>
    <row r="76" spans="5:6" ht="15.75" customHeight="1" x14ac:dyDescent="0.3">
      <c r="E76" s="15"/>
      <c r="F76" s="15"/>
    </row>
    <row r="77" spans="5:6" ht="15.75" customHeight="1" x14ac:dyDescent="0.3">
      <c r="E77" s="15"/>
      <c r="F77" s="15"/>
    </row>
    <row r="78" spans="5:6" ht="15.75" customHeight="1" x14ac:dyDescent="0.3">
      <c r="E78" s="15"/>
      <c r="F78" s="15"/>
    </row>
    <row r="79" spans="5:6" ht="15.75" customHeight="1" x14ac:dyDescent="0.3">
      <c r="E79" s="15"/>
      <c r="F79" s="15"/>
    </row>
    <row r="80" spans="5:6" ht="15.75" customHeight="1" x14ac:dyDescent="0.3">
      <c r="E80" s="15"/>
      <c r="F80" s="15"/>
    </row>
    <row r="81" spans="5:6" ht="15.75" customHeight="1" x14ac:dyDescent="0.3">
      <c r="E81" s="15"/>
      <c r="F81" s="15"/>
    </row>
    <row r="82" spans="5:6" ht="15.75" customHeight="1" x14ac:dyDescent="0.3">
      <c r="E82" s="15"/>
      <c r="F82" s="15"/>
    </row>
    <row r="83" spans="5:6" ht="15.75" customHeight="1" x14ac:dyDescent="0.3">
      <c r="E83" s="15"/>
      <c r="F83" s="15"/>
    </row>
    <row r="84" spans="5:6" ht="15.75" customHeight="1" x14ac:dyDescent="0.3">
      <c r="E84" s="15"/>
      <c r="F84" s="15"/>
    </row>
    <row r="85" spans="5:6" ht="15.75" customHeight="1" x14ac:dyDescent="0.3">
      <c r="E85" s="15"/>
      <c r="F85" s="15"/>
    </row>
    <row r="86" spans="5:6" ht="15.75" customHeight="1" x14ac:dyDescent="0.3">
      <c r="E86" s="15"/>
      <c r="F86" s="15"/>
    </row>
    <row r="87" spans="5:6" ht="15.75" customHeight="1" x14ac:dyDescent="0.3">
      <c r="E87" s="15"/>
      <c r="F87" s="15"/>
    </row>
    <row r="88" spans="5:6" ht="15.75" customHeight="1" x14ac:dyDescent="0.3">
      <c r="E88" s="15"/>
      <c r="F88" s="15"/>
    </row>
    <row r="89" spans="5:6" ht="15.75" customHeight="1" x14ac:dyDescent="0.3">
      <c r="E89" s="15"/>
      <c r="F89" s="15"/>
    </row>
    <row r="90" spans="5:6" ht="15.75" customHeight="1" x14ac:dyDescent="0.3">
      <c r="E90" s="15"/>
      <c r="F90" s="15"/>
    </row>
    <row r="91" spans="5:6" ht="15.75" customHeight="1" x14ac:dyDescent="0.3">
      <c r="E91" s="15"/>
      <c r="F91" s="15"/>
    </row>
    <row r="92" spans="5:6" ht="15.75" customHeight="1" x14ac:dyDescent="0.3">
      <c r="E92" s="15"/>
      <c r="F92" s="15"/>
    </row>
    <row r="93" spans="5:6" ht="15.75" customHeight="1" x14ac:dyDescent="0.3">
      <c r="E93" s="15"/>
      <c r="F93" s="15"/>
    </row>
    <row r="94" spans="5:6" ht="15.75" customHeight="1" x14ac:dyDescent="0.3">
      <c r="E94" s="15"/>
      <c r="F94" s="15"/>
    </row>
    <row r="95" spans="5:6" ht="15.75" customHeight="1" x14ac:dyDescent="0.3">
      <c r="E95" s="15"/>
      <c r="F95" s="15"/>
    </row>
    <row r="96" spans="5:6" ht="15.75" customHeight="1" x14ac:dyDescent="0.3">
      <c r="E96" s="15"/>
      <c r="F96" s="15"/>
    </row>
    <row r="97" spans="5:6" ht="15.75" customHeight="1" x14ac:dyDescent="0.3">
      <c r="E97" s="15"/>
      <c r="F97" s="15"/>
    </row>
    <row r="98" spans="5:6" ht="15.75" customHeight="1" x14ac:dyDescent="0.3">
      <c r="E98" s="15"/>
      <c r="F98" s="15"/>
    </row>
    <row r="99" spans="5:6" ht="15.75" customHeight="1" x14ac:dyDescent="0.3">
      <c r="E99" s="15"/>
      <c r="F99" s="15"/>
    </row>
    <row r="100" spans="5:6" ht="15.75" customHeight="1" x14ac:dyDescent="0.3">
      <c r="E100" s="15"/>
      <c r="F100" s="15"/>
    </row>
    <row r="101" spans="5:6" ht="15.75" customHeight="1" x14ac:dyDescent="0.3">
      <c r="E101" s="15"/>
      <c r="F101" s="15"/>
    </row>
    <row r="102" spans="5:6" ht="15.75" customHeight="1" x14ac:dyDescent="0.3">
      <c r="E102" s="15"/>
      <c r="F102" s="15"/>
    </row>
    <row r="103" spans="5:6" ht="15.75" customHeight="1" x14ac:dyDescent="0.3">
      <c r="E103" s="15"/>
      <c r="F103" s="15"/>
    </row>
    <row r="104" spans="5:6" ht="15.75" customHeight="1" x14ac:dyDescent="0.3">
      <c r="E104" s="15"/>
      <c r="F104" s="15"/>
    </row>
    <row r="105" spans="5:6" ht="15.75" customHeight="1" x14ac:dyDescent="0.3">
      <c r="E105" s="15"/>
      <c r="F105" s="15"/>
    </row>
    <row r="106" spans="5:6" ht="15.75" customHeight="1" x14ac:dyDescent="0.3">
      <c r="E106" s="15"/>
      <c r="F106" s="15"/>
    </row>
    <row r="107" spans="5:6" ht="15.75" customHeight="1" x14ac:dyDescent="0.3">
      <c r="E107" s="15"/>
      <c r="F107" s="15"/>
    </row>
    <row r="108" spans="5:6" ht="15.75" customHeight="1" x14ac:dyDescent="0.3">
      <c r="E108" s="15"/>
      <c r="F108" s="15"/>
    </row>
    <row r="109" spans="5:6" ht="15.75" customHeight="1" x14ac:dyDescent="0.3">
      <c r="E109" s="15"/>
      <c r="F109" s="15"/>
    </row>
    <row r="110" spans="5:6" ht="15.75" customHeight="1" x14ac:dyDescent="0.3">
      <c r="E110" s="15"/>
      <c r="F110" s="15"/>
    </row>
    <row r="111" spans="5:6" ht="15.75" customHeight="1" x14ac:dyDescent="0.3">
      <c r="E111" s="15"/>
      <c r="F111" s="15"/>
    </row>
    <row r="112" spans="5:6" ht="15.75" customHeight="1" x14ac:dyDescent="0.3">
      <c r="E112" s="15"/>
      <c r="F112" s="15"/>
    </row>
    <row r="113" spans="5:6" ht="15.75" customHeight="1" x14ac:dyDescent="0.3">
      <c r="E113" s="15"/>
      <c r="F113" s="15"/>
    </row>
    <row r="114" spans="5:6" ht="15.75" customHeight="1" x14ac:dyDescent="0.3">
      <c r="E114" s="15"/>
      <c r="F114" s="15"/>
    </row>
    <row r="115" spans="5:6" ht="15.75" customHeight="1" x14ac:dyDescent="0.3">
      <c r="E115" s="15"/>
      <c r="F115" s="15"/>
    </row>
    <row r="116" spans="5:6" ht="15.75" customHeight="1" x14ac:dyDescent="0.3">
      <c r="E116" s="15"/>
      <c r="F116" s="15"/>
    </row>
    <row r="117" spans="5:6" ht="15.75" customHeight="1" x14ac:dyDescent="0.3">
      <c r="E117" s="15"/>
      <c r="F117" s="15"/>
    </row>
    <row r="118" spans="5:6" ht="15.75" customHeight="1" x14ac:dyDescent="0.3">
      <c r="E118" s="15"/>
      <c r="F118" s="15"/>
    </row>
    <row r="119" spans="5:6" ht="15.75" customHeight="1" x14ac:dyDescent="0.3">
      <c r="E119" s="15"/>
      <c r="F119" s="15"/>
    </row>
    <row r="120" spans="5:6" ht="15.75" customHeight="1" x14ac:dyDescent="0.3">
      <c r="E120" s="15"/>
      <c r="F120" s="15"/>
    </row>
    <row r="121" spans="5:6" ht="15.75" customHeight="1" x14ac:dyDescent="0.3">
      <c r="E121" s="15"/>
      <c r="F121" s="15"/>
    </row>
    <row r="122" spans="5:6" ht="15.75" customHeight="1" x14ac:dyDescent="0.3">
      <c r="E122" s="15"/>
      <c r="F122" s="15"/>
    </row>
    <row r="123" spans="5:6" ht="15.75" customHeight="1" x14ac:dyDescent="0.3">
      <c r="E123" s="15"/>
      <c r="F123" s="15"/>
    </row>
    <row r="124" spans="5:6" ht="15.75" customHeight="1" x14ac:dyDescent="0.3">
      <c r="E124" s="15"/>
      <c r="F124" s="15"/>
    </row>
    <row r="125" spans="5:6" ht="15.75" customHeight="1" x14ac:dyDescent="0.3">
      <c r="E125" s="15"/>
      <c r="F125" s="15"/>
    </row>
    <row r="126" spans="5:6" ht="15.75" customHeight="1" x14ac:dyDescent="0.3">
      <c r="E126" s="15"/>
      <c r="F126" s="15"/>
    </row>
    <row r="127" spans="5:6" ht="15.75" customHeight="1" x14ac:dyDescent="0.3">
      <c r="E127" s="15"/>
      <c r="F127" s="15"/>
    </row>
    <row r="128" spans="5:6" ht="15.75" customHeight="1" x14ac:dyDescent="0.3">
      <c r="E128" s="15"/>
      <c r="F128" s="15"/>
    </row>
    <row r="129" spans="5:6" ht="15.75" customHeight="1" x14ac:dyDescent="0.3">
      <c r="E129" s="15"/>
      <c r="F129" s="15"/>
    </row>
    <row r="130" spans="5:6" ht="15.75" customHeight="1" x14ac:dyDescent="0.3">
      <c r="E130" s="15"/>
      <c r="F130" s="15"/>
    </row>
    <row r="131" spans="5:6" ht="15.75" customHeight="1" x14ac:dyDescent="0.3">
      <c r="E131" s="15"/>
      <c r="F131" s="15"/>
    </row>
    <row r="132" spans="5:6" ht="15.75" customHeight="1" x14ac:dyDescent="0.3">
      <c r="E132" s="15"/>
      <c r="F132" s="15"/>
    </row>
    <row r="133" spans="5:6" ht="15.75" customHeight="1" x14ac:dyDescent="0.3">
      <c r="E133" s="15"/>
      <c r="F133" s="15"/>
    </row>
    <row r="134" spans="5:6" ht="15.75" customHeight="1" x14ac:dyDescent="0.3">
      <c r="E134" s="15"/>
      <c r="F134" s="15"/>
    </row>
    <row r="135" spans="5:6" ht="15.75" customHeight="1" x14ac:dyDescent="0.3">
      <c r="E135" s="15"/>
      <c r="F135" s="15"/>
    </row>
    <row r="136" spans="5:6" ht="15.75" customHeight="1" x14ac:dyDescent="0.3">
      <c r="E136" s="15"/>
      <c r="F136" s="15"/>
    </row>
    <row r="137" spans="5:6" ht="15.75" customHeight="1" x14ac:dyDescent="0.3">
      <c r="E137" s="15"/>
      <c r="F137" s="15"/>
    </row>
    <row r="138" spans="5:6" ht="15.75" customHeight="1" x14ac:dyDescent="0.3">
      <c r="E138" s="15"/>
      <c r="F138" s="15"/>
    </row>
    <row r="139" spans="5:6" ht="15.75" customHeight="1" x14ac:dyDescent="0.3">
      <c r="E139" s="15"/>
      <c r="F139" s="15"/>
    </row>
    <row r="140" spans="5:6" ht="15.75" customHeight="1" x14ac:dyDescent="0.3">
      <c r="E140" s="15"/>
      <c r="F140" s="15"/>
    </row>
    <row r="141" spans="5:6" ht="15.75" customHeight="1" x14ac:dyDescent="0.3">
      <c r="E141" s="15"/>
      <c r="F141" s="15"/>
    </row>
    <row r="142" spans="5:6" ht="15.75" customHeight="1" x14ac:dyDescent="0.3">
      <c r="E142" s="15"/>
      <c r="F142" s="15"/>
    </row>
    <row r="143" spans="5:6" ht="15.75" customHeight="1" x14ac:dyDescent="0.3">
      <c r="E143" s="15"/>
      <c r="F143" s="15"/>
    </row>
    <row r="144" spans="5:6" ht="15.75" customHeight="1" x14ac:dyDescent="0.3">
      <c r="E144" s="15"/>
      <c r="F144" s="15"/>
    </row>
    <row r="145" spans="5:6" ht="15.75" customHeight="1" x14ac:dyDescent="0.3">
      <c r="E145" s="15"/>
      <c r="F145" s="15"/>
    </row>
    <row r="146" spans="5:6" ht="15.75" customHeight="1" x14ac:dyDescent="0.3">
      <c r="E146" s="15"/>
      <c r="F146" s="15"/>
    </row>
    <row r="147" spans="5:6" ht="15.75" customHeight="1" x14ac:dyDescent="0.3">
      <c r="E147" s="15"/>
      <c r="F147" s="15"/>
    </row>
    <row r="148" spans="5:6" ht="15.75" customHeight="1" x14ac:dyDescent="0.3">
      <c r="E148" s="15"/>
      <c r="F148" s="15"/>
    </row>
    <row r="149" spans="5:6" ht="15.75" customHeight="1" x14ac:dyDescent="0.3">
      <c r="E149" s="15"/>
      <c r="F149" s="15"/>
    </row>
    <row r="150" spans="5:6" ht="15.75" customHeight="1" x14ac:dyDescent="0.3">
      <c r="E150" s="15"/>
      <c r="F150" s="15"/>
    </row>
    <row r="151" spans="5:6" ht="15.75" customHeight="1" x14ac:dyDescent="0.3">
      <c r="E151" s="15"/>
      <c r="F151" s="15"/>
    </row>
    <row r="152" spans="5:6" ht="15.75" customHeight="1" x14ac:dyDescent="0.3">
      <c r="E152" s="15"/>
      <c r="F152" s="15"/>
    </row>
    <row r="153" spans="5:6" ht="15.75" customHeight="1" x14ac:dyDescent="0.3">
      <c r="E153" s="15"/>
      <c r="F153" s="15"/>
    </row>
    <row r="154" spans="5:6" ht="15.75" customHeight="1" x14ac:dyDescent="0.3">
      <c r="E154" s="15"/>
      <c r="F154" s="15"/>
    </row>
    <row r="155" spans="5:6" ht="15.75" customHeight="1" x14ac:dyDescent="0.3">
      <c r="E155" s="15"/>
      <c r="F155" s="15"/>
    </row>
    <row r="156" spans="5:6" ht="15.75" customHeight="1" x14ac:dyDescent="0.3">
      <c r="E156" s="15"/>
      <c r="F156" s="15"/>
    </row>
    <row r="157" spans="5:6" ht="15.75" customHeight="1" x14ac:dyDescent="0.3">
      <c r="E157" s="15"/>
      <c r="F157" s="15"/>
    </row>
    <row r="158" spans="5:6" ht="15.75" customHeight="1" x14ac:dyDescent="0.3">
      <c r="E158" s="15"/>
      <c r="F158" s="15"/>
    </row>
    <row r="159" spans="5:6" ht="15.75" customHeight="1" x14ac:dyDescent="0.3">
      <c r="E159" s="15"/>
      <c r="F159" s="15"/>
    </row>
    <row r="160" spans="5:6" ht="15.75" customHeight="1" x14ac:dyDescent="0.3">
      <c r="E160" s="15"/>
      <c r="F160" s="15"/>
    </row>
    <row r="161" spans="5:6" ht="15.75" customHeight="1" x14ac:dyDescent="0.3">
      <c r="E161" s="15"/>
      <c r="F161" s="15"/>
    </row>
    <row r="162" spans="5:6" ht="15.75" customHeight="1" x14ac:dyDescent="0.3">
      <c r="E162" s="15"/>
      <c r="F162" s="15"/>
    </row>
    <row r="163" spans="5:6" ht="15.75" customHeight="1" x14ac:dyDescent="0.3">
      <c r="E163" s="15"/>
      <c r="F163" s="15"/>
    </row>
    <row r="164" spans="5:6" ht="15.75" customHeight="1" x14ac:dyDescent="0.3">
      <c r="E164" s="15"/>
      <c r="F164" s="15"/>
    </row>
    <row r="165" spans="5:6" ht="15.75" customHeight="1" x14ac:dyDescent="0.3">
      <c r="E165" s="15"/>
      <c r="F165" s="15"/>
    </row>
    <row r="166" spans="5:6" ht="15.75" customHeight="1" x14ac:dyDescent="0.3">
      <c r="E166" s="15"/>
      <c r="F166" s="15"/>
    </row>
    <row r="167" spans="5:6" ht="15.75" customHeight="1" x14ac:dyDescent="0.3">
      <c r="E167" s="15"/>
      <c r="F167" s="15"/>
    </row>
    <row r="168" spans="5:6" ht="15.75" customHeight="1" x14ac:dyDescent="0.3">
      <c r="E168" s="15"/>
      <c r="F168" s="15"/>
    </row>
    <row r="169" spans="5:6" ht="15.75" customHeight="1" x14ac:dyDescent="0.3">
      <c r="E169" s="15"/>
      <c r="F169" s="15"/>
    </row>
    <row r="170" spans="5:6" ht="15.75" customHeight="1" x14ac:dyDescent="0.3">
      <c r="E170" s="15"/>
      <c r="F170" s="15"/>
    </row>
    <row r="171" spans="5:6" ht="15.75" customHeight="1" x14ac:dyDescent="0.3">
      <c r="E171" s="15"/>
      <c r="F171" s="15"/>
    </row>
    <row r="172" spans="5:6" ht="15.75" customHeight="1" x14ac:dyDescent="0.3">
      <c r="E172" s="15"/>
      <c r="F172" s="15"/>
    </row>
    <row r="173" spans="5:6" ht="15.75" customHeight="1" x14ac:dyDescent="0.3">
      <c r="E173" s="15"/>
      <c r="F173" s="15"/>
    </row>
    <row r="174" spans="5:6" ht="15.75" customHeight="1" x14ac:dyDescent="0.3">
      <c r="E174" s="15"/>
      <c r="F174" s="15"/>
    </row>
    <row r="175" spans="5:6" ht="15.75" customHeight="1" x14ac:dyDescent="0.3">
      <c r="E175" s="15"/>
      <c r="F175" s="15"/>
    </row>
    <row r="176" spans="5:6" ht="15.75" customHeight="1" x14ac:dyDescent="0.3">
      <c r="E176" s="15"/>
      <c r="F176" s="15"/>
    </row>
    <row r="177" spans="5:6" ht="15.75" customHeight="1" x14ac:dyDescent="0.3">
      <c r="E177" s="15"/>
      <c r="F177" s="15"/>
    </row>
    <row r="178" spans="5:6" ht="15.75" customHeight="1" x14ac:dyDescent="0.3">
      <c r="E178" s="15"/>
      <c r="F178" s="15"/>
    </row>
    <row r="179" spans="5:6" ht="15.75" customHeight="1" x14ac:dyDescent="0.3">
      <c r="E179" s="15"/>
      <c r="F179" s="15"/>
    </row>
    <row r="180" spans="5:6" ht="15.75" customHeight="1" x14ac:dyDescent="0.3">
      <c r="E180" s="15"/>
      <c r="F180" s="15"/>
    </row>
    <row r="181" spans="5:6" ht="15.75" customHeight="1" x14ac:dyDescent="0.3">
      <c r="E181" s="15"/>
      <c r="F181" s="15"/>
    </row>
    <row r="182" spans="5:6" ht="15.75" customHeight="1" x14ac:dyDescent="0.3">
      <c r="E182" s="15"/>
      <c r="F182" s="15"/>
    </row>
    <row r="183" spans="5:6" ht="15.75" customHeight="1" x14ac:dyDescent="0.3">
      <c r="E183" s="15"/>
      <c r="F183" s="15"/>
    </row>
    <row r="184" spans="5:6" ht="15.75" customHeight="1" x14ac:dyDescent="0.3">
      <c r="E184" s="15"/>
      <c r="F184" s="15"/>
    </row>
    <row r="185" spans="5:6" ht="15.75" customHeight="1" x14ac:dyDescent="0.3">
      <c r="E185" s="15"/>
      <c r="F185" s="15"/>
    </row>
    <row r="186" spans="5:6" ht="15.75" customHeight="1" x14ac:dyDescent="0.3">
      <c r="E186" s="15"/>
      <c r="F186" s="15"/>
    </row>
    <row r="187" spans="5:6" ht="15.75" customHeight="1" x14ac:dyDescent="0.3">
      <c r="E187" s="15"/>
      <c r="F187" s="15"/>
    </row>
    <row r="188" spans="5:6" ht="15.75" customHeight="1" x14ac:dyDescent="0.3">
      <c r="E188" s="15"/>
      <c r="F188" s="15"/>
    </row>
    <row r="189" spans="5:6" ht="15.75" customHeight="1" x14ac:dyDescent="0.3">
      <c r="E189" s="15"/>
      <c r="F189" s="15"/>
    </row>
    <row r="190" spans="5:6" ht="15.75" customHeight="1" x14ac:dyDescent="0.3">
      <c r="E190" s="15"/>
      <c r="F190" s="15"/>
    </row>
    <row r="191" spans="5:6" ht="15.75" customHeight="1" x14ac:dyDescent="0.3">
      <c r="E191" s="15"/>
      <c r="F191" s="15"/>
    </row>
    <row r="192" spans="5:6" ht="15.75" customHeight="1" x14ac:dyDescent="0.3">
      <c r="E192" s="15"/>
      <c r="F192" s="15"/>
    </row>
    <row r="193" spans="5:6" ht="15.75" customHeight="1" x14ac:dyDescent="0.3">
      <c r="E193" s="15"/>
      <c r="F193" s="15"/>
    </row>
    <row r="194" spans="5:6" ht="15.75" customHeight="1" x14ac:dyDescent="0.3">
      <c r="E194" s="15"/>
      <c r="F194" s="15"/>
    </row>
    <row r="195" spans="5:6" ht="15.75" customHeight="1" x14ac:dyDescent="0.3">
      <c r="E195" s="15"/>
      <c r="F195" s="15"/>
    </row>
    <row r="196" spans="5:6" ht="15.75" customHeight="1" x14ac:dyDescent="0.3">
      <c r="E196" s="15"/>
      <c r="F196" s="15"/>
    </row>
    <row r="197" spans="5:6" ht="15.75" customHeight="1" x14ac:dyDescent="0.3">
      <c r="E197" s="15"/>
      <c r="F197" s="15"/>
    </row>
    <row r="198" spans="5:6" ht="15.75" customHeight="1" x14ac:dyDescent="0.3">
      <c r="E198" s="15"/>
      <c r="F198" s="15"/>
    </row>
    <row r="199" spans="5:6" ht="15.75" customHeight="1" x14ac:dyDescent="0.3">
      <c r="E199" s="15"/>
      <c r="F199" s="15"/>
    </row>
    <row r="200" spans="5:6" ht="15.75" customHeight="1" x14ac:dyDescent="0.3">
      <c r="E200" s="15"/>
      <c r="F200" s="15"/>
    </row>
    <row r="201" spans="5:6" ht="15.75" customHeight="1" x14ac:dyDescent="0.3">
      <c r="E201" s="15"/>
      <c r="F201" s="15"/>
    </row>
    <row r="202" spans="5:6" ht="15.75" customHeight="1" x14ac:dyDescent="0.3">
      <c r="E202" s="15"/>
      <c r="F202" s="15"/>
    </row>
    <row r="203" spans="5:6" ht="15.75" customHeight="1" x14ac:dyDescent="0.3">
      <c r="E203" s="15"/>
      <c r="F203" s="15"/>
    </row>
    <row r="204" spans="5:6" ht="15.75" customHeight="1" x14ac:dyDescent="0.3">
      <c r="E204" s="15"/>
      <c r="F204" s="15"/>
    </row>
    <row r="205" spans="5:6" ht="15.75" customHeight="1" x14ac:dyDescent="0.3">
      <c r="E205" s="15"/>
      <c r="F205" s="15"/>
    </row>
    <row r="206" spans="5:6" ht="15.75" customHeight="1" x14ac:dyDescent="0.3">
      <c r="E206" s="15"/>
      <c r="F206" s="15"/>
    </row>
    <row r="207" spans="5:6" ht="15.75" customHeight="1" x14ac:dyDescent="0.3">
      <c r="E207" s="15"/>
      <c r="F207" s="15"/>
    </row>
    <row r="208" spans="5:6" ht="15.75" customHeight="1" x14ac:dyDescent="0.3">
      <c r="E208" s="15"/>
      <c r="F208" s="15"/>
    </row>
    <row r="209" spans="5:6" ht="15.75" customHeight="1" x14ac:dyDescent="0.3">
      <c r="E209" s="15"/>
      <c r="F209" s="15"/>
    </row>
    <row r="210" spans="5:6" ht="15.75" customHeight="1" x14ac:dyDescent="0.3">
      <c r="E210" s="15"/>
      <c r="F210" s="15"/>
    </row>
    <row r="211" spans="5:6" ht="15.75" customHeight="1" x14ac:dyDescent="0.3">
      <c r="E211" s="15"/>
      <c r="F211" s="15"/>
    </row>
    <row r="212" spans="5:6" ht="15.75" customHeight="1" x14ac:dyDescent="0.3">
      <c r="E212" s="15"/>
      <c r="F212" s="15"/>
    </row>
    <row r="213" spans="5:6" ht="15.75" customHeight="1" x14ac:dyDescent="0.3">
      <c r="E213" s="15"/>
      <c r="F213" s="15"/>
    </row>
    <row r="214" spans="5:6" ht="15.75" customHeight="1" x14ac:dyDescent="0.3">
      <c r="E214" s="15"/>
      <c r="F214" s="15"/>
    </row>
    <row r="215" spans="5:6" ht="15.75" customHeight="1" x14ac:dyDescent="0.3">
      <c r="E215" s="15"/>
      <c r="F215" s="15"/>
    </row>
    <row r="216" spans="5:6" ht="15.75" customHeight="1" x14ac:dyDescent="0.3">
      <c r="E216" s="15"/>
      <c r="F216" s="15"/>
    </row>
    <row r="217" spans="5:6" ht="15.75" customHeight="1" x14ac:dyDescent="0.3">
      <c r="E217" s="15"/>
      <c r="F217" s="15"/>
    </row>
    <row r="218" spans="5:6" ht="15.75" customHeight="1" x14ac:dyDescent="0.3">
      <c r="E218" s="15"/>
      <c r="F218" s="15"/>
    </row>
    <row r="219" spans="5:6" ht="15.75" customHeight="1" x14ac:dyDescent="0.3">
      <c r="E219" s="15"/>
      <c r="F219" s="15"/>
    </row>
    <row r="220" spans="5:6" ht="15.75" customHeight="1" x14ac:dyDescent="0.3">
      <c r="E220" s="15"/>
      <c r="F220" s="15"/>
    </row>
    <row r="221" spans="5:6" ht="15.75" customHeight="1" x14ac:dyDescent="0.3">
      <c r="E221" s="15"/>
      <c r="F221" s="15"/>
    </row>
    <row r="222" spans="5:6" ht="15.75" customHeight="1" x14ac:dyDescent="0.3">
      <c r="E222" s="15"/>
      <c r="F222" s="15"/>
    </row>
    <row r="223" spans="5:6" ht="15.75" customHeight="1" x14ac:dyDescent="0.3">
      <c r="E223" s="15"/>
      <c r="F223" s="15"/>
    </row>
    <row r="224" spans="5:6" ht="15.75" customHeight="1" x14ac:dyDescent="0.3">
      <c r="E224" s="15"/>
      <c r="F224" s="15"/>
    </row>
    <row r="225" spans="5:6" ht="15.75" customHeight="1" x14ac:dyDescent="0.3">
      <c r="E225" s="15"/>
      <c r="F225" s="15"/>
    </row>
    <row r="226" spans="5:6" ht="15.75" customHeight="1" x14ac:dyDescent="0.3">
      <c r="E226" s="15"/>
      <c r="F226" s="15"/>
    </row>
    <row r="227" spans="5:6" ht="15.75" customHeight="1" x14ac:dyDescent="0.3">
      <c r="E227" s="15"/>
      <c r="F227" s="15"/>
    </row>
    <row r="228" spans="5:6" ht="15.75" customHeight="1" x14ac:dyDescent="0.3">
      <c r="E228" s="15"/>
      <c r="F228" s="15"/>
    </row>
    <row r="229" spans="5:6" ht="15.75" customHeight="1" x14ac:dyDescent="0.3">
      <c r="E229" s="15"/>
      <c r="F229" s="15"/>
    </row>
    <row r="230" spans="5:6" ht="15.75" customHeight="1" x14ac:dyDescent="0.3">
      <c r="E230" s="15"/>
      <c r="F230" s="15"/>
    </row>
    <row r="231" spans="5:6" ht="15.75" customHeight="1" x14ac:dyDescent="0.3">
      <c r="E231" s="15"/>
      <c r="F231" s="15"/>
    </row>
    <row r="232" spans="5:6" ht="15.75" customHeight="1" x14ac:dyDescent="0.3">
      <c r="E232" s="15"/>
      <c r="F232" s="15"/>
    </row>
    <row r="233" spans="5:6" ht="15.75" customHeight="1" x14ac:dyDescent="0.3">
      <c r="E233" s="15"/>
      <c r="F233" s="15"/>
    </row>
    <row r="234" spans="5:6" ht="15.75" customHeight="1" x14ac:dyDescent="0.3">
      <c r="E234" s="15"/>
      <c r="F234" s="15"/>
    </row>
    <row r="235" spans="5:6" ht="15.75" customHeight="1" x14ac:dyDescent="0.3">
      <c r="E235" s="15"/>
      <c r="F235" s="15"/>
    </row>
    <row r="236" spans="5:6" ht="15.75" customHeight="1" x14ac:dyDescent="0.3">
      <c r="E236" s="15"/>
      <c r="F236" s="15"/>
    </row>
    <row r="237" spans="5:6" ht="15.75" customHeight="1" x14ac:dyDescent="0.3">
      <c r="E237" s="15"/>
      <c r="F237" s="15"/>
    </row>
    <row r="238" spans="5:6" ht="15.75" customHeight="1" x14ac:dyDescent="0.3">
      <c r="E238" s="15"/>
      <c r="F238" s="15"/>
    </row>
    <row r="239" spans="5:6" ht="15.75" customHeight="1" x14ac:dyDescent="0.3">
      <c r="E239" s="15"/>
      <c r="F239" s="15"/>
    </row>
    <row r="240" spans="5:6" ht="15.75" customHeight="1" x14ac:dyDescent="0.3">
      <c r="E240" s="15"/>
      <c r="F240" s="15"/>
    </row>
    <row r="241" spans="5:6" ht="15.75" customHeight="1" x14ac:dyDescent="0.3">
      <c r="E241" s="15"/>
      <c r="F241" s="15"/>
    </row>
    <row r="242" spans="5:6" ht="15.75" customHeight="1" x14ac:dyDescent="0.3">
      <c r="E242" s="15"/>
      <c r="F242" s="15"/>
    </row>
    <row r="243" spans="5:6" ht="15.75" customHeight="1" x14ac:dyDescent="0.3">
      <c r="E243" s="15"/>
      <c r="F243" s="15"/>
    </row>
    <row r="244" spans="5:6" ht="15.75" customHeight="1" x14ac:dyDescent="0.3">
      <c r="E244" s="15"/>
      <c r="F244" s="15"/>
    </row>
    <row r="245" spans="5:6" ht="15.75" customHeight="1" x14ac:dyDescent="0.3">
      <c r="E245" s="15"/>
      <c r="F245" s="15"/>
    </row>
    <row r="246" spans="5:6" ht="15.75" customHeight="1" x14ac:dyDescent="0.3">
      <c r="E246" s="15"/>
      <c r="F246" s="15"/>
    </row>
    <row r="247" spans="5:6" ht="15.75" customHeight="1" x14ac:dyDescent="0.3">
      <c r="E247" s="15"/>
      <c r="F247" s="15"/>
    </row>
    <row r="248" spans="5:6" ht="15.75" customHeight="1" x14ac:dyDescent="0.3">
      <c r="E248" s="15"/>
      <c r="F248" s="15"/>
    </row>
    <row r="249" spans="5:6" ht="15.75" customHeight="1" x14ac:dyDescent="0.3">
      <c r="E249" s="15"/>
      <c r="F249" s="15"/>
    </row>
    <row r="250" spans="5:6" ht="15.75" customHeight="1" x14ac:dyDescent="0.3">
      <c r="E250" s="15"/>
      <c r="F250" s="15"/>
    </row>
    <row r="251" spans="5:6" ht="15.75" customHeight="1" x14ac:dyDescent="0.3">
      <c r="E251" s="15"/>
      <c r="F251" s="15"/>
    </row>
    <row r="252" spans="5:6" ht="15.75" customHeight="1" x14ac:dyDescent="0.3">
      <c r="E252" s="15"/>
      <c r="F252" s="15"/>
    </row>
    <row r="253" spans="5:6" ht="15.75" customHeight="1" x14ac:dyDescent="0.3">
      <c r="E253" s="15"/>
      <c r="F253" s="15"/>
    </row>
    <row r="254" spans="5:6" ht="15.75" customHeight="1" x14ac:dyDescent="0.3">
      <c r="E254" s="15"/>
      <c r="F254" s="15"/>
    </row>
    <row r="255" spans="5:6" ht="15.75" customHeight="1" x14ac:dyDescent="0.3">
      <c r="E255" s="15"/>
      <c r="F255" s="15"/>
    </row>
    <row r="256" spans="5:6" ht="15.75" customHeight="1" x14ac:dyDescent="0.3">
      <c r="E256" s="15"/>
      <c r="F256" s="15"/>
    </row>
    <row r="257" spans="5:6" ht="15.75" customHeight="1" x14ac:dyDescent="0.3">
      <c r="E257" s="15"/>
      <c r="F257" s="15"/>
    </row>
    <row r="258" spans="5:6" ht="15.75" customHeight="1" x14ac:dyDescent="0.3">
      <c r="E258" s="15"/>
      <c r="F258" s="15"/>
    </row>
    <row r="259" spans="5:6" ht="15.75" customHeight="1" x14ac:dyDescent="0.3">
      <c r="E259" s="15"/>
      <c r="F259" s="15"/>
    </row>
    <row r="260" spans="5:6" ht="15.75" customHeight="1" x14ac:dyDescent="0.3">
      <c r="E260" s="15"/>
      <c r="F260" s="15"/>
    </row>
    <row r="261" spans="5:6" ht="15.75" customHeight="1" x14ac:dyDescent="0.3">
      <c r="E261" s="15"/>
      <c r="F261" s="15"/>
    </row>
    <row r="262" spans="5:6" ht="15.75" customHeight="1" x14ac:dyDescent="0.3">
      <c r="E262" s="15"/>
      <c r="F262" s="15"/>
    </row>
    <row r="263" spans="5:6" ht="15.75" customHeight="1" x14ac:dyDescent="0.3">
      <c r="E263" s="15"/>
      <c r="F263" s="15"/>
    </row>
    <row r="264" spans="5:6" ht="15.75" customHeight="1" x14ac:dyDescent="0.3">
      <c r="E264" s="15"/>
      <c r="F264" s="15"/>
    </row>
    <row r="265" spans="5:6" ht="15.75" customHeight="1" x14ac:dyDescent="0.3">
      <c r="E265" s="15"/>
      <c r="F265" s="15"/>
    </row>
    <row r="266" spans="5:6" ht="15.75" customHeight="1" x14ac:dyDescent="0.3">
      <c r="E266" s="15"/>
      <c r="F266" s="15"/>
    </row>
    <row r="267" spans="5:6" ht="15.75" customHeight="1" x14ac:dyDescent="0.3">
      <c r="E267" s="15"/>
      <c r="F267" s="15"/>
    </row>
    <row r="268" spans="5:6" ht="15.75" customHeight="1" x14ac:dyDescent="0.3">
      <c r="E268" s="15"/>
      <c r="F268" s="15"/>
    </row>
    <row r="269" spans="5:6" ht="15.75" customHeight="1" x14ac:dyDescent="0.3">
      <c r="E269" s="15"/>
      <c r="F269" s="15"/>
    </row>
    <row r="270" spans="5:6" ht="15.75" customHeight="1" x14ac:dyDescent="0.3">
      <c r="E270" s="15"/>
      <c r="F270" s="15"/>
    </row>
    <row r="271" spans="5:6" ht="15.75" customHeight="1" x14ac:dyDescent="0.3">
      <c r="E271" s="15"/>
      <c r="F271" s="15"/>
    </row>
    <row r="272" spans="5:6" ht="15.75" customHeight="1" x14ac:dyDescent="0.3">
      <c r="E272" s="15"/>
      <c r="F272" s="15"/>
    </row>
    <row r="273" spans="5:6" ht="15.75" customHeight="1" x14ac:dyDescent="0.3">
      <c r="E273" s="15"/>
      <c r="F273" s="15"/>
    </row>
    <row r="274" spans="5:6" ht="15.75" customHeight="1" x14ac:dyDescent="0.3">
      <c r="E274" s="15"/>
      <c r="F274" s="15"/>
    </row>
    <row r="275" spans="5:6" ht="15.75" customHeight="1" x14ac:dyDescent="0.3">
      <c r="E275" s="15"/>
      <c r="F275" s="15"/>
    </row>
    <row r="276" spans="5:6" ht="15.75" customHeight="1" x14ac:dyDescent="0.3">
      <c r="E276" s="15"/>
      <c r="F276" s="15"/>
    </row>
    <row r="277" spans="5:6" ht="15.75" customHeight="1" x14ac:dyDescent="0.3">
      <c r="E277" s="15"/>
      <c r="F277" s="15"/>
    </row>
    <row r="278" spans="5:6" ht="15.75" customHeight="1" x14ac:dyDescent="0.3">
      <c r="E278" s="15"/>
      <c r="F278" s="15"/>
    </row>
    <row r="279" spans="5:6" ht="15.75" customHeight="1" x14ac:dyDescent="0.3">
      <c r="E279" s="15"/>
      <c r="F279" s="15"/>
    </row>
    <row r="280" spans="5:6" ht="15.75" customHeight="1" x14ac:dyDescent="0.3">
      <c r="E280" s="15"/>
      <c r="F280" s="15"/>
    </row>
    <row r="281" spans="5:6" ht="15.75" customHeight="1" x14ac:dyDescent="0.3">
      <c r="E281" s="15"/>
      <c r="F281" s="15"/>
    </row>
    <row r="282" spans="5:6" ht="15.75" customHeight="1" x14ac:dyDescent="0.3">
      <c r="E282" s="15"/>
      <c r="F282" s="15"/>
    </row>
    <row r="283" spans="5:6" ht="15.75" customHeight="1" x14ac:dyDescent="0.3">
      <c r="E283" s="15"/>
      <c r="F283" s="15"/>
    </row>
    <row r="284" spans="5:6" ht="15.75" customHeight="1" x14ac:dyDescent="0.3">
      <c r="E284" s="15"/>
      <c r="F284" s="15"/>
    </row>
    <row r="285" spans="5:6" ht="15.75" customHeight="1" x14ac:dyDescent="0.3">
      <c r="E285" s="15"/>
      <c r="F285" s="15"/>
    </row>
    <row r="286" spans="5:6" ht="15.75" customHeight="1" x14ac:dyDescent="0.3">
      <c r="E286" s="15"/>
      <c r="F286" s="15"/>
    </row>
    <row r="287" spans="5:6" ht="15.75" customHeight="1" x14ac:dyDescent="0.3">
      <c r="E287" s="15"/>
      <c r="F287" s="15"/>
    </row>
    <row r="288" spans="5:6" ht="15.75" customHeight="1" x14ac:dyDescent="0.3">
      <c r="E288" s="15"/>
      <c r="F288" s="15"/>
    </row>
    <row r="289" spans="5:6" ht="15.75" customHeight="1" x14ac:dyDescent="0.3">
      <c r="E289" s="15"/>
      <c r="F289" s="15"/>
    </row>
    <row r="290" spans="5:6" ht="15.75" customHeight="1" x14ac:dyDescent="0.3">
      <c r="E290" s="15"/>
      <c r="F290" s="15"/>
    </row>
    <row r="291" spans="5:6" ht="15.75" customHeight="1" x14ac:dyDescent="0.3">
      <c r="E291" s="15"/>
      <c r="F291" s="15"/>
    </row>
    <row r="292" spans="5:6" ht="15.75" customHeight="1" x14ac:dyDescent="0.3">
      <c r="E292" s="15"/>
      <c r="F292" s="15"/>
    </row>
    <row r="293" spans="5:6" ht="15.75" customHeight="1" x14ac:dyDescent="0.3">
      <c r="E293" s="15"/>
      <c r="F293" s="15"/>
    </row>
    <row r="294" spans="5:6" ht="15.75" customHeight="1" x14ac:dyDescent="0.3">
      <c r="E294" s="15"/>
      <c r="F294" s="15"/>
    </row>
    <row r="295" spans="5:6" ht="15.75" customHeight="1" x14ac:dyDescent="0.3">
      <c r="E295" s="15"/>
      <c r="F295" s="15"/>
    </row>
    <row r="296" spans="5:6" ht="15.75" customHeight="1" x14ac:dyDescent="0.3">
      <c r="E296" s="15"/>
      <c r="F296" s="15"/>
    </row>
    <row r="297" spans="5:6" ht="15.75" customHeight="1" x14ac:dyDescent="0.3">
      <c r="E297" s="15"/>
      <c r="F297" s="15"/>
    </row>
    <row r="298" spans="5:6" ht="15.75" customHeight="1" x14ac:dyDescent="0.3">
      <c r="E298" s="15"/>
      <c r="F298" s="15"/>
    </row>
    <row r="299" spans="5:6" ht="15.75" customHeight="1" x14ac:dyDescent="0.3">
      <c r="E299" s="15"/>
      <c r="F299" s="15"/>
    </row>
    <row r="300" spans="5:6" ht="15.75" customHeight="1" x14ac:dyDescent="0.3">
      <c r="E300" s="15"/>
      <c r="F300" s="15"/>
    </row>
    <row r="301" spans="5:6" ht="15.75" customHeight="1" x14ac:dyDescent="0.3">
      <c r="E301" s="15"/>
      <c r="F301" s="15"/>
    </row>
    <row r="302" spans="5:6" ht="15.75" customHeight="1" x14ac:dyDescent="0.3">
      <c r="E302" s="15"/>
      <c r="F302" s="15"/>
    </row>
    <row r="303" spans="5:6" ht="15.75" customHeight="1" x14ac:dyDescent="0.3">
      <c r="E303" s="15"/>
      <c r="F303" s="15"/>
    </row>
    <row r="304" spans="5:6" ht="15.75" customHeight="1" x14ac:dyDescent="0.3">
      <c r="E304" s="15"/>
      <c r="F304" s="15"/>
    </row>
    <row r="305" spans="5:6" ht="15.75" customHeight="1" x14ac:dyDescent="0.3">
      <c r="E305" s="15"/>
      <c r="F305" s="15"/>
    </row>
    <row r="306" spans="5:6" ht="15.75" customHeight="1" x14ac:dyDescent="0.3">
      <c r="E306" s="15"/>
      <c r="F306" s="15"/>
    </row>
    <row r="307" spans="5:6" ht="15.75" customHeight="1" x14ac:dyDescent="0.3">
      <c r="E307" s="15"/>
      <c r="F307" s="15"/>
    </row>
    <row r="308" spans="5:6" ht="15.75" customHeight="1" x14ac:dyDescent="0.3">
      <c r="E308" s="15"/>
      <c r="F308" s="15"/>
    </row>
    <row r="309" spans="5:6" ht="15.75" customHeight="1" x14ac:dyDescent="0.3">
      <c r="E309" s="15"/>
      <c r="F309" s="15"/>
    </row>
    <row r="310" spans="5:6" ht="15.75" customHeight="1" x14ac:dyDescent="0.3">
      <c r="E310" s="15"/>
      <c r="F310" s="15"/>
    </row>
    <row r="311" spans="5:6" ht="15.75" customHeight="1" x14ac:dyDescent="0.3">
      <c r="E311" s="15"/>
      <c r="F311" s="15"/>
    </row>
    <row r="312" spans="5:6" ht="15.75" customHeight="1" x14ac:dyDescent="0.3">
      <c r="E312" s="15"/>
      <c r="F312" s="15"/>
    </row>
    <row r="313" spans="5:6" ht="15.75" customHeight="1" x14ac:dyDescent="0.3">
      <c r="E313" s="15"/>
      <c r="F313" s="15"/>
    </row>
    <row r="314" spans="5:6" ht="15.75" customHeight="1" x14ac:dyDescent="0.3">
      <c r="E314" s="15"/>
      <c r="F314" s="15"/>
    </row>
    <row r="315" spans="5:6" ht="15.75" customHeight="1" x14ac:dyDescent="0.3">
      <c r="E315" s="15"/>
      <c r="F315" s="15"/>
    </row>
    <row r="316" spans="5:6" ht="15.75" customHeight="1" x14ac:dyDescent="0.3">
      <c r="E316" s="15"/>
      <c r="F316" s="15"/>
    </row>
    <row r="317" spans="5:6" ht="15.75" customHeight="1" x14ac:dyDescent="0.3">
      <c r="E317" s="15"/>
      <c r="F317" s="15"/>
    </row>
    <row r="318" spans="5:6" ht="15.75" customHeight="1" x14ac:dyDescent="0.3">
      <c r="E318" s="15"/>
      <c r="F318" s="15"/>
    </row>
    <row r="319" spans="5:6" ht="15.75" customHeight="1" x14ac:dyDescent="0.3">
      <c r="E319" s="15"/>
      <c r="F319" s="15"/>
    </row>
    <row r="320" spans="5:6" ht="15.75" customHeight="1" x14ac:dyDescent="0.3">
      <c r="E320" s="15"/>
      <c r="F320" s="15"/>
    </row>
    <row r="321" spans="5:6" ht="15.75" customHeight="1" x14ac:dyDescent="0.3">
      <c r="E321" s="15"/>
      <c r="F321" s="15"/>
    </row>
    <row r="322" spans="5:6" ht="15.75" customHeight="1" x14ac:dyDescent="0.3">
      <c r="E322" s="15"/>
      <c r="F322" s="15"/>
    </row>
    <row r="323" spans="5:6" ht="15.75" customHeight="1" x14ac:dyDescent="0.3">
      <c r="E323" s="15"/>
      <c r="F323" s="15"/>
    </row>
    <row r="324" spans="5:6" ht="15.75" customHeight="1" x14ac:dyDescent="0.3">
      <c r="E324" s="15"/>
      <c r="F324" s="15"/>
    </row>
    <row r="325" spans="5:6" ht="15.75" customHeight="1" x14ac:dyDescent="0.3">
      <c r="E325" s="15"/>
      <c r="F325" s="15"/>
    </row>
    <row r="326" spans="5:6" ht="15.75" customHeight="1" x14ac:dyDescent="0.3">
      <c r="E326" s="15"/>
      <c r="F326" s="15"/>
    </row>
    <row r="327" spans="5:6" ht="15.75" customHeight="1" x14ac:dyDescent="0.3">
      <c r="E327" s="15"/>
      <c r="F327" s="15"/>
    </row>
    <row r="328" spans="5:6" ht="15.75" customHeight="1" x14ac:dyDescent="0.3">
      <c r="E328" s="15"/>
      <c r="F328" s="15"/>
    </row>
    <row r="329" spans="5:6" ht="15.75" customHeight="1" x14ac:dyDescent="0.3">
      <c r="E329" s="15"/>
      <c r="F329" s="15"/>
    </row>
    <row r="330" spans="5:6" ht="15.75" customHeight="1" x14ac:dyDescent="0.3">
      <c r="E330" s="15"/>
      <c r="F330" s="15"/>
    </row>
    <row r="331" spans="5:6" ht="15.75" customHeight="1" x14ac:dyDescent="0.3">
      <c r="E331" s="15"/>
      <c r="F331" s="15"/>
    </row>
    <row r="332" spans="5:6" ht="15.75" customHeight="1" x14ac:dyDescent="0.3">
      <c r="E332" s="15"/>
      <c r="F332" s="15"/>
    </row>
    <row r="333" spans="5:6" ht="15.75" customHeight="1" x14ac:dyDescent="0.3">
      <c r="E333" s="15"/>
      <c r="F333" s="15"/>
    </row>
    <row r="334" spans="5:6" ht="15.75" customHeight="1" x14ac:dyDescent="0.3">
      <c r="E334" s="15"/>
      <c r="F334" s="15"/>
    </row>
    <row r="335" spans="5:6" ht="15.75" customHeight="1" x14ac:dyDescent="0.3">
      <c r="E335" s="15"/>
      <c r="F335" s="15"/>
    </row>
    <row r="336" spans="5:6" ht="15.75" customHeight="1" x14ac:dyDescent="0.3">
      <c r="E336" s="15"/>
      <c r="F336" s="15"/>
    </row>
    <row r="337" spans="5:6" ht="15.75" customHeight="1" x14ac:dyDescent="0.3">
      <c r="E337" s="15"/>
      <c r="F337" s="15"/>
    </row>
    <row r="338" spans="5:6" ht="15.75" customHeight="1" x14ac:dyDescent="0.3">
      <c r="E338" s="15"/>
      <c r="F338" s="15"/>
    </row>
    <row r="339" spans="5:6" ht="15.75" customHeight="1" x14ac:dyDescent="0.3">
      <c r="E339" s="15"/>
      <c r="F339" s="15"/>
    </row>
    <row r="340" spans="5:6" ht="15.75" customHeight="1" x14ac:dyDescent="0.3">
      <c r="E340" s="15"/>
      <c r="F340" s="15"/>
    </row>
    <row r="341" spans="5:6" ht="15.75" customHeight="1" x14ac:dyDescent="0.3">
      <c r="E341" s="15"/>
      <c r="F341" s="15"/>
    </row>
    <row r="342" spans="5:6" ht="15.75" customHeight="1" x14ac:dyDescent="0.3">
      <c r="E342" s="15"/>
      <c r="F342" s="15"/>
    </row>
    <row r="343" spans="5:6" ht="15.75" customHeight="1" x14ac:dyDescent="0.3">
      <c r="E343" s="15"/>
      <c r="F343" s="15"/>
    </row>
    <row r="344" spans="5:6" ht="15.75" customHeight="1" x14ac:dyDescent="0.3">
      <c r="E344" s="15"/>
      <c r="F344" s="15"/>
    </row>
    <row r="345" spans="5:6" ht="15.75" customHeight="1" x14ac:dyDescent="0.3">
      <c r="E345" s="15"/>
      <c r="F345" s="15"/>
    </row>
    <row r="346" spans="5:6" ht="15.75" customHeight="1" x14ac:dyDescent="0.3">
      <c r="E346" s="15"/>
      <c r="F346" s="15"/>
    </row>
    <row r="347" spans="5:6" ht="15.75" customHeight="1" x14ac:dyDescent="0.3">
      <c r="E347" s="15"/>
      <c r="F347" s="15"/>
    </row>
    <row r="348" spans="5:6" ht="15.75" customHeight="1" x14ac:dyDescent="0.3">
      <c r="E348" s="15"/>
      <c r="F348" s="15"/>
    </row>
    <row r="349" spans="5:6" ht="15.75" customHeight="1" x14ac:dyDescent="0.3">
      <c r="E349" s="15"/>
      <c r="F349" s="15"/>
    </row>
    <row r="350" spans="5:6" ht="15.75" customHeight="1" x14ac:dyDescent="0.3">
      <c r="E350" s="15"/>
      <c r="F350" s="15"/>
    </row>
    <row r="351" spans="5:6" ht="15.75" customHeight="1" x14ac:dyDescent="0.3">
      <c r="E351" s="15"/>
      <c r="F351" s="15"/>
    </row>
    <row r="352" spans="5:6" ht="15.75" customHeight="1" x14ac:dyDescent="0.3">
      <c r="E352" s="15"/>
      <c r="F352" s="15"/>
    </row>
    <row r="353" spans="5:6" ht="15.75" customHeight="1" x14ac:dyDescent="0.3">
      <c r="E353" s="15"/>
      <c r="F353" s="15"/>
    </row>
    <row r="354" spans="5:6" ht="15.75" customHeight="1" x14ac:dyDescent="0.3">
      <c r="E354" s="15"/>
      <c r="F354" s="15"/>
    </row>
    <row r="355" spans="5:6" ht="15.75" customHeight="1" x14ac:dyDescent="0.3">
      <c r="E355" s="15"/>
      <c r="F355" s="15"/>
    </row>
    <row r="356" spans="5:6" ht="15.75" customHeight="1" x14ac:dyDescent="0.3">
      <c r="E356" s="15"/>
      <c r="F356" s="15"/>
    </row>
    <row r="357" spans="5:6" ht="15.75" customHeight="1" x14ac:dyDescent="0.3">
      <c r="E357" s="15"/>
      <c r="F357" s="15"/>
    </row>
    <row r="358" spans="5:6" ht="15.75" customHeight="1" x14ac:dyDescent="0.3">
      <c r="E358" s="15"/>
      <c r="F358" s="15"/>
    </row>
    <row r="359" spans="5:6" ht="15.75" customHeight="1" x14ac:dyDescent="0.3">
      <c r="E359" s="15"/>
      <c r="F359" s="15"/>
    </row>
    <row r="360" spans="5:6" ht="15.75" customHeight="1" x14ac:dyDescent="0.3">
      <c r="E360" s="15"/>
      <c r="F360" s="15"/>
    </row>
    <row r="361" spans="5:6" ht="15.75" customHeight="1" x14ac:dyDescent="0.3">
      <c r="E361" s="15"/>
      <c r="F361" s="15"/>
    </row>
    <row r="362" spans="5:6" ht="15.75" customHeight="1" x14ac:dyDescent="0.3">
      <c r="E362" s="15"/>
      <c r="F362" s="15"/>
    </row>
    <row r="363" spans="5:6" ht="15.75" customHeight="1" x14ac:dyDescent="0.3">
      <c r="E363" s="15"/>
      <c r="F363" s="15"/>
    </row>
    <row r="364" spans="5:6" ht="15.75" customHeight="1" x14ac:dyDescent="0.3">
      <c r="E364" s="15"/>
      <c r="F364" s="15"/>
    </row>
    <row r="365" spans="5:6" ht="15.75" customHeight="1" x14ac:dyDescent="0.3">
      <c r="E365" s="15"/>
      <c r="F365" s="15"/>
    </row>
    <row r="366" spans="5:6" ht="15.75" customHeight="1" x14ac:dyDescent="0.3">
      <c r="E366" s="15"/>
      <c r="F366" s="15"/>
    </row>
    <row r="367" spans="5:6" ht="15.75" customHeight="1" x14ac:dyDescent="0.3">
      <c r="E367" s="15"/>
      <c r="F367" s="15"/>
    </row>
    <row r="368" spans="5:6" ht="15.75" customHeight="1" x14ac:dyDescent="0.3">
      <c r="E368" s="15"/>
      <c r="F368" s="15"/>
    </row>
    <row r="369" spans="5:6" ht="15.75" customHeight="1" x14ac:dyDescent="0.3">
      <c r="E369" s="15"/>
      <c r="F369" s="15"/>
    </row>
    <row r="370" spans="5:6" ht="15.75" customHeight="1" x14ac:dyDescent="0.3">
      <c r="E370" s="15"/>
      <c r="F370" s="15"/>
    </row>
    <row r="371" spans="5:6" ht="15.75" customHeight="1" x14ac:dyDescent="0.3">
      <c r="E371" s="15"/>
      <c r="F371" s="15"/>
    </row>
    <row r="372" spans="5:6" ht="15.75" customHeight="1" x14ac:dyDescent="0.3">
      <c r="E372" s="15"/>
      <c r="F372" s="15"/>
    </row>
    <row r="373" spans="5:6" ht="15.75" customHeight="1" x14ac:dyDescent="0.3">
      <c r="E373" s="15"/>
      <c r="F373" s="15"/>
    </row>
    <row r="374" spans="5:6" ht="15.75" customHeight="1" x14ac:dyDescent="0.3">
      <c r="E374" s="15"/>
      <c r="F374" s="15"/>
    </row>
    <row r="375" spans="5:6" ht="15.75" customHeight="1" x14ac:dyDescent="0.3">
      <c r="E375" s="15"/>
      <c r="F375" s="15"/>
    </row>
    <row r="376" spans="5:6" ht="15.75" customHeight="1" x14ac:dyDescent="0.3">
      <c r="E376" s="15"/>
      <c r="F376" s="15"/>
    </row>
    <row r="377" spans="5:6" ht="15.75" customHeight="1" x14ac:dyDescent="0.3">
      <c r="E377" s="15"/>
      <c r="F377" s="15"/>
    </row>
    <row r="378" spans="5:6" ht="15.75" customHeight="1" x14ac:dyDescent="0.3">
      <c r="E378" s="15"/>
      <c r="F378" s="15"/>
    </row>
    <row r="379" spans="5:6" ht="15.75" customHeight="1" x14ac:dyDescent="0.3">
      <c r="E379" s="15"/>
      <c r="F379" s="15"/>
    </row>
    <row r="380" spans="5:6" ht="15.75" customHeight="1" x14ac:dyDescent="0.3">
      <c r="E380" s="15"/>
      <c r="F380" s="15"/>
    </row>
    <row r="381" spans="5:6" ht="15.75" customHeight="1" x14ac:dyDescent="0.3">
      <c r="E381" s="15"/>
      <c r="F381" s="15"/>
    </row>
    <row r="382" spans="5:6" ht="15.75" customHeight="1" x14ac:dyDescent="0.3">
      <c r="E382" s="15"/>
      <c r="F382" s="15"/>
    </row>
    <row r="383" spans="5:6" ht="15.75" customHeight="1" x14ac:dyDescent="0.3">
      <c r="E383" s="15"/>
      <c r="F383" s="15"/>
    </row>
    <row r="384" spans="5:6" ht="15.75" customHeight="1" x14ac:dyDescent="0.3">
      <c r="E384" s="15"/>
      <c r="F384" s="15"/>
    </row>
    <row r="385" spans="5:6" ht="15.75" customHeight="1" x14ac:dyDescent="0.3">
      <c r="E385" s="15"/>
      <c r="F385" s="15"/>
    </row>
    <row r="386" spans="5:6" ht="15.75" customHeight="1" x14ac:dyDescent="0.3">
      <c r="E386" s="15"/>
      <c r="F386" s="15"/>
    </row>
    <row r="387" spans="5:6" ht="15.75" customHeight="1" x14ac:dyDescent="0.3">
      <c r="E387" s="15"/>
      <c r="F387" s="15"/>
    </row>
    <row r="388" spans="5:6" ht="15.75" customHeight="1" x14ac:dyDescent="0.3">
      <c r="E388" s="15"/>
      <c r="F388" s="15"/>
    </row>
    <row r="389" spans="5:6" ht="15.75" customHeight="1" x14ac:dyDescent="0.3">
      <c r="E389" s="15"/>
      <c r="F389" s="15"/>
    </row>
    <row r="390" spans="5:6" ht="15.75" customHeight="1" x14ac:dyDescent="0.3">
      <c r="E390" s="15"/>
      <c r="F390" s="15"/>
    </row>
    <row r="391" spans="5:6" ht="15.75" customHeight="1" x14ac:dyDescent="0.3">
      <c r="E391" s="15"/>
      <c r="F391" s="15"/>
    </row>
    <row r="392" spans="5:6" ht="15.75" customHeight="1" x14ac:dyDescent="0.3">
      <c r="E392" s="15"/>
      <c r="F392" s="15"/>
    </row>
    <row r="393" spans="5:6" ht="15.75" customHeight="1" x14ac:dyDescent="0.3">
      <c r="E393" s="15"/>
      <c r="F393" s="15"/>
    </row>
    <row r="394" spans="5:6" ht="15.75" customHeight="1" x14ac:dyDescent="0.3">
      <c r="E394" s="15"/>
      <c r="F394" s="15"/>
    </row>
    <row r="395" spans="5:6" ht="15.75" customHeight="1" x14ac:dyDescent="0.3">
      <c r="E395" s="15"/>
      <c r="F395" s="15"/>
    </row>
    <row r="396" spans="5:6" ht="15.75" customHeight="1" x14ac:dyDescent="0.3">
      <c r="E396" s="15"/>
      <c r="F396" s="15"/>
    </row>
    <row r="397" spans="5:6" ht="15.75" customHeight="1" x14ac:dyDescent="0.3">
      <c r="E397" s="15"/>
      <c r="F397" s="15"/>
    </row>
    <row r="398" spans="5:6" ht="15.75" customHeight="1" x14ac:dyDescent="0.3">
      <c r="E398" s="15"/>
      <c r="F398" s="15"/>
    </row>
    <row r="399" spans="5:6" ht="15.75" customHeight="1" x14ac:dyDescent="0.3">
      <c r="E399" s="15"/>
      <c r="F399" s="15"/>
    </row>
    <row r="400" spans="5:6" ht="15.75" customHeight="1" x14ac:dyDescent="0.3">
      <c r="E400" s="15"/>
      <c r="F400" s="15"/>
    </row>
    <row r="401" spans="5:6" ht="15.75" customHeight="1" x14ac:dyDescent="0.3">
      <c r="E401" s="15"/>
      <c r="F401" s="15"/>
    </row>
    <row r="402" spans="5:6" ht="15.75" customHeight="1" x14ac:dyDescent="0.3">
      <c r="E402" s="15"/>
      <c r="F402" s="15"/>
    </row>
    <row r="403" spans="5:6" ht="15.75" customHeight="1" x14ac:dyDescent="0.3">
      <c r="E403" s="15"/>
      <c r="F403" s="15"/>
    </row>
    <row r="404" spans="5:6" ht="15.75" customHeight="1" x14ac:dyDescent="0.3">
      <c r="E404" s="15"/>
      <c r="F404" s="15"/>
    </row>
    <row r="405" spans="5:6" ht="15.75" customHeight="1" x14ac:dyDescent="0.3">
      <c r="E405" s="15"/>
      <c r="F405" s="15"/>
    </row>
    <row r="406" spans="5:6" ht="15.75" customHeight="1" x14ac:dyDescent="0.3">
      <c r="E406" s="15"/>
      <c r="F406" s="15"/>
    </row>
    <row r="407" spans="5:6" ht="15.75" customHeight="1" x14ac:dyDescent="0.3">
      <c r="E407" s="15"/>
      <c r="F407" s="15"/>
    </row>
    <row r="408" spans="5:6" ht="15.75" customHeight="1" x14ac:dyDescent="0.3">
      <c r="E408" s="15"/>
      <c r="F408" s="15"/>
    </row>
    <row r="409" spans="5:6" ht="15.75" customHeight="1" x14ac:dyDescent="0.3">
      <c r="E409" s="15"/>
      <c r="F409" s="15"/>
    </row>
    <row r="410" spans="5:6" ht="15.75" customHeight="1" x14ac:dyDescent="0.3">
      <c r="E410" s="15"/>
      <c r="F410" s="15"/>
    </row>
    <row r="411" spans="5:6" ht="15.75" customHeight="1" x14ac:dyDescent="0.3">
      <c r="E411" s="15"/>
      <c r="F411" s="15"/>
    </row>
    <row r="412" spans="5:6" ht="15.75" customHeight="1" x14ac:dyDescent="0.3">
      <c r="E412" s="15"/>
      <c r="F412" s="15"/>
    </row>
    <row r="413" spans="5:6" ht="15.75" customHeight="1" x14ac:dyDescent="0.3">
      <c r="E413" s="15"/>
      <c r="F413" s="15"/>
    </row>
    <row r="414" spans="5:6" ht="15.75" customHeight="1" x14ac:dyDescent="0.3">
      <c r="E414" s="15"/>
      <c r="F414" s="15"/>
    </row>
    <row r="415" spans="5:6" ht="15.75" customHeight="1" x14ac:dyDescent="0.3">
      <c r="E415" s="15"/>
      <c r="F415" s="15"/>
    </row>
    <row r="416" spans="5:6" ht="15.75" customHeight="1" x14ac:dyDescent="0.3">
      <c r="E416" s="15"/>
      <c r="F416" s="15"/>
    </row>
    <row r="417" spans="5:6" ht="15.75" customHeight="1" x14ac:dyDescent="0.3">
      <c r="E417" s="15"/>
      <c r="F417" s="15"/>
    </row>
    <row r="418" spans="5:6" ht="15.75" customHeight="1" x14ac:dyDescent="0.3">
      <c r="E418" s="15"/>
      <c r="F418" s="15"/>
    </row>
    <row r="419" spans="5:6" ht="15.75" customHeight="1" x14ac:dyDescent="0.3">
      <c r="E419" s="15"/>
      <c r="F419" s="15"/>
    </row>
    <row r="420" spans="5:6" ht="15.75" customHeight="1" x14ac:dyDescent="0.3">
      <c r="E420" s="15"/>
      <c r="F420" s="15"/>
    </row>
    <row r="421" spans="5:6" ht="15.75" customHeight="1" x14ac:dyDescent="0.3">
      <c r="E421" s="15"/>
      <c r="F421" s="15"/>
    </row>
    <row r="422" spans="5:6" ht="15.75" customHeight="1" x14ac:dyDescent="0.3">
      <c r="E422" s="15"/>
      <c r="F422" s="15"/>
    </row>
    <row r="423" spans="5:6" ht="15.75" customHeight="1" x14ac:dyDescent="0.3">
      <c r="E423" s="15"/>
      <c r="F423" s="15"/>
    </row>
    <row r="424" spans="5:6" ht="15.75" customHeight="1" x14ac:dyDescent="0.3">
      <c r="E424" s="15"/>
      <c r="F424" s="15"/>
    </row>
    <row r="425" spans="5:6" ht="15.75" customHeight="1" x14ac:dyDescent="0.3">
      <c r="E425" s="15"/>
      <c r="F425" s="15"/>
    </row>
    <row r="426" spans="5:6" ht="15.75" customHeight="1" x14ac:dyDescent="0.3">
      <c r="E426" s="15"/>
      <c r="F426" s="15"/>
    </row>
    <row r="427" spans="5:6" ht="15.75" customHeight="1" x14ac:dyDescent="0.3">
      <c r="E427" s="15"/>
      <c r="F427" s="15"/>
    </row>
    <row r="428" spans="5:6" ht="15.75" customHeight="1" x14ac:dyDescent="0.3">
      <c r="E428" s="15"/>
      <c r="F428" s="15"/>
    </row>
    <row r="429" spans="5:6" ht="15.75" customHeight="1" x14ac:dyDescent="0.3">
      <c r="E429" s="15"/>
      <c r="F429" s="15"/>
    </row>
    <row r="430" spans="5:6" ht="15.75" customHeight="1" x14ac:dyDescent="0.3">
      <c r="E430" s="15"/>
      <c r="F430" s="15"/>
    </row>
    <row r="431" spans="5:6" ht="15.75" customHeight="1" x14ac:dyDescent="0.3">
      <c r="E431" s="15"/>
      <c r="F431" s="15"/>
    </row>
    <row r="432" spans="5:6" ht="15.75" customHeight="1" x14ac:dyDescent="0.3">
      <c r="E432" s="15"/>
      <c r="F432" s="15"/>
    </row>
    <row r="433" spans="5:6" ht="15.75" customHeight="1" x14ac:dyDescent="0.3">
      <c r="E433" s="15"/>
      <c r="F433" s="15"/>
    </row>
    <row r="434" spans="5:6" ht="15.75" customHeight="1" x14ac:dyDescent="0.3">
      <c r="E434" s="15"/>
      <c r="F434" s="15"/>
    </row>
    <row r="435" spans="5:6" ht="15.75" customHeight="1" x14ac:dyDescent="0.3">
      <c r="E435" s="15"/>
      <c r="F435" s="15"/>
    </row>
    <row r="436" spans="5:6" ht="15.75" customHeight="1" x14ac:dyDescent="0.3">
      <c r="E436" s="15"/>
      <c r="F436" s="15"/>
    </row>
    <row r="437" spans="5:6" ht="15.75" customHeight="1" x14ac:dyDescent="0.3">
      <c r="E437" s="15"/>
      <c r="F437" s="15"/>
    </row>
    <row r="438" spans="5:6" ht="15.75" customHeight="1" x14ac:dyDescent="0.3">
      <c r="E438" s="15"/>
      <c r="F438" s="15"/>
    </row>
    <row r="439" spans="5:6" ht="15.75" customHeight="1" x14ac:dyDescent="0.3">
      <c r="E439" s="15"/>
      <c r="F439" s="15"/>
    </row>
    <row r="440" spans="5:6" ht="15.75" customHeight="1" x14ac:dyDescent="0.3">
      <c r="E440" s="15"/>
      <c r="F440" s="15"/>
    </row>
    <row r="441" spans="5:6" ht="15.75" customHeight="1" x14ac:dyDescent="0.3">
      <c r="E441" s="15"/>
      <c r="F441" s="15"/>
    </row>
    <row r="442" spans="5:6" ht="15.75" customHeight="1" x14ac:dyDescent="0.3">
      <c r="E442" s="15"/>
      <c r="F442" s="15"/>
    </row>
    <row r="443" spans="5:6" ht="15.75" customHeight="1" x14ac:dyDescent="0.3">
      <c r="E443" s="15"/>
      <c r="F443" s="15"/>
    </row>
    <row r="444" spans="5:6" ht="15.75" customHeight="1" x14ac:dyDescent="0.3">
      <c r="E444" s="15"/>
      <c r="F444" s="15"/>
    </row>
    <row r="445" spans="5:6" ht="15.75" customHeight="1" x14ac:dyDescent="0.3">
      <c r="E445" s="15"/>
      <c r="F445" s="15"/>
    </row>
    <row r="446" spans="5:6" ht="15.75" customHeight="1" x14ac:dyDescent="0.3">
      <c r="E446" s="15"/>
      <c r="F446" s="15"/>
    </row>
    <row r="447" spans="5:6" ht="15.75" customHeight="1" x14ac:dyDescent="0.3">
      <c r="E447" s="15"/>
      <c r="F447" s="15"/>
    </row>
    <row r="448" spans="5:6" ht="15.75" customHeight="1" x14ac:dyDescent="0.3">
      <c r="E448" s="15"/>
      <c r="F448" s="15"/>
    </row>
    <row r="449" spans="5:6" ht="15.75" customHeight="1" x14ac:dyDescent="0.3">
      <c r="E449" s="15"/>
      <c r="F449" s="15"/>
    </row>
    <row r="450" spans="5:6" ht="15.75" customHeight="1" x14ac:dyDescent="0.3">
      <c r="E450" s="15"/>
      <c r="F450" s="15"/>
    </row>
    <row r="451" spans="5:6" ht="15.75" customHeight="1" x14ac:dyDescent="0.3">
      <c r="E451" s="15"/>
      <c r="F451" s="15"/>
    </row>
    <row r="452" spans="5:6" ht="15.75" customHeight="1" x14ac:dyDescent="0.3">
      <c r="E452" s="15"/>
      <c r="F452" s="15"/>
    </row>
    <row r="453" spans="5:6" ht="15.75" customHeight="1" x14ac:dyDescent="0.3">
      <c r="E453" s="15"/>
      <c r="F453" s="15"/>
    </row>
    <row r="454" spans="5:6" ht="15.75" customHeight="1" x14ac:dyDescent="0.3">
      <c r="E454" s="15"/>
      <c r="F454" s="15"/>
    </row>
    <row r="455" spans="5:6" ht="15.75" customHeight="1" x14ac:dyDescent="0.3">
      <c r="E455" s="15"/>
      <c r="F455" s="15"/>
    </row>
    <row r="456" spans="5:6" ht="15.75" customHeight="1" x14ac:dyDescent="0.3">
      <c r="E456" s="15"/>
      <c r="F456" s="15"/>
    </row>
    <row r="457" spans="5:6" ht="15.75" customHeight="1" x14ac:dyDescent="0.3">
      <c r="E457" s="15"/>
      <c r="F457" s="15"/>
    </row>
    <row r="458" spans="5:6" ht="15.75" customHeight="1" x14ac:dyDescent="0.3">
      <c r="E458" s="15"/>
      <c r="F458" s="15"/>
    </row>
    <row r="459" spans="5:6" ht="15.75" customHeight="1" x14ac:dyDescent="0.3">
      <c r="E459" s="15"/>
      <c r="F459" s="15"/>
    </row>
    <row r="460" spans="5:6" ht="15.75" customHeight="1" x14ac:dyDescent="0.3">
      <c r="E460" s="15"/>
      <c r="F460" s="15"/>
    </row>
    <row r="461" spans="5:6" ht="15.75" customHeight="1" x14ac:dyDescent="0.3">
      <c r="E461" s="15"/>
      <c r="F461" s="15"/>
    </row>
    <row r="462" spans="5:6" ht="15.75" customHeight="1" x14ac:dyDescent="0.3">
      <c r="E462" s="15"/>
      <c r="F462" s="15"/>
    </row>
    <row r="463" spans="5:6" ht="15.75" customHeight="1" x14ac:dyDescent="0.3">
      <c r="E463" s="15"/>
      <c r="F463" s="15"/>
    </row>
    <row r="464" spans="5:6" ht="15.75" customHeight="1" x14ac:dyDescent="0.3">
      <c r="E464" s="15"/>
      <c r="F464" s="15"/>
    </row>
    <row r="465" spans="5:6" ht="15.75" customHeight="1" x14ac:dyDescent="0.3">
      <c r="E465" s="15"/>
      <c r="F465" s="15"/>
    </row>
    <row r="466" spans="5:6" ht="15.75" customHeight="1" x14ac:dyDescent="0.3">
      <c r="E466" s="15"/>
      <c r="F466" s="15"/>
    </row>
    <row r="467" spans="5:6" ht="15.75" customHeight="1" x14ac:dyDescent="0.3">
      <c r="E467" s="15"/>
      <c r="F467" s="15"/>
    </row>
    <row r="468" spans="5:6" ht="15.75" customHeight="1" x14ac:dyDescent="0.3">
      <c r="E468" s="15"/>
      <c r="F468" s="15"/>
    </row>
    <row r="469" spans="5:6" ht="15.75" customHeight="1" x14ac:dyDescent="0.3">
      <c r="E469" s="15"/>
      <c r="F469" s="15"/>
    </row>
    <row r="470" spans="5:6" ht="15.75" customHeight="1" x14ac:dyDescent="0.3">
      <c r="E470" s="15"/>
      <c r="F470" s="15"/>
    </row>
    <row r="471" spans="5:6" ht="15.75" customHeight="1" x14ac:dyDescent="0.3">
      <c r="E471" s="15"/>
      <c r="F471" s="15"/>
    </row>
    <row r="472" spans="5:6" ht="15.75" customHeight="1" x14ac:dyDescent="0.3">
      <c r="E472" s="15"/>
      <c r="F472" s="15"/>
    </row>
    <row r="473" spans="5:6" ht="15.75" customHeight="1" x14ac:dyDescent="0.3">
      <c r="E473" s="15"/>
      <c r="F473" s="15"/>
    </row>
    <row r="474" spans="5:6" ht="15.75" customHeight="1" x14ac:dyDescent="0.3">
      <c r="E474" s="15"/>
      <c r="F474" s="15"/>
    </row>
    <row r="475" spans="5:6" ht="15.75" customHeight="1" x14ac:dyDescent="0.3">
      <c r="E475" s="15"/>
      <c r="F475" s="15"/>
    </row>
    <row r="476" spans="5:6" ht="15.75" customHeight="1" x14ac:dyDescent="0.3">
      <c r="E476" s="15"/>
      <c r="F476" s="15"/>
    </row>
    <row r="477" spans="5:6" ht="15.75" customHeight="1" x14ac:dyDescent="0.3">
      <c r="E477" s="15"/>
      <c r="F477" s="15"/>
    </row>
    <row r="478" spans="5:6" ht="15.75" customHeight="1" x14ac:dyDescent="0.3">
      <c r="E478" s="15"/>
      <c r="F478" s="15"/>
    </row>
    <row r="479" spans="5:6" ht="15.75" customHeight="1" x14ac:dyDescent="0.3">
      <c r="E479" s="15"/>
      <c r="F479" s="15"/>
    </row>
    <row r="480" spans="5:6" ht="15.75" customHeight="1" x14ac:dyDescent="0.3">
      <c r="E480" s="15"/>
      <c r="F480" s="15"/>
    </row>
    <row r="481" spans="5:6" ht="15.75" customHeight="1" x14ac:dyDescent="0.3">
      <c r="E481" s="15"/>
      <c r="F481" s="15"/>
    </row>
    <row r="482" spans="5:6" ht="15.75" customHeight="1" x14ac:dyDescent="0.3">
      <c r="E482" s="15"/>
      <c r="F482" s="15"/>
    </row>
    <row r="483" spans="5:6" ht="15.75" customHeight="1" x14ac:dyDescent="0.3">
      <c r="E483" s="15"/>
      <c r="F483" s="15"/>
    </row>
    <row r="484" spans="5:6" ht="15.75" customHeight="1" x14ac:dyDescent="0.3">
      <c r="E484" s="15"/>
      <c r="F484" s="15"/>
    </row>
    <row r="485" spans="5:6" ht="15.75" customHeight="1" x14ac:dyDescent="0.3">
      <c r="E485" s="15"/>
      <c r="F485" s="15"/>
    </row>
    <row r="486" spans="5:6" ht="15.75" customHeight="1" x14ac:dyDescent="0.3">
      <c r="E486" s="15"/>
      <c r="F486" s="15"/>
    </row>
    <row r="487" spans="5:6" ht="15.75" customHeight="1" x14ac:dyDescent="0.3">
      <c r="E487" s="15"/>
      <c r="F487" s="15"/>
    </row>
    <row r="488" spans="5:6" ht="15.75" customHeight="1" x14ac:dyDescent="0.3">
      <c r="E488" s="15"/>
      <c r="F488" s="15"/>
    </row>
    <row r="489" spans="5:6" ht="15.75" customHeight="1" x14ac:dyDescent="0.3">
      <c r="E489" s="15"/>
      <c r="F489" s="15"/>
    </row>
    <row r="490" spans="5:6" ht="15.75" customHeight="1" x14ac:dyDescent="0.3">
      <c r="E490" s="15"/>
      <c r="F490" s="15"/>
    </row>
    <row r="491" spans="5:6" ht="15.75" customHeight="1" x14ac:dyDescent="0.3">
      <c r="E491" s="15"/>
      <c r="F491" s="15"/>
    </row>
    <row r="492" spans="5:6" ht="15.75" customHeight="1" x14ac:dyDescent="0.3">
      <c r="E492" s="15"/>
      <c r="F492" s="15"/>
    </row>
    <row r="493" spans="5:6" ht="15.75" customHeight="1" x14ac:dyDescent="0.3">
      <c r="E493" s="15"/>
      <c r="F493" s="15"/>
    </row>
    <row r="494" spans="5:6" ht="15.75" customHeight="1" x14ac:dyDescent="0.3">
      <c r="E494" s="15"/>
      <c r="F494" s="15"/>
    </row>
    <row r="495" spans="5:6" ht="15.75" customHeight="1" x14ac:dyDescent="0.3">
      <c r="E495" s="15"/>
      <c r="F495" s="15"/>
    </row>
    <row r="496" spans="5:6" ht="15.75" customHeight="1" x14ac:dyDescent="0.3">
      <c r="E496" s="15"/>
      <c r="F496" s="15"/>
    </row>
    <row r="497" spans="5:6" ht="15.75" customHeight="1" x14ac:dyDescent="0.3">
      <c r="E497" s="15"/>
      <c r="F497" s="15"/>
    </row>
    <row r="498" spans="5:6" ht="15.75" customHeight="1" x14ac:dyDescent="0.3">
      <c r="E498" s="15"/>
      <c r="F498" s="15"/>
    </row>
    <row r="499" spans="5:6" ht="15.75" customHeight="1" x14ac:dyDescent="0.3">
      <c r="E499" s="15"/>
      <c r="F499" s="15"/>
    </row>
    <row r="500" spans="5:6" ht="15.75" customHeight="1" x14ac:dyDescent="0.3">
      <c r="E500" s="15"/>
      <c r="F500" s="15"/>
    </row>
    <row r="501" spans="5:6" ht="15.75" customHeight="1" x14ac:dyDescent="0.3">
      <c r="E501" s="15"/>
      <c r="F501" s="15"/>
    </row>
    <row r="502" spans="5:6" ht="15.75" customHeight="1" x14ac:dyDescent="0.3">
      <c r="E502" s="15"/>
      <c r="F502" s="15"/>
    </row>
    <row r="503" spans="5:6" ht="15.75" customHeight="1" x14ac:dyDescent="0.3">
      <c r="E503" s="15"/>
      <c r="F503" s="15"/>
    </row>
    <row r="504" spans="5:6" ht="15.75" customHeight="1" x14ac:dyDescent="0.3">
      <c r="E504" s="15"/>
      <c r="F504" s="15"/>
    </row>
    <row r="505" spans="5:6" ht="15.75" customHeight="1" x14ac:dyDescent="0.3">
      <c r="E505" s="15"/>
      <c r="F505" s="15"/>
    </row>
    <row r="506" spans="5:6" ht="15.75" customHeight="1" x14ac:dyDescent="0.3">
      <c r="E506" s="15"/>
      <c r="F506" s="15"/>
    </row>
    <row r="507" spans="5:6" ht="15.75" customHeight="1" x14ac:dyDescent="0.3">
      <c r="E507" s="15"/>
      <c r="F507" s="15"/>
    </row>
    <row r="508" spans="5:6" ht="15.75" customHeight="1" x14ac:dyDescent="0.3">
      <c r="E508" s="15"/>
      <c r="F508" s="15"/>
    </row>
    <row r="509" spans="5:6" ht="15.75" customHeight="1" x14ac:dyDescent="0.3">
      <c r="E509" s="15"/>
      <c r="F509" s="15"/>
    </row>
    <row r="510" spans="5:6" ht="15.75" customHeight="1" x14ac:dyDescent="0.3">
      <c r="E510" s="15"/>
      <c r="F510" s="15"/>
    </row>
    <row r="511" spans="5:6" ht="15.75" customHeight="1" x14ac:dyDescent="0.3">
      <c r="E511" s="15"/>
      <c r="F511" s="15"/>
    </row>
    <row r="512" spans="5:6" ht="15.75" customHeight="1" x14ac:dyDescent="0.3">
      <c r="E512" s="15"/>
      <c r="F512" s="15"/>
    </row>
    <row r="513" spans="5:6" ht="15.75" customHeight="1" x14ac:dyDescent="0.3">
      <c r="E513" s="15"/>
      <c r="F513" s="15"/>
    </row>
    <row r="514" spans="5:6" ht="15.75" customHeight="1" x14ac:dyDescent="0.3">
      <c r="E514" s="15"/>
      <c r="F514" s="15"/>
    </row>
    <row r="515" spans="5:6" ht="15.75" customHeight="1" x14ac:dyDescent="0.3">
      <c r="E515" s="15"/>
      <c r="F515" s="15"/>
    </row>
    <row r="516" spans="5:6" ht="15.75" customHeight="1" x14ac:dyDescent="0.3">
      <c r="E516" s="15"/>
      <c r="F516" s="15"/>
    </row>
    <row r="517" spans="5:6" ht="15.75" customHeight="1" x14ac:dyDescent="0.3">
      <c r="E517" s="15"/>
      <c r="F517" s="15"/>
    </row>
    <row r="518" spans="5:6" ht="15.75" customHeight="1" x14ac:dyDescent="0.3">
      <c r="E518" s="15"/>
      <c r="F518" s="15"/>
    </row>
    <row r="519" spans="5:6" ht="15.75" customHeight="1" x14ac:dyDescent="0.3">
      <c r="E519" s="15"/>
      <c r="F519" s="15"/>
    </row>
    <row r="520" spans="5:6" ht="15.75" customHeight="1" x14ac:dyDescent="0.3">
      <c r="E520" s="15"/>
      <c r="F520" s="15"/>
    </row>
    <row r="521" spans="5:6" ht="15.75" customHeight="1" x14ac:dyDescent="0.3">
      <c r="E521" s="15"/>
      <c r="F521" s="15"/>
    </row>
    <row r="522" spans="5:6" ht="15.75" customHeight="1" x14ac:dyDescent="0.3">
      <c r="E522" s="15"/>
      <c r="F522" s="15"/>
    </row>
    <row r="523" spans="5:6" ht="15.75" customHeight="1" x14ac:dyDescent="0.3">
      <c r="E523" s="15"/>
      <c r="F523" s="15"/>
    </row>
    <row r="524" spans="5:6" ht="15.75" customHeight="1" x14ac:dyDescent="0.3">
      <c r="E524" s="15"/>
      <c r="F524" s="15"/>
    </row>
    <row r="525" spans="5:6" ht="15.75" customHeight="1" x14ac:dyDescent="0.3">
      <c r="E525" s="15"/>
      <c r="F525" s="15"/>
    </row>
    <row r="526" spans="5:6" ht="15.75" customHeight="1" x14ac:dyDescent="0.3">
      <c r="E526" s="15"/>
      <c r="F526" s="15"/>
    </row>
    <row r="527" spans="5:6" ht="15.75" customHeight="1" x14ac:dyDescent="0.3">
      <c r="E527" s="15"/>
      <c r="F527" s="15"/>
    </row>
    <row r="528" spans="5:6" ht="15.75" customHeight="1" x14ac:dyDescent="0.3">
      <c r="E528" s="15"/>
      <c r="F528" s="15"/>
    </row>
    <row r="529" spans="5:6" ht="15.75" customHeight="1" x14ac:dyDescent="0.3">
      <c r="E529" s="15"/>
      <c r="F529" s="15"/>
    </row>
    <row r="530" spans="5:6" ht="15.75" customHeight="1" x14ac:dyDescent="0.3">
      <c r="E530" s="15"/>
      <c r="F530" s="15"/>
    </row>
    <row r="531" spans="5:6" ht="15.75" customHeight="1" x14ac:dyDescent="0.3">
      <c r="E531" s="15"/>
      <c r="F531" s="15"/>
    </row>
    <row r="532" spans="5:6" ht="15.75" customHeight="1" x14ac:dyDescent="0.3">
      <c r="E532" s="15"/>
      <c r="F532" s="15"/>
    </row>
    <row r="533" spans="5:6" ht="15.75" customHeight="1" x14ac:dyDescent="0.3">
      <c r="E533" s="15"/>
      <c r="F533" s="15"/>
    </row>
    <row r="534" spans="5:6" ht="15.75" customHeight="1" x14ac:dyDescent="0.3">
      <c r="E534" s="15"/>
      <c r="F534" s="15"/>
    </row>
    <row r="535" spans="5:6" ht="15.75" customHeight="1" x14ac:dyDescent="0.3">
      <c r="E535" s="15"/>
      <c r="F535" s="15"/>
    </row>
    <row r="536" spans="5:6" ht="15.75" customHeight="1" x14ac:dyDescent="0.3">
      <c r="E536" s="15"/>
      <c r="F536" s="15"/>
    </row>
    <row r="537" spans="5:6" ht="15.75" customHeight="1" x14ac:dyDescent="0.3">
      <c r="E537" s="15"/>
      <c r="F537" s="15"/>
    </row>
    <row r="538" spans="5:6" ht="15.75" customHeight="1" x14ac:dyDescent="0.3">
      <c r="E538" s="15"/>
      <c r="F538" s="15"/>
    </row>
    <row r="539" spans="5:6" ht="15.75" customHeight="1" x14ac:dyDescent="0.3">
      <c r="E539" s="15"/>
      <c r="F539" s="15"/>
    </row>
    <row r="540" spans="5:6" ht="15.75" customHeight="1" x14ac:dyDescent="0.3">
      <c r="E540" s="15"/>
      <c r="F540" s="15"/>
    </row>
    <row r="541" spans="5:6" ht="15.75" customHeight="1" x14ac:dyDescent="0.3">
      <c r="E541" s="15"/>
      <c r="F541" s="15"/>
    </row>
    <row r="542" spans="5:6" ht="15.75" customHeight="1" x14ac:dyDescent="0.3">
      <c r="E542" s="15"/>
      <c r="F542" s="15"/>
    </row>
    <row r="543" spans="5:6" ht="15.75" customHeight="1" x14ac:dyDescent="0.3">
      <c r="E543" s="15"/>
      <c r="F543" s="15"/>
    </row>
    <row r="544" spans="5:6" ht="15.75" customHeight="1" x14ac:dyDescent="0.3">
      <c r="E544" s="15"/>
      <c r="F544" s="15"/>
    </row>
    <row r="545" spans="5:6" ht="15.75" customHeight="1" x14ac:dyDescent="0.3">
      <c r="E545" s="15"/>
      <c r="F545" s="15"/>
    </row>
    <row r="546" spans="5:6" ht="15.75" customHeight="1" x14ac:dyDescent="0.3">
      <c r="E546" s="15"/>
      <c r="F546" s="15"/>
    </row>
    <row r="547" spans="5:6" ht="15.75" customHeight="1" x14ac:dyDescent="0.3">
      <c r="E547" s="15"/>
      <c r="F547" s="15"/>
    </row>
    <row r="548" spans="5:6" ht="15.75" customHeight="1" x14ac:dyDescent="0.3">
      <c r="E548" s="15"/>
      <c r="F548" s="15"/>
    </row>
    <row r="549" spans="5:6" ht="15.75" customHeight="1" x14ac:dyDescent="0.3">
      <c r="E549" s="15"/>
      <c r="F549" s="15"/>
    </row>
    <row r="550" spans="5:6" ht="15.75" customHeight="1" x14ac:dyDescent="0.3">
      <c r="E550" s="15"/>
      <c r="F550" s="15"/>
    </row>
    <row r="551" spans="5:6" ht="15.75" customHeight="1" x14ac:dyDescent="0.3">
      <c r="E551" s="15"/>
      <c r="F551" s="15"/>
    </row>
    <row r="552" spans="5:6" ht="15.75" customHeight="1" x14ac:dyDescent="0.3">
      <c r="E552" s="15"/>
      <c r="F552" s="15"/>
    </row>
    <row r="553" spans="5:6" ht="15.75" customHeight="1" x14ac:dyDescent="0.3">
      <c r="E553" s="15"/>
      <c r="F553" s="15"/>
    </row>
    <row r="554" spans="5:6" ht="15.75" customHeight="1" x14ac:dyDescent="0.3">
      <c r="E554" s="15"/>
      <c r="F554" s="15"/>
    </row>
    <row r="555" spans="5:6" ht="15.75" customHeight="1" x14ac:dyDescent="0.3">
      <c r="E555" s="15"/>
      <c r="F555" s="15"/>
    </row>
    <row r="556" spans="5:6" ht="15.75" customHeight="1" x14ac:dyDescent="0.3">
      <c r="E556" s="15"/>
      <c r="F556" s="15"/>
    </row>
    <row r="557" spans="5:6" ht="15.75" customHeight="1" x14ac:dyDescent="0.3">
      <c r="E557" s="15"/>
      <c r="F557" s="15"/>
    </row>
    <row r="558" spans="5:6" ht="15.75" customHeight="1" x14ac:dyDescent="0.3">
      <c r="E558" s="15"/>
      <c r="F558" s="15"/>
    </row>
    <row r="559" spans="5:6" ht="15.75" customHeight="1" x14ac:dyDescent="0.3">
      <c r="E559" s="15"/>
      <c r="F559" s="15"/>
    </row>
    <row r="560" spans="5:6" ht="15.75" customHeight="1" x14ac:dyDescent="0.3">
      <c r="E560" s="15"/>
      <c r="F560" s="15"/>
    </row>
    <row r="561" spans="5:6" ht="15.75" customHeight="1" x14ac:dyDescent="0.3">
      <c r="E561" s="15"/>
      <c r="F561" s="15"/>
    </row>
    <row r="562" spans="5:6" ht="15.75" customHeight="1" x14ac:dyDescent="0.3">
      <c r="E562" s="15"/>
      <c r="F562" s="15"/>
    </row>
    <row r="563" spans="5:6" ht="15.75" customHeight="1" x14ac:dyDescent="0.3">
      <c r="E563" s="15"/>
      <c r="F563" s="15"/>
    </row>
    <row r="564" spans="5:6" ht="15.75" customHeight="1" x14ac:dyDescent="0.3">
      <c r="E564" s="15"/>
      <c r="F564" s="15"/>
    </row>
    <row r="565" spans="5:6" ht="15.75" customHeight="1" x14ac:dyDescent="0.3">
      <c r="E565" s="15"/>
      <c r="F565" s="15"/>
    </row>
    <row r="566" spans="5:6" ht="15.75" customHeight="1" x14ac:dyDescent="0.3">
      <c r="E566" s="15"/>
      <c r="F566" s="15"/>
    </row>
    <row r="567" spans="5:6" ht="15.75" customHeight="1" x14ac:dyDescent="0.3">
      <c r="E567" s="15"/>
      <c r="F567" s="15"/>
    </row>
    <row r="568" spans="5:6" ht="15.75" customHeight="1" x14ac:dyDescent="0.3">
      <c r="E568" s="15"/>
      <c r="F568" s="15"/>
    </row>
    <row r="569" spans="5:6" ht="15.75" customHeight="1" x14ac:dyDescent="0.3">
      <c r="E569" s="15"/>
      <c r="F569" s="15"/>
    </row>
    <row r="570" spans="5:6" ht="15.75" customHeight="1" x14ac:dyDescent="0.3">
      <c r="E570" s="15"/>
      <c r="F570" s="15"/>
    </row>
    <row r="571" spans="5:6" ht="15.75" customHeight="1" x14ac:dyDescent="0.3">
      <c r="E571" s="15"/>
      <c r="F571" s="15"/>
    </row>
    <row r="572" spans="5:6" ht="15.75" customHeight="1" x14ac:dyDescent="0.3">
      <c r="E572" s="15"/>
      <c r="F572" s="15"/>
    </row>
    <row r="573" spans="5:6" ht="15.75" customHeight="1" x14ac:dyDescent="0.3">
      <c r="E573" s="15"/>
      <c r="F573" s="15"/>
    </row>
    <row r="574" spans="5:6" ht="15.75" customHeight="1" x14ac:dyDescent="0.3">
      <c r="E574" s="15"/>
      <c r="F574" s="15"/>
    </row>
    <row r="575" spans="5:6" ht="15.75" customHeight="1" x14ac:dyDescent="0.3">
      <c r="E575" s="15"/>
      <c r="F575" s="15"/>
    </row>
    <row r="576" spans="5:6" ht="15.75" customHeight="1" x14ac:dyDescent="0.3">
      <c r="E576" s="15"/>
      <c r="F576" s="15"/>
    </row>
    <row r="577" spans="5:6" ht="15.75" customHeight="1" x14ac:dyDescent="0.3">
      <c r="E577" s="15"/>
      <c r="F577" s="15"/>
    </row>
    <row r="578" spans="5:6" ht="15.75" customHeight="1" x14ac:dyDescent="0.3">
      <c r="E578" s="15"/>
      <c r="F578" s="15"/>
    </row>
    <row r="579" spans="5:6" ht="15.75" customHeight="1" x14ac:dyDescent="0.3">
      <c r="E579" s="15"/>
      <c r="F579" s="15"/>
    </row>
    <row r="580" spans="5:6" ht="15.75" customHeight="1" x14ac:dyDescent="0.3">
      <c r="E580" s="15"/>
      <c r="F580" s="15"/>
    </row>
    <row r="581" spans="5:6" ht="15.75" customHeight="1" x14ac:dyDescent="0.3">
      <c r="E581" s="15"/>
      <c r="F581" s="15"/>
    </row>
    <row r="582" spans="5:6" ht="15.75" customHeight="1" x14ac:dyDescent="0.3">
      <c r="E582" s="15"/>
      <c r="F582" s="15"/>
    </row>
    <row r="583" spans="5:6" ht="15.75" customHeight="1" x14ac:dyDescent="0.3">
      <c r="E583" s="15"/>
      <c r="F583" s="15"/>
    </row>
    <row r="584" spans="5:6" ht="15.75" customHeight="1" x14ac:dyDescent="0.3">
      <c r="E584" s="15"/>
      <c r="F584" s="15"/>
    </row>
    <row r="585" spans="5:6" ht="15.75" customHeight="1" x14ac:dyDescent="0.3">
      <c r="E585" s="15"/>
      <c r="F585" s="15"/>
    </row>
    <row r="586" spans="5:6" ht="15.75" customHeight="1" x14ac:dyDescent="0.3">
      <c r="E586" s="15"/>
      <c r="F586" s="15"/>
    </row>
    <row r="587" spans="5:6" ht="15.75" customHeight="1" x14ac:dyDescent="0.3">
      <c r="E587" s="15"/>
      <c r="F587" s="15"/>
    </row>
    <row r="588" spans="5:6" ht="15.75" customHeight="1" x14ac:dyDescent="0.3">
      <c r="E588" s="15"/>
      <c r="F588" s="15"/>
    </row>
    <row r="589" spans="5:6" ht="15.75" customHeight="1" x14ac:dyDescent="0.3">
      <c r="E589" s="15"/>
      <c r="F589" s="15"/>
    </row>
    <row r="590" spans="5:6" ht="15.75" customHeight="1" x14ac:dyDescent="0.3">
      <c r="E590" s="15"/>
      <c r="F590" s="15"/>
    </row>
    <row r="591" spans="5:6" ht="15.75" customHeight="1" x14ac:dyDescent="0.3">
      <c r="E591" s="15"/>
      <c r="F591" s="15"/>
    </row>
    <row r="592" spans="5:6" ht="15.75" customHeight="1" x14ac:dyDescent="0.3">
      <c r="E592" s="15"/>
      <c r="F592" s="15"/>
    </row>
    <row r="593" spans="5:6" ht="15.75" customHeight="1" x14ac:dyDescent="0.3">
      <c r="E593" s="15"/>
      <c r="F593" s="15"/>
    </row>
    <row r="594" spans="5:6" ht="15.75" customHeight="1" x14ac:dyDescent="0.3">
      <c r="E594" s="15"/>
      <c r="F594" s="15"/>
    </row>
    <row r="595" spans="5:6" ht="15.75" customHeight="1" x14ac:dyDescent="0.3">
      <c r="E595" s="15"/>
      <c r="F595" s="15"/>
    </row>
    <row r="596" spans="5:6" ht="15.75" customHeight="1" x14ac:dyDescent="0.3">
      <c r="E596" s="15"/>
      <c r="F596" s="15"/>
    </row>
    <row r="597" spans="5:6" ht="15.75" customHeight="1" x14ac:dyDescent="0.3">
      <c r="E597" s="15"/>
      <c r="F597" s="15"/>
    </row>
    <row r="598" spans="5:6" ht="15.75" customHeight="1" x14ac:dyDescent="0.3">
      <c r="E598" s="15"/>
      <c r="F598" s="15"/>
    </row>
    <row r="599" spans="5:6" ht="15.75" customHeight="1" x14ac:dyDescent="0.3">
      <c r="E599" s="15"/>
      <c r="F599" s="15"/>
    </row>
    <row r="600" spans="5:6" ht="15.75" customHeight="1" x14ac:dyDescent="0.3">
      <c r="E600" s="15"/>
      <c r="F600" s="15"/>
    </row>
    <row r="601" spans="5:6" ht="15.75" customHeight="1" x14ac:dyDescent="0.3">
      <c r="E601" s="15"/>
      <c r="F601" s="15"/>
    </row>
    <row r="602" spans="5:6" ht="15.75" customHeight="1" x14ac:dyDescent="0.3">
      <c r="E602" s="15"/>
      <c r="F602" s="15"/>
    </row>
    <row r="603" spans="5:6" ht="15.75" customHeight="1" x14ac:dyDescent="0.3">
      <c r="E603" s="15"/>
      <c r="F603" s="15"/>
    </row>
    <row r="604" spans="5:6" ht="15.75" customHeight="1" x14ac:dyDescent="0.3">
      <c r="E604" s="15"/>
      <c r="F604" s="15"/>
    </row>
    <row r="605" spans="5:6" ht="15.75" customHeight="1" x14ac:dyDescent="0.3">
      <c r="E605" s="15"/>
      <c r="F605" s="15"/>
    </row>
    <row r="606" spans="5:6" ht="15.75" customHeight="1" x14ac:dyDescent="0.3">
      <c r="E606" s="15"/>
      <c r="F606" s="15"/>
    </row>
    <row r="607" spans="5:6" ht="15.75" customHeight="1" x14ac:dyDescent="0.3">
      <c r="E607" s="15"/>
      <c r="F607" s="15"/>
    </row>
    <row r="608" spans="5:6" ht="15.75" customHeight="1" x14ac:dyDescent="0.3">
      <c r="E608" s="15"/>
      <c r="F608" s="15"/>
    </row>
    <row r="609" spans="5:6" ht="15.75" customHeight="1" x14ac:dyDescent="0.3">
      <c r="E609" s="15"/>
      <c r="F609" s="15"/>
    </row>
    <row r="610" spans="5:6" ht="15.75" customHeight="1" x14ac:dyDescent="0.3">
      <c r="E610" s="15"/>
      <c r="F610" s="15"/>
    </row>
    <row r="611" spans="5:6" ht="15.75" customHeight="1" x14ac:dyDescent="0.3">
      <c r="E611" s="15"/>
      <c r="F611" s="15"/>
    </row>
    <row r="612" spans="5:6" ht="15.75" customHeight="1" x14ac:dyDescent="0.3">
      <c r="E612" s="15"/>
      <c r="F612" s="15"/>
    </row>
    <row r="613" spans="5:6" ht="15.75" customHeight="1" x14ac:dyDescent="0.3">
      <c r="E613" s="15"/>
      <c r="F613" s="15"/>
    </row>
    <row r="614" spans="5:6" ht="15.75" customHeight="1" x14ac:dyDescent="0.3">
      <c r="E614" s="15"/>
      <c r="F614" s="15"/>
    </row>
    <row r="615" spans="5:6" ht="15.75" customHeight="1" x14ac:dyDescent="0.3">
      <c r="E615" s="15"/>
      <c r="F615" s="15"/>
    </row>
    <row r="616" spans="5:6" ht="15.75" customHeight="1" x14ac:dyDescent="0.3">
      <c r="E616" s="15"/>
      <c r="F616" s="15"/>
    </row>
    <row r="617" spans="5:6" ht="15.75" customHeight="1" x14ac:dyDescent="0.3">
      <c r="E617" s="15"/>
      <c r="F617" s="15"/>
    </row>
    <row r="618" spans="5:6" ht="15.75" customHeight="1" x14ac:dyDescent="0.3">
      <c r="E618" s="15"/>
      <c r="F618" s="15"/>
    </row>
    <row r="619" spans="5:6" ht="15.75" customHeight="1" x14ac:dyDescent="0.3">
      <c r="E619" s="15"/>
      <c r="F619" s="15"/>
    </row>
    <row r="620" spans="5:6" ht="15.75" customHeight="1" x14ac:dyDescent="0.3">
      <c r="E620" s="15"/>
      <c r="F620" s="15"/>
    </row>
    <row r="621" spans="5:6" ht="15.75" customHeight="1" x14ac:dyDescent="0.3">
      <c r="E621" s="15"/>
      <c r="F621" s="15"/>
    </row>
    <row r="622" spans="5:6" ht="15.75" customHeight="1" x14ac:dyDescent="0.3">
      <c r="E622" s="15"/>
      <c r="F622" s="15"/>
    </row>
    <row r="623" spans="5:6" ht="15.75" customHeight="1" x14ac:dyDescent="0.3">
      <c r="E623" s="15"/>
      <c r="F623" s="15"/>
    </row>
    <row r="624" spans="5:6" ht="15.75" customHeight="1" x14ac:dyDescent="0.3">
      <c r="E624" s="15"/>
      <c r="F624" s="15"/>
    </row>
    <row r="625" spans="5:6" ht="15.75" customHeight="1" x14ac:dyDescent="0.3">
      <c r="E625" s="15"/>
      <c r="F625" s="15"/>
    </row>
    <row r="626" spans="5:6" ht="15.75" customHeight="1" x14ac:dyDescent="0.3">
      <c r="E626" s="15"/>
      <c r="F626" s="15"/>
    </row>
    <row r="627" spans="5:6" ht="15.75" customHeight="1" x14ac:dyDescent="0.3">
      <c r="E627" s="15"/>
      <c r="F627" s="15"/>
    </row>
    <row r="628" spans="5:6" ht="15.75" customHeight="1" x14ac:dyDescent="0.3">
      <c r="E628" s="15"/>
      <c r="F628" s="15"/>
    </row>
    <row r="629" spans="5:6" ht="15.75" customHeight="1" x14ac:dyDescent="0.3">
      <c r="E629" s="15"/>
      <c r="F629" s="15"/>
    </row>
    <row r="630" spans="5:6" ht="15.75" customHeight="1" x14ac:dyDescent="0.3">
      <c r="E630" s="15"/>
      <c r="F630" s="15"/>
    </row>
    <row r="631" spans="5:6" ht="15.75" customHeight="1" x14ac:dyDescent="0.3">
      <c r="E631" s="15"/>
      <c r="F631" s="15"/>
    </row>
    <row r="632" spans="5:6" ht="15.75" customHeight="1" x14ac:dyDescent="0.3">
      <c r="E632" s="15"/>
      <c r="F632" s="15"/>
    </row>
    <row r="633" spans="5:6" ht="15.75" customHeight="1" x14ac:dyDescent="0.3">
      <c r="E633" s="15"/>
      <c r="F633" s="15"/>
    </row>
    <row r="634" spans="5:6" ht="15.75" customHeight="1" x14ac:dyDescent="0.3">
      <c r="E634" s="15"/>
      <c r="F634" s="15"/>
    </row>
    <row r="635" spans="5:6" ht="15.75" customHeight="1" x14ac:dyDescent="0.3">
      <c r="E635" s="15"/>
      <c r="F635" s="15"/>
    </row>
    <row r="636" spans="5:6" ht="15.75" customHeight="1" x14ac:dyDescent="0.3">
      <c r="E636" s="15"/>
      <c r="F636" s="15"/>
    </row>
    <row r="637" spans="5:6" ht="15.75" customHeight="1" x14ac:dyDescent="0.3">
      <c r="E637" s="15"/>
      <c r="F637" s="15"/>
    </row>
    <row r="638" spans="5:6" ht="15.75" customHeight="1" x14ac:dyDescent="0.3">
      <c r="E638" s="15"/>
      <c r="F638" s="15"/>
    </row>
    <row r="639" spans="5:6" ht="15.75" customHeight="1" x14ac:dyDescent="0.3">
      <c r="E639" s="15"/>
      <c r="F639" s="15"/>
    </row>
    <row r="640" spans="5:6" ht="15.75" customHeight="1" x14ac:dyDescent="0.3">
      <c r="E640" s="15"/>
      <c r="F640" s="15"/>
    </row>
    <row r="641" spans="5:6" ht="15.75" customHeight="1" x14ac:dyDescent="0.3">
      <c r="E641" s="15"/>
      <c r="F641" s="15"/>
    </row>
    <row r="642" spans="5:6" ht="15.75" customHeight="1" x14ac:dyDescent="0.3">
      <c r="E642" s="15"/>
      <c r="F642" s="15"/>
    </row>
    <row r="643" spans="5:6" ht="15.75" customHeight="1" x14ac:dyDescent="0.3">
      <c r="E643" s="15"/>
      <c r="F643" s="15"/>
    </row>
    <row r="644" spans="5:6" ht="15.75" customHeight="1" x14ac:dyDescent="0.3">
      <c r="E644" s="15"/>
      <c r="F644" s="15"/>
    </row>
    <row r="645" spans="5:6" ht="15.75" customHeight="1" x14ac:dyDescent="0.3">
      <c r="E645" s="15"/>
      <c r="F645" s="15"/>
    </row>
    <row r="646" spans="5:6" ht="15.75" customHeight="1" x14ac:dyDescent="0.3">
      <c r="E646" s="15"/>
      <c r="F646" s="15"/>
    </row>
    <row r="647" spans="5:6" ht="15.75" customHeight="1" x14ac:dyDescent="0.3">
      <c r="E647" s="15"/>
      <c r="F647" s="15"/>
    </row>
    <row r="648" spans="5:6" ht="15.75" customHeight="1" x14ac:dyDescent="0.3">
      <c r="E648" s="15"/>
      <c r="F648" s="15"/>
    </row>
    <row r="649" spans="5:6" ht="15.75" customHeight="1" x14ac:dyDescent="0.3">
      <c r="E649" s="15"/>
      <c r="F649" s="15"/>
    </row>
    <row r="650" spans="5:6" ht="15.75" customHeight="1" x14ac:dyDescent="0.3">
      <c r="E650" s="15"/>
      <c r="F650" s="15"/>
    </row>
    <row r="651" spans="5:6" ht="15.75" customHeight="1" x14ac:dyDescent="0.3">
      <c r="E651" s="15"/>
      <c r="F651" s="15"/>
    </row>
    <row r="652" spans="5:6" ht="15.75" customHeight="1" x14ac:dyDescent="0.3">
      <c r="E652" s="15"/>
      <c r="F652" s="15"/>
    </row>
    <row r="653" spans="5:6" ht="15.75" customHeight="1" x14ac:dyDescent="0.3">
      <c r="E653" s="15"/>
      <c r="F653" s="15"/>
    </row>
    <row r="654" spans="5:6" ht="15.75" customHeight="1" x14ac:dyDescent="0.3">
      <c r="E654" s="15"/>
      <c r="F654" s="15"/>
    </row>
    <row r="655" spans="5:6" ht="15.75" customHeight="1" x14ac:dyDescent="0.3">
      <c r="E655" s="15"/>
      <c r="F655" s="15"/>
    </row>
    <row r="656" spans="5:6" ht="15.75" customHeight="1" x14ac:dyDescent="0.3">
      <c r="E656" s="15"/>
      <c r="F656" s="15"/>
    </row>
    <row r="657" spans="5:6" ht="15.75" customHeight="1" x14ac:dyDescent="0.3">
      <c r="E657" s="15"/>
      <c r="F657" s="15"/>
    </row>
    <row r="658" spans="5:6" ht="15.75" customHeight="1" x14ac:dyDescent="0.3">
      <c r="E658" s="15"/>
      <c r="F658" s="15"/>
    </row>
    <row r="659" spans="5:6" ht="15.75" customHeight="1" x14ac:dyDescent="0.3">
      <c r="E659" s="15"/>
      <c r="F659" s="15"/>
    </row>
    <row r="660" spans="5:6" ht="15.75" customHeight="1" x14ac:dyDescent="0.3">
      <c r="E660" s="15"/>
      <c r="F660" s="15"/>
    </row>
    <row r="661" spans="5:6" ht="15.75" customHeight="1" x14ac:dyDescent="0.3">
      <c r="E661" s="15"/>
      <c r="F661" s="15"/>
    </row>
    <row r="662" spans="5:6" ht="15.75" customHeight="1" x14ac:dyDescent="0.3">
      <c r="E662" s="15"/>
      <c r="F662" s="15"/>
    </row>
    <row r="663" spans="5:6" ht="15.75" customHeight="1" x14ac:dyDescent="0.3">
      <c r="E663" s="15"/>
      <c r="F663" s="15"/>
    </row>
    <row r="664" spans="5:6" ht="15.75" customHeight="1" x14ac:dyDescent="0.3">
      <c r="E664" s="15"/>
      <c r="F664" s="15"/>
    </row>
    <row r="665" spans="5:6" ht="15.75" customHeight="1" x14ac:dyDescent="0.3">
      <c r="E665" s="15"/>
      <c r="F665" s="15"/>
    </row>
    <row r="666" spans="5:6" ht="15.75" customHeight="1" x14ac:dyDescent="0.3">
      <c r="E666" s="15"/>
      <c r="F666" s="15"/>
    </row>
    <row r="667" spans="5:6" ht="15.75" customHeight="1" x14ac:dyDescent="0.3">
      <c r="E667" s="15"/>
      <c r="F667" s="15"/>
    </row>
    <row r="668" spans="5:6" ht="15.75" customHeight="1" x14ac:dyDescent="0.3">
      <c r="E668" s="15"/>
      <c r="F668" s="15"/>
    </row>
    <row r="669" spans="5:6" ht="15.75" customHeight="1" x14ac:dyDescent="0.3">
      <c r="E669" s="15"/>
      <c r="F669" s="15"/>
    </row>
    <row r="670" spans="5:6" ht="15.75" customHeight="1" x14ac:dyDescent="0.3">
      <c r="E670" s="15"/>
      <c r="F670" s="15"/>
    </row>
    <row r="671" spans="5:6" ht="15.75" customHeight="1" x14ac:dyDescent="0.3">
      <c r="E671" s="15"/>
      <c r="F671" s="15"/>
    </row>
    <row r="672" spans="5:6" ht="15.75" customHeight="1" x14ac:dyDescent="0.3">
      <c r="E672" s="15"/>
      <c r="F672" s="15"/>
    </row>
    <row r="673" spans="5:6" ht="15.75" customHeight="1" x14ac:dyDescent="0.3">
      <c r="E673" s="15"/>
      <c r="F673" s="15"/>
    </row>
    <row r="674" spans="5:6" ht="15.75" customHeight="1" x14ac:dyDescent="0.3">
      <c r="E674" s="15"/>
      <c r="F674" s="15"/>
    </row>
    <row r="675" spans="5:6" ht="15.75" customHeight="1" x14ac:dyDescent="0.3">
      <c r="E675" s="15"/>
      <c r="F675" s="15"/>
    </row>
    <row r="676" spans="5:6" ht="15.75" customHeight="1" x14ac:dyDescent="0.3">
      <c r="E676" s="15"/>
      <c r="F676" s="15"/>
    </row>
    <row r="677" spans="5:6" ht="15.75" customHeight="1" x14ac:dyDescent="0.3">
      <c r="E677" s="15"/>
      <c r="F677" s="15"/>
    </row>
    <row r="678" spans="5:6" ht="15.75" customHeight="1" x14ac:dyDescent="0.3">
      <c r="E678" s="15"/>
      <c r="F678" s="15"/>
    </row>
    <row r="679" spans="5:6" ht="15.75" customHeight="1" x14ac:dyDescent="0.3">
      <c r="E679" s="15"/>
      <c r="F679" s="15"/>
    </row>
    <row r="680" spans="5:6" ht="15.75" customHeight="1" x14ac:dyDescent="0.3">
      <c r="E680" s="15"/>
      <c r="F680" s="15"/>
    </row>
    <row r="681" spans="5:6" ht="15.75" customHeight="1" x14ac:dyDescent="0.3">
      <c r="E681" s="15"/>
      <c r="F681" s="15"/>
    </row>
    <row r="682" spans="5:6" ht="15.75" customHeight="1" x14ac:dyDescent="0.3">
      <c r="E682" s="15"/>
      <c r="F682" s="15"/>
    </row>
    <row r="683" spans="5:6" ht="15.75" customHeight="1" x14ac:dyDescent="0.3">
      <c r="E683" s="15"/>
      <c r="F683" s="15"/>
    </row>
    <row r="684" spans="5:6" ht="15.75" customHeight="1" x14ac:dyDescent="0.3">
      <c r="E684" s="15"/>
      <c r="F684" s="15"/>
    </row>
    <row r="685" spans="5:6" ht="15.75" customHeight="1" x14ac:dyDescent="0.3">
      <c r="E685" s="15"/>
      <c r="F685" s="15"/>
    </row>
    <row r="686" spans="5:6" ht="15.75" customHeight="1" x14ac:dyDescent="0.3">
      <c r="E686" s="15"/>
      <c r="F686" s="15"/>
    </row>
    <row r="687" spans="5:6" ht="15.75" customHeight="1" x14ac:dyDescent="0.3">
      <c r="E687" s="15"/>
      <c r="F687" s="15"/>
    </row>
    <row r="688" spans="5:6" ht="15.75" customHeight="1" x14ac:dyDescent="0.3">
      <c r="E688" s="15"/>
      <c r="F688" s="15"/>
    </row>
    <row r="689" spans="5:6" ht="15.75" customHeight="1" x14ac:dyDescent="0.3">
      <c r="E689" s="15"/>
      <c r="F689" s="15"/>
    </row>
    <row r="690" spans="5:6" ht="15.75" customHeight="1" x14ac:dyDescent="0.3">
      <c r="E690" s="15"/>
      <c r="F690" s="15"/>
    </row>
    <row r="691" spans="5:6" ht="15.75" customHeight="1" x14ac:dyDescent="0.3">
      <c r="E691" s="15"/>
      <c r="F691" s="15"/>
    </row>
    <row r="692" spans="5:6" ht="15.75" customHeight="1" x14ac:dyDescent="0.3">
      <c r="E692" s="15"/>
      <c r="F692" s="15"/>
    </row>
    <row r="693" spans="5:6" ht="15.75" customHeight="1" x14ac:dyDescent="0.3">
      <c r="E693" s="15"/>
      <c r="F693" s="15"/>
    </row>
    <row r="694" spans="5:6" ht="15.75" customHeight="1" x14ac:dyDescent="0.3">
      <c r="E694" s="15"/>
      <c r="F694" s="15"/>
    </row>
    <row r="695" spans="5:6" ht="15.75" customHeight="1" x14ac:dyDescent="0.3">
      <c r="E695" s="15"/>
      <c r="F695" s="15"/>
    </row>
    <row r="696" spans="5:6" ht="15.75" customHeight="1" x14ac:dyDescent="0.3">
      <c r="E696" s="15"/>
      <c r="F696" s="15"/>
    </row>
    <row r="697" spans="5:6" ht="15.75" customHeight="1" x14ac:dyDescent="0.3">
      <c r="E697" s="15"/>
      <c r="F697" s="15"/>
    </row>
    <row r="698" spans="5:6" ht="15.75" customHeight="1" x14ac:dyDescent="0.3">
      <c r="E698" s="15"/>
      <c r="F698" s="15"/>
    </row>
    <row r="699" spans="5:6" ht="15.75" customHeight="1" x14ac:dyDescent="0.3">
      <c r="E699" s="15"/>
      <c r="F699" s="15"/>
    </row>
    <row r="700" spans="5:6" ht="15.75" customHeight="1" x14ac:dyDescent="0.3">
      <c r="E700" s="15"/>
      <c r="F700" s="15"/>
    </row>
    <row r="701" spans="5:6" ht="15.75" customHeight="1" x14ac:dyDescent="0.3">
      <c r="E701" s="15"/>
      <c r="F701" s="15"/>
    </row>
    <row r="702" spans="5:6" ht="15.75" customHeight="1" x14ac:dyDescent="0.3">
      <c r="E702" s="15"/>
      <c r="F702" s="15"/>
    </row>
    <row r="703" spans="5:6" ht="15.75" customHeight="1" x14ac:dyDescent="0.3">
      <c r="E703" s="15"/>
      <c r="F703" s="15"/>
    </row>
    <row r="704" spans="5:6" ht="15.75" customHeight="1" x14ac:dyDescent="0.3">
      <c r="E704" s="15"/>
      <c r="F704" s="15"/>
    </row>
    <row r="705" spans="5:6" ht="15.75" customHeight="1" x14ac:dyDescent="0.3">
      <c r="E705" s="15"/>
      <c r="F705" s="15"/>
    </row>
    <row r="706" spans="5:6" ht="15.75" customHeight="1" x14ac:dyDescent="0.3">
      <c r="E706" s="15"/>
      <c r="F706" s="15"/>
    </row>
    <row r="707" spans="5:6" ht="15.75" customHeight="1" x14ac:dyDescent="0.3">
      <c r="E707" s="15"/>
      <c r="F707" s="15"/>
    </row>
    <row r="708" spans="5:6" ht="15.75" customHeight="1" x14ac:dyDescent="0.3">
      <c r="E708" s="15"/>
      <c r="F708" s="15"/>
    </row>
    <row r="709" spans="5:6" ht="15.75" customHeight="1" x14ac:dyDescent="0.3">
      <c r="E709" s="15"/>
      <c r="F709" s="15"/>
    </row>
    <row r="710" spans="5:6" ht="15.75" customHeight="1" x14ac:dyDescent="0.3">
      <c r="E710" s="15"/>
      <c r="F710" s="15"/>
    </row>
    <row r="711" spans="5:6" ht="15.75" customHeight="1" x14ac:dyDescent="0.3">
      <c r="E711" s="15"/>
      <c r="F711" s="15"/>
    </row>
    <row r="712" spans="5:6" ht="15.75" customHeight="1" x14ac:dyDescent="0.3">
      <c r="E712" s="15"/>
      <c r="F712" s="15"/>
    </row>
    <row r="713" spans="5:6" ht="15.75" customHeight="1" x14ac:dyDescent="0.3">
      <c r="E713" s="15"/>
      <c r="F713" s="15"/>
    </row>
    <row r="714" spans="5:6" ht="15.75" customHeight="1" x14ac:dyDescent="0.3">
      <c r="E714" s="15"/>
      <c r="F714" s="15"/>
    </row>
    <row r="715" spans="5:6" ht="15.75" customHeight="1" x14ac:dyDescent="0.3">
      <c r="E715" s="15"/>
      <c r="F715" s="15"/>
    </row>
    <row r="716" spans="5:6" ht="15.75" customHeight="1" x14ac:dyDescent="0.3">
      <c r="E716" s="15"/>
      <c r="F716" s="15"/>
    </row>
    <row r="717" spans="5:6" ht="15.75" customHeight="1" x14ac:dyDescent="0.3">
      <c r="E717" s="15"/>
      <c r="F717" s="15"/>
    </row>
    <row r="718" spans="5:6" ht="15.75" customHeight="1" x14ac:dyDescent="0.3">
      <c r="E718" s="15"/>
      <c r="F718" s="15"/>
    </row>
    <row r="719" spans="5:6" ht="15.75" customHeight="1" x14ac:dyDescent="0.3">
      <c r="E719" s="15"/>
      <c r="F719" s="15"/>
    </row>
    <row r="720" spans="5:6" ht="15.75" customHeight="1" x14ac:dyDescent="0.3">
      <c r="E720" s="15"/>
      <c r="F720" s="15"/>
    </row>
    <row r="721" spans="5:6" ht="15.75" customHeight="1" x14ac:dyDescent="0.3">
      <c r="E721" s="15"/>
      <c r="F721" s="15"/>
    </row>
    <row r="722" spans="5:6" ht="15.75" customHeight="1" x14ac:dyDescent="0.3">
      <c r="E722" s="15"/>
      <c r="F722" s="15"/>
    </row>
    <row r="723" spans="5:6" ht="15.75" customHeight="1" x14ac:dyDescent="0.3">
      <c r="E723" s="15"/>
      <c r="F723" s="15"/>
    </row>
    <row r="724" spans="5:6" ht="15.75" customHeight="1" x14ac:dyDescent="0.3">
      <c r="E724" s="15"/>
      <c r="F724" s="15"/>
    </row>
    <row r="725" spans="5:6" ht="15.75" customHeight="1" x14ac:dyDescent="0.3">
      <c r="E725" s="15"/>
      <c r="F725" s="15"/>
    </row>
    <row r="726" spans="5:6" ht="15.75" customHeight="1" x14ac:dyDescent="0.3">
      <c r="E726" s="15"/>
      <c r="F726" s="15"/>
    </row>
    <row r="727" spans="5:6" ht="15.75" customHeight="1" x14ac:dyDescent="0.3">
      <c r="E727" s="15"/>
      <c r="F727" s="15"/>
    </row>
    <row r="728" spans="5:6" ht="15.75" customHeight="1" x14ac:dyDescent="0.3">
      <c r="E728" s="15"/>
      <c r="F728" s="15"/>
    </row>
    <row r="729" spans="5:6" ht="15.75" customHeight="1" x14ac:dyDescent="0.3">
      <c r="E729" s="15"/>
      <c r="F729" s="15"/>
    </row>
    <row r="730" spans="5:6" ht="15.75" customHeight="1" x14ac:dyDescent="0.3">
      <c r="E730" s="15"/>
      <c r="F730" s="15"/>
    </row>
    <row r="731" spans="5:6" ht="15.75" customHeight="1" x14ac:dyDescent="0.3">
      <c r="E731" s="15"/>
      <c r="F731" s="15"/>
    </row>
    <row r="732" spans="5:6" ht="15.75" customHeight="1" x14ac:dyDescent="0.3">
      <c r="E732" s="15"/>
      <c r="F732" s="15"/>
    </row>
    <row r="733" spans="5:6" ht="15.75" customHeight="1" x14ac:dyDescent="0.3">
      <c r="E733" s="15"/>
      <c r="F733" s="15"/>
    </row>
    <row r="734" spans="5:6" ht="15.75" customHeight="1" x14ac:dyDescent="0.3">
      <c r="E734" s="15"/>
      <c r="F734" s="15"/>
    </row>
    <row r="735" spans="5:6" ht="15.75" customHeight="1" x14ac:dyDescent="0.3">
      <c r="E735" s="15"/>
      <c r="F735" s="15"/>
    </row>
    <row r="736" spans="5:6" ht="15.75" customHeight="1" x14ac:dyDescent="0.3">
      <c r="E736" s="15"/>
      <c r="F736" s="15"/>
    </row>
    <row r="737" spans="5:6" ht="15.75" customHeight="1" x14ac:dyDescent="0.3">
      <c r="E737" s="15"/>
      <c r="F737" s="15"/>
    </row>
    <row r="738" spans="5:6" ht="15.75" customHeight="1" x14ac:dyDescent="0.3">
      <c r="E738" s="15"/>
      <c r="F738" s="15"/>
    </row>
    <row r="739" spans="5:6" ht="15.75" customHeight="1" x14ac:dyDescent="0.3">
      <c r="E739" s="15"/>
      <c r="F739" s="15"/>
    </row>
    <row r="740" spans="5:6" ht="15.75" customHeight="1" x14ac:dyDescent="0.3">
      <c r="E740" s="15"/>
      <c r="F740" s="15"/>
    </row>
    <row r="741" spans="5:6" ht="15.75" customHeight="1" x14ac:dyDescent="0.3">
      <c r="E741" s="15"/>
      <c r="F741" s="15"/>
    </row>
    <row r="742" spans="5:6" ht="15.75" customHeight="1" x14ac:dyDescent="0.3">
      <c r="E742" s="15"/>
      <c r="F742" s="15"/>
    </row>
    <row r="743" spans="5:6" ht="15.75" customHeight="1" x14ac:dyDescent="0.3">
      <c r="E743" s="15"/>
      <c r="F743" s="15"/>
    </row>
    <row r="744" spans="5:6" ht="15.75" customHeight="1" x14ac:dyDescent="0.3">
      <c r="E744" s="15"/>
      <c r="F744" s="15"/>
    </row>
    <row r="745" spans="5:6" ht="15.75" customHeight="1" x14ac:dyDescent="0.3">
      <c r="E745" s="15"/>
      <c r="F745" s="15"/>
    </row>
    <row r="746" spans="5:6" ht="15.75" customHeight="1" x14ac:dyDescent="0.3">
      <c r="E746" s="15"/>
      <c r="F746" s="15"/>
    </row>
    <row r="747" spans="5:6" ht="15.75" customHeight="1" x14ac:dyDescent="0.3">
      <c r="E747" s="15"/>
      <c r="F747" s="15"/>
    </row>
    <row r="748" spans="5:6" ht="15.75" customHeight="1" x14ac:dyDescent="0.3">
      <c r="E748" s="15"/>
      <c r="F748" s="15"/>
    </row>
    <row r="749" spans="5:6" ht="15.75" customHeight="1" x14ac:dyDescent="0.3">
      <c r="E749" s="15"/>
      <c r="F749" s="15"/>
    </row>
    <row r="750" spans="5:6" ht="15.75" customHeight="1" x14ac:dyDescent="0.3">
      <c r="E750" s="15"/>
      <c r="F750" s="15"/>
    </row>
    <row r="751" spans="5:6" ht="15.75" customHeight="1" x14ac:dyDescent="0.3">
      <c r="E751" s="15"/>
      <c r="F751" s="15"/>
    </row>
    <row r="752" spans="5:6" ht="15.75" customHeight="1" x14ac:dyDescent="0.3">
      <c r="E752" s="15"/>
      <c r="F752" s="15"/>
    </row>
    <row r="753" spans="5:6" ht="15.75" customHeight="1" x14ac:dyDescent="0.3">
      <c r="E753" s="15"/>
      <c r="F753" s="15"/>
    </row>
    <row r="754" spans="5:6" ht="15.75" customHeight="1" x14ac:dyDescent="0.3">
      <c r="E754" s="15"/>
      <c r="F754" s="15"/>
    </row>
    <row r="755" spans="5:6" ht="15.75" customHeight="1" x14ac:dyDescent="0.3">
      <c r="E755" s="15"/>
      <c r="F755" s="15"/>
    </row>
    <row r="756" spans="5:6" ht="15.75" customHeight="1" x14ac:dyDescent="0.3">
      <c r="E756" s="15"/>
      <c r="F756" s="15"/>
    </row>
    <row r="757" spans="5:6" ht="15.75" customHeight="1" x14ac:dyDescent="0.3">
      <c r="E757" s="15"/>
      <c r="F757" s="15"/>
    </row>
    <row r="758" spans="5:6" ht="15.75" customHeight="1" x14ac:dyDescent="0.3">
      <c r="E758" s="15"/>
      <c r="F758" s="15"/>
    </row>
    <row r="759" spans="5:6" ht="15.75" customHeight="1" x14ac:dyDescent="0.3">
      <c r="E759" s="15"/>
      <c r="F759" s="15"/>
    </row>
    <row r="760" spans="5:6" ht="15.75" customHeight="1" x14ac:dyDescent="0.3">
      <c r="E760" s="15"/>
      <c r="F760" s="15"/>
    </row>
    <row r="761" spans="5:6" ht="15.75" customHeight="1" x14ac:dyDescent="0.3">
      <c r="E761" s="15"/>
      <c r="F761" s="15"/>
    </row>
    <row r="762" spans="5:6" ht="15.75" customHeight="1" x14ac:dyDescent="0.3">
      <c r="E762" s="15"/>
      <c r="F762" s="15"/>
    </row>
    <row r="763" spans="5:6" ht="15.75" customHeight="1" x14ac:dyDescent="0.3">
      <c r="E763" s="15"/>
      <c r="F763" s="15"/>
    </row>
    <row r="764" spans="5:6" ht="15.75" customHeight="1" x14ac:dyDescent="0.3">
      <c r="E764" s="15"/>
      <c r="F764" s="15"/>
    </row>
    <row r="765" spans="5:6" ht="15.75" customHeight="1" x14ac:dyDescent="0.3">
      <c r="E765" s="15"/>
      <c r="F765" s="15"/>
    </row>
    <row r="766" spans="5:6" ht="15.75" customHeight="1" x14ac:dyDescent="0.3">
      <c r="E766" s="15"/>
      <c r="F766" s="15"/>
    </row>
    <row r="767" spans="5:6" ht="15.75" customHeight="1" x14ac:dyDescent="0.3">
      <c r="E767" s="15"/>
      <c r="F767" s="15"/>
    </row>
    <row r="768" spans="5:6" ht="15.75" customHeight="1" x14ac:dyDescent="0.3">
      <c r="E768" s="15"/>
      <c r="F768" s="15"/>
    </row>
    <row r="769" spans="5:6" ht="15.75" customHeight="1" x14ac:dyDescent="0.3">
      <c r="E769" s="15"/>
      <c r="F769" s="15"/>
    </row>
    <row r="770" spans="5:6" ht="15.75" customHeight="1" x14ac:dyDescent="0.3">
      <c r="E770" s="15"/>
      <c r="F770" s="15"/>
    </row>
    <row r="771" spans="5:6" ht="15.75" customHeight="1" x14ac:dyDescent="0.3">
      <c r="E771" s="15"/>
      <c r="F771" s="15"/>
    </row>
    <row r="772" spans="5:6" ht="15.75" customHeight="1" x14ac:dyDescent="0.3">
      <c r="E772" s="15"/>
      <c r="F772" s="15"/>
    </row>
    <row r="773" spans="5:6" ht="15.75" customHeight="1" x14ac:dyDescent="0.3">
      <c r="E773" s="15"/>
      <c r="F773" s="15"/>
    </row>
    <row r="774" spans="5:6" ht="15.75" customHeight="1" x14ac:dyDescent="0.3">
      <c r="E774" s="15"/>
      <c r="F774" s="15"/>
    </row>
    <row r="775" spans="5:6" ht="15.75" customHeight="1" x14ac:dyDescent="0.3">
      <c r="E775" s="15"/>
      <c r="F775" s="15"/>
    </row>
    <row r="776" spans="5:6" ht="15.75" customHeight="1" x14ac:dyDescent="0.3">
      <c r="E776" s="15"/>
      <c r="F776" s="15"/>
    </row>
    <row r="777" spans="5:6" ht="15.75" customHeight="1" x14ac:dyDescent="0.3">
      <c r="E777" s="15"/>
      <c r="F777" s="15"/>
    </row>
    <row r="778" spans="5:6" ht="15.75" customHeight="1" x14ac:dyDescent="0.3">
      <c r="E778" s="15"/>
      <c r="F778" s="15"/>
    </row>
    <row r="779" spans="5:6" ht="15.75" customHeight="1" x14ac:dyDescent="0.3">
      <c r="E779" s="15"/>
      <c r="F779" s="15"/>
    </row>
    <row r="780" spans="5:6" ht="15.75" customHeight="1" x14ac:dyDescent="0.3">
      <c r="E780" s="15"/>
      <c r="F780" s="15"/>
    </row>
    <row r="781" spans="5:6" ht="15.75" customHeight="1" x14ac:dyDescent="0.3">
      <c r="E781" s="15"/>
      <c r="F781" s="15"/>
    </row>
    <row r="782" spans="5:6" ht="15.75" customHeight="1" x14ac:dyDescent="0.3">
      <c r="E782" s="15"/>
      <c r="F782" s="15"/>
    </row>
    <row r="783" spans="5:6" ht="15.75" customHeight="1" x14ac:dyDescent="0.3">
      <c r="E783" s="15"/>
      <c r="F783" s="15"/>
    </row>
    <row r="784" spans="5:6" ht="15.75" customHeight="1" x14ac:dyDescent="0.3">
      <c r="E784" s="15"/>
      <c r="F784" s="15"/>
    </row>
    <row r="785" spans="5:6" ht="15.75" customHeight="1" x14ac:dyDescent="0.3">
      <c r="E785" s="15"/>
      <c r="F785" s="15"/>
    </row>
    <row r="786" spans="5:6" ht="15.75" customHeight="1" x14ac:dyDescent="0.3">
      <c r="E786" s="15"/>
      <c r="F786" s="15"/>
    </row>
    <row r="787" spans="5:6" ht="15.75" customHeight="1" x14ac:dyDescent="0.3">
      <c r="E787" s="15"/>
      <c r="F787" s="15"/>
    </row>
    <row r="788" spans="5:6" ht="15.75" customHeight="1" x14ac:dyDescent="0.3">
      <c r="E788" s="15"/>
      <c r="F788" s="15"/>
    </row>
    <row r="789" spans="5:6" ht="15.75" customHeight="1" x14ac:dyDescent="0.3">
      <c r="E789" s="15"/>
      <c r="F789" s="15"/>
    </row>
    <row r="790" spans="5:6" ht="15.75" customHeight="1" x14ac:dyDescent="0.3">
      <c r="E790" s="15"/>
      <c r="F790" s="15"/>
    </row>
    <row r="791" spans="5:6" ht="15.75" customHeight="1" x14ac:dyDescent="0.3">
      <c r="E791" s="15"/>
      <c r="F791" s="15"/>
    </row>
    <row r="792" spans="5:6" ht="15.75" customHeight="1" x14ac:dyDescent="0.3">
      <c r="E792" s="15"/>
      <c r="F792" s="15"/>
    </row>
    <row r="793" spans="5:6" ht="15.75" customHeight="1" x14ac:dyDescent="0.3">
      <c r="E793" s="15"/>
      <c r="F793" s="15"/>
    </row>
    <row r="794" spans="5:6" ht="15.75" customHeight="1" x14ac:dyDescent="0.3">
      <c r="E794" s="15"/>
      <c r="F794" s="15"/>
    </row>
    <row r="795" spans="5:6" ht="15.75" customHeight="1" x14ac:dyDescent="0.3">
      <c r="E795" s="15"/>
      <c r="F795" s="15"/>
    </row>
    <row r="796" spans="5:6" ht="15.75" customHeight="1" x14ac:dyDescent="0.3">
      <c r="E796" s="15"/>
      <c r="F796" s="15"/>
    </row>
    <row r="797" spans="5:6" ht="15.75" customHeight="1" x14ac:dyDescent="0.3">
      <c r="E797" s="15"/>
      <c r="F797" s="15"/>
    </row>
    <row r="798" spans="5:6" ht="15.75" customHeight="1" x14ac:dyDescent="0.3">
      <c r="E798" s="15"/>
      <c r="F798" s="15"/>
    </row>
    <row r="799" spans="5:6" ht="15.75" customHeight="1" x14ac:dyDescent="0.3">
      <c r="E799" s="15"/>
      <c r="F799" s="15"/>
    </row>
    <row r="800" spans="5:6" ht="15.75" customHeight="1" x14ac:dyDescent="0.3">
      <c r="E800" s="15"/>
      <c r="F800" s="15"/>
    </row>
    <row r="801" spans="5:6" ht="15.75" customHeight="1" x14ac:dyDescent="0.3">
      <c r="E801" s="15"/>
      <c r="F801" s="15"/>
    </row>
    <row r="802" spans="5:6" ht="15.75" customHeight="1" x14ac:dyDescent="0.3">
      <c r="E802" s="15"/>
      <c r="F802" s="15"/>
    </row>
    <row r="803" spans="5:6" ht="15.75" customHeight="1" x14ac:dyDescent="0.3">
      <c r="E803" s="15"/>
      <c r="F803" s="15"/>
    </row>
    <row r="804" spans="5:6" ht="15.75" customHeight="1" x14ac:dyDescent="0.3">
      <c r="E804" s="15"/>
      <c r="F804" s="15"/>
    </row>
    <row r="805" spans="5:6" ht="15.75" customHeight="1" x14ac:dyDescent="0.3">
      <c r="E805" s="15"/>
      <c r="F805" s="15"/>
    </row>
    <row r="806" spans="5:6" ht="15.75" customHeight="1" x14ac:dyDescent="0.3">
      <c r="E806" s="15"/>
      <c r="F806" s="15"/>
    </row>
    <row r="807" spans="5:6" ht="15.75" customHeight="1" x14ac:dyDescent="0.3">
      <c r="E807" s="15"/>
      <c r="F807" s="15"/>
    </row>
    <row r="808" spans="5:6" ht="15.75" customHeight="1" x14ac:dyDescent="0.3">
      <c r="E808" s="15"/>
      <c r="F808" s="15"/>
    </row>
    <row r="809" spans="5:6" ht="15.75" customHeight="1" x14ac:dyDescent="0.3">
      <c r="E809" s="15"/>
      <c r="F809" s="15"/>
    </row>
    <row r="810" spans="5:6" ht="15.75" customHeight="1" x14ac:dyDescent="0.3">
      <c r="E810" s="15"/>
      <c r="F810" s="15"/>
    </row>
    <row r="811" spans="5:6" ht="15.75" customHeight="1" x14ac:dyDescent="0.3">
      <c r="E811" s="15"/>
      <c r="F811" s="15"/>
    </row>
    <row r="812" spans="5:6" ht="15.75" customHeight="1" x14ac:dyDescent="0.3">
      <c r="E812" s="15"/>
      <c r="F812" s="15"/>
    </row>
    <row r="813" spans="5:6" ht="15.75" customHeight="1" x14ac:dyDescent="0.3">
      <c r="E813" s="15"/>
      <c r="F813" s="15"/>
    </row>
    <row r="814" spans="5:6" ht="15.75" customHeight="1" x14ac:dyDescent="0.3">
      <c r="E814" s="15"/>
      <c r="F814" s="15"/>
    </row>
    <row r="815" spans="5:6" ht="15.75" customHeight="1" x14ac:dyDescent="0.3">
      <c r="E815" s="15"/>
      <c r="F815" s="15"/>
    </row>
    <row r="816" spans="5:6" ht="15.75" customHeight="1" x14ac:dyDescent="0.3">
      <c r="E816" s="15"/>
      <c r="F816" s="15"/>
    </row>
    <row r="817" spans="5:6" ht="15.75" customHeight="1" x14ac:dyDescent="0.3">
      <c r="E817" s="15"/>
      <c r="F817" s="15"/>
    </row>
    <row r="818" spans="5:6" ht="15.75" customHeight="1" x14ac:dyDescent="0.3">
      <c r="E818" s="15"/>
      <c r="F818" s="15"/>
    </row>
    <row r="819" spans="5:6" ht="15.75" customHeight="1" x14ac:dyDescent="0.3">
      <c r="E819" s="15"/>
      <c r="F819" s="15"/>
    </row>
    <row r="820" spans="5:6" ht="15.75" customHeight="1" x14ac:dyDescent="0.3">
      <c r="E820" s="15"/>
      <c r="F820" s="15"/>
    </row>
    <row r="821" spans="5:6" ht="15.75" customHeight="1" x14ac:dyDescent="0.3">
      <c r="E821" s="15"/>
      <c r="F821" s="15"/>
    </row>
    <row r="822" spans="5:6" ht="15.75" customHeight="1" x14ac:dyDescent="0.3">
      <c r="E822" s="15"/>
      <c r="F822" s="15"/>
    </row>
    <row r="823" spans="5:6" ht="15.75" customHeight="1" x14ac:dyDescent="0.3">
      <c r="E823" s="15"/>
      <c r="F823" s="15"/>
    </row>
    <row r="824" spans="5:6" ht="15.75" customHeight="1" x14ac:dyDescent="0.3">
      <c r="E824" s="15"/>
      <c r="F824" s="15"/>
    </row>
    <row r="825" spans="5:6" ht="15.75" customHeight="1" x14ac:dyDescent="0.3">
      <c r="E825" s="15"/>
      <c r="F825" s="15"/>
    </row>
    <row r="826" spans="5:6" ht="15.75" customHeight="1" x14ac:dyDescent="0.3">
      <c r="E826" s="15"/>
      <c r="F826" s="15"/>
    </row>
    <row r="827" spans="5:6" ht="15.75" customHeight="1" x14ac:dyDescent="0.3">
      <c r="E827" s="15"/>
      <c r="F827" s="15"/>
    </row>
    <row r="828" spans="5:6" ht="15.75" customHeight="1" x14ac:dyDescent="0.3">
      <c r="E828" s="15"/>
      <c r="F828" s="15"/>
    </row>
    <row r="829" spans="5:6" ht="15.75" customHeight="1" x14ac:dyDescent="0.3">
      <c r="E829" s="15"/>
      <c r="F829" s="15"/>
    </row>
    <row r="830" spans="5:6" ht="15.75" customHeight="1" x14ac:dyDescent="0.3">
      <c r="E830" s="15"/>
      <c r="F830" s="15"/>
    </row>
    <row r="831" spans="5:6" ht="15.75" customHeight="1" x14ac:dyDescent="0.3">
      <c r="E831" s="15"/>
      <c r="F831" s="15"/>
    </row>
    <row r="832" spans="5:6" ht="15.75" customHeight="1" x14ac:dyDescent="0.3">
      <c r="E832" s="15"/>
      <c r="F832" s="15"/>
    </row>
    <row r="833" spans="5:6" ht="15.75" customHeight="1" x14ac:dyDescent="0.3">
      <c r="E833" s="15"/>
      <c r="F833" s="15"/>
    </row>
    <row r="834" spans="5:6" ht="15.75" customHeight="1" x14ac:dyDescent="0.3">
      <c r="E834" s="15"/>
      <c r="F834" s="15"/>
    </row>
    <row r="835" spans="5:6" ht="15.75" customHeight="1" x14ac:dyDescent="0.3">
      <c r="E835" s="15"/>
      <c r="F835" s="15"/>
    </row>
    <row r="836" spans="5:6" ht="15.75" customHeight="1" x14ac:dyDescent="0.3">
      <c r="E836" s="15"/>
      <c r="F836" s="15"/>
    </row>
    <row r="837" spans="5:6" ht="15.75" customHeight="1" x14ac:dyDescent="0.3">
      <c r="E837" s="15"/>
      <c r="F837" s="15"/>
    </row>
    <row r="838" spans="5:6" ht="15.75" customHeight="1" x14ac:dyDescent="0.3">
      <c r="E838" s="15"/>
      <c r="F838" s="15"/>
    </row>
    <row r="839" spans="5:6" ht="15.75" customHeight="1" x14ac:dyDescent="0.3">
      <c r="E839" s="15"/>
      <c r="F839" s="15"/>
    </row>
    <row r="840" spans="5:6" ht="15.75" customHeight="1" x14ac:dyDescent="0.3">
      <c r="E840" s="15"/>
      <c r="F840" s="15"/>
    </row>
    <row r="841" spans="5:6" ht="15.75" customHeight="1" x14ac:dyDescent="0.3">
      <c r="E841" s="15"/>
      <c r="F841" s="15"/>
    </row>
    <row r="842" spans="5:6" ht="15.75" customHeight="1" x14ac:dyDescent="0.3">
      <c r="E842" s="15"/>
      <c r="F842" s="15"/>
    </row>
    <row r="843" spans="5:6" ht="15.75" customHeight="1" x14ac:dyDescent="0.3">
      <c r="E843" s="15"/>
      <c r="F843" s="15"/>
    </row>
    <row r="844" spans="5:6" ht="15.75" customHeight="1" x14ac:dyDescent="0.3">
      <c r="E844" s="15"/>
      <c r="F844" s="15"/>
    </row>
    <row r="845" spans="5:6" ht="15.75" customHeight="1" x14ac:dyDescent="0.3">
      <c r="E845" s="15"/>
      <c r="F845" s="15"/>
    </row>
    <row r="846" spans="5:6" ht="15.75" customHeight="1" x14ac:dyDescent="0.3">
      <c r="E846" s="15"/>
      <c r="F846" s="15"/>
    </row>
    <row r="847" spans="5:6" ht="15.75" customHeight="1" x14ac:dyDescent="0.3">
      <c r="E847" s="15"/>
      <c r="F847" s="15"/>
    </row>
    <row r="848" spans="5:6" ht="15.75" customHeight="1" x14ac:dyDescent="0.3">
      <c r="E848" s="15"/>
      <c r="F848" s="15"/>
    </row>
    <row r="849" spans="5:6" ht="15.75" customHeight="1" x14ac:dyDescent="0.3">
      <c r="E849" s="15"/>
      <c r="F849" s="15"/>
    </row>
    <row r="850" spans="5:6" ht="15.75" customHeight="1" x14ac:dyDescent="0.3">
      <c r="E850" s="15"/>
      <c r="F850" s="15"/>
    </row>
    <row r="851" spans="5:6" ht="15.75" customHeight="1" x14ac:dyDescent="0.3">
      <c r="E851" s="15"/>
      <c r="F851" s="15"/>
    </row>
    <row r="852" spans="5:6" ht="15.75" customHeight="1" x14ac:dyDescent="0.3">
      <c r="E852" s="15"/>
      <c r="F852" s="15"/>
    </row>
    <row r="853" spans="5:6" ht="15.75" customHeight="1" x14ac:dyDescent="0.3">
      <c r="E853" s="15"/>
      <c r="F853" s="15"/>
    </row>
    <row r="854" spans="5:6" ht="15.75" customHeight="1" x14ac:dyDescent="0.3">
      <c r="E854" s="15"/>
      <c r="F854" s="15"/>
    </row>
    <row r="855" spans="5:6" ht="15.75" customHeight="1" x14ac:dyDescent="0.3">
      <c r="E855" s="15"/>
      <c r="F855" s="15"/>
    </row>
    <row r="856" spans="5:6" ht="15.75" customHeight="1" x14ac:dyDescent="0.3">
      <c r="E856" s="15"/>
      <c r="F856" s="15"/>
    </row>
    <row r="857" spans="5:6" ht="15.75" customHeight="1" x14ac:dyDescent="0.3">
      <c r="E857" s="15"/>
      <c r="F857" s="15"/>
    </row>
    <row r="858" spans="5:6" ht="15.75" customHeight="1" x14ac:dyDescent="0.3">
      <c r="E858" s="15"/>
      <c r="F858" s="15"/>
    </row>
    <row r="859" spans="5:6" ht="15.75" customHeight="1" x14ac:dyDescent="0.3">
      <c r="E859" s="15"/>
      <c r="F859" s="15"/>
    </row>
    <row r="860" spans="5:6" ht="15.75" customHeight="1" x14ac:dyDescent="0.3">
      <c r="E860" s="15"/>
      <c r="F860" s="15"/>
    </row>
    <row r="861" spans="5:6" ht="15.75" customHeight="1" x14ac:dyDescent="0.3">
      <c r="E861" s="15"/>
      <c r="F861" s="15"/>
    </row>
    <row r="862" spans="5:6" ht="15.75" customHeight="1" x14ac:dyDescent="0.3">
      <c r="E862" s="15"/>
      <c r="F862" s="15"/>
    </row>
    <row r="863" spans="5:6" ht="15.75" customHeight="1" x14ac:dyDescent="0.3">
      <c r="E863" s="15"/>
      <c r="F863" s="15"/>
    </row>
    <row r="864" spans="5:6" ht="15.75" customHeight="1" x14ac:dyDescent="0.3">
      <c r="E864" s="15"/>
      <c r="F864" s="15"/>
    </row>
    <row r="865" spans="5:6" ht="15.75" customHeight="1" x14ac:dyDescent="0.3">
      <c r="E865" s="15"/>
      <c r="F865" s="15"/>
    </row>
    <row r="866" spans="5:6" ht="15.75" customHeight="1" x14ac:dyDescent="0.3">
      <c r="E866" s="15"/>
      <c r="F866" s="15"/>
    </row>
    <row r="867" spans="5:6" ht="15.75" customHeight="1" x14ac:dyDescent="0.3">
      <c r="E867" s="15"/>
      <c r="F867" s="15"/>
    </row>
    <row r="868" spans="5:6" ht="15.75" customHeight="1" x14ac:dyDescent="0.3">
      <c r="E868" s="15"/>
      <c r="F868" s="15"/>
    </row>
    <row r="869" spans="5:6" ht="15.75" customHeight="1" x14ac:dyDescent="0.3">
      <c r="E869" s="15"/>
      <c r="F869" s="15"/>
    </row>
    <row r="870" spans="5:6" ht="15.75" customHeight="1" x14ac:dyDescent="0.3">
      <c r="E870" s="15"/>
      <c r="F870" s="15"/>
    </row>
    <row r="871" spans="5:6" ht="15.75" customHeight="1" x14ac:dyDescent="0.3">
      <c r="E871" s="15"/>
      <c r="F871" s="15"/>
    </row>
    <row r="872" spans="5:6" ht="15.75" customHeight="1" x14ac:dyDescent="0.3">
      <c r="E872" s="15"/>
      <c r="F872" s="15"/>
    </row>
    <row r="873" spans="5:6" ht="15.75" customHeight="1" x14ac:dyDescent="0.3">
      <c r="E873" s="15"/>
      <c r="F873" s="15"/>
    </row>
    <row r="874" spans="5:6" ht="15.75" customHeight="1" x14ac:dyDescent="0.3">
      <c r="E874" s="15"/>
      <c r="F874" s="15"/>
    </row>
    <row r="875" spans="5:6" ht="15.75" customHeight="1" x14ac:dyDescent="0.3">
      <c r="E875" s="15"/>
      <c r="F875" s="15"/>
    </row>
    <row r="876" spans="5:6" ht="15.75" customHeight="1" x14ac:dyDescent="0.3">
      <c r="E876" s="15"/>
      <c r="F876" s="15"/>
    </row>
    <row r="877" spans="5:6" ht="15.75" customHeight="1" x14ac:dyDescent="0.3">
      <c r="E877" s="15"/>
      <c r="F877" s="15"/>
    </row>
    <row r="878" spans="5:6" ht="15.75" customHeight="1" x14ac:dyDescent="0.3">
      <c r="E878" s="15"/>
      <c r="F878" s="15"/>
    </row>
    <row r="879" spans="5:6" ht="15.75" customHeight="1" x14ac:dyDescent="0.3">
      <c r="E879" s="15"/>
      <c r="F879" s="15"/>
    </row>
    <row r="880" spans="5:6" ht="15.75" customHeight="1" x14ac:dyDescent="0.3">
      <c r="E880" s="15"/>
      <c r="F880" s="15"/>
    </row>
    <row r="881" spans="5:6" ht="15.75" customHeight="1" x14ac:dyDescent="0.3">
      <c r="E881" s="15"/>
      <c r="F881" s="15"/>
    </row>
    <row r="882" spans="5:6" ht="15.75" customHeight="1" x14ac:dyDescent="0.3">
      <c r="E882" s="15"/>
      <c r="F882" s="15"/>
    </row>
    <row r="883" spans="5:6" ht="15.75" customHeight="1" x14ac:dyDescent="0.3">
      <c r="E883" s="15"/>
      <c r="F883" s="15"/>
    </row>
    <row r="884" spans="5:6" ht="15.75" customHeight="1" x14ac:dyDescent="0.3">
      <c r="E884" s="15"/>
      <c r="F884" s="15"/>
    </row>
    <row r="885" spans="5:6" ht="15.75" customHeight="1" x14ac:dyDescent="0.3">
      <c r="E885" s="15"/>
      <c r="F885" s="15"/>
    </row>
    <row r="886" spans="5:6" ht="15.75" customHeight="1" x14ac:dyDescent="0.3">
      <c r="E886" s="15"/>
      <c r="F886" s="15"/>
    </row>
    <row r="887" spans="5:6" ht="15.75" customHeight="1" x14ac:dyDescent="0.3">
      <c r="E887" s="15"/>
      <c r="F887" s="15"/>
    </row>
    <row r="888" spans="5:6" ht="15.75" customHeight="1" x14ac:dyDescent="0.3">
      <c r="E888" s="15"/>
      <c r="F888" s="15"/>
    </row>
    <row r="889" spans="5:6" ht="15.75" customHeight="1" x14ac:dyDescent="0.3">
      <c r="E889" s="15"/>
      <c r="F889" s="15"/>
    </row>
    <row r="890" spans="5:6" ht="15.75" customHeight="1" x14ac:dyDescent="0.3">
      <c r="E890" s="15"/>
      <c r="F890" s="15"/>
    </row>
    <row r="891" spans="5:6" ht="15.75" customHeight="1" x14ac:dyDescent="0.3">
      <c r="E891" s="15"/>
      <c r="F891" s="15"/>
    </row>
    <row r="892" spans="5:6" ht="15.75" customHeight="1" x14ac:dyDescent="0.3">
      <c r="E892" s="15"/>
      <c r="F892" s="15"/>
    </row>
    <row r="893" spans="5:6" ht="15.75" customHeight="1" x14ac:dyDescent="0.3">
      <c r="E893" s="15"/>
      <c r="F893" s="15"/>
    </row>
    <row r="894" spans="5:6" ht="15.75" customHeight="1" x14ac:dyDescent="0.3">
      <c r="E894" s="15"/>
      <c r="F894" s="15"/>
    </row>
    <row r="895" spans="5:6" ht="15.75" customHeight="1" x14ac:dyDescent="0.3">
      <c r="E895" s="15"/>
      <c r="F895" s="15"/>
    </row>
    <row r="896" spans="5:6" ht="15.75" customHeight="1" x14ac:dyDescent="0.3">
      <c r="E896" s="15"/>
      <c r="F896" s="15"/>
    </row>
    <row r="897" spans="5:6" ht="15.75" customHeight="1" x14ac:dyDescent="0.3">
      <c r="E897" s="15"/>
      <c r="F897" s="15"/>
    </row>
    <row r="898" spans="5:6" ht="15.75" customHeight="1" x14ac:dyDescent="0.3">
      <c r="E898" s="15"/>
      <c r="F898" s="15"/>
    </row>
    <row r="899" spans="5:6" ht="15.75" customHeight="1" x14ac:dyDescent="0.3">
      <c r="E899" s="15"/>
      <c r="F899" s="15"/>
    </row>
    <row r="900" spans="5:6" ht="15.75" customHeight="1" x14ac:dyDescent="0.3">
      <c r="E900" s="15"/>
      <c r="F900" s="15"/>
    </row>
    <row r="901" spans="5:6" ht="15.75" customHeight="1" x14ac:dyDescent="0.3">
      <c r="E901" s="15"/>
      <c r="F901" s="15"/>
    </row>
    <row r="902" spans="5:6" ht="15.75" customHeight="1" x14ac:dyDescent="0.3">
      <c r="E902" s="15"/>
      <c r="F902" s="15"/>
    </row>
    <row r="903" spans="5:6" ht="15.75" customHeight="1" x14ac:dyDescent="0.3">
      <c r="E903" s="15"/>
      <c r="F903" s="15"/>
    </row>
    <row r="904" spans="5:6" ht="15.75" customHeight="1" x14ac:dyDescent="0.3">
      <c r="E904" s="15"/>
      <c r="F904" s="15"/>
    </row>
    <row r="905" spans="5:6" ht="15.75" customHeight="1" x14ac:dyDescent="0.3">
      <c r="E905" s="15"/>
      <c r="F905" s="15"/>
    </row>
    <row r="906" spans="5:6" ht="15.75" customHeight="1" x14ac:dyDescent="0.3">
      <c r="E906" s="15"/>
      <c r="F906" s="15"/>
    </row>
    <row r="907" spans="5:6" ht="15.75" customHeight="1" x14ac:dyDescent="0.3">
      <c r="E907" s="15"/>
      <c r="F907" s="15"/>
    </row>
    <row r="908" spans="5:6" ht="15.75" customHeight="1" x14ac:dyDescent="0.3">
      <c r="E908" s="15"/>
      <c r="F908" s="15"/>
    </row>
    <row r="909" spans="5:6" ht="15.75" customHeight="1" x14ac:dyDescent="0.3">
      <c r="E909" s="15"/>
      <c r="F909" s="15"/>
    </row>
    <row r="910" spans="5:6" ht="15.75" customHeight="1" x14ac:dyDescent="0.3">
      <c r="E910" s="15"/>
      <c r="F910" s="15"/>
    </row>
    <row r="911" spans="5:6" ht="15.75" customHeight="1" x14ac:dyDescent="0.3">
      <c r="E911" s="15"/>
      <c r="F911" s="15"/>
    </row>
    <row r="912" spans="5:6" ht="15.75" customHeight="1" x14ac:dyDescent="0.3">
      <c r="E912" s="15"/>
      <c r="F912" s="15"/>
    </row>
    <row r="913" spans="5:6" ht="15.75" customHeight="1" x14ac:dyDescent="0.3">
      <c r="E913" s="15"/>
      <c r="F913" s="15"/>
    </row>
    <row r="914" spans="5:6" ht="15.75" customHeight="1" x14ac:dyDescent="0.3">
      <c r="E914" s="15"/>
      <c r="F914" s="15"/>
    </row>
    <row r="915" spans="5:6" ht="15.75" customHeight="1" x14ac:dyDescent="0.3">
      <c r="E915" s="15"/>
      <c r="F915" s="15"/>
    </row>
    <row r="916" spans="5:6" ht="15.75" customHeight="1" x14ac:dyDescent="0.3">
      <c r="E916" s="15"/>
      <c r="F916" s="15"/>
    </row>
    <row r="917" spans="5:6" ht="15.75" customHeight="1" x14ac:dyDescent="0.3">
      <c r="E917" s="15"/>
      <c r="F917" s="15"/>
    </row>
    <row r="918" spans="5:6" ht="15.75" customHeight="1" x14ac:dyDescent="0.3">
      <c r="E918" s="15"/>
      <c r="F918" s="15"/>
    </row>
    <row r="919" spans="5:6" ht="15.75" customHeight="1" x14ac:dyDescent="0.3">
      <c r="E919" s="15"/>
      <c r="F919" s="15"/>
    </row>
    <row r="920" spans="5:6" ht="15.75" customHeight="1" x14ac:dyDescent="0.3">
      <c r="E920" s="15"/>
      <c r="F920" s="15"/>
    </row>
    <row r="921" spans="5:6" ht="15.75" customHeight="1" x14ac:dyDescent="0.3">
      <c r="E921" s="15"/>
      <c r="F921" s="15"/>
    </row>
    <row r="922" spans="5:6" ht="15.75" customHeight="1" x14ac:dyDescent="0.3">
      <c r="E922" s="15"/>
      <c r="F922" s="15"/>
    </row>
    <row r="923" spans="5:6" ht="15.75" customHeight="1" x14ac:dyDescent="0.3">
      <c r="E923" s="15"/>
      <c r="F923" s="15"/>
    </row>
    <row r="924" spans="5:6" ht="15.75" customHeight="1" x14ac:dyDescent="0.3">
      <c r="E924" s="15"/>
      <c r="F924" s="15"/>
    </row>
    <row r="925" spans="5:6" ht="15.75" customHeight="1" x14ac:dyDescent="0.3">
      <c r="E925" s="15"/>
      <c r="F925" s="15"/>
    </row>
    <row r="926" spans="5:6" ht="15.75" customHeight="1" x14ac:dyDescent="0.3">
      <c r="E926" s="15"/>
      <c r="F926" s="15"/>
    </row>
    <row r="927" spans="5:6" ht="15.75" customHeight="1" x14ac:dyDescent="0.3">
      <c r="E927" s="15"/>
      <c r="F927" s="15"/>
    </row>
    <row r="928" spans="5:6" ht="15.75" customHeight="1" x14ac:dyDescent="0.3">
      <c r="E928" s="15"/>
      <c r="F928" s="15"/>
    </row>
    <row r="929" spans="5:6" ht="15.75" customHeight="1" x14ac:dyDescent="0.3">
      <c r="E929" s="15"/>
      <c r="F929" s="15"/>
    </row>
    <row r="930" spans="5:6" ht="15.75" customHeight="1" x14ac:dyDescent="0.3">
      <c r="E930" s="15"/>
      <c r="F930" s="15"/>
    </row>
    <row r="931" spans="5:6" ht="15.75" customHeight="1" x14ac:dyDescent="0.3">
      <c r="E931" s="15"/>
      <c r="F931" s="15"/>
    </row>
    <row r="932" spans="5:6" ht="15.75" customHeight="1" x14ac:dyDescent="0.3">
      <c r="E932" s="15"/>
      <c r="F932" s="15"/>
    </row>
    <row r="933" spans="5:6" ht="15.75" customHeight="1" x14ac:dyDescent="0.3">
      <c r="E933" s="15"/>
      <c r="F933" s="15"/>
    </row>
    <row r="934" spans="5:6" ht="15.75" customHeight="1" x14ac:dyDescent="0.3">
      <c r="E934" s="15"/>
      <c r="F934" s="15"/>
    </row>
    <row r="935" spans="5:6" ht="15.75" customHeight="1" x14ac:dyDescent="0.3">
      <c r="E935" s="15"/>
      <c r="F935" s="15"/>
    </row>
    <row r="936" spans="5:6" ht="15.75" customHeight="1" x14ac:dyDescent="0.3">
      <c r="E936" s="15"/>
      <c r="F936" s="15"/>
    </row>
    <row r="937" spans="5:6" ht="15.75" customHeight="1" x14ac:dyDescent="0.3">
      <c r="E937" s="15"/>
      <c r="F937" s="15"/>
    </row>
    <row r="938" spans="5:6" ht="15.75" customHeight="1" x14ac:dyDescent="0.3">
      <c r="E938" s="15"/>
      <c r="F938" s="15"/>
    </row>
    <row r="939" spans="5:6" ht="15.75" customHeight="1" x14ac:dyDescent="0.3">
      <c r="E939" s="15"/>
      <c r="F939" s="15"/>
    </row>
    <row r="940" spans="5:6" ht="15.75" customHeight="1" x14ac:dyDescent="0.3">
      <c r="E940" s="15"/>
      <c r="F940" s="15"/>
    </row>
    <row r="941" spans="5:6" ht="15.75" customHeight="1" x14ac:dyDescent="0.3">
      <c r="E941" s="15"/>
      <c r="F941" s="15"/>
    </row>
    <row r="942" spans="5:6" ht="15.75" customHeight="1" x14ac:dyDescent="0.3">
      <c r="E942" s="15"/>
      <c r="F942" s="15"/>
    </row>
    <row r="943" spans="5:6" ht="15.75" customHeight="1" x14ac:dyDescent="0.3">
      <c r="E943" s="15"/>
      <c r="F943" s="15"/>
    </row>
    <row r="944" spans="5:6" ht="15.75" customHeight="1" x14ac:dyDescent="0.3">
      <c r="E944" s="15"/>
      <c r="F944" s="15"/>
    </row>
    <row r="945" spans="5:6" ht="15.75" customHeight="1" x14ac:dyDescent="0.3">
      <c r="E945" s="15"/>
      <c r="F945" s="15"/>
    </row>
  </sheetData>
  <mergeCells count="3">
    <mergeCell ref="A1:F1"/>
    <mergeCell ref="G1:J1"/>
    <mergeCell ref="L1:P2"/>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0E5E8-763F-4C5D-B11C-6E581779F68C}">
  <sheetPr>
    <tabColor rgb="FF92D050"/>
  </sheetPr>
  <dimension ref="A1:P34"/>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31" style="11" customWidth="1"/>
    <col min="3" max="3" width="54.109375" style="11" customWidth="1"/>
    <col min="4" max="4" width="14.5546875" style="11" customWidth="1"/>
    <col min="5" max="5" width="13.5546875" style="11" customWidth="1"/>
    <col min="6" max="9" width="17.6640625" style="11" customWidth="1"/>
    <col min="10" max="10" width="21.109375" style="11" customWidth="1"/>
    <col min="11" max="16384" width="11.44140625" style="11"/>
  </cols>
  <sheetData>
    <row r="1" spans="1:16" ht="86.25" customHeight="1" x14ac:dyDescent="0.3">
      <c r="A1" s="117" t="s">
        <v>187</v>
      </c>
      <c r="B1" s="117"/>
      <c r="C1" s="117"/>
      <c r="D1" s="117"/>
      <c r="E1" s="117"/>
      <c r="F1" s="117"/>
      <c r="G1" s="118" t="s">
        <v>960</v>
      </c>
      <c r="H1" s="128"/>
      <c r="I1" s="128"/>
      <c r="J1" s="129"/>
      <c r="L1" s="121" t="s">
        <v>961</v>
      </c>
      <c r="M1" s="122"/>
      <c r="N1" s="122"/>
      <c r="O1" s="122"/>
      <c r="P1" s="123"/>
    </row>
    <row r="2" spans="1:16" ht="63" customHeight="1" thickBot="1" x14ac:dyDescent="0.35">
      <c r="A2" s="58" t="s">
        <v>0</v>
      </c>
      <c r="B2" s="59" t="s">
        <v>10</v>
      </c>
      <c r="C2" s="59" t="s">
        <v>1</v>
      </c>
      <c r="D2" s="59" t="s">
        <v>2</v>
      </c>
      <c r="E2" s="59" t="s">
        <v>9</v>
      </c>
      <c r="F2" s="59" t="s">
        <v>5</v>
      </c>
      <c r="G2" s="97" t="s">
        <v>875</v>
      </c>
      <c r="H2" s="65" t="s">
        <v>876</v>
      </c>
      <c r="I2" s="65" t="s">
        <v>880</v>
      </c>
      <c r="J2" s="98" t="s">
        <v>877</v>
      </c>
      <c r="L2" s="124"/>
      <c r="M2" s="125"/>
      <c r="N2" s="125"/>
      <c r="O2" s="125"/>
      <c r="P2" s="126"/>
    </row>
    <row r="3" spans="1:16" ht="159.75" customHeight="1" x14ac:dyDescent="0.3">
      <c r="A3" s="6">
        <v>1</v>
      </c>
      <c r="B3" s="7" t="s">
        <v>632</v>
      </c>
      <c r="C3" s="7" t="s">
        <v>633</v>
      </c>
      <c r="D3" s="4" t="s">
        <v>74</v>
      </c>
      <c r="E3" s="18">
        <v>10</v>
      </c>
      <c r="F3" s="9" t="s">
        <v>500</v>
      </c>
      <c r="G3" s="109"/>
      <c r="H3" s="101">
        <f>G3*19%</f>
        <v>0</v>
      </c>
      <c r="I3" s="101">
        <f>G3+H3</f>
        <v>0</v>
      </c>
      <c r="J3" s="102">
        <f>I3*E3</f>
        <v>0</v>
      </c>
    </row>
    <row r="4" spans="1:16" ht="154.19999999999999" customHeight="1" x14ac:dyDescent="0.3">
      <c r="A4" s="6">
        <v>2</v>
      </c>
      <c r="B4" s="7" t="s">
        <v>945</v>
      </c>
      <c r="C4" s="7" t="s">
        <v>76</v>
      </c>
      <c r="D4" s="4" t="s">
        <v>74</v>
      </c>
      <c r="E4" s="18">
        <f>197-185</f>
        <v>12</v>
      </c>
      <c r="F4" s="4" t="s">
        <v>630</v>
      </c>
      <c r="G4" s="110"/>
      <c r="H4" s="101">
        <f t="shared" ref="H4:H33" si="0">G4*19%</f>
        <v>0</v>
      </c>
      <c r="I4" s="101">
        <f t="shared" ref="I4:I33" si="1">G4+H4</f>
        <v>0</v>
      </c>
      <c r="J4" s="102">
        <f t="shared" ref="J4:J33" si="2">I4*E4</f>
        <v>0</v>
      </c>
    </row>
    <row r="5" spans="1:16" ht="146.4" customHeight="1" x14ac:dyDescent="0.3">
      <c r="A5" s="6">
        <v>3</v>
      </c>
      <c r="B5" s="7" t="s">
        <v>946</v>
      </c>
      <c r="C5" s="7" t="s">
        <v>77</v>
      </c>
      <c r="D5" s="4" t="s">
        <v>74</v>
      </c>
      <c r="E5" s="18">
        <f>302-144</f>
        <v>158</v>
      </c>
      <c r="F5" s="4" t="s">
        <v>953</v>
      </c>
      <c r="G5" s="110"/>
      <c r="H5" s="101">
        <f t="shared" si="0"/>
        <v>0</v>
      </c>
      <c r="I5" s="101">
        <f t="shared" si="1"/>
        <v>0</v>
      </c>
      <c r="J5" s="102">
        <f t="shared" si="2"/>
        <v>0</v>
      </c>
    </row>
    <row r="6" spans="1:16" ht="145.19999999999999" customHeight="1" x14ac:dyDescent="0.3">
      <c r="A6" s="6">
        <v>4</v>
      </c>
      <c r="B6" s="7" t="s">
        <v>497</v>
      </c>
      <c r="C6" s="7" t="s">
        <v>77</v>
      </c>
      <c r="D6" s="4" t="s">
        <v>74</v>
      </c>
      <c r="E6" s="18">
        <v>112</v>
      </c>
      <c r="F6" s="4" t="s">
        <v>689</v>
      </c>
      <c r="G6" s="110"/>
      <c r="H6" s="101">
        <f t="shared" si="0"/>
        <v>0</v>
      </c>
      <c r="I6" s="101">
        <f t="shared" si="1"/>
        <v>0</v>
      </c>
      <c r="J6" s="102">
        <f t="shared" si="2"/>
        <v>0</v>
      </c>
    </row>
    <row r="7" spans="1:16" ht="189.75" customHeight="1" x14ac:dyDescent="0.3">
      <c r="A7" s="6">
        <v>5</v>
      </c>
      <c r="B7" s="7" t="s">
        <v>583</v>
      </c>
      <c r="C7" s="7" t="s">
        <v>78</v>
      </c>
      <c r="D7" s="4" t="s">
        <v>74</v>
      </c>
      <c r="E7" s="18">
        <v>191</v>
      </c>
      <c r="F7" s="4" t="s">
        <v>634</v>
      </c>
      <c r="G7" s="110"/>
      <c r="H7" s="101">
        <f t="shared" si="0"/>
        <v>0</v>
      </c>
      <c r="I7" s="101">
        <f t="shared" si="1"/>
        <v>0</v>
      </c>
      <c r="J7" s="102">
        <f t="shared" si="2"/>
        <v>0</v>
      </c>
    </row>
    <row r="8" spans="1:16" ht="186.6" customHeight="1" x14ac:dyDescent="0.3">
      <c r="A8" s="6">
        <v>6</v>
      </c>
      <c r="B8" s="7" t="s">
        <v>947</v>
      </c>
      <c r="C8" s="7" t="s">
        <v>690</v>
      </c>
      <c r="D8" s="4" t="s">
        <v>74</v>
      </c>
      <c r="E8" s="18">
        <f>239-40</f>
        <v>199</v>
      </c>
      <c r="F8" s="9" t="s">
        <v>954</v>
      </c>
      <c r="G8" s="109"/>
      <c r="H8" s="101">
        <f t="shared" si="0"/>
        <v>0</v>
      </c>
      <c r="I8" s="101">
        <f t="shared" si="1"/>
        <v>0</v>
      </c>
      <c r="J8" s="102">
        <f t="shared" si="2"/>
        <v>0</v>
      </c>
    </row>
    <row r="9" spans="1:16" ht="171.6" customHeight="1" x14ac:dyDescent="0.3">
      <c r="A9" s="6">
        <v>7</v>
      </c>
      <c r="B9" s="7" t="s">
        <v>948</v>
      </c>
      <c r="C9" s="7" t="s">
        <v>691</v>
      </c>
      <c r="D9" s="4" t="s">
        <v>74</v>
      </c>
      <c r="E9" s="18">
        <f>121-29</f>
        <v>92</v>
      </c>
      <c r="F9" s="9" t="s">
        <v>955</v>
      </c>
      <c r="G9" s="109"/>
      <c r="H9" s="101">
        <f t="shared" si="0"/>
        <v>0</v>
      </c>
      <c r="I9" s="101">
        <f t="shared" si="1"/>
        <v>0</v>
      </c>
      <c r="J9" s="102">
        <f t="shared" si="2"/>
        <v>0</v>
      </c>
    </row>
    <row r="10" spans="1:16" ht="242.25" customHeight="1" x14ac:dyDescent="0.3">
      <c r="A10" s="6">
        <v>8</v>
      </c>
      <c r="B10" s="7" t="s">
        <v>584</v>
      </c>
      <c r="C10" s="7" t="s">
        <v>585</v>
      </c>
      <c r="D10" s="4" t="s">
        <v>586</v>
      </c>
      <c r="E10" s="18">
        <v>40</v>
      </c>
      <c r="F10" s="9" t="s">
        <v>595</v>
      </c>
      <c r="G10" s="109"/>
      <c r="H10" s="101">
        <f t="shared" si="0"/>
        <v>0</v>
      </c>
      <c r="I10" s="101">
        <f t="shared" si="1"/>
        <v>0</v>
      </c>
      <c r="J10" s="102">
        <f t="shared" si="2"/>
        <v>0</v>
      </c>
    </row>
    <row r="11" spans="1:16" ht="243.75" customHeight="1" x14ac:dyDescent="0.3">
      <c r="A11" s="6">
        <v>9</v>
      </c>
      <c r="B11" s="7" t="s">
        <v>587</v>
      </c>
      <c r="C11" s="7" t="s">
        <v>588</v>
      </c>
      <c r="D11" s="4" t="s">
        <v>586</v>
      </c>
      <c r="E11" s="18">
        <v>40</v>
      </c>
      <c r="F11" s="9" t="s">
        <v>595</v>
      </c>
      <c r="G11" s="109"/>
      <c r="H11" s="101">
        <f t="shared" si="0"/>
        <v>0</v>
      </c>
      <c r="I11" s="101">
        <f t="shared" si="1"/>
        <v>0</v>
      </c>
      <c r="J11" s="102">
        <f t="shared" si="2"/>
        <v>0</v>
      </c>
    </row>
    <row r="12" spans="1:16" ht="254.25" customHeight="1" x14ac:dyDescent="0.3">
      <c r="A12" s="6">
        <v>10</v>
      </c>
      <c r="B12" s="7" t="s">
        <v>589</v>
      </c>
      <c r="C12" s="7" t="s">
        <v>590</v>
      </c>
      <c r="D12" s="4" t="s">
        <v>586</v>
      </c>
      <c r="E12" s="18">
        <v>40</v>
      </c>
      <c r="F12" s="9" t="s">
        <v>595</v>
      </c>
      <c r="G12" s="109"/>
      <c r="H12" s="101">
        <f t="shared" si="0"/>
        <v>0</v>
      </c>
      <c r="I12" s="101">
        <f t="shared" si="1"/>
        <v>0</v>
      </c>
      <c r="J12" s="102">
        <f t="shared" si="2"/>
        <v>0</v>
      </c>
    </row>
    <row r="13" spans="1:16" ht="246" customHeight="1" x14ac:dyDescent="0.3">
      <c r="A13" s="6">
        <v>11</v>
      </c>
      <c r="B13" s="7" t="s">
        <v>591</v>
      </c>
      <c r="C13" s="7" t="s">
        <v>592</v>
      </c>
      <c r="D13" s="4" t="s">
        <v>586</v>
      </c>
      <c r="E13" s="18">
        <v>20</v>
      </c>
      <c r="F13" s="9" t="s">
        <v>596</v>
      </c>
      <c r="G13" s="109"/>
      <c r="H13" s="101">
        <f t="shared" si="0"/>
        <v>0</v>
      </c>
      <c r="I13" s="101">
        <f t="shared" si="1"/>
        <v>0</v>
      </c>
      <c r="J13" s="102">
        <f t="shared" si="2"/>
        <v>0</v>
      </c>
    </row>
    <row r="14" spans="1:16" ht="267" customHeight="1" x14ac:dyDescent="0.3">
      <c r="A14" s="6">
        <v>12</v>
      </c>
      <c r="B14" s="7" t="s">
        <v>593</v>
      </c>
      <c r="C14" s="7" t="s">
        <v>594</v>
      </c>
      <c r="D14" s="4" t="s">
        <v>586</v>
      </c>
      <c r="E14" s="18">
        <v>20</v>
      </c>
      <c r="F14" s="9" t="s">
        <v>596</v>
      </c>
      <c r="G14" s="109"/>
      <c r="H14" s="101">
        <f t="shared" si="0"/>
        <v>0</v>
      </c>
      <c r="I14" s="101">
        <f t="shared" si="1"/>
        <v>0</v>
      </c>
      <c r="J14" s="102">
        <f t="shared" si="2"/>
        <v>0</v>
      </c>
    </row>
    <row r="15" spans="1:16" ht="78" customHeight="1" x14ac:dyDescent="0.3">
      <c r="A15" s="6">
        <v>13</v>
      </c>
      <c r="B15" s="7" t="s">
        <v>86</v>
      </c>
      <c r="C15" s="7" t="s">
        <v>87</v>
      </c>
      <c r="D15" s="4" t="s">
        <v>14</v>
      </c>
      <c r="E15" s="18">
        <f>30-11</f>
        <v>19</v>
      </c>
      <c r="F15" s="9" t="s">
        <v>951</v>
      </c>
      <c r="G15" s="111"/>
      <c r="H15" s="101">
        <f t="shared" si="0"/>
        <v>0</v>
      </c>
      <c r="I15" s="101">
        <f t="shared" si="1"/>
        <v>0</v>
      </c>
      <c r="J15" s="102">
        <f t="shared" si="2"/>
        <v>0</v>
      </c>
    </row>
    <row r="16" spans="1:16" ht="135" customHeight="1" x14ac:dyDescent="0.3">
      <c r="A16" s="6">
        <v>14</v>
      </c>
      <c r="B16" s="14" t="s">
        <v>649</v>
      </c>
      <c r="C16" s="103" t="s">
        <v>648</v>
      </c>
      <c r="D16" s="10" t="s">
        <v>3</v>
      </c>
      <c r="E16" s="13">
        <f>300-50</f>
        <v>250</v>
      </c>
      <c r="F16" s="9" t="s">
        <v>630</v>
      </c>
      <c r="G16" s="109"/>
      <c r="H16" s="101">
        <f t="shared" si="0"/>
        <v>0</v>
      </c>
      <c r="I16" s="101">
        <f t="shared" si="1"/>
        <v>0</v>
      </c>
      <c r="J16" s="102">
        <f t="shared" si="2"/>
        <v>0</v>
      </c>
    </row>
    <row r="17" spans="1:10" ht="185.25" customHeight="1" x14ac:dyDescent="0.3">
      <c r="A17" s="6">
        <v>15</v>
      </c>
      <c r="B17" s="104" t="s">
        <v>171</v>
      </c>
      <c r="C17" s="57" t="s">
        <v>70</v>
      </c>
      <c r="D17" s="5" t="s">
        <v>3</v>
      </c>
      <c r="E17" s="18">
        <f>1000-280</f>
        <v>720</v>
      </c>
      <c r="F17" s="9" t="s">
        <v>952</v>
      </c>
      <c r="G17" s="112"/>
      <c r="H17" s="101">
        <f t="shared" si="0"/>
        <v>0</v>
      </c>
      <c r="I17" s="101">
        <f t="shared" si="1"/>
        <v>0</v>
      </c>
      <c r="J17" s="102">
        <f t="shared" si="2"/>
        <v>0</v>
      </c>
    </row>
    <row r="18" spans="1:10" ht="165.75" customHeight="1" x14ac:dyDescent="0.3">
      <c r="A18" s="6">
        <v>16</v>
      </c>
      <c r="B18" s="14" t="s">
        <v>934</v>
      </c>
      <c r="C18" s="14" t="s">
        <v>495</v>
      </c>
      <c r="D18" s="70" t="s">
        <v>933</v>
      </c>
      <c r="E18" s="26">
        <v>10</v>
      </c>
      <c r="F18" s="9" t="s">
        <v>867</v>
      </c>
      <c r="G18" s="113"/>
      <c r="H18" s="101">
        <f t="shared" si="0"/>
        <v>0</v>
      </c>
      <c r="I18" s="101">
        <f t="shared" si="1"/>
        <v>0</v>
      </c>
      <c r="J18" s="102">
        <f t="shared" si="2"/>
        <v>0</v>
      </c>
    </row>
    <row r="19" spans="1:10" ht="165.75" customHeight="1" x14ac:dyDescent="0.3">
      <c r="A19" s="6">
        <v>17</v>
      </c>
      <c r="B19" s="14" t="s">
        <v>936</v>
      </c>
      <c r="C19" s="14" t="s">
        <v>496</v>
      </c>
      <c r="D19" s="70" t="s">
        <v>933</v>
      </c>
      <c r="E19" s="26">
        <v>10</v>
      </c>
      <c r="F19" s="9" t="s">
        <v>867</v>
      </c>
      <c r="G19" s="113"/>
      <c r="H19" s="101">
        <f t="shared" si="0"/>
        <v>0</v>
      </c>
      <c r="I19" s="101">
        <f t="shared" si="1"/>
        <v>0</v>
      </c>
      <c r="J19" s="102">
        <f t="shared" si="2"/>
        <v>0</v>
      </c>
    </row>
    <row r="20" spans="1:10" ht="165.75" customHeight="1" x14ac:dyDescent="0.3">
      <c r="A20" s="6">
        <v>18</v>
      </c>
      <c r="B20" s="14" t="s">
        <v>935</v>
      </c>
      <c r="C20" s="14" t="s">
        <v>494</v>
      </c>
      <c r="D20" s="70" t="s">
        <v>933</v>
      </c>
      <c r="E20" s="26">
        <v>10</v>
      </c>
      <c r="F20" s="9" t="s">
        <v>867</v>
      </c>
      <c r="G20" s="113"/>
      <c r="H20" s="101">
        <f t="shared" si="0"/>
        <v>0</v>
      </c>
      <c r="I20" s="101">
        <f t="shared" si="1"/>
        <v>0</v>
      </c>
      <c r="J20" s="102">
        <f t="shared" si="2"/>
        <v>0</v>
      </c>
    </row>
    <row r="21" spans="1:10" ht="88.5" customHeight="1" x14ac:dyDescent="0.3">
      <c r="A21" s="6">
        <v>19</v>
      </c>
      <c r="B21" s="14" t="s">
        <v>939</v>
      </c>
      <c r="C21" s="14" t="s">
        <v>85</v>
      </c>
      <c r="D21" s="5" t="s">
        <v>14</v>
      </c>
      <c r="E21" s="26">
        <f>120-105</f>
        <v>15</v>
      </c>
      <c r="F21" s="9" t="s">
        <v>630</v>
      </c>
      <c r="G21" s="113"/>
      <c r="H21" s="101">
        <f t="shared" si="0"/>
        <v>0</v>
      </c>
      <c r="I21" s="101">
        <f t="shared" si="1"/>
        <v>0</v>
      </c>
      <c r="J21" s="102">
        <f t="shared" si="2"/>
        <v>0</v>
      </c>
    </row>
    <row r="22" spans="1:10" ht="122.25" customHeight="1" x14ac:dyDescent="0.3">
      <c r="A22" s="6">
        <v>20</v>
      </c>
      <c r="B22" s="14" t="s">
        <v>949</v>
      </c>
      <c r="C22" s="14" t="s">
        <v>75</v>
      </c>
      <c r="D22" s="4" t="s">
        <v>3</v>
      </c>
      <c r="E22" s="26">
        <f>1300-294</f>
        <v>1006</v>
      </c>
      <c r="F22" s="9" t="s">
        <v>956</v>
      </c>
      <c r="G22" s="114"/>
      <c r="H22" s="101">
        <f t="shared" si="0"/>
        <v>0</v>
      </c>
      <c r="I22" s="101">
        <f t="shared" si="1"/>
        <v>0</v>
      </c>
      <c r="J22" s="102">
        <f t="shared" si="2"/>
        <v>0</v>
      </c>
    </row>
    <row r="23" spans="1:10" ht="110.25" customHeight="1" x14ac:dyDescent="0.3">
      <c r="A23" s="6">
        <v>21</v>
      </c>
      <c r="B23" s="17" t="s">
        <v>89</v>
      </c>
      <c r="C23" s="14" t="s">
        <v>88</v>
      </c>
      <c r="D23" s="4" t="s">
        <v>3</v>
      </c>
      <c r="E23" s="26">
        <f>60-54</f>
        <v>6</v>
      </c>
      <c r="F23" s="9" t="s">
        <v>957</v>
      </c>
      <c r="G23" s="113"/>
      <c r="H23" s="101">
        <f t="shared" si="0"/>
        <v>0</v>
      </c>
      <c r="I23" s="101">
        <f t="shared" si="1"/>
        <v>0</v>
      </c>
      <c r="J23" s="102">
        <f t="shared" si="2"/>
        <v>0</v>
      </c>
    </row>
    <row r="24" spans="1:10" ht="108" customHeight="1" x14ac:dyDescent="0.3">
      <c r="A24" s="6">
        <v>22</v>
      </c>
      <c r="B24" s="3" t="s">
        <v>938</v>
      </c>
      <c r="C24" s="8" t="s">
        <v>937</v>
      </c>
      <c r="D24" s="4" t="s">
        <v>3</v>
      </c>
      <c r="E24" s="4">
        <v>12</v>
      </c>
      <c r="F24" s="9" t="s">
        <v>671</v>
      </c>
      <c r="G24" s="113"/>
      <c r="H24" s="101">
        <f t="shared" si="0"/>
        <v>0</v>
      </c>
      <c r="I24" s="101">
        <f t="shared" si="1"/>
        <v>0</v>
      </c>
      <c r="J24" s="102">
        <f t="shared" si="2"/>
        <v>0</v>
      </c>
    </row>
    <row r="25" spans="1:10" ht="108" customHeight="1" x14ac:dyDescent="0.3">
      <c r="A25" s="6">
        <v>23</v>
      </c>
      <c r="B25" s="8" t="s">
        <v>667</v>
      </c>
      <c r="C25" s="8" t="s">
        <v>668</v>
      </c>
      <c r="D25" s="10" t="s">
        <v>4</v>
      </c>
      <c r="E25" s="9">
        <v>4</v>
      </c>
      <c r="F25" s="9" t="s">
        <v>652</v>
      </c>
      <c r="G25" s="109"/>
      <c r="H25" s="101">
        <f t="shared" si="0"/>
        <v>0</v>
      </c>
      <c r="I25" s="101">
        <f t="shared" si="1"/>
        <v>0</v>
      </c>
      <c r="J25" s="102">
        <f t="shared" si="2"/>
        <v>0</v>
      </c>
    </row>
    <row r="26" spans="1:10" ht="108" customHeight="1" x14ac:dyDescent="0.3">
      <c r="A26" s="6">
        <v>24</v>
      </c>
      <c r="B26" s="8" t="s">
        <v>672</v>
      </c>
      <c r="C26" s="8" t="s">
        <v>673</v>
      </c>
      <c r="D26" s="10" t="s">
        <v>4</v>
      </c>
      <c r="E26" s="9">
        <f>20-8</f>
        <v>12</v>
      </c>
      <c r="F26" s="9" t="s">
        <v>652</v>
      </c>
      <c r="G26" s="109"/>
      <c r="H26" s="101">
        <f t="shared" si="0"/>
        <v>0</v>
      </c>
      <c r="I26" s="101">
        <f t="shared" si="1"/>
        <v>0</v>
      </c>
      <c r="J26" s="102">
        <f t="shared" si="2"/>
        <v>0</v>
      </c>
    </row>
    <row r="27" spans="1:10" ht="121.5" customHeight="1" x14ac:dyDescent="0.3">
      <c r="A27" s="6">
        <v>25</v>
      </c>
      <c r="B27" s="8" t="s">
        <v>498</v>
      </c>
      <c r="C27" s="8" t="s">
        <v>499</v>
      </c>
      <c r="D27" s="4" t="s">
        <v>3</v>
      </c>
      <c r="E27" s="10">
        <v>5</v>
      </c>
      <c r="F27" s="9" t="s">
        <v>867</v>
      </c>
      <c r="G27" s="109"/>
      <c r="H27" s="101">
        <f t="shared" si="0"/>
        <v>0</v>
      </c>
      <c r="I27" s="101">
        <f t="shared" si="1"/>
        <v>0</v>
      </c>
      <c r="J27" s="102">
        <f t="shared" si="2"/>
        <v>0</v>
      </c>
    </row>
    <row r="28" spans="1:10" ht="141.75" customHeight="1" x14ac:dyDescent="0.3">
      <c r="A28" s="6">
        <v>26</v>
      </c>
      <c r="B28" s="14" t="s">
        <v>578</v>
      </c>
      <c r="C28" s="3" t="s">
        <v>579</v>
      </c>
      <c r="D28" s="10" t="s">
        <v>3</v>
      </c>
      <c r="E28" s="18">
        <v>2200</v>
      </c>
      <c r="F28" s="9" t="s">
        <v>631</v>
      </c>
      <c r="G28" s="109"/>
      <c r="H28" s="101">
        <f t="shared" si="0"/>
        <v>0</v>
      </c>
      <c r="I28" s="101">
        <f t="shared" si="1"/>
        <v>0</v>
      </c>
      <c r="J28" s="102">
        <f t="shared" si="2"/>
        <v>0</v>
      </c>
    </row>
    <row r="29" spans="1:10" ht="127.5" customHeight="1" x14ac:dyDescent="0.3">
      <c r="A29" s="6">
        <v>27</v>
      </c>
      <c r="B29" s="14" t="s">
        <v>580</v>
      </c>
      <c r="C29" s="3" t="s">
        <v>646</v>
      </c>
      <c r="D29" s="25" t="s">
        <v>647</v>
      </c>
      <c r="E29" s="18">
        <v>200</v>
      </c>
      <c r="F29" s="10" t="s">
        <v>626</v>
      </c>
      <c r="G29" s="115"/>
      <c r="H29" s="101">
        <f t="shared" si="0"/>
        <v>0</v>
      </c>
      <c r="I29" s="101">
        <f t="shared" si="1"/>
        <v>0</v>
      </c>
      <c r="J29" s="102">
        <f t="shared" si="2"/>
        <v>0</v>
      </c>
    </row>
    <row r="30" spans="1:10" ht="156" customHeight="1" x14ac:dyDescent="0.3">
      <c r="A30" s="6">
        <v>28</v>
      </c>
      <c r="B30" s="14" t="s">
        <v>582</v>
      </c>
      <c r="C30" s="105" t="s">
        <v>581</v>
      </c>
      <c r="D30" s="10" t="s">
        <v>3</v>
      </c>
      <c r="E30" s="10">
        <v>300</v>
      </c>
      <c r="F30" s="10" t="s">
        <v>630</v>
      </c>
      <c r="G30" s="115"/>
      <c r="H30" s="101">
        <f t="shared" si="0"/>
        <v>0</v>
      </c>
      <c r="I30" s="101">
        <f t="shared" si="1"/>
        <v>0</v>
      </c>
      <c r="J30" s="102">
        <f t="shared" si="2"/>
        <v>0</v>
      </c>
    </row>
    <row r="31" spans="1:10" ht="111.75" customHeight="1" x14ac:dyDescent="0.3">
      <c r="A31" s="6">
        <v>29</v>
      </c>
      <c r="B31" s="14" t="s">
        <v>932</v>
      </c>
      <c r="C31" s="105" t="s">
        <v>597</v>
      </c>
      <c r="D31" s="9" t="s">
        <v>931</v>
      </c>
      <c r="E31" s="10">
        <v>50</v>
      </c>
      <c r="F31" s="9" t="s">
        <v>568</v>
      </c>
      <c r="G31" s="115"/>
      <c r="H31" s="101">
        <f t="shared" si="0"/>
        <v>0</v>
      </c>
      <c r="I31" s="101">
        <f t="shared" si="1"/>
        <v>0</v>
      </c>
      <c r="J31" s="102">
        <f t="shared" si="2"/>
        <v>0</v>
      </c>
    </row>
    <row r="32" spans="1:10" ht="72" customHeight="1" x14ac:dyDescent="0.3">
      <c r="A32" s="6">
        <v>30</v>
      </c>
      <c r="B32" s="14" t="s">
        <v>598</v>
      </c>
      <c r="C32" s="14" t="s">
        <v>88</v>
      </c>
      <c r="D32" s="9" t="s">
        <v>3</v>
      </c>
      <c r="E32" s="10">
        <v>30</v>
      </c>
      <c r="F32" s="9" t="s">
        <v>570</v>
      </c>
      <c r="G32" s="109"/>
      <c r="H32" s="101">
        <f t="shared" si="0"/>
        <v>0</v>
      </c>
      <c r="I32" s="101">
        <f t="shared" si="1"/>
        <v>0</v>
      </c>
      <c r="J32" s="102">
        <f t="shared" si="2"/>
        <v>0</v>
      </c>
    </row>
    <row r="33" spans="1:10" ht="124.8" x14ac:dyDescent="0.3">
      <c r="A33" s="6">
        <v>31</v>
      </c>
      <c r="B33" s="14" t="s">
        <v>635</v>
      </c>
      <c r="C33" s="105" t="s">
        <v>636</v>
      </c>
      <c r="D33" s="9" t="s">
        <v>637</v>
      </c>
      <c r="E33" s="10">
        <v>10</v>
      </c>
      <c r="F33" s="10" t="s">
        <v>500</v>
      </c>
      <c r="G33" s="115"/>
      <c r="H33" s="101">
        <f t="shared" si="0"/>
        <v>0</v>
      </c>
      <c r="I33" s="101">
        <f t="shared" si="1"/>
        <v>0</v>
      </c>
      <c r="J33" s="102">
        <f t="shared" si="2"/>
        <v>0</v>
      </c>
    </row>
    <row r="34" spans="1:10" ht="48.75" customHeight="1" x14ac:dyDescent="0.3">
      <c r="I34" s="61" t="s">
        <v>878</v>
      </c>
      <c r="J34" s="102">
        <f>SUM(J3:J33)</f>
        <v>0</v>
      </c>
    </row>
  </sheetData>
  <mergeCells count="3">
    <mergeCell ref="A1:F1"/>
    <mergeCell ref="G1:J1"/>
    <mergeCell ref="L1:P2"/>
  </mergeCells>
  <phoneticPr fontId="9" type="noConversion"/>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60D18-273F-494D-ABB7-2B548EBEFB8A}">
  <sheetPr>
    <tabColor rgb="FF92D050"/>
  </sheetPr>
  <dimension ref="A1:P16"/>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19.33203125" style="11" customWidth="1"/>
    <col min="3" max="3" width="79.44140625" style="11" customWidth="1"/>
    <col min="4" max="4" width="14.6640625" style="11" customWidth="1"/>
    <col min="5" max="5" width="16" style="11" customWidth="1"/>
    <col min="6" max="6" width="17.109375" style="11" customWidth="1"/>
    <col min="7" max="7" width="15.109375" style="11" bestFit="1" customWidth="1"/>
    <col min="8" max="8" width="13.88671875" style="11" bestFit="1" customWidth="1"/>
    <col min="9" max="9" width="15.33203125" style="11" bestFit="1" customWidth="1"/>
    <col min="10" max="10" width="15.5546875" style="11" bestFit="1" customWidth="1"/>
    <col min="11" max="11" width="11.44140625" style="11"/>
    <col min="12" max="12" width="15.5546875" style="11" bestFit="1" customWidth="1"/>
    <col min="13" max="16384" width="11.44140625" style="11"/>
  </cols>
  <sheetData>
    <row r="1" spans="1:16" ht="81.75" customHeight="1" x14ac:dyDescent="0.3">
      <c r="A1" s="130" t="s">
        <v>187</v>
      </c>
      <c r="B1" s="130"/>
      <c r="C1" s="130"/>
      <c r="D1" s="130"/>
      <c r="E1" s="130"/>
      <c r="F1" s="130"/>
      <c r="G1" s="118" t="s">
        <v>960</v>
      </c>
      <c r="H1" s="128"/>
      <c r="I1" s="128"/>
      <c r="J1" s="129"/>
      <c r="L1" s="121" t="s">
        <v>961</v>
      </c>
      <c r="M1" s="122"/>
      <c r="N1" s="122"/>
      <c r="O1" s="122"/>
      <c r="P1" s="123"/>
    </row>
    <row r="2" spans="1:16" ht="63"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ht="195" customHeight="1" x14ac:dyDescent="0.3">
      <c r="A3" s="6">
        <v>1</v>
      </c>
      <c r="B3" s="3" t="s">
        <v>602</v>
      </c>
      <c r="C3" s="3" t="s">
        <v>959</v>
      </c>
      <c r="D3" s="4" t="s">
        <v>79</v>
      </c>
      <c r="E3" s="18">
        <v>2</v>
      </c>
      <c r="F3" s="9" t="s">
        <v>626</v>
      </c>
      <c r="G3" s="106"/>
      <c r="H3" s="101">
        <f>G3*19%</f>
        <v>0</v>
      </c>
      <c r="I3" s="101">
        <f>G3+H3</f>
        <v>0</v>
      </c>
      <c r="J3" s="102">
        <f>I3*E3</f>
        <v>0</v>
      </c>
    </row>
    <row r="4" spans="1:16" ht="106.5" customHeight="1" x14ac:dyDescent="0.3">
      <c r="A4" s="6">
        <v>2</v>
      </c>
      <c r="B4" s="3" t="s">
        <v>607</v>
      </c>
      <c r="C4" s="3" t="s">
        <v>80</v>
      </c>
      <c r="D4" s="4" t="s">
        <v>79</v>
      </c>
      <c r="E4" s="18">
        <v>1</v>
      </c>
      <c r="F4" s="9" t="s">
        <v>630</v>
      </c>
      <c r="G4" s="106"/>
      <c r="H4" s="101">
        <f t="shared" ref="H4:H6" si="0">G4*19%</f>
        <v>0</v>
      </c>
      <c r="I4" s="101">
        <f t="shared" ref="I4:I6" si="1">G4+H4</f>
        <v>0</v>
      </c>
      <c r="J4" s="102">
        <f t="shared" ref="J4:J6" si="2">I4*E4</f>
        <v>0</v>
      </c>
      <c r="L4" s="76"/>
    </row>
    <row r="5" spans="1:16" ht="115.5" customHeight="1" x14ac:dyDescent="0.3">
      <c r="A5" s="6">
        <v>3</v>
      </c>
      <c r="B5" s="17" t="s">
        <v>608</v>
      </c>
      <c r="C5" s="3" t="s">
        <v>609</v>
      </c>
      <c r="D5" s="5" t="s">
        <v>3</v>
      </c>
      <c r="E5" s="18">
        <f>10-7</f>
        <v>3</v>
      </c>
      <c r="F5" s="9" t="s">
        <v>626</v>
      </c>
      <c r="G5" s="106"/>
      <c r="H5" s="101">
        <f t="shared" si="0"/>
        <v>0</v>
      </c>
      <c r="I5" s="101">
        <f t="shared" si="1"/>
        <v>0</v>
      </c>
      <c r="J5" s="102">
        <f t="shared" si="2"/>
        <v>0</v>
      </c>
    </row>
    <row r="6" spans="1:16" ht="93" customHeight="1" x14ac:dyDescent="0.3">
      <c r="A6" s="6">
        <v>4</v>
      </c>
      <c r="B6" s="17" t="s">
        <v>638</v>
      </c>
      <c r="C6" s="3" t="s">
        <v>609</v>
      </c>
      <c r="D6" s="5" t="s">
        <v>3</v>
      </c>
      <c r="E6" s="18">
        <v>3</v>
      </c>
      <c r="F6" s="9" t="s">
        <v>639</v>
      </c>
      <c r="G6" s="106"/>
      <c r="H6" s="101">
        <f t="shared" si="0"/>
        <v>0</v>
      </c>
      <c r="I6" s="101">
        <f t="shared" si="1"/>
        <v>0</v>
      </c>
      <c r="J6" s="102">
        <f t="shared" si="2"/>
        <v>0</v>
      </c>
    </row>
    <row r="7" spans="1:16" ht="39" customHeight="1" x14ac:dyDescent="0.3">
      <c r="I7" s="61" t="s">
        <v>878</v>
      </c>
      <c r="J7" s="102">
        <f>SUM(J3:J6)</f>
        <v>0</v>
      </c>
    </row>
    <row r="8" spans="1:16" ht="25.5" customHeight="1" x14ac:dyDescent="0.3"/>
    <row r="11" spans="1:16" ht="45" customHeight="1" x14ac:dyDescent="0.3"/>
    <row r="16" spans="1:16" ht="31.5" customHeight="1" x14ac:dyDescent="0.3"/>
  </sheetData>
  <mergeCells count="3">
    <mergeCell ref="A1:F1"/>
    <mergeCell ref="G1:J1"/>
    <mergeCell ref="L1:P2"/>
  </mergeCells>
  <pageMargins left="0.7" right="0.7" top="0.75" bottom="0.75" header="0.3" footer="0.3"/>
  <pageSetup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70C0C-03B2-4A73-B182-40011279D7CB}">
  <sheetPr>
    <tabColor rgb="FF92D050"/>
  </sheetPr>
  <dimension ref="A1:P4"/>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33.44140625" style="11" customWidth="1"/>
    <col min="3" max="3" width="54.109375" style="11" customWidth="1"/>
    <col min="4" max="4" width="11.44140625" style="11"/>
    <col min="5" max="5" width="13.44140625" style="11" customWidth="1"/>
    <col min="6" max="6" width="18.6640625" style="11" customWidth="1"/>
    <col min="7" max="7" width="17.6640625" style="11" customWidth="1"/>
    <col min="8" max="8" width="17.44140625" style="11" customWidth="1"/>
    <col min="9" max="9" width="15.33203125" style="11" bestFit="1" customWidth="1"/>
    <col min="10" max="10" width="17.44140625" style="11" bestFit="1" customWidth="1"/>
    <col min="11" max="16384" width="11.44140625" style="11"/>
  </cols>
  <sheetData>
    <row r="1" spans="1:16" ht="90.75" customHeight="1" x14ac:dyDescent="0.3">
      <c r="A1" s="131" t="s">
        <v>187</v>
      </c>
      <c r="B1" s="132"/>
      <c r="C1" s="132"/>
      <c r="D1" s="132"/>
      <c r="E1" s="132"/>
      <c r="F1" s="132"/>
      <c r="G1" s="118" t="s">
        <v>960</v>
      </c>
      <c r="H1" s="128"/>
      <c r="I1" s="128"/>
      <c r="J1" s="129"/>
      <c r="L1" s="121" t="s">
        <v>961</v>
      </c>
      <c r="M1" s="122"/>
      <c r="N1" s="122"/>
      <c r="O1" s="122"/>
      <c r="P1" s="123"/>
    </row>
    <row r="2" spans="1:16" ht="63"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ht="78" customHeight="1" x14ac:dyDescent="0.3">
      <c r="A3" s="6">
        <v>1</v>
      </c>
      <c r="B3" s="7" t="s">
        <v>610</v>
      </c>
      <c r="C3" s="8" t="s">
        <v>611</v>
      </c>
      <c r="D3" s="5" t="s">
        <v>3</v>
      </c>
      <c r="E3" s="18">
        <f>300-120</f>
        <v>180</v>
      </c>
      <c r="F3" s="9" t="s">
        <v>958</v>
      </c>
      <c r="G3" s="106"/>
      <c r="H3" s="60">
        <f>G3*19%</f>
        <v>0</v>
      </c>
      <c r="I3" s="60">
        <f>G3+H3</f>
        <v>0</v>
      </c>
      <c r="J3" s="86">
        <f>I3*E3</f>
        <v>0</v>
      </c>
    </row>
    <row r="4" spans="1:16" ht="43.5" customHeight="1" x14ac:dyDescent="0.3">
      <c r="A4" s="12"/>
      <c r="I4" s="61" t="s">
        <v>878</v>
      </c>
      <c r="J4" s="86">
        <f>SUM(J3:J3)</f>
        <v>0</v>
      </c>
    </row>
  </sheetData>
  <mergeCells count="3">
    <mergeCell ref="A1:F1"/>
    <mergeCell ref="G1:J1"/>
    <mergeCell ref="L1:P2"/>
  </mergeCells>
  <pageMargins left="0.7" right="0.7" top="0.75" bottom="0.75" header="0.3" footer="0.3"/>
  <pageSetup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7AA22-6583-4253-804B-36D9D1B36C17}">
  <sheetPr>
    <tabColor rgb="FF92D050"/>
  </sheetPr>
  <dimension ref="A1:P7"/>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36.33203125" style="11" customWidth="1"/>
    <col min="3" max="3" width="54.109375" style="11" customWidth="1"/>
    <col min="4" max="4" width="12.109375" style="11" customWidth="1"/>
    <col min="5" max="5" width="13.44140625" style="11" customWidth="1"/>
    <col min="6" max="6" width="16.88671875" style="11" customWidth="1"/>
    <col min="7" max="8" width="15.109375" style="11" bestFit="1" customWidth="1"/>
    <col min="9" max="9" width="15.6640625" style="11" bestFit="1" customWidth="1"/>
    <col min="10" max="10" width="17.44140625" style="11" bestFit="1" customWidth="1"/>
    <col min="11" max="16384" width="11.44140625" style="11"/>
  </cols>
  <sheetData>
    <row r="1" spans="1:16" ht="81" customHeight="1" x14ac:dyDescent="0.3">
      <c r="A1" s="130" t="s">
        <v>187</v>
      </c>
      <c r="B1" s="130"/>
      <c r="C1" s="130"/>
      <c r="D1" s="130"/>
      <c r="E1" s="130"/>
      <c r="F1" s="130"/>
      <c r="G1" s="118" t="s">
        <v>960</v>
      </c>
      <c r="H1" s="128"/>
      <c r="I1" s="128"/>
      <c r="J1" s="129"/>
      <c r="L1" s="121" t="s">
        <v>961</v>
      </c>
      <c r="M1" s="122"/>
      <c r="N1" s="122"/>
      <c r="O1" s="122"/>
      <c r="P1" s="123"/>
    </row>
    <row r="2" spans="1:16" ht="63"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ht="77.25" customHeight="1" x14ac:dyDescent="0.3">
      <c r="A3" s="6">
        <v>1</v>
      </c>
      <c r="B3" s="14" t="s">
        <v>942</v>
      </c>
      <c r="C3" s="14" t="s">
        <v>612</v>
      </c>
      <c r="D3" s="9" t="s">
        <v>941</v>
      </c>
      <c r="E3" s="18">
        <v>3</v>
      </c>
      <c r="F3" s="9" t="s">
        <v>869</v>
      </c>
      <c r="G3" s="106"/>
      <c r="H3" s="101">
        <f>G3*19%</f>
        <v>0</v>
      </c>
      <c r="I3" s="101">
        <f>G3+H3</f>
        <v>0</v>
      </c>
      <c r="J3" s="102">
        <f>I3*E3</f>
        <v>0</v>
      </c>
    </row>
    <row r="4" spans="1:16" ht="81.75" customHeight="1" x14ac:dyDescent="0.3">
      <c r="A4" s="6">
        <v>2</v>
      </c>
      <c r="B4" s="14" t="s">
        <v>943</v>
      </c>
      <c r="C4" s="14" t="s">
        <v>613</v>
      </c>
      <c r="D4" s="9" t="s">
        <v>941</v>
      </c>
      <c r="E4" s="18">
        <v>3</v>
      </c>
      <c r="F4" s="9" t="s">
        <v>869</v>
      </c>
      <c r="G4" s="106"/>
      <c r="H4" s="101">
        <f t="shared" ref="H4:H5" si="0">G4*19%</f>
        <v>0</v>
      </c>
      <c r="I4" s="101">
        <f t="shared" ref="I4:I5" si="1">G4+H4</f>
        <v>0</v>
      </c>
      <c r="J4" s="102">
        <f t="shared" ref="J4:J5" si="2">I4*E4</f>
        <v>0</v>
      </c>
    </row>
    <row r="5" spans="1:16" ht="91.5" customHeight="1" x14ac:dyDescent="0.3">
      <c r="A5" s="6">
        <v>3</v>
      </c>
      <c r="B5" s="14" t="s">
        <v>944</v>
      </c>
      <c r="C5" s="14" t="s">
        <v>614</v>
      </c>
      <c r="D5" s="9" t="s">
        <v>941</v>
      </c>
      <c r="E5" s="18">
        <v>3</v>
      </c>
      <c r="F5" s="9" t="s">
        <v>869</v>
      </c>
      <c r="G5" s="106"/>
      <c r="H5" s="101">
        <f t="shared" si="0"/>
        <v>0</v>
      </c>
      <c r="I5" s="101">
        <f t="shared" si="1"/>
        <v>0</v>
      </c>
      <c r="J5" s="102">
        <f t="shared" si="2"/>
        <v>0</v>
      </c>
    </row>
    <row r="6" spans="1:16" ht="31.5" customHeight="1" x14ac:dyDescent="0.3">
      <c r="I6" s="61" t="s">
        <v>878</v>
      </c>
      <c r="J6" s="102">
        <f>SUM(J3:J5)</f>
        <v>0</v>
      </c>
    </row>
    <row r="7" spans="1:16" ht="31.5" customHeight="1" x14ac:dyDescent="0.3"/>
  </sheetData>
  <mergeCells count="3">
    <mergeCell ref="A1:F1"/>
    <mergeCell ref="G1:J1"/>
    <mergeCell ref="L1:P2"/>
  </mergeCells>
  <phoneticPr fontId="9" type="noConversion"/>
  <pageMargins left="0.7" right="0.7" top="0.75" bottom="0.75" header="0.3" footer="0.3"/>
  <pageSetup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FB805-33A4-4EF6-B779-362612A833BF}">
  <sheetPr>
    <tabColor rgb="FF92D050"/>
  </sheetPr>
  <dimension ref="A1:P9"/>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32" style="11" customWidth="1"/>
    <col min="3" max="3" width="57.109375" style="11" customWidth="1"/>
    <col min="4" max="4" width="11.44140625" style="11"/>
    <col min="5" max="5" width="14.88671875" style="11" customWidth="1"/>
    <col min="6" max="10" width="17" style="11" customWidth="1"/>
    <col min="11" max="16384" width="11.44140625" style="11"/>
  </cols>
  <sheetData>
    <row r="1" spans="1:16" ht="71.25" customHeight="1" x14ac:dyDescent="0.3">
      <c r="A1" s="133" t="s">
        <v>187</v>
      </c>
      <c r="B1" s="134"/>
      <c r="C1" s="134"/>
      <c r="D1" s="134"/>
      <c r="E1" s="134"/>
      <c r="F1" s="134"/>
      <c r="G1" s="118" t="s">
        <v>960</v>
      </c>
      <c r="H1" s="128"/>
      <c r="I1" s="128"/>
      <c r="J1" s="129"/>
      <c r="L1" s="121" t="s">
        <v>961</v>
      </c>
      <c r="M1" s="122"/>
      <c r="N1" s="122"/>
      <c r="O1" s="122"/>
      <c r="P1" s="123"/>
    </row>
    <row r="2" spans="1:16" ht="63"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ht="180" customHeight="1" x14ac:dyDescent="0.3">
      <c r="A3" s="6">
        <v>1</v>
      </c>
      <c r="B3" s="14" t="s">
        <v>81</v>
      </c>
      <c r="C3" s="14" t="s">
        <v>82</v>
      </c>
      <c r="D3" s="5" t="s">
        <v>3</v>
      </c>
      <c r="E3" s="95">
        <f>50-15</f>
        <v>35</v>
      </c>
      <c r="F3" s="9" t="s">
        <v>626</v>
      </c>
      <c r="G3" s="106"/>
      <c r="H3" s="101">
        <f>G3*19%</f>
        <v>0</v>
      </c>
      <c r="I3" s="101">
        <f>G3+H3</f>
        <v>0</v>
      </c>
      <c r="J3" s="102">
        <f>I3*E3</f>
        <v>0</v>
      </c>
    </row>
    <row r="4" spans="1:16" ht="121.5" customHeight="1" x14ac:dyDescent="0.3">
      <c r="A4" s="6">
        <v>2</v>
      </c>
      <c r="B4" s="14" t="s">
        <v>83</v>
      </c>
      <c r="C4" s="14" t="s">
        <v>84</v>
      </c>
      <c r="D4" s="5" t="s">
        <v>3</v>
      </c>
      <c r="E4" s="95">
        <f>50-15</f>
        <v>35</v>
      </c>
      <c r="F4" s="9" t="s">
        <v>626</v>
      </c>
      <c r="G4" s="106"/>
      <c r="H4" s="101">
        <f t="shared" ref="H4:H5" si="0">G4*19%</f>
        <v>0</v>
      </c>
      <c r="I4" s="101">
        <f t="shared" ref="I4:I5" si="1">G4+H4</f>
        <v>0</v>
      </c>
      <c r="J4" s="102">
        <f t="shared" ref="J4:J5" si="2">I4*E4</f>
        <v>0</v>
      </c>
    </row>
    <row r="5" spans="1:16" ht="217.5" customHeight="1" x14ac:dyDescent="0.3">
      <c r="A5" s="6">
        <v>3</v>
      </c>
      <c r="B5" s="14" t="s">
        <v>147</v>
      </c>
      <c r="C5" s="14" t="s">
        <v>72</v>
      </c>
      <c r="D5" s="5" t="s">
        <v>3</v>
      </c>
      <c r="E5" s="10">
        <v>10</v>
      </c>
      <c r="F5" s="9" t="s">
        <v>569</v>
      </c>
      <c r="G5" s="106"/>
      <c r="H5" s="101">
        <f t="shared" si="0"/>
        <v>0</v>
      </c>
      <c r="I5" s="101">
        <f t="shared" si="1"/>
        <v>0</v>
      </c>
      <c r="J5" s="102">
        <f t="shared" si="2"/>
        <v>0</v>
      </c>
    </row>
    <row r="6" spans="1:16" ht="63" customHeight="1" x14ac:dyDescent="0.3">
      <c r="I6" s="61" t="s">
        <v>878</v>
      </c>
      <c r="J6" s="102">
        <f>SUM(J3:J5)</f>
        <v>0</v>
      </c>
    </row>
    <row r="7" spans="1:16" ht="39.75" customHeight="1" x14ac:dyDescent="0.3"/>
    <row r="8" spans="1:16" ht="39" customHeight="1" x14ac:dyDescent="0.3"/>
    <row r="9" spans="1:16" ht="31.5" customHeight="1" x14ac:dyDescent="0.3"/>
  </sheetData>
  <mergeCells count="3">
    <mergeCell ref="A1:F1"/>
    <mergeCell ref="G1:J1"/>
    <mergeCell ref="L1:P2"/>
  </mergeCells>
  <phoneticPr fontId="9" type="noConversion"/>
  <pageMargins left="0.7" right="0.7" top="0.75" bottom="0.75" header="0.3" footer="0.3"/>
  <pageSetup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309C4-B5EB-442D-8EA3-9ADD15CDCBCC}">
  <sheetPr>
    <tabColor rgb="FF92D050"/>
  </sheetPr>
  <dimension ref="A1:P24"/>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109375" style="11" customWidth="1"/>
    <col min="2" max="2" width="33.33203125" style="11" customWidth="1"/>
    <col min="3" max="3" width="58.33203125" style="11" customWidth="1"/>
    <col min="4" max="4" width="11.44140625" style="11"/>
    <col min="5" max="5" width="14.88671875" style="11" customWidth="1"/>
    <col min="6" max="9" width="16.109375" style="11" customWidth="1"/>
    <col min="10" max="10" width="21.109375" style="11" customWidth="1"/>
    <col min="11" max="11" width="11.44140625" style="11"/>
    <col min="12" max="12" width="18" style="11" customWidth="1"/>
    <col min="13" max="16384" width="11.44140625" style="11"/>
  </cols>
  <sheetData>
    <row r="1" spans="1:16" ht="84.75" customHeight="1" x14ac:dyDescent="0.3">
      <c r="A1" s="133" t="s">
        <v>187</v>
      </c>
      <c r="B1" s="134"/>
      <c r="C1" s="134"/>
      <c r="D1" s="134"/>
      <c r="E1" s="134"/>
      <c r="F1" s="134"/>
      <c r="G1" s="118" t="s">
        <v>960</v>
      </c>
      <c r="H1" s="128"/>
      <c r="I1" s="128"/>
      <c r="J1" s="129"/>
      <c r="L1" s="121" t="s">
        <v>961</v>
      </c>
      <c r="M1" s="122"/>
      <c r="N1" s="122"/>
      <c r="O1" s="122"/>
      <c r="P1" s="123"/>
    </row>
    <row r="2" spans="1:16" ht="63"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s="23" customFormat="1" ht="189.75" customHeight="1" x14ac:dyDescent="0.3">
      <c r="A3" s="6">
        <v>1</v>
      </c>
      <c r="B3" s="17" t="s">
        <v>603</v>
      </c>
      <c r="C3" s="17" t="s">
        <v>604</v>
      </c>
      <c r="D3" s="4" t="s">
        <v>73</v>
      </c>
      <c r="E3" s="24">
        <v>3</v>
      </c>
      <c r="F3" s="25" t="s">
        <v>601</v>
      </c>
      <c r="G3" s="106"/>
      <c r="H3" s="101">
        <f>G3*19%</f>
        <v>0</v>
      </c>
      <c r="I3" s="101">
        <f>G3+H3</f>
        <v>0</v>
      </c>
      <c r="J3" s="102">
        <f>I3*E3</f>
        <v>0</v>
      </c>
    </row>
    <row r="4" spans="1:16" s="23" customFormat="1" ht="184.5" customHeight="1" x14ac:dyDescent="0.3">
      <c r="A4" s="6">
        <v>2</v>
      </c>
      <c r="B4" s="17" t="s">
        <v>605</v>
      </c>
      <c r="C4" s="17" t="s">
        <v>606</v>
      </c>
      <c r="D4" s="4" t="s">
        <v>73</v>
      </c>
      <c r="E4" s="24">
        <v>10</v>
      </c>
      <c r="F4" s="25" t="s">
        <v>569</v>
      </c>
      <c r="G4" s="106"/>
      <c r="H4" s="101">
        <f t="shared" ref="H4:H5" si="0">G4*19%</f>
        <v>0</v>
      </c>
      <c r="I4" s="101">
        <f t="shared" ref="I4:I5" si="1">G4+H4</f>
        <v>0</v>
      </c>
      <c r="J4" s="102">
        <f t="shared" ref="J4:J5" si="2">I4*E4</f>
        <v>0</v>
      </c>
    </row>
    <row r="5" spans="1:16" ht="154.5" customHeight="1" x14ac:dyDescent="0.3">
      <c r="A5" s="6">
        <v>3</v>
      </c>
      <c r="B5" s="14" t="s">
        <v>71</v>
      </c>
      <c r="C5" s="14" t="s">
        <v>142</v>
      </c>
      <c r="D5" s="5" t="s">
        <v>3</v>
      </c>
      <c r="E5" s="13">
        <f>300-150</f>
        <v>150</v>
      </c>
      <c r="F5" s="9" t="s">
        <v>630</v>
      </c>
      <c r="G5" s="106"/>
      <c r="H5" s="101">
        <f t="shared" si="0"/>
        <v>0</v>
      </c>
      <c r="I5" s="101">
        <f t="shared" si="1"/>
        <v>0</v>
      </c>
      <c r="J5" s="102">
        <f t="shared" si="2"/>
        <v>0</v>
      </c>
    </row>
    <row r="6" spans="1:16" ht="45.75" customHeight="1" x14ac:dyDescent="0.3">
      <c r="A6" s="12"/>
      <c r="I6" s="61" t="s">
        <v>878</v>
      </c>
      <c r="J6" s="102">
        <f>SUM(J3:J5)</f>
        <v>0</v>
      </c>
    </row>
    <row r="10" spans="1:16" ht="39" customHeight="1" x14ac:dyDescent="0.3"/>
    <row r="24" ht="31.5" customHeight="1" x14ac:dyDescent="0.3"/>
  </sheetData>
  <mergeCells count="3">
    <mergeCell ref="A1:F1"/>
    <mergeCell ref="G1:J1"/>
    <mergeCell ref="L1:P2"/>
  </mergeCells>
  <phoneticPr fontId="9" type="noConversion"/>
  <pageMargins left="0.7" right="0.7" top="0.75" bottom="0.75" header="0.3" footer="0.3"/>
  <pageSetup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CC7C2-DEEB-4DC9-9796-8A017089E420}">
  <sheetPr>
    <tabColor rgb="FF92D050"/>
  </sheetPr>
  <dimension ref="A1:P11"/>
  <sheetViews>
    <sheetView zoomScale="80" zoomScaleNormal="80" workbookViewId="0">
      <pane ySplit="2" topLeftCell="A3" activePane="bottomLeft" state="frozen"/>
      <selection pane="bottomLeft" activeCell="G3" sqref="G3"/>
    </sheetView>
  </sheetViews>
  <sheetFormatPr baseColWidth="10" defaultColWidth="14.44140625" defaultRowHeight="15" customHeight="1" x14ac:dyDescent="0.3"/>
  <cols>
    <col min="1" max="1" width="6.109375" style="72" customWidth="1"/>
    <col min="2" max="2" width="25.88671875" style="72" customWidth="1"/>
    <col min="3" max="3" width="68" style="72" customWidth="1"/>
    <col min="4" max="4" width="11.44140625" style="72" customWidth="1"/>
    <col min="5" max="5" width="13.5546875" style="72" customWidth="1"/>
    <col min="6" max="6" width="17.109375" style="72" customWidth="1"/>
    <col min="7" max="7" width="15.6640625" style="72" customWidth="1"/>
    <col min="8" max="10" width="17.109375" style="72" customWidth="1"/>
    <col min="11" max="16384" width="14.44140625" style="72"/>
  </cols>
  <sheetData>
    <row r="1" spans="1:16" ht="81.75" customHeight="1" x14ac:dyDescent="0.3">
      <c r="A1" s="130" t="s">
        <v>187</v>
      </c>
      <c r="B1" s="130"/>
      <c r="C1" s="130"/>
      <c r="D1" s="130"/>
      <c r="E1" s="130"/>
      <c r="F1" s="130"/>
      <c r="G1" s="118" t="s">
        <v>960</v>
      </c>
      <c r="H1" s="128"/>
      <c r="I1" s="128"/>
      <c r="J1" s="129"/>
      <c r="L1" s="121" t="s">
        <v>961</v>
      </c>
      <c r="M1" s="122"/>
      <c r="N1" s="122"/>
      <c r="O1" s="122"/>
      <c r="P1" s="123"/>
    </row>
    <row r="2" spans="1:16" ht="63"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ht="120.75" customHeight="1" x14ac:dyDescent="0.3">
      <c r="A3" s="55">
        <v>1</v>
      </c>
      <c r="B3" s="28" t="s">
        <v>91</v>
      </c>
      <c r="C3" s="19" t="s">
        <v>141</v>
      </c>
      <c r="D3" s="20" t="s">
        <v>3</v>
      </c>
      <c r="E3" s="21">
        <v>4</v>
      </c>
      <c r="F3" s="54" t="s">
        <v>493</v>
      </c>
      <c r="G3" s="106"/>
      <c r="H3" s="101">
        <f>G3*19%</f>
        <v>0</v>
      </c>
      <c r="I3" s="101">
        <f>G3+H3</f>
        <v>0</v>
      </c>
      <c r="J3" s="102">
        <f>I3*E3</f>
        <v>0</v>
      </c>
    </row>
    <row r="4" spans="1:16" ht="270" customHeight="1" x14ac:dyDescent="0.3">
      <c r="A4" s="55">
        <v>2</v>
      </c>
      <c r="B4" s="48" t="s">
        <v>615</v>
      </c>
      <c r="C4" s="19" t="s">
        <v>627</v>
      </c>
      <c r="D4" s="20" t="s">
        <v>4</v>
      </c>
      <c r="E4" s="21">
        <v>60</v>
      </c>
      <c r="F4" s="54" t="s">
        <v>626</v>
      </c>
      <c r="G4" s="106"/>
      <c r="H4" s="101">
        <f t="shared" ref="H4:H10" si="0">G4*19%</f>
        <v>0</v>
      </c>
      <c r="I4" s="101">
        <f t="shared" ref="I4:I10" si="1">G4+H4</f>
        <v>0</v>
      </c>
      <c r="J4" s="102">
        <f t="shared" ref="J4:J10" si="2">I4*E4</f>
        <v>0</v>
      </c>
    </row>
    <row r="5" spans="1:16" ht="169.5" customHeight="1" x14ac:dyDescent="0.3">
      <c r="A5" s="71">
        <v>3</v>
      </c>
      <c r="B5" s="48" t="s">
        <v>616</v>
      </c>
      <c r="C5" s="19" t="s">
        <v>617</v>
      </c>
      <c r="D5" s="20" t="s">
        <v>4</v>
      </c>
      <c r="E5" s="21">
        <v>20</v>
      </c>
      <c r="F5" s="54" t="s">
        <v>626</v>
      </c>
      <c r="G5" s="106"/>
      <c r="H5" s="101">
        <f t="shared" si="0"/>
        <v>0</v>
      </c>
      <c r="I5" s="101">
        <f t="shared" si="1"/>
        <v>0</v>
      </c>
      <c r="J5" s="102">
        <f t="shared" si="2"/>
        <v>0</v>
      </c>
    </row>
    <row r="6" spans="1:16" ht="292.5" customHeight="1" x14ac:dyDescent="0.3">
      <c r="A6" s="55">
        <v>4</v>
      </c>
      <c r="B6" s="48" t="s">
        <v>618</v>
      </c>
      <c r="C6" s="19" t="s">
        <v>619</v>
      </c>
      <c r="D6" s="20" t="s">
        <v>4</v>
      </c>
      <c r="E6" s="21">
        <v>50</v>
      </c>
      <c r="F6" s="54" t="s">
        <v>626</v>
      </c>
      <c r="G6" s="106"/>
      <c r="H6" s="101">
        <f t="shared" si="0"/>
        <v>0</v>
      </c>
      <c r="I6" s="101">
        <f t="shared" si="1"/>
        <v>0</v>
      </c>
      <c r="J6" s="102">
        <f t="shared" si="2"/>
        <v>0</v>
      </c>
    </row>
    <row r="7" spans="1:16" ht="67.5" customHeight="1" x14ac:dyDescent="0.3">
      <c r="A7" s="55">
        <v>5</v>
      </c>
      <c r="B7" s="48" t="s">
        <v>620</v>
      </c>
      <c r="C7" s="19" t="s">
        <v>621</v>
      </c>
      <c r="D7" s="20" t="s">
        <v>4</v>
      </c>
      <c r="E7" s="21">
        <v>50</v>
      </c>
      <c r="F7" s="54" t="s">
        <v>626</v>
      </c>
      <c r="G7" s="106"/>
      <c r="H7" s="101">
        <f t="shared" si="0"/>
        <v>0</v>
      </c>
      <c r="I7" s="101">
        <f t="shared" si="1"/>
        <v>0</v>
      </c>
      <c r="J7" s="102">
        <f t="shared" si="2"/>
        <v>0</v>
      </c>
    </row>
    <row r="8" spans="1:16" ht="69.75" customHeight="1" x14ac:dyDescent="0.3">
      <c r="A8" s="71">
        <v>6</v>
      </c>
      <c r="B8" s="48" t="s">
        <v>622</v>
      </c>
      <c r="C8" s="19" t="s">
        <v>621</v>
      </c>
      <c r="D8" s="20" t="s">
        <v>4</v>
      </c>
      <c r="E8" s="21">
        <v>50</v>
      </c>
      <c r="F8" s="54" t="s">
        <v>626</v>
      </c>
      <c r="G8" s="106"/>
      <c r="H8" s="101">
        <f t="shared" si="0"/>
        <v>0</v>
      </c>
      <c r="I8" s="101">
        <f t="shared" si="1"/>
        <v>0</v>
      </c>
      <c r="J8" s="102">
        <f t="shared" si="2"/>
        <v>0</v>
      </c>
    </row>
    <row r="9" spans="1:16" ht="88.5" customHeight="1" x14ac:dyDescent="0.3">
      <c r="A9" s="55">
        <v>7</v>
      </c>
      <c r="B9" s="48" t="s">
        <v>623</v>
      </c>
      <c r="C9" s="19" t="s">
        <v>624</v>
      </c>
      <c r="D9" s="20" t="s">
        <v>4</v>
      </c>
      <c r="E9" s="21">
        <v>50</v>
      </c>
      <c r="F9" s="54" t="s">
        <v>626</v>
      </c>
      <c r="G9" s="106"/>
      <c r="H9" s="101">
        <f t="shared" si="0"/>
        <v>0</v>
      </c>
      <c r="I9" s="101">
        <f t="shared" si="1"/>
        <v>0</v>
      </c>
      <c r="J9" s="102">
        <f t="shared" si="2"/>
        <v>0</v>
      </c>
    </row>
    <row r="10" spans="1:16" ht="84.75" customHeight="1" x14ac:dyDescent="0.3">
      <c r="A10" s="55">
        <v>8</v>
      </c>
      <c r="B10" s="48" t="s">
        <v>625</v>
      </c>
      <c r="C10" s="19" t="s">
        <v>624</v>
      </c>
      <c r="D10" s="20" t="s">
        <v>4</v>
      </c>
      <c r="E10" s="21">
        <v>50</v>
      </c>
      <c r="F10" s="54" t="s">
        <v>626</v>
      </c>
      <c r="G10" s="106"/>
      <c r="H10" s="101">
        <f t="shared" si="0"/>
        <v>0</v>
      </c>
      <c r="I10" s="101">
        <f t="shared" si="1"/>
        <v>0</v>
      </c>
      <c r="J10" s="102">
        <f t="shared" si="2"/>
        <v>0</v>
      </c>
    </row>
    <row r="11" spans="1:16" ht="45" customHeight="1" x14ac:dyDescent="0.3">
      <c r="I11" s="61" t="s">
        <v>878</v>
      </c>
      <c r="J11" s="102">
        <f>SUM(J3:J10)</f>
        <v>0</v>
      </c>
    </row>
  </sheetData>
  <mergeCells count="3">
    <mergeCell ref="A1:F1"/>
    <mergeCell ref="G1:J1"/>
    <mergeCell ref="L1:P2"/>
  </mergeCells>
  <pageMargins left="0.7" right="0.7" top="0.75" bottom="0.75" header="0" footer="0"/>
  <pageSetup orientation="portrait"/>
  <drawing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630EF-82D3-4ABE-8152-2F1034623195}">
  <sheetPr>
    <tabColor rgb="FF92D050"/>
  </sheetPr>
  <dimension ref="A1:P972"/>
  <sheetViews>
    <sheetView zoomScale="80" zoomScaleNormal="80" workbookViewId="0">
      <pane ySplit="2" topLeftCell="A3" activePane="bottomLeft" state="frozen"/>
      <selection pane="bottomLeft" activeCell="G3" sqref="G3"/>
    </sheetView>
  </sheetViews>
  <sheetFormatPr baseColWidth="10" defaultColWidth="14.44140625" defaultRowHeight="15.6" x14ac:dyDescent="0.3"/>
  <cols>
    <col min="1" max="1" width="5.44140625" style="11" customWidth="1"/>
    <col min="2" max="2" width="28" style="11" customWidth="1"/>
    <col min="3" max="3" width="75.6640625" style="51" customWidth="1"/>
    <col min="4" max="4" width="14.5546875" style="15" customWidth="1"/>
    <col min="5" max="5" width="13" style="11" customWidth="1"/>
    <col min="6" max="6" width="13.5546875" style="11" customWidth="1"/>
    <col min="7" max="7" width="14.88671875" style="11" customWidth="1"/>
    <col min="8" max="8" width="15.88671875" style="11" customWidth="1"/>
    <col min="9" max="9" width="17.6640625" style="11" customWidth="1"/>
    <col min="10" max="10" width="18.33203125" style="11" customWidth="1"/>
    <col min="11" max="16384" width="14.44140625" style="11"/>
  </cols>
  <sheetData>
    <row r="1" spans="1:16" ht="81" customHeight="1" x14ac:dyDescent="0.3">
      <c r="A1" s="130" t="s">
        <v>187</v>
      </c>
      <c r="B1" s="130"/>
      <c r="C1" s="130"/>
      <c r="D1" s="130"/>
      <c r="E1" s="130"/>
      <c r="F1" s="130"/>
      <c r="G1" s="118" t="s">
        <v>960</v>
      </c>
      <c r="H1" s="128"/>
      <c r="I1" s="128"/>
      <c r="J1" s="129"/>
      <c r="L1" s="121" t="s">
        <v>961</v>
      </c>
      <c r="M1" s="122"/>
      <c r="N1" s="122"/>
      <c r="O1" s="122"/>
      <c r="P1" s="123"/>
    </row>
    <row r="2" spans="1:16" ht="50.25" customHeight="1" thickBot="1" x14ac:dyDescent="0.35">
      <c r="A2" s="1" t="s">
        <v>0</v>
      </c>
      <c r="B2" s="2" t="s">
        <v>10</v>
      </c>
      <c r="C2" s="2" t="s">
        <v>1</v>
      </c>
      <c r="D2" s="2" t="s">
        <v>2</v>
      </c>
      <c r="E2" s="2" t="s">
        <v>9</v>
      </c>
      <c r="F2" s="2" t="s">
        <v>5</v>
      </c>
      <c r="G2" s="97" t="s">
        <v>875</v>
      </c>
      <c r="H2" s="65" t="s">
        <v>876</v>
      </c>
      <c r="I2" s="65" t="s">
        <v>880</v>
      </c>
      <c r="J2" s="98" t="s">
        <v>877</v>
      </c>
      <c r="L2" s="124"/>
      <c r="M2" s="125"/>
      <c r="N2" s="125"/>
      <c r="O2" s="125"/>
      <c r="P2" s="126"/>
    </row>
    <row r="3" spans="1:16" ht="77.25" customHeight="1" x14ac:dyDescent="0.3">
      <c r="A3" s="6">
        <v>1</v>
      </c>
      <c r="B3" s="77" t="s">
        <v>692</v>
      </c>
      <c r="C3" s="57" t="s">
        <v>693</v>
      </c>
      <c r="D3" s="70" t="s">
        <v>694</v>
      </c>
      <c r="E3" s="78">
        <v>15</v>
      </c>
      <c r="F3" s="70" t="s">
        <v>695</v>
      </c>
      <c r="G3" s="106"/>
      <c r="H3" s="101">
        <f>G3*19%</f>
        <v>0</v>
      </c>
      <c r="I3" s="101">
        <f>G3+H3</f>
        <v>0</v>
      </c>
      <c r="J3" s="102">
        <f>I3*E3</f>
        <v>0</v>
      </c>
    </row>
    <row r="4" spans="1:16" ht="129" customHeight="1" x14ac:dyDescent="0.3">
      <c r="A4" s="6">
        <v>2</v>
      </c>
      <c r="B4" s="57" t="s">
        <v>696</v>
      </c>
      <c r="C4" s="57" t="s">
        <v>697</v>
      </c>
      <c r="D4" s="70" t="s">
        <v>557</v>
      </c>
      <c r="E4" s="78">
        <v>10</v>
      </c>
      <c r="F4" s="70" t="s">
        <v>695</v>
      </c>
      <c r="G4" s="106"/>
      <c r="H4" s="101">
        <f t="shared" ref="H4:H67" si="0">G4*19%</f>
        <v>0</v>
      </c>
      <c r="I4" s="101">
        <f t="shared" ref="I4:I67" si="1">G4+H4</f>
        <v>0</v>
      </c>
      <c r="J4" s="102">
        <f t="shared" ref="J4:J67" si="2">I4*E4</f>
        <v>0</v>
      </c>
    </row>
    <row r="5" spans="1:16" ht="91.2" customHeight="1" x14ac:dyDescent="0.3">
      <c r="A5" s="6">
        <v>3</v>
      </c>
      <c r="B5" s="57" t="s">
        <v>698</v>
      </c>
      <c r="C5" s="57" t="s">
        <v>699</v>
      </c>
      <c r="D5" s="70" t="s">
        <v>700</v>
      </c>
      <c r="E5" s="78">
        <v>15</v>
      </c>
      <c r="F5" s="70" t="s">
        <v>695</v>
      </c>
      <c r="G5" s="106"/>
      <c r="H5" s="101">
        <f t="shared" si="0"/>
        <v>0</v>
      </c>
      <c r="I5" s="101">
        <f t="shared" si="1"/>
        <v>0</v>
      </c>
      <c r="J5" s="102">
        <f t="shared" si="2"/>
        <v>0</v>
      </c>
    </row>
    <row r="6" spans="1:16" ht="91.2" customHeight="1" x14ac:dyDescent="0.3">
      <c r="A6" s="6">
        <v>4</v>
      </c>
      <c r="B6" s="77" t="s">
        <v>701</v>
      </c>
      <c r="C6" s="57" t="s">
        <v>702</v>
      </c>
      <c r="D6" s="70" t="s">
        <v>703</v>
      </c>
      <c r="E6" s="78">
        <v>15</v>
      </c>
      <c r="F6" s="70" t="s">
        <v>695</v>
      </c>
      <c r="G6" s="106"/>
      <c r="H6" s="101">
        <f t="shared" si="0"/>
        <v>0</v>
      </c>
      <c r="I6" s="101">
        <f t="shared" si="1"/>
        <v>0</v>
      </c>
      <c r="J6" s="102">
        <f t="shared" si="2"/>
        <v>0</v>
      </c>
    </row>
    <row r="7" spans="1:16" ht="136.5" customHeight="1" x14ac:dyDescent="0.3">
      <c r="A7" s="6">
        <v>5</v>
      </c>
      <c r="B7" s="77" t="s">
        <v>704</v>
      </c>
      <c r="C7" s="57" t="s">
        <v>705</v>
      </c>
      <c r="D7" s="70" t="s">
        <v>706</v>
      </c>
      <c r="E7" s="78">
        <v>20</v>
      </c>
      <c r="F7" s="70" t="s">
        <v>695</v>
      </c>
      <c r="G7" s="106"/>
      <c r="H7" s="101">
        <f t="shared" si="0"/>
        <v>0</v>
      </c>
      <c r="I7" s="101">
        <f t="shared" si="1"/>
        <v>0</v>
      </c>
      <c r="J7" s="102">
        <f t="shared" si="2"/>
        <v>0</v>
      </c>
    </row>
    <row r="8" spans="1:16" ht="99.6" customHeight="1" x14ac:dyDescent="0.3">
      <c r="A8" s="6">
        <v>6</v>
      </c>
      <c r="B8" s="56" t="s">
        <v>707</v>
      </c>
      <c r="C8" s="57" t="s">
        <v>708</v>
      </c>
      <c r="D8" s="70" t="s">
        <v>703</v>
      </c>
      <c r="E8" s="78">
        <v>10</v>
      </c>
      <c r="F8" s="70" t="s">
        <v>695</v>
      </c>
      <c r="G8" s="106"/>
      <c r="H8" s="101">
        <f t="shared" si="0"/>
        <v>0</v>
      </c>
      <c r="I8" s="101">
        <f t="shared" si="1"/>
        <v>0</v>
      </c>
      <c r="J8" s="102">
        <f t="shared" si="2"/>
        <v>0</v>
      </c>
    </row>
    <row r="9" spans="1:16" ht="105.6" customHeight="1" x14ac:dyDescent="0.3">
      <c r="A9" s="6">
        <v>7</v>
      </c>
      <c r="B9" s="56" t="s">
        <v>709</v>
      </c>
      <c r="C9" s="56" t="s">
        <v>710</v>
      </c>
      <c r="D9" s="70" t="s">
        <v>711</v>
      </c>
      <c r="E9" s="78">
        <v>10</v>
      </c>
      <c r="F9" s="70" t="s">
        <v>695</v>
      </c>
      <c r="G9" s="106"/>
      <c r="H9" s="101">
        <f t="shared" si="0"/>
        <v>0</v>
      </c>
      <c r="I9" s="101">
        <f t="shared" si="1"/>
        <v>0</v>
      </c>
      <c r="J9" s="102">
        <f t="shared" si="2"/>
        <v>0</v>
      </c>
    </row>
    <row r="10" spans="1:16" ht="87" customHeight="1" x14ac:dyDescent="0.3">
      <c r="A10" s="6">
        <v>8</v>
      </c>
      <c r="B10" s="57" t="s">
        <v>712</v>
      </c>
      <c r="C10" s="57" t="s">
        <v>858</v>
      </c>
      <c r="D10" s="70" t="s">
        <v>713</v>
      </c>
      <c r="E10" s="78">
        <v>20</v>
      </c>
      <c r="F10" s="70" t="s">
        <v>695</v>
      </c>
      <c r="G10" s="106"/>
      <c r="H10" s="101">
        <f t="shared" si="0"/>
        <v>0</v>
      </c>
      <c r="I10" s="101">
        <f t="shared" si="1"/>
        <v>0</v>
      </c>
      <c r="J10" s="102">
        <f t="shared" si="2"/>
        <v>0</v>
      </c>
    </row>
    <row r="11" spans="1:16" ht="95.4" customHeight="1" x14ac:dyDescent="0.3">
      <c r="A11" s="6">
        <v>9</v>
      </c>
      <c r="B11" s="56" t="s">
        <v>714</v>
      </c>
      <c r="C11" s="56" t="s">
        <v>859</v>
      </c>
      <c r="D11" s="70" t="s">
        <v>3</v>
      </c>
      <c r="E11" s="78">
        <v>15</v>
      </c>
      <c r="F11" s="70" t="s">
        <v>695</v>
      </c>
      <c r="G11" s="106"/>
      <c r="H11" s="101">
        <f t="shared" si="0"/>
        <v>0</v>
      </c>
      <c r="I11" s="101">
        <f t="shared" si="1"/>
        <v>0</v>
      </c>
      <c r="J11" s="102">
        <f t="shared" si="2"/>
        <v>0</v>
      </c>
    </row>
    <row r="12" spans="1:16" ht="85.95" customHeight="1" x14ac:dyDescent="0.3">
      <c r="A12" s="6">
        <v>10</v>
      </c>
      <c r="B12" s="56" t="s">
        <v>715</v>
      </c>
      <c r="C12" s="56" t="s">
        <v>716</v>
      </c>
      <c r="D12" s="70" t="s">
        <v>3</v>
      </c>
      <c r="E12" s="78">
        <v>20</v>
      </c>
      <c r="F12" s="70" t="s">
        <v>695</v>
      </c>
      <c r="G12" s="106"/>
      <c r="H12" s="101">
        <f t="shared" si="0"/>
        <v>0</v>
      </c>
      <c r="I12" s="101">
        <f t="shared" si="1"/>
        <v>0</v>
      </c>
      <c r="J12" s="102">
        <f t="shared" si="2"/>
        <v>0</v>
      </c>
    </row>
    <row r="13" spans="1:16" ht="118.95" customHeight="1" x14ac:dyDescent="0.3">
      <c r="A13" s="6">
        <v>11</v>
      </c>
      <c r="B13" s="56" t="s">
        <v>717</v>
      </c>
      <c r="C13" s="79" t="s">
        <v>950</v>
      </c>
      <c r="D13" s="70" t="s">
        <v>3</v>
      </c>
      <c r="E13" s="78">
        <v>20</v>
      </c>
      <c r="F13" s="70" t="s">
        <v>695</v>
      </c>
      <c r="G13" s="106"/>
      <c r="H13" s="101">
        <f t="shared" si="0"/>
        <v>0</v>
      </c>
      <c r="I13" s="101">
        <f t="shared" si="1"/>
        <v>0</v>
      </c>
      <c r="J13" s="102">
        <f t="shared" si="2"/>
        <v>0</v>
      </c>
    </row>
    <row r="14" spans="1:16" ht="95.4" customHeight="1" x14ac:dyDescent="0.3">
      <c r="A14" s="6">
        <v>12</v>
      </c>
      <c r="B14" s="56" t="s">
        <v>718</v>
      </c>
      <c r="C14" s="56" t="s">
        <v>719</v>
      </c>
      <c r="D14" s="70" t="s">
        <v>3</v>
      </c>
      <c r="E14" s="78">
        <v>20</v>
      </c>
      <c r="F14" s="70" t="s">
        <v>695</v>
      </c>
      <c r="G14" s="106"/>
      <c r="H14" s="101">
        <f t="shared" si="0"/>
        <v>0</v>
      </c>
      <c r="I14" s="101">
        <f t="shared" si="1"/>
        <v>0</v>
      </c>
      <c r="J14" s="102">
        <f t="shared" si="2"/>
        <v>0</v>
      </c>
    </row>
    <row r="15" spans="1:16" ht="107.4" customHeight="1" x14ac:dyDescent="0.3">
      <c r="A15" s="6">
        <v>13</v>
      </c>
      <c r="B15" s="57" t="s">
        <v>720</v>
      </c>
      <c r="C15" s="57" t="s">
        <v>721</v>
      </c>
      <c r="D15" s="70" t="s">
        <v>722</v>
      </c>
      <c r="E15" s="78">
        <v>20</v>
      </c>
      <c r="F15" s="70" t="s">
        <v>695</v>
      </c>
      <c r="G15" s="106"/>
      <c r="H15" s="101">
        <f t="shared" si="0"/>
        <v>0</v>
      </c>
      <c r="I15" s="101">
        <f t="shared" si="1"/>
        <v>0</v>
      </c>
      <c r="J15" s="102">
        <f t="shared" si="2"/>
        <v>0</v>
      </c>
    </row>
    <row r="16" spans="1:16" ht="76.2" customHeight="1" x14ac:dyDescent="0.3">
      <c r="A16" s="6">
        <v>14</v>
      </c>
      <c r="B16" s="56" t="s">
        <v>723</v>
      </c>
      <c r="C16" s="56" t="s">
        <v>724</v>
      </c>
      <c r="D16" s="70" t="s">
        <v>725</v>
      </c>
      <c r="E16" s="78">
        <v>10</v>
      </c>
      <c r="F16" s="70" t="s">
        <v>695</v>
      </c>
      <c r="G16" s="106"/>
      <c r="H16" s="101">
        <f t="shared" si="0"/>
        <v>0</v>
      </c>
      <c r="I16" s="101">
        <f t="shared" si="1"/>
        <v>0</v>
      </c>
      <c r="J16" s="102">
        <f t="shared" si="2"/>
        <v>0</v>
      </c>
    </row>
    <row r="17" spans="1:10" ht="74.400000000000006" customHeight="1" x14ac:dyDescent="0.3">
      <c r="A17" s="6">
        <v>15</v>
      </c>
      <c r="B17" s="56" t="s">
        <v>726</v>
      </c>
      <c r="C17" s="56" t="s">
        <v>727</v>
      </c>
      <c r="D17" s="70" t="s">
        <v>728</v>
      </c>
      <c r="E17" s="78">
        <v>10</v>
      </c>
      <c r="F17" s="70" t="s">
        <v>695</v>
      </c>
      <c r="G17" s="106"/>
      <c r="H17" s="101">
        <f t="shared" si="0"/>
        <v>0</v>
      </c>
      <c r="I17" s="101">
        <f t="shared" si="1"/>
        <v>0</v>
      </c>
      <c r="J17" s="102">
        <f t="shared" si="2"/>
        <v>0</v>
      </c>
    </row>
    <row r="18" spans="1:10" ht="118.95" customHeight="1" x14ac:dyDescent="0.3">
      <c r="A18" s="6">
        <v>16</v>
      </c>
      <c r="B18" s="56" t="s">
        <v>729</v>
      </c>
      <c r="C18" s="56" t="s">
        <v>730</v>
      </c>
      <c r="D18" s="70" t="s">
        <v>731</v>
      </c>
      <c r="E18" s="78">
        <v>15</v>
      </c>
      <c r="F18" s="70" t="s">
        <v>695</v>
      </c>
      <c r="G18" s="106"/>
      <c r="H18" s="101">
        <f t="shared" si="0"/>
        <v>0</v>
      </c>
      <c r="I18" s="101">
        <f t="shared" si="1"/>
        <v>0</v>
      </c>
      <c r="J18" s="102">
        <f t="shared" si="2"/>
        <v>0</v>
      </c>
    </row>
    <row r="19" spans="1:10" ht="111.6" customHeight="1" x14ac:dyDescent="0.3">
      <c r="A19" s="6">
        <v>17</v>
      </c>
      <c r="B19" s="56" t="s">
        <v>732</v>
      </c>
      <c r="C19" s="56" t="s">
        <v>733</v>
      </c>
      <c r="D19" s="70" t="s">
        <v>734</v>
      </c>
      <c r="E19" s="78">
        <v>5</v>
      </c>
      <c r="F19" s="70" t="s">
        <v>695</v>
      </c>
      <c r="G19" s="106"/>
      <c r="H19" s="101">
        <f t="shared" si="0"/>
        <v>0</v>
      </c>
      <c r="I19" s="101">
        <f t="shared" si="1"/>
        <v>0</v>
      </c>
      <c r="J19" s="102">
        <f t="shared" si="2"/>
        <v>0</v>
      </c>
    </row>
    <row r="20" spans="1:10" ht="130.19999999999999" customHeight="1" x14ac:dyDescent="0.3">
      <c r="A20" s="6">
        <v>18</v>
      </c>
      <c r="B20" s="77" t="s">
        <v>861</v>
      </c>
      <c r="C20" s="77" t="s">
        <v>735</v>
      </c>
      <c r="D20" s="70" t="s">
        <v>736</v>
      </c>
      <c r="E20" s="78">
        <v>5</v>
      </c>
      <c r="F20" s="70" t="s">
        <v>695</v>
      </c>
      <c r="G20" s="106"/>
      <c r="H20" s="101">
        <f t="shared" si="0"/>
        <v>0</v>
      </c>
      <c r="I20" s="101">
        <f t="shared" si="1"/>
        <v>0</v>
      </c>
      <c r="J20" s="102">
        <f t="shared" si="2"/>
        <v>0</v>
      </c>
    </row>
    <row r="21" spans="1:10" ht="126.6" customHeight="1" x14ac:dyDescent="0.3">
      <c r="A21" s="6">
        <v>19</v>
      </c>
      <c r="B21" s="77" t="s">
        <v>862</v>
      </c>
      <c r="C21" s="77" t="s">
        <v>737</v>
      </c>
      <c r="D21" s="70" t="s">
        <v>736</v>
      </c>
      <c r="E21" s="78">
        <v>5</v>
      </c>
      <c r="F21" s="70" t="s">
        <v>695</v>
      </c>
      <c r="G21" s="106"/>
      <c r="H21" s="101">
        <f t="shared" si="0"/>
        <v>0</v>
      </c>
      <c r="I21" s="101">
        <f t="shared" si="1"/>
        <v>0</v>
      </c>
      <c r="J21" s="102">
        <f t="shared" si="2"/>
        <v>0</v>
      </c>
    </row>
    <row r="22" spans="1:10" ht="108.6" customHeight="1" x14ac:dyDescent="0.3">
      <c r="A22" s="6">
        <v>20</v>
      </c>
      <c r="B22" s="77" t="s">
        <v>863</v>
      </c>
      <c r="C22" s="77" t="s">
        <v>738</v>
      </c>
      <c r="D22" s="70" t="s">
        <v>736</v>
      </c>
      <c r="E22" s="78">
        <v>5</v>
      </c>
      <c r="F22" s="70" t="s">
        <v>695</v>
      </c>
      <c r="G22" s="106"/>
      <c r="H22" s="101">
        <f t="shared" si="0"/>
        <v>0</v>
      </c>
      <c r="I22" s="101">
        <f t="shared" si="1"/>
        <v>0</v>
      </c>
      <c r="J22" s="102">
        <f t="shared" si="2"/>
        <v>0</v>
      </c>
    </row>
    <row r="23" spans="1:10" ht="125.4" customHeight="1" x14ac:dyDescent="0.3">
      <c r="A23" s="6">
        <v>21</v>
      </c>
      <c r="B23" s="77" t="s">
        <v>864</v>
      </c>
      <c r="C23" s="77" t="s">
        <v>739</v>
      </c>
      <c r="D23" s="70" t="s">
        <v>736</v>
      </c>
      <c r="E23" s="78">
        <v>5</v>
      </c>
      <c r="F23" s="70" t="s">
        <v>695</v>
      </c>
      <c r="G23" s="106"/>
      <c r="H23" s="101">
        <f t="shared" si="0"/>
        <v>0</v>
      </c>
      <c r="I23" s="101">
        <f t="shared" si="1"/>
        <v>0</v>
      </c>
      <c r="J23" s="102">
        <f t="shared" si="2"/>
        <v>0</v>
      </c>
    </row>
    <row r="24" spans="1:10" ht="121.2" customHeight="1" x14ac:dyDescent="0.3">
      <c r="A24" s="6">
        <v>22</v>
      </c>
      <c r="B24" s="77" t="s">
        <v>740</v>
      </c>
      <c r="C24" s="77" t="s">
        <v>741</v>
      </c>
      <c r="D24" s="70" t="s">
        <v>742</v>
      </c>
      <c r="E24" s="78">
        <v>15</v>
      </c>
      <c r="F24" s="70" t="s">
        <v>695</v>
      </c>
      <c r="G24" s="106"/>
      <c r="H24" s="101">
        <f t="shared" si="0"/>
        <v>0</v>
      </c>
      <c r="I24" s="101">
        <f t="shared" si="1"/>
        <v>0</v>
      </c>
      <c r="J24" s="102">
        <f t="shared" si="2"/>
        <v>0</v>
      </c>
    </row>
    <row r="25" spans="1:10" ht="87.6" customHeight="1" x14ac:dyDescent="0.3">
      <c r="A25" s="6">
        <v>23</v>
      </c>
      <c r="B25" s="77" t="s">
        <v>743</v>
      </c>
      <c r="C25" s="77" t="s">
        <v>744</v>
      </c>
      <c r="D25" s="70" t="s">
        <v>3</v>
      </c>
      <c r="E25" s="78">
        <v>15</v>
      </c>
      <c r="F25" s="70" t="s">
        <v>695</v>
      </c>
      <c r="G25" s="106"/>
      <c r="H25" s="101">
        <f t="shared" si="0"/>
        <v>0</v>
      </c>
      <c r="I25" s="101">
        <f t="shared" si="1"/>
        <v>0</v>
      </c>
      <c r="J25" s="102">
        <f t="shared" si="2"/>
        <v>0</v>
      </c>
    </row>
    <row r="26" spans="1:10" ht="106.95" customHeight="1" x14ac:dyDescent="0.3">
      <c r="A26" s="6">
        <v>24</v>
      </c>
      <c r="B26" s="77" t="s">
        <v>745</v>
      </c>
      <c r="C26" s="77" t="s">
        <v>746</v>
      </c>
      <c r="D26" s="70" t="s">
        <v>703</v>
      </c>
      <c r="E26" s="78">
        <v>15</v>
      </c>
      <c r="F26" s="70" t="s">
        <v>695</v>
      </c>
      <c r="G26" s="106"/>
      <c r="H26" s="101">
        <f t="shared" si="0"/>
        <v>0</v>
      </c>
      <c r="I26" s="101">
        <f t="shared" si="1"/>
        <v>0</v>
      </c>
      <c r="J26" s="102">
        <f t="shared" si="2"/>
        <v>0</v>
      </c>
    </row>
    <row r="27" spans="1:10" ht="109.2" customHeight="1" x14ac:dyDescent="0.3">
      <c r="A27" s="6">
        <v>25</v>
      </c>
      <c r="B27" s="77" t="s">
        <v>747</v>
      </c>
      <c r="C27" s="77" t="s">
        <v>748</v>
      </c>
      <c r="D27" s="70" t="s">
        <v>703</v>
      </c>
      <c r="E27" s="78">
        <v>15</v>
      </c>
      <c r="F27" s="70" t="s">
        <v>695</v>
      </c>
      <c r="G27" s="106"/>
      <c r="H27" s="101">
        <f t="shared" si="0"/>
        <v>0</v>
      </c>
      <c r="I27" s="101">
        <f t="shared" si="1"/>
        <v>0</v>
      </c>
      <c r="J27" s="102">
        <f t="shared" si="2"/>
        <v>0</v>
      </c>
    </row>
    <row r="28" spans="1:10" ht="114" customHeight="1" x14ac:dyDescent="0.3">
      <c r="A28" s="6">
        <v>26</v>
      </c>
      <c r="B28" s="77" t="s">
        <v>749</v>
      </c>
      <c r="C28" s="77" t="s">
        <v>750</v>
      </c>
      <c r="D28" s="70" t="s">
        <v>703</v>
      </c>
      <c r="E28" s="78">
        <v>30</v>
      </c>
      <c r="F28" s="70" t="s">
        <v>695</v>
      </c>
      <c r="G28" s="106"/>
      <c r="H28" s="101">
        <f t="shared" si="0"/>
        <v>0</v>
      </c>
      <c r="I28" s="101">
        <f t="shared" si="1"/>
        <v>0</v>
      </c>
      <c r="J28" s="102">
        <f t="shared" si="2"/>
        <v>0</v>
      </c>
    </row>
    <row r="29" spans="1:10" ht="111" customHeight="1" x14ac:dyDescent="0.3">
      <c r="A29" s="6">
        <v>27</v>
      </c>
      <c r="B29" s="56" t="s">
        <v>751</v>
      </c>
      <c r="C29" s="56" t="s">
        <v>752</v>
      </c>
      <c r="D29" s="70" t="s">
        <v>703</v>
      </c>
      <c r="E29" s="78">
        <v>5</v>
      </c>
      <c r="F29" s="70" t="s">
        <v>695</v>
      </c>
      <c r="G29" s="106"/>
      <c r="H29" s="101">
        <f t="shared" si="0"/>
        <v>0</v>
      </c>
      <c r="I29" s="101">
        <f t="shared" si="1"/>
        <v>0</v>
      </c>
      <c r="J29" s="102">
        <f t="shared" si="2"/>
        <v>0</v>
      </c>
    </row>
    <row r="30" spans="1:10" ht="106.95" customHeight="1" x14ac:dyDescent="0.3">
      <c r="A30" s="6">
        <v>28</v>
      </c>
      <c r="B30" s="56" t="s">
        <v>753</v>
      </c>
      <c r="C30" s="56" t="s">
        <v>754</v>
      </c>
      <c r="D30" s="70" t="s">
        <v>755</v>
      </c>
      <c r="E30" s="78">
        <v>10</v>
      </c>
      <c r="F30" s="70" t="s">
        <v>695</v>
      </c>
      <c r="G30" s="106"/>
      <c r="H30" s="101">
        <f t="shared" si="0"/>
        <v>0</v>
      </c>
      <c r="I30" s="101">
        <f t="shared" si="1"/>
        <v>0</v>
      </c>
      <c r="J30" s="102">
        <f t="shared" si="2"/>
        <v>0</v>
      </c>
    </row>
    <row r="31" spans="1:10" ht="114" customHeight="1" x14ac:dyDescent="0.3">
      <c r="A31" s="6">
        <v>29</v>
      </c>
      <c r="B31" s="56" t="s">
        <v>756</v>
      </c>
      <c r="C31" s="56" t="s">
        <v>924</v>
      </c>
      <c r="D31" s="70" t="s">
        <v>757</v>
      </c>
      <c r="E31" s="78">
        <v>15</v>
      </c>
      <c r="F31" s="70" t="s">
        <v>695</v>
      </c>
      <c r="G31" s="106"/>
      <c r="H31" s="101">
        <f t="shared" si="0"/>
        <v>0</v>
      </c>
      <c r="I31" s="101">
        <f t="shared" si="1"/>
        <v>0</v>
      </c>
      <c r="J31" s="102">
        <f t="shared" si="2"/>
        <v>0</v>
      </c>
    </row>
    <row r="32" spans="1:10" ht="84" customHeight="1" x14ac:dyDescent="0.3">
      <c r="A32" s="6">
        <v>30</v>
      </c>
      <c r="B32" s="56" t="s">
        <v>758</v>
      </c>
      <c r="C32" s="56" t="s">
        <v>759</v>
      </c>
      <c r="D32" s="70" t="s">
        <v>703</v>
      </c>
      <c r="E32" s="78">
        <v>7</v>
      </c>
      <c r="F32" s="70" t="s">
        <v>695</v>
      </c>
      <c r="G32" s="106"/>
      <c r="H32" s="101">
        <f t="shared" si="0"/>
        <v>0</v>
      </c>
      <c r="I32" s="101">
        <f t="shared" si="1"/>
        <v>0</v>
      </c>
      <c r="J32" s="102">
        <f t="shared" si="2"/>
        <v>0</v>
      </c>
    </row>
    <row r="33" spans="1:10" ht="123.6" customHeight="1" x14ac:dyDescent="0.3">
      <c r="A33" s="6">
        <v>31</v>
      </c>
      <c r="B33" s="56" t="s">
        <v>760</v>
      </c>
      <c r="C33" s="56" t="s">
        <v>761</v>
      </c>
      <c r="D33" s="70" t="s">
        <v>703</v>
      </c>
      <c r="E33" s="78">
        <v>10</v>
      </c>
      <c r="F33" s="70" t="s">
        <v>695</v>
      </c>
      <c r="G33" s="106"/>
      <c r="H33" s="101">
        <f t="shared" si="0"/>
        <v>0</v>
      </c>
      <c r="I33" s="101">
        <f t="shared" si="1"/>
        <v>0</v>
      </c>
      <c r="J33" s="102">
        <f t="shared" si="2"/>
        <v>0</v>
      </c>
    </row>
    <row r="34" spans="1:10" ht="258" customHeight="1" x14ac:dyDescent="0.3">
      <c r="A34" s="6">
        <v>32</v>
      </c>
      <c r="B34" s="77" t="s">
        <v>865</v>
      </c>
      <c r="C34" s="57" t="s">
        <v>762</v>
      </c>
      <c r="D34" s="70" t="s">
        <v>3</v>
      </c>
      <c r="E34" s="78">
        <v>2</v>
      </c>
      <c r="F34" s="70" t="s">
        <v>695</v>
      </c>
      <c r="G34" s="106"/>
      <c r="H34" s="101">
        <f t="shared" si="0"/>
        <v>0</v>
      </c>
      <c r="I34" s="101">
        <f t="shared" si="1"/>
        <v>0</v>
      </c>
      <c r="J34" s="102">
        <f t="shared" si="2"/>
        <v>0</v>
      </c>
    </row>
    <row r="35" spans="1:10" ht="76.2" customHeight="1" x14ac:dyDescent="0.3">
      <c r="A35" s="6">
        <v>33</v>
      </c>
      <c r="B35" s="77" t="s">
        <v>763</v>
      </c>
      <c r="C35" s="77" t="s">
        <v>764</v>
      </c>
      <c r="D35" s="78" t="s">
        <v>3</v>
      </c>
      <c r="E35" s="78">
        <v>20</v>
      </c>
      <c r="F35" s="70" t="s">
        <v>695</v>
      </c>
      <c r="G35" s="106"/>
      <c r="H35" s="101">
        <f t="shared" si="0"/>
        <v>0</v>
      </c>
      <c r="I35" s="101">
        <f t="shared" si="1"/>
        <v>0</v>
      </c>
      <c r="J35" s="102">
        <f t="shared" si="2"/>
        <v>0</v>
      </c>
    </row>
    <row r="36" spans="1:10" ht="81" customHeight="1" x14ac:dyDescent="0.3">
      <c r="A36" s="6">
        <v>34</v>
      </c>
      <c r="B36" s="77" t="s">
        <v>765</v>
      </c>
      <c r="C36" s="77" t="s">
        <v>766</v>
      </c>
      <c r="D36" s="78" t="s">
        <v>3</v>
      </c>
      <c r="E36" s="78">
        <v>100</v>
      </c>
      <c r="F36" s="70" t="s">
        <v>695</v>
      </c>
      <c r="G36" s="106"/>
      <c r="H36" s="101">
        <f t="shared" si="0"/>
        <v>0</v>
      </c>
      <c r="I36" s="101">
        <f t="shared" si="1"/>
        <v>0</v>
      </c>
      <c r="J36" s="102">
        <f t="shared" si="2"/>
        <v>0</v>
      </c>
    </row>
    <row r="37" spans="1:10" ht="84.6" customHeight="1" x14ac:dyDescent="0.3">
      <c r="A37" s="6">
        <v>35</v>
      </c>
      <c r="B37" s="56" t="s">
        <v>767</v>
      </c>
      <c r="C37" s="56" t="s">
        <v>768</v>
      </c>
      <c r="D37" s="70" t="s">
        <v>190</v>
      </c>
      <c r="E37" s="78">
        <v>20</v>
      </c>
      <c r="F37" s="70" t="s">
        <v>695</v>
      </c>
      <c r="G37" s="106"/>
      <c r="H37" s="101">
        <f t="shared" si="0"/>
        <v>0</v>
      </c>
      <c r="I37" s="101">
        <f t="shared" si="1"/>
        <v>0</v>
      </c>
      <c r="J37" s="102">
        <f t="shared" si="2"/>
        <v>0</v>
      </c>
    </row>
    <row r="38" spans="1:10" ht="117.6" customHeight="1" x14ac:dyDescent="0.3">
      <c r="A38" s="6">
        <v>36</v>
      </c>
      <c r="B38" s="56" t="s">
        <v>769</v>
      </c>
      <c r="C38" s="56" t="s">
        <v>860</v>
      </c>
      <c r="D38" s="70" t="s">
        <v>291</v>
      </c>
      <c r="E38" s="78">
        <v>10</v>
      </c>
      <c r="F38" s="70" t="s">
        <v>695</v>
      </c>
      <c r="G38" s="106"/>
      <c r="H38" s="101">
        <f t="shared" si="0"/>
        <v>0</v>
      </c>
      <c r="I38" s="101">
        <f t="shared" si="1"/>
        <v>0</v>
      </c>
      <c r="J38" s="102">
        <f t="shared" si="2"/>
        <v>0</v>
      </c>
    </row>
    <row r="39" spans="1:10" ht="99.6" customHeight="1" x14ac:dyDescent="0.3">
      <c r="A39" s="6">
        <v>37</v>
      </c>
      <c r="B39" s="56" t="s">
        <v>770</v>
      </c>
      <c r="C39" s="56" t="s">
        <v>771</v>
      </c>
      <c r="D39" s="70" t="s">
        <v>772</v>
      </c>
      <c r="E39" s="78">
        <v>5</v>
      </c>
      <c r="F39" s="70" t="s">
        <v>695</v>
      </c>
      <c r="G39" s="106"/>
      <c r="H39" s="101">
        <f t="shared" si="0"/>
        <v>0</v>
      </c>
      <c r="I39" s="101">
        <f t="shared" si="1"/>
        <v>0</v>
      </c>
      <c r="J39" s="102">
        <f t="shared" si="2"/>
        <v>0</v>
      </c>
    </row>
    <row r="40" spans="1:10" ht="114" customHeight="1" x14ac:dyDescent="0.3">
      <c r="A40" s="6">
        <v>38</v>
      </c>
      <c r="B40" s="77" t="s">
        <v>773</v>
      </c>
      <c r="C40" s="57" t="s">
        <v>962</v>
      </c>
      <c r="D40" s="70" t="s">
        <v>774</v>
      </c>
      <c r="E40" s="78">
        <v>10</v>
      </c>
      <c r="F40" s="70" t="s">
        <v>695</v>
      </c>
      <c r="G40" s="106"/>
      <c r="H40" s="101">
        <f t="shared" si="0"/>
        <v>0</v>
      </c>
      <c r="I40" s="101">
        <f t="shared" si="1"/>
        <v>0</v>
      </c>
      <c r="J40" s="102">
        <f t="shared" si="2"/>
        <v>0</v>
      </c>
    </row>
    <row r="41" spans="1:10" ht="92.4" customHeight="1" x14ac:dyDescent="0.3">
      <c r="A41" s="6">
        <v>39</v>
      </c>
      <c r="B41" s="56" t="s">
        <v>775</v>
      </c>
      <c r="C41" s="56" t="s">
        <v>776</v>
      </c>
      <c r="D41" s="70" t="s">
        <v>291</v>
      </c>
      <c r="E41" s="78">
        <v>15</v>
      </c>
      <c r="F41" s="70" t="s">
        <v>695</v>
      </c>
      <c r="G41" s="106"/>
      <c r="H41" s="101">
        <f t="shared" si="0"/>
        <v>0</v>
      </c>
      <c r="I41" s="101">
        <f t="shared" si="1"/>
        <v>0</v>
      </c>
      <c r="J41" s="102">
        <f t="shared" si="2"/>
        <v>0</v>
      </c>
    </row>
    <row r="42" spans="1:10" ht="88.95" customHeight="1" x14ac:dyDescent="0.3">
      <c r="A42" s="6">
        <v>40</v>
      </c>
      <c r="B42" s="56" t="s">
        <v>777</v>
      </c>
      <c r="C42" s="56" t="s">
        <v>778</v>
      </c>
      <c r="D42" s="70" t="s">
        <v>779</v>
      </c>
      <c r="E42" s="78">
        <v>15</v>
      </c>
      <c r="F42" s="70" t="s">
        <v>695</v>
      </c>
      <c r="G42" s="106"/>
      <c r="H42" s="101">
        <f t="shared" si="0"/>
        <v>0</v>
      </c>
      <c r="I42" s="101">
        <f t="shared" si="1"/>
        <v>0</v>
      </c>
      <c r="J42" s="102">
        <f t="shared" si="2"/>
        <v>0</v>
      </c>
    </row>
    <row r="43" spans="1:10" ht="138.6" customHeight="1" x14ac:dyDescent="0.3">
      <c r="A43" s="6">
        <v>41</v>
      </c>
      <c r="B43" s="56" t="s">
        <v>780</v>
      </c>
      <c r="C43" s="56" t="s">
        <v>781</v>
      </c>
      <c r="D43" s="70" t="s">
        <v>557</v>
      </c>
      <c r="E43" s="78">
        <v>2</v>
      </c>
      <c r="F43" s="70" t="s">
        <v>695</v>
      </c>
      <c r="G43" s="106"/>
      <c r="H43" s="101">
        <f t="shared" si="0"/>
        <v>0</v>
      </c>
      <c r="I43" s="101">
        <f t="shared" si="1"/>
        <v>0</v>
      </c>
      <c r="J43" s="102">
        <f t="shared" si="2"/>
        <v>0</v>
      </c>
    </row>
    <row r="44" spans="1:10" ht="88.95" customHeight="1" x14ac:dyDescent="0.3">
      <c r="A44" s="6">
        <v>42</v>
      </c>
      <c r="B44" s="56" t="s">
        <v>782</v>
      </c>
      <c r="C44" s="56" t="s">
        <v>783</v>
      </c>
      <c r="D44" s="70" t="s">
        <v>784</v>
      </c>
      <c r="E44" s="78">
        <v>5</v>
      </c>
      <c r="F44" s="70" t="s">
        <v>695</v>
      </c>
      <c r="G44" s="106"/>
      <c r="H44" s="101">
        <f t="shared" si="0"/>
        <v>0</v>
      </c>
      <c r="I44" s="101">
        <f t="shared" si="1"/>
        <v>0</v>
      </c>
      <c r="J44" s="102">
        <f t="shared" si="2"/>
        <v>0</v>
      </c>
    </row>
    <row r="45" spans="1:10" ht="87.6" customHeight="1" x14ac:dyDescent="0.3">
      <c r="A45" s="6">
        <v>43</v>
      </c>
      <c r="B45" s="56" t="s">
        <v>785</v>
      </c>
      <c r="C45" s="56" t="s">
        <v>783</v>
      </c>
      <c r="D45" s="70" t="s">
        <v>784</v>
      </c>
      <c r="E45" s="78">
        <v>5</v>
      </c>
      <c r="F45" s="70" t="s">
        <v>695</v>
      </c>
      <c r="G45" s="106"/>
      <c r="H45" s="101">
        <f t="shared" si="0"/>
        <v>0</v>
      </c>
      <c r="I45" s="101">
        <f t="shared" si="1"/>
        <v>0</v>
      </c>
      <c r="J45" s="102">
        <f t="shared" si="2"/>
        <v>0</v>
      </c>
    </row>
    <row r="46" spans="1:10" ht="102.6" customHeight="1" x14ac:dyDescent="0.3">
      <c r="A46" s="6">
        <v>44</v>
      </c>
      <c r="B46" s="77" t="s">
        <v>870</v>
      </c>
      <c r="C46" s="77" t="s">
        <v>925</v>
      </c>
      <c r="D46" s="78" t="s">
        <v>226</v>
      </c>
      <c r="E46" s="78">
        <v>10</v>
      </c>
      <c r="F46" s="70" t="s">
        <v>695</v>
      </c>
      <c r="G46" s="106"/>
      <c r="H46" s="101">
        <f t="shared" si="0"/>
        <v>0</v>
      </c>
      <c r="I46" s="101">
        <f t="shared" si="1"/>
        <v>0</v>
      </c>
      <c r="J46" s="102">
        <f t="shared" si="2"/>
        <v>0</v>
      </c>
    </row>
    <row r="47" spans="1:10" ht="101.4" customHeight="1" x14ac:dyDescent="0.3">
      <c r="A47" s="6">
        <v>45</v>
      </c>
      <c r="B47" s="77" t="s">
        <v>871</v>
      </c>
      <c r="C47" s="77" t="s">
        <v>925</v>
      </c>
      <c r="D47" s="78" t="s">
        <v>226</v>
      </c>
      <c r="E47" s="78">
        <v>20</v>
      </c>
      <c r="F47" s="70" t="s">
        <v>695</v>
      </c>
      <c r="G47" s="106"/>
      <c r="H47" s="101">
        <f t="shared" si="0"/>
        <v>0</v>
      </c>
      <c r="I47" s="101">
        <f t="shared" si="1"/>
        <v>0</v>
      </c>
      <c r="J47" s="102">
        <f t="shared" si="2"/>
        <v>0</v>
      </c>
    </row>
    <row r="48" spans="1:10" ht="87" customHeight="1" x14ac:dyDescent="0.3">
      <c r="A48" s="6">
        <v>46</v>
      </c>
      <c r="B48" s="77" t="s">
        <v>872</v>
      </c>
      <c r="C48" s="77" t="s">
        <v>925</v>
      </c>
      <c r="D48" s="78" t="s">
        <v>226</v>
      </c>
      <c r="E48" s="78">
        <v>10</v>
      </c>
      <c r="F48" s="70" t="s">
        <v>695</v>
      </c>
      <c r="G48" s="106"/>
      <c r="H48" s="101">
        <f t="shared" si="0"/>
        <v>0</v>
      </c>
      <c r="I48" s="101">
        <f t="shared" si="1"/>
        <v>0</v>
      </c>
      <c r="J48" s="102">
        <f t="shared" si="2"/>
        <v>0</v>
      </c>
    </row>
    <row r="49" spans="1:10" ht="103.95" customHeight="1" x14ac:dyDescent="0.3">
      <c r="A49" s="6">
        <v>47</v>
      </c>
      <c r="B49" s="77" t="s">
        <v>786</v>
      </c>
      <c r="C49" s="77" t="s">
        <v>787</v>
      </c>
      <c r="D49" s="78" t="s">
        <v>226</v>
      </c>
      <c r="E49" s="78">
        <f>40-4</f>
        <v>36</v>
      </c>
      <c r="F49" s="70" t="s">
        <v>695</v>
      </c>
      <c r="G49" s="106"/>
      <c r="H49" s="101">
        <f t="shared" si="0"/>
        <v>0</v>
      </c>
      <c r="I49" s="101">
        <f t="shared" si="1"/>
        <v>0</v>
      </c>
      <c r="J49" s="102">
        <f t="shared" si="2"/>
        <v>0</v>
      </c>
    </row>
    <row r="50" spans="1:10" ht="153" customHeight="1" x14ac:dyDescent="0.3">
      <c r="A50" s="6">
        <v>48</v>
      </c>
      <c r="B50" s="56" t="s">
        <v>788</v>
      </c>
      <c r="C50" s="56" t="s">
        <v>789</v>
      </c>
      <c r="D50" s="70" t="s">
        <v>4</v>
      </c>
      <c r="E50" s="78">
        <v>8</v>
      </c>
      <c r="F50" s="70" t="s">
        <v>695</v>
      </c>
      <c r="G50" s="106"/>
      <c r="H50" s="101">
        <f t="shared" si="0"/>
        <v>0</v>
      </c>
      <c r="I50" s="101">
        <f t="shared" si="1"/>
        <v>0</v>
      </c>
      <c r="J50" s="102">
        <f t="shared" si="2"/>
        <v>0</v>
      </c>
    </row>
    <row r="51" spans="1:10" ht="98.4" customHeight="1" x14ac:dyDescent="0.3">
      <c r="A51" s="6">
        <v>49</v>
      </c>
      <c r="B51" s="80" t="s">
        <v>790</v>
      </c>
      <c r="C51" s="56" t="s">
        <v>791</v>
      </c>
      <c r="D51" s="70" t="s">
        <v>3</v>
      </c>
      <c r="E51" s="78">
        <v>4</v>
      </c>
      <c r="F51" s="70" t="s">
        <v>695</v>
      </c>
      <c r="G51" s="106"/>
      <c r="H51" s="101">
        <f t="shared" si="0"/>
        <v>0</v>
      </c>
      <c r="I51" s="101">
        <f t="shared" si="1"/>
        <v>0</v>
      </c>
      <c r="J51" s="102">
        <f t="shared" si="2"/>
        <v>0</v>
      </c>
    </row>
    <row r="52" spans="1:10" ht="70.5" customHeight="1" x14ac:dyDescent="0.3">
      <c r="A52" s="6">
        <v>50</v>
      </c>
      <c r="B52" s="56" t="s">
        <v>792</v>
      </c>
      <c r="C52" s="56" t="s">
        <v>793</v>
      </c>
      <c r="D52" s="70" t="s">
        <v>703</v>
      </c>
      <c r="E52" s="78">
        <v>10</v>
      </c>
      <c r="F52" s="70" t="s">
        <v>695</v>
      </c>
      <c r="G52" s="106"/>
      <c r="H52" s="101">
        <f t="shared" si="0"/>
        <v>0</v>
      </c>
      <c r="I52" s="101">
        <f t="shared" si="1"/>
        <v>0</v>
      </c>
      <c r="J52" s="102">
        <f t="shared" si="2"/>
        <v>0</v>
      </c>
    </row>
    <row r="53" spans="1:10" ht="85.5" customHeight="1" x14ac:dyDescent="0.3">
      <c r="A53" s="6">
        <v>51</v>
      </c>
      <c r="B53" s="56" t="s">
        <v>794</v>
      </c>
      <c r="C53" s="56" t="s">
        <v>795</v>
      </c>
      <c r="D53" s="70" t="s">
        <v>796</v>
      </c>
      <c r="E53" s="78">
        <v>10</v>
      </c>
      <c r="F53" s="70" t="s">
        <v>695</v>
      </c>
      <c r="G53" s="106"/>
      <c r="H53" s="101">
        <f t="shared" si="0"/>
        <v>0</v>
      </c>
      <c r="I53" s="101">
        <f t="shared" si="1"/>
        <v>0</v>
      </c>
      <c r="J53" s="102">
        <f t="shared" si="2"/>
        <v>0</v>
      </c>
    </row>
    <row r="54" spans="1:10" ht="198.75" customHeight="1" x14ac:dyDescent="0.3">
      <c r="A54" s="6">
        <v>52</v>
      </c>
      <c r="B54" s="56" t="s">
        <v>797</v>
      </c>
      <c r="C54" s="56" t="s">
        <v>798</v>
      </c>
      <c r="D54" s="70" t="s">
        <v>799</v>
      </c>
      <c r="E54" s="78">
        <v>3</v>
      </c>
      <c r="F54" s="70" t="s">
        <v>695</v>
      </c>
      <c r="G54" s="106"/>
      <c r="H54" s="101">
        <f t="shared" si="0"/>
        <v>0</v>
      </c>
      <c r="I54" s="101">
        <f t="shared" si="1"/>
        <v>0</v>
      </c>
      <c r="J54" s="102">
        <f t="shared" si="2"/>
        <v>0</v>
      </c>
    </row>
    <row r="55" spans="1:10" ht="92.25" customHeight="1" x14ac:dyDescent="0.3">
      <c r="A55" s="6">
        <v>53</v>
      </c>
      <c r="B55" s="56" t="s">
        <v>800</v>
      </c>
      <c r="C55" s="56" t="s">
        <v>801</v>
      </c>
      <c r="D55" s="70" t="s">
        <v>802</v>
      </c>
      <c r="E55" s="78">
        <v>3</v>
      </c>
      <c r="F55" s="70" t="s">
        <v>695</v>
      </c>
      <c r="G55" s="106"/>
      <c r="H55" s="101">
        <f t="shared" si="0"/>
        <v>0</v>
      </c>
      <c r="I55" s="101">
        <f t="shared" si="1"/>
        <v>0</v>
      </c>
      <c r="J55" s="102">
        <f t="shared" si="2"/>
        <v>0</v>
      </c>
    </row>
    <row r="56" spans="1:10" ht="107.25" customHeight="1" x14ac:dyDescent="0.3">
      <c r="A56" s="6">
        <v>54</v>
      </c>
      <c r="B56" s="56" t="s">
        <v>803</v>
      </c>
      <c r="C56" s="56" t="s">
        <v>804</v>
      </c>
      <c r="D56" s="70" t="s">
        <v>3</v>
      </c>
      <c r="E56" s="78">
        <v>8</v>
      </c>
      <c r="F56" s="70" t="s">
        <v>695</v>
      </c>
      <c r="G56" s="106"/>
      <c r="H56" s="101">
        <f t="shared" si="0"/>
        <v>0</v>
      </c>
      <c r="I56" s="101">
        <f t="shared" si="1"/>
        <v>0</v>
      </c>
      <c r="J56" s="102">
        <f t="shared" si="2"/>
        <v>0</v>
      </c>
    </row>
    <row r="57" spans="1:10" ht="164.25" customHeight="1" x14ac:dyDescent="0.3">
      <c r="A57" s="6">
        <v>55</v>
      </c>
      <c r="B57" s="77" t="s">
        <v>805</v>
      </c>
      <c r="C57" s="57" t="s">
        <v>806</v>
      </c>
      <c r="D57" s="70" t="s">
        <v>807</v>
      </c>
      <c r="E57" s="78">
        <v>2</v>
      </c>
      <c r="F57" s="70" t="s">
        <v>695</v>
      </c>
      <c r="G57" s="106"/>
      <c r="H57" s="101">
        <f t="shared" si="0"/>
        <v>0</v>
      </c>
      <c r="I57" s="101">
        <f t="shared" si="1"/>
        <v>0</v>
      </c>
      <c r="J57" s="102">
        <f t="shared" si="2"/>
        <v>0</v>
      </c>
    </row>
    <row r="58" spans="1:10" ht="83.25" customHeight="1" x14ac:dyDescent="0.3">
      <c r="A58" s="6">
        <v>56</v>
      </c>
      <c r="B58" s="77" t="s">
        <v>808</v>
      </c>
      <c r="C58" s="57" t="s">
        <v>809</v>
      </c>
      <c r="D58" s="70" t="s">
        <v>810</v>
      </c>
      <c r="E58" s="78">
        <v>10</v>
      </c>
      <c r="F58" s="70" t="s">
        <v>695</v>
      </c>
      <c r="G58" s="106"/>
      <c r="H58" s="101">
        <f t="shared" si="0"/>
        <v>0</v>
      </c>
      <c r="I58" s="101">
        <f t="shared" si="1"/>
        <v>0</v>
      </c>
      <c r="J58" s="102">
        <f t="shared" si="2"/>
        <v>0</v>
      </c>
    </row>
    <row r="59" spans="1:10" ht="183" customHeight="1" x14ac:dyDescent="0.3">
      <c r="A59" s="6">
        <v>57</v>
      </c>
      <c r="B59" s="77" t="s">
        <v>811</v>
      </c>
      <c r="C59" s="57" t="s">
        <v>812</v>
      </c>
      <c r="D59" s="70" t="s">
        <v>3</v>
      </c>
      <c r="E59" s="78">
        <v>8</v>
      </c>
      <c r="F59" s="70" t="s">
        <v>695</v>
      </c>
      <c r="G59" s="106"/>
      <c r="H59" s="101">
        <f t="shared" si="0"/>
        <v>0</v>
      </c>
      <c r="I59" s="101">
        <f t="shared" si="1"/>
        <v>0</v>
      </c>
      <c r="J59" s="102">
        <f t="shared" si="2"/>
        <v>0</v>
      </c>
    </row>
    <row r="60" spans="1:10" ht="215.25" customHeight="1" x14ac:dyDescent="0.3">
      <c r="A60" s="6">
        <v>58</v>
      </c>
      <c r="B60" s="77" t="s">
        <v>813</v>
      </c>
      <c r="C60" s="57" t="s">
        <v>814</v>
      </c>
      <c r="D60" s="70" t="s">
        <v>3</v>
      </c>
      <c r="E60" s="78">
        <v>10</v>
      </c>
      <c r="F60" s="70" t="s">
        <v>695</v>
      </c>
      <c r="G60" s="106"/>
      <c r="H60" s="101">
        <f t="shared" si="0"/>
        <v>0</v>
      </c>
      <c r="I60" s="101">
        <f t="shared" si="1"/>
        <v>0</v>
      </c>
      <c r="J60" s="102">
        <f t="shared" si="2"/>
        <v>0</v>
      </c>
    </row>
    <row r="61" spans="1:10" ht="212.25" customHeight="1" x14ac:dyDescent="0.3">
      <c r="A61" s="6">
        <v>59</v>
      </c>
      <c r="B61" s="77" t="s">
        <v>815</v>
      </c>
      <c r="C61" s="57" t="s">
        <v>816</v>
      </c>
      <c r="D61" s="70" t="s">
        <v>817</v>
      </c>
      <c r="E61" s="78">
        <v>2</v>
      </c>
      <c r="F61" s="70" t="s">
        <v>695</v>
      </c>
      <c r="G61" s="106"/>
      <c r="H61" s="101">
        <f t="shared" si="0"/>
        <v>0</v>
      </c>
      <c r="I61" s="101">
        <f t="shared" si="1"/>
        <v>0</v>
      </c>
      <c r="J61" s="102">
        <f t="shared" si="2"/>
        <v>0</v>
      </c>
    </row>
    <row r="62" spans="1:10" ht="208.5" customHeight="1" x14ac:dyDescent="0.3">
      <c r="A62" s="6">
        <v>60</v>
      </c>
      <c r="B62" s="77" t="s">
        <v>818</v>
      </c>
      <c r="C62" s="57" t="s">
        <v>819</v>
      </c>
      <c r="D62" s="70" t="s">
        <v>820</v>
      </c>
      <c r="E62" s="78">
        <v>2</v>
      </c>
      <c r="F62" s="70" t="s">
        <v>695</v>
      </c>
      <c r="G62" s="106"/>
      <c r="H62" s="101">
        <f t="shared" si="0"/>
        <v>0</v>
      </c>
      <c r="I62" s="101">
        <f t="shared" si="1"/>
        <v>0</v>
      </c>
      <c r="J62" s="102">
        <f t="shared" si="2"/>
        <v>0</v>
      </c>
    </row>
    <row r="63" spans="1:10" ht="120.75" customHeight="1" x14ac:dyDescent="0.3">
      <c r="A63" s="6">
        <v>61</v>
      </c>
      <c r="B63" s="77" t="s">
        <v>821</v>
      </c>
      <c r="C63" s="57" t="s">
        <v>822</v>
      </c>
      <c r="D63" s="70" t="s">
        <v>823</v>
      </c>
      <c r="E63" s="78">
        <v>5</v>
      </c>
      <c r="F63" s="70" t="s">
        <v>695</v>
      </c>
      <c r="G63" s="106"/>
      <c r="H63" s="101">
        <f t="shared" si="0"/>
        <v>0</v>
      </c>
      <c r="I63" s="101">
        <f t="shared" si="1"/>
        <v>0</v>
      </c>
      <c r="J63" s="102">
        <f t="shared" si="2"/>
        <v>0</v>
      </c>
    </row>
    <row r="64" spans="1:10" ht="94.2" customHeight="1" x14ac:dyDescent="0.3">
      <c r="A64" s="6">
        <v>62</v>
      </c>
      <c r="B64" s="56" t="s">
        <v>824</v>
      </c>
      <c r="C64" s="56" t="s">
        <v>825</v>
      </c>
      <c r="D64" s="70" t="s">
        <v>4</v>
      </c>
      <c r="E64" s="78">
        <v>15</v>
      </c>
      <c r="F64" s="70" t="s">
        <v>695</v>
      </c>
      <c r="G64" s="106"/>
      <c r="H64" s="101">
        <f t="shared" si="0"/>
        <v>0</v>
      </c>
      <c r="I64" s="101">
        <f t="shared" si="1"/>
        <v>0</v>
      </c>
      <c r="J64" s="102">
        <f t="shared" si="2"/>
        <v>0</v>
      </c>
    </row>
    <row r="65" spans="1:10" ht="69" customHeight="1" x14ac:dyDescent="0.3">
      <c r="A65" s="6">
        <v>63</v>
      </c>
      <c r="B65" s="56" t="s">
        <v>826</v>
      </c>
      <c r="C65" s="56" t="s">
        <v>827</v>
      </c>
      <c r="D65" s="70" t="s">
        <v>828</v>
      </c>
      <c r="E65" s="78">
        <v>5</v>
      </c>
      <c r="F65" s="70" t="s">
        <v>695</v>
      </c>
      <c r="G65" s="106"/>
      <c r="H65" s="101">
        <f t="shared" si="0"/>
        <v>0</v>
      </c>
      <c r="I65" s="101">
        <f t="shared" si="1"/>
        <v>0</v>
      </c>
      <c r="J65" s="102">
        <f t="shared" si="2"/>
        <v>0</v>
      </c>
    </row>
    <row r="66" spans="1:10" ht="87" customHeight="1" x14ac:dyDescent="0.3">
      <c r="A66" s="6">
        <v>64</v>
      </c>
      <c r="B66" s="56" t="s">
        <v>829</v>
      </c>
      <c r="C66" s="56" t="s">
        <v>830</v>
      </c>
      <c r="D66" s="70" t="s">
        <v>831</v>
      </c>
      <c r="E66" s="78">
        <v>10</v>
      </c>
      <c r="F66" s="70" t="s">
        <v>695</v>
      </c>
      <c r="G66" s="106"/>
      <c r="H66" s="101">
        <f t="shared" si="0"/>
        <v>0</v>
      </c>
      <c r="I66" s="101">
        <f t="shared" si="1"/>
        <v>0</v>
      </c>
      <c r="J66" s="102">
        <f t="shared" si="2"/>
        <v>0</v>
      </c>
    </row>
    <row r="67" spans="1:10" ht="76.95" customHeight="1" x14ac:dyDescent="0.3">
      <c r="A67" s="6">
        <v>65</v>
      </c>
      <c r="B67" s="56" t="s">
        <v>832</v>
      </c>
      <c r="C67" s="56" t="s">
        <v>833</v>
      </c>
      <c r="D67" s="70" t="s">
        <v>3</v>
      </c>
      <c r="E67" s="78">
        <v>5</v>
      </c>
      <c r="F67" s="70" t="s">
        <v>695</v>
      </c>
      <c r="G67" s="106"/>
      <c r="H67" s="101">
        <f t="shared" si="0"/>
        <v>0</v>
      </c>
      <c r="I67" s="101">
        <f t="shared" si="1"/>
        <v>0</v>
      </c>
      <c r="J67" s="102">
        <f t="shared" si="2"/>
        <v>0</v>
      </c>
    </row>
    <row r="68" spans="1:10" ht="79.95" customHeight="1" x14ac:dyDescent="0.3">
      <c r="A68" s="6">
        <v>66</v>
      </c>
      <c r="B68" s="56" t="s">
        <v>834</v>
      </c>
      <c r="C68" s="56" t="s">
        <v>835</v>
      </c>
      <c r="D68" s="70" t="s">
        <v>3</v>
      </c>
      <c r="E68" s="78">
        <v>20</v>
      </c>
      <c r="F68" s="70" t="s">
        <v>695</v>
      </c>
      <c r="G68" s="106"/>
      <c r="H68" s="101">
        <f t="shared" ref="H68:H77" si="3">G68*19%</f>
        <v>0</v>
      </c>
      <c r="I68" s="101">
        <f t="shared" ref="I68:I77" si="4">G68+H68</f>
        <v>0</v>
      </c>
      <c r="J68" s="102">
        <f t="shared" ref="J68:J77" si="5">I68*E68</f>
        <v>0</v>
      </c>
    </row>
    <row r="69" spans="1:10" ht="69" customHeight="1" x14ac:dyDescent="0.3">
      <c r="A69" s="6">
        <v>67</v>
      </c>
      <c r="B69" s="56" t="s">
        <v>836</v>
      </c>
      <c r="C69" s="56" t="s">
        <v>837</v>
      </c>
      <c r="D69" s="70" t="s">
        <v>3</v>
      </c>
      <c r="E69" s="78">
        <v>20</v>
      </c>
      <c r="F69" s="70" t="s">
        <v>695</v>
      </c>
      <c r="G69" s="106"/>
      <c r="H69" s="101">
        <f t="shared" si="3"/>
        <v>0</v>
      </c>
      <c r="I69" s="101">
        <f t="shared" si="4"/>
        <v>0</v>
      </c>
      <c r="J69" s="102">
        <f t="shared" si="5"/>
        <v>0</v>
      </c>
    </row>
    <row r="70" spans="1:10" ht="74.400000000000006" customHeight="1" x14ac:dyDescent="0.3">
      <c r="A70" s="6">
        <v>68</v>
      </c>
      <c r="B70" s="56" t="s">
        <v>838</v>
      </c>
      <c r="C70" s="56" t="s">
        <v>839</v>
      </c>
      <c r="D70" s="70" t="s">
        <v>123</v>
      </c>
      <c r="E70" s="78">
        <v>20</v>
      </c>
      <c r="F70" s="70" t="s">
        <v>695</v>
      </c>
      <c r="G70" s="106"/>
      <c r="H70" s="101">
        <f t="shared" si="3"/>
        <v>0</v>
      </c>
      <c r="I70" s="101">
        <f t="shared" si="4"/>
        <v>0</v>
      </c>
      <c r="J70" s="102">
        <f t="shared" si="5"/>
        <v>0</v>
      </c>
    </row>
    <row r="71" spans="1:10" ht="78.599999999999994" customHeight="1" x14ac:dyDescent="0.3">
      <c r="A71" s="6">
        <v>69</v>
      </c>
      <c r="B71" s="56" t="s">
        <v>840</v>
      </c>
      <c r="C71" s="56" t="s">
        <v>841</v>
      </c>
      <c r="D71" s="70" t="s">
        <v>842</v>
      </c>
      <c r="E71" s="78">
        <v>2</v>
      </c>
      <c r="F71" s="70" t="s">
        <v>695</v>
      </c>
      <c r="G71" s="106"/>
      <c r="H71" s="101">
        <f t="shared" si="3"/>
        <v>0</v>
      </c>
      <c r="I71" s="101">
        <f t="shared" si="4"/>
        <v>0</v>
      </c>
      <c r="J71" s="102">
        <f t="shared" si="5"/>
        <v>0</v>
      </c>
    </row>
    <row r="72" spans="1:10" ht="72.599999999999994" customHeight="1" x14ac:dyDescent="0.3">
      <c r="A72" s="6">
        <v>70</v>
      </c>
      <c r="B72" s="56" t="s">
        <v>843</v>
      </c>
      <c r="C72" s="56" t="s">
        <v>844</v>
      </c>
      <c r="D72" s="70" t="s">
        <v>3</v>
      </c>
      <c r="E72" s="78">
        <v>30</v>
      </c>
      <c r="F72" s="70" t="s">
        <v>695</v>
      </c>
      <c r="G72" s="106"/>
      <c r="H72" s="101">
        <f t="shared" si="3"/>
        <v>0</v>
      </c>
      <c r="I72" s="101">
        <f t="shared" si="4"/>
        <v>0</v>
      </c>
      <c r="J72" s="102">
        <f t="shared" si="5"/>
        <v>0</v>
      </c>
    </row>
    <row r="73" spans="1:10" ht="81.599999999999994" customHeight="1" x14ac:dyDescent="0.3">
      <c r="A73" s="6">
        <v>71</v>
      </c>
      <c r="B73" s="56" t="s">
        <v>845</v>
      </c>
      <c r="C73" s="56" t="s">
        <v>846</v>
      </c>
      <c r="D73" s="70" t="s">
        <v>847</v>
      </c>
      <c r="E73" s="78">
        <v>3</v>
      </c>
      <c r="F73" s="70" t="s">
        <v>695</v>
      </c>
      <c r="G73" s="106"/>
      <c r="H73" s="101">
        <f t="shared" si="3"/>
        <v>0</v>
      </c>
      <c r="I73" s="101">
        <f t="shared" si="4"/>
        <v>0</v>
      </c>
      <c r="J73" s="102">
        <f t="shared" si="5"/>
        <v>0</v>
      </c>
    </row>
    <row r="74" spans="1:10" ht="258" customHeight="1" x14ac:dyDescent="0.3">
      <c r="A74" s="6">
        <v>72</v>
      </c>
      <c r="B74" s="79" t="s">
        <v>848</v>
      </c>
      <c r="C74" s="57" t="s">
        <v>849</v>
      </c>
      <c r="D74" s="70" t="s">
        <v>11</v>
      </c>
      <c r="E74" s="78">
        <v>5</v>
      </c>
      <c r="F74" s="70" t="s">
        <v>695</v>
      </c>
      <c r="G74" s="106"/>
      <c r="H74" s="101">
        <f t="shared" si="3"/>
        <v>0</v>
      </c>
      <c r="I74" s="101">
        <f t="shared" si="4"/>
        <v>0</v>
      </c>
      <c r="J74" s="102">
        <f t="shared" si="5"/>
        <v>0</v>
      </c>
    </row>
    <row r="75" spans="1:10" ht="192.75" customHeight="1" x14ac:dyDescent="0.3">
      <c r="A75" s="6">
        <v>73</v>
      </c>
      <c r="B75" s="81" t="s">
        <v>850</v>
      </c>
      <c r="C75" s="57" t="s">
        <v>851</v>
      </c>
      <c r="D75" s="70" t="s">
        <v>852</v>
      </c>
      <c r="E75" s="78">
        <v>3</v>
      </c>
      <c r="F75" s="70" t="s">
        <v>695</v>
      </c>
      <c r="G75" s="106"/>
      <c r="H75" s="101">
        <f t="shared" si="3"/>
        <v>0</v>
      </c>
      <c r="I75" s="101">
        <f t="shared" si="4"/>
        <v>0</v>
      </c>
      <c r="J75" s="102">
        <f t="shared" si="5"/>
        <v>0</v>
      </c>
    </row>
    <row r="76" spans="1:10" ht="220.5" customHeight="1" x14ac:dyDescent="0.3">
      <c r="A76" s="6">
        <v>74</v>
      </c>
      <c r="B76" s="77" t="s">
        <v>853</v>
      </c>
      <c r="C76" s="57" t="s">
        <v>854</v>
      </c>
      <c r="D76" s="70" t="s">
        <v>855</v>
      </c>
      <c r="E76" s="78">
        <v>5</v>
      </c>
      <c r="F76" s="70" t="s">
        <v>695</v>
      </c>
      <c r="G76" s="106"/>
      <c r="H76" s="101">
        <f t="shared" si="3"/>
        <v>0</v>
      </c>
      <c r="I76" s="101">
        <f t="shared" si="4"/>
        <v>0</v>
      </c>
      <c r="J76" s="102">
        <f t="shared" si="5"/>
        <v>0</v>
      </c>
    </row>
    <row r="77" spans="1:10" ht="66.75" customHeight="1" x14ac:dyDescent="0.3">
      <c r="A77" s="6">
        <v>75</v>
      </c>
      <c r="B77" s="56" t="s">
        <v>856</v>
      </c>
      <c r="C77" s="56" t="s">
        <v>857</v>
      </c>
      <c r="D77" s="70" t="s">
        <v>193</v>
      </c>
      <c r="E77" s="78">
        <v>20</v>
      </c>
      <c r="F77" s="70" t="s">
        <v>695</v>
      </c>
      <c r="G77" s="106"/>
      <c r="H77" s="101">
        <f t="shared" si="3"/>
        <v>0</v>
      </c>
      <c r="I77" s="101">
        <f t="shared" si="4"/>
        <v>0</v>
      </c>
      <c r="J77" s="102">
        <f t="shared" si="5"/>
        <v>0</v>
      </c>
    </row>
    <row r="78" spans="1:10" ht="48" customHeight="1" x14ac:dyDescent="0.3">
      <c r="E78" s="15"/>
      <c r="F78" s="15"/>
      <c r="G78" s="15"/>
      <c r="H78" s="15"/>
      <c r="I78" s="75" t="s">
        <v>878</v>
      </c>
      <c r="J78" s="102">
        <f>SUM(J3:J77)</f>
        <v>0</v>
      </c>
    </row>
    <row r="79" spans="1:10" ht="15.75" customHeight="1" x14ac:dyDescent="0.3">
      <c r="E79" s="15"/>
      <c r="F79" s="15"/>
      <c r="G79" s="15"/>
      <c r="H79" s="15"/>
      <c r="I79" s="15"/>
      <c r="J79" s="15"/>
    </row>
    <row r="80" spans="1:10" ht="15.75" customHeight="1" x14ac:dyDescent="0.3">
      <c r="E80" s="15"/>
      <c r="F80" s="15"/>
      <c r="G80" s="15"/>
      <c r="H80" s="15"/>
      <c r="I80" s="15"/>
      <c r="J80" s="15"/>
    </row>
    <row r="81" spans="5:10" ht="15.75" customHeight="1" x14ac:dyDescent="0.3">
      <c r="E81" s="15"/>
      <c r="F81" s="15"/>
      <c r="G81" s="15"/>
      <c r="H81" s="15"/>
      <c r="I81" s="15"/>
      <c r="J81" s="15"/>
    </row>
    <row r="82" spans="5:10" ht="15.75" customHeight="1" x14ac:dyDescent="0.3">
      <c r="E82" s="15"/>
      <c r="F82" s="15"/>
      <c r="G82" s="15"/>
      <c r="H82" s="15"/>
      <c r="I82" s="15"/>
      <c r="J82" s="15"/>
    </row>
    <row r="83" spans="5:10" ht="15.75" customHeight="1" x14ac:dyDescent="0.3">
      <c r="E83" s="15"/>
      <c r="F83" s="15"/>
      <c r="G83" s="15"/>
      <c r="H83" s="15"/>
      <c r="I83" s="15"/>
      <c r="J83" s="15"/>
    </row>
    <row r="84" spans="5:10" ht="15.75" customHeight="1" x14ac:dyDescent="0.3">
      <c r="E84" s="15"/>
      <c r="F84" s="15"/>
      <c r="G84" s="15"/>
      <c r="H84" s="15"/>
      <c r="I84" s="15"/>
      <c r="J84" s="15"/>
    </row>
    <row r="85" spans="5:10" ht="15.75" customHeight="1" x14ac:dyDescent="0.3">
      <c r="E85" s="15"/>
      <c r="F85" s="15"/>
      <c r="G85" s="15"/>
      <c r="H85" s="15"/>
      <c r="I85" s="15"/>
      <c r="J85" s="15"/>
    </row>
    <row r="86" spans="5:10" ht="15.75" customHeight="1" x14ac:dyDescent="0.3">
      <c r="E86" s="15"/>
      <c r="F86" s="15"/>
      <c r="G86" s="15"/>
      <c r="H86" s="15"/>
      <c r="I86" s="15"/>
      <c r="J86" s="15"/>
    </row>
    <row r="87" spans="5:10" ht="15.75" customHeight="1" x14ac:dyDescent="0.3">
      <c r="E87" s="15"/>
      <c r="F87" s="15"/>
      <c r="G87" s="15"/>
      <c r="H87" s="15"/>
      <c r="I87" s="15"/>
      <c r="J87" s="15"/>
    </row>
    <row r="88" spans="5:10" ht="15.75" customHeight="1" x14ac:dyDescent="0.3">
      <c r="E88" s="15"/>
      <c r="F88" s="15"/>
      <c r="G88" s="15"/>
      <c r="H88" s="15"/>
      <c r="I88" s="15"/>
      <c r="J88" s="15"/>
    </row>
    <row r="89" spans="5:10" ht="15.75" customHeight="1" x14ac:dyDescent="0.3">
      <c r="E89" s="15"/>
      <c r="F89" s="15"/>
      <c r="G89" s="15"/>
      <c r="H89" s="15"/>
      <c r="I89" s="15"/>
      <c r="J89" s="15"/>
    </row>
    <row r="90" spans="5:10" ht="15.75" customHeight="1" x14ac:dyDescent="0.3">
      <c r="E90" s="15"/>
      <c r="F90" s="15"/>
      <c r="G90" s="15"/>
      <c r="H90" s="15"/>
      <c r="I90" s="15"/>
      <c r="J90" s="15"/>
    </row>
    <row r="91" spans="5:10" ht="15.75" customHeight="1" x14ac:dyDescent="0.3">
      <c r="E91" s="15"/>
      <c r="F91" s="15"/>
      <c r="G91" s="15"/>
      <c r="H91" s="15"/>
      <c r="I91" s="15"/>
      <c r="J91" s="15"/>
    </row>
    <row r="92" spans="5:10" ht="15.75" customHeight="1" x14ac:dyDescent="0.3">
      <c r="E92" s="15"/>
      <c r="F92" s="15"/>
      <c r="G92" s="15"/>
      <c r="H92" s="15"/>
      <c r="I92" s="15"/>
      <c r="J92" s="15"/>
    </row>
    <row r="93" spans="5:10" ht="15.75" customHeight="1" x14ac:dyDescent="0.3">
      <c r="E93" s="15"/>
      <c r="F93" s="15"/>
      <c r="G93" s="15"/>
      <c r="H93" s="15"/>
      <c r="I93" s="15"/>
      <c r="J93" s="15"/>
    </row>
    <row r="94" spans="5:10" ht="15.75" customHeight="1" x14ac:dyDescent="0.3">
      <c r="E94" s="15"/>
      <c r="F94" s="15"/>
      <c r="G94" s="15"/>
      <c r="H94" s="15"/>
      <c r="I94" s="15"/>
      <c r="J94" s="15"/>
    </row>
    <row r="95" spans="5:10" ht="15.75" customHeight="1" x14ac:dyDescent="0.3">
      <c r="E95" s="15"/>
      <c r="F95" s="15"/>
      <c r="G95" s="15"/>
      <c r="H95" s="15"/>
      <c r="I95" s="15"/>
      <c r="J95" s="15"/>
    </row>
    <row r="96" spans="5:10" ht="15.75" customHeight="1" x14ac:dyDescent="0.3">
      <c r="E96" s="15"/>
      <c r="F96" s="15"/>
      <c r="G96" s="15"/>
      <c r="H96" s="15"/>
      <c r="I96" s="15"/>
      <c r="J96" s="15"/>
    </row>
    <row r="97" spans="5:10" ht="15.75" customHeight="1" x14ac:dyDescent="0.3">
      <c r="E97" s="15"/>
      <c r="F97" s="15"/>
      <c r="G97" s="15"/>
      <c r="H97" s="15"/>
      <c r="I97" s="15"/>
      <c r="J97" s="15"/>
    </row>
    <row r="98" spans="5:10" ht="15.75" customHeight="1" x14ac:dyDescent="0.3">
      <c r="E98" s="15"/>
      <c r="F98" s="15"/>
      <c r="G98" s="15"/>
      <c r="H98" s="15"/>
      <c r="I98" s="15"/>
      <c r="J98" s="15"/>
    </row>
    <row r="99" spans="5:10" ht="15.75" customHeight="1" x14ac:dyDescent="0.3">
      <c r="E99" s="15"/>
      <c r="F99" s="15"/>
      <c r="G99" s="15"/>
      <c r="H99" s="15"/>
      <c r="I99" s="15"/>
      <c r="J99" s="15"/>
    </row>
    <row r="100" spans="5:10" ht="15.75" customHeight="1" x14ac:dyDescent="0.3">
      <c r="E100" s="15"/>
      <c r="F100" s="15"/>
      <c r="G100" s="15"/>
      <c r="H100" s="15"/>
      <c r="I100" s="15"/>
      <c r="J100" s="15"/>
    </row>
    <row r="101" spans="5:10" ht="15.75" customHeight="1" x14ac:dyDescent="0.3">
      <c r="E101" s="15"/>
      <c r="F101" s="15"/>
      <c r="G101" s="15"/>
      <c r="H101" s="15"/>
      <c r="I101" s="15"/>
      <c r="J101" s="15"/>
    </row>
    <row r="102" spans="5:10" ht="15.75" customHeight="1" x14ac:dyDescent="0.3">
      <c r="E102" s="15"/>
      <c r="F102" s="15"/>
      <c r="G102" s="15"/>
      <c r="H102" s="15"/>
      <c r="I102" s="15"/>
      <c r="J102" s="15"/>
    </row>
    <row r="103" spans="5:10" ht="15.75" customHeight="1" x14ac:dyDescent="0.3">
      <c r="E103" s="15"/>
      <c r="F103" s="15"/>
      <c r="G103" s="15"/>
      <c r="H103" s="15"/>
      <c r="I103" s="15"/>
      <c r="J103" s="15"/>
    </row>
    <row r="104" spans="5:10" ht="15.75" customHeight="1" x14ac:dyDescent="0.3">
      <c r="E104" s="15"/>
      <c r="F104" s="15"/>
      <c r="G104" s="15"/>
      <c r="H104" s="15"/>
      <c r="I104" s="15"/>
      <c r="J104" s="15"/>
    </row>
    <row r="105" spans="5:10" ht="15.75" customHeight="1" x14ac:dyDescent="0.3">
      <c r="E105" s="15"/>
      <c r="F105" s="15"/>
      <c r="G105" s="15"/>
      <c r="H105" s="15"/>
      <c r="I105" s="15"/>
      <c r="J105" s="15"/>
    </row>
    <row r="106" spans="5:10" ht="15.75" customHeight="1" x14ac:dyDescent="0.3">
      <c r="E106" s="15"/>
      <c r="F106" s="15"/>
      <c r="G106" s="15"/>
      <c r="H106" s="15"/>
      <c r="I106" s="15"/>
      <c r="J106" s="15"/>
    </row>
    <row r="107" spans="5:10" ht="15.75" customHeight="1" x14ac:dyDescent="0.3">
      <c r="E107" s="15"/>
      <c r="F107" s="15"/>
      <c r="G107" s="15"/>
      <c r="H107" s="15"/>
      <c r="I107" s="15"/>
      <c r="J107" s="15"/>
    </row>
    <row r="108" spans="5:10" ht="15.75" customHeight="1" x14ac:dyDescent="0.3">
      <c r="E108" s="15"/>
      <c r="F108" s="15"/>
      <c r="G108" s="15"/>
      <c r="H108" s="15"/>
      <c r="I108" s="15"/>
      <c r="J108" s="15"/>
    </row>
    <row r="109" spans="5:10" ht="15.75" customHeight="1" x14ac:dyDescent="0.3">
      <c r="E109" s="15"/>
      <c r="F109" s="15"/>
      <c r="G109" s="15"/>
      <c r="H109" s="15"/>
      <c r="I109" s="15"/>
      <c r="J109" s="15"/>
    </row>
    <row r="110" spans="5:10" ht="15.75" customHeight="1" x14ac:dyDescent="0.3">
      <c r="E110" s="15"/>
      <c r="F110" s="15"/>
      <c r="G110" s="15"/>
      <c r="H110" s="15"/>
      <c r="I110" s="15"/>
      <c r="J110" s="15"/>
    </row>
    <row r="111" spans="5:10" ht="15.75" customHeight="1" x14ac:dyDescent="0.3">
      <c r="E111" s="15"/>
      <c r="F111" s="15"/>
      <c r="G111" s="15"/>
      <c r="H111" s="15"/>
      <c r="I111" s="15"/>
      <c r="J111" s="15"/>
    </row>
    <row r="112" spans="5:10" ht="15.75" customHeight="1" x14ac:dyDescent="0.3">
      <c r="E112" s="15"/>
      <c r="F112" s="15"/>
      <c r="G112" s="15"/>
      <c r="H112" s="15"/>
      <c r="I112" s="15"/>
      <c r="J112" s="15"/>
    </row>
    <row r="113" spans="5:10" ht="15.75" customHeight="1" x14ac:dyDescent="0.3">
      <c r="E113" s="15"/>
      <c r="F113" s="15"/>
      <c r="G113" s="15"/>
      <c r="H113" s="15"/>
      <c r="I113" s="15"/>
      <c r="J113" s="15"/>
    </row>
    <row r="114" spans="5:10" ht="15.75" customHeight="1" x14ac:dyDescent="0.3">
      <c r="E114" s="15"/>
      <c r="F114" s="15"/>
      <c r="G114" s="15"/>
      <c r="H114" s="15"/>
      <c r="I114" s="15"/>
      <c r="J114" s="15"/>
    </row>
    <row r="115" spans="5:10" ht="15.75" customHeight="1" x14ac:dyDescent="0.3">
      <c r="E115" s="15"/>
      <c r="F115" s="15"/>
      <c r="G115" s="15"/>
      <c r="H115" s="15"/>
      <c r="I115" s="15"/>
      <c r="J115" s="15"/>
    </row>
    <row r="116" spans="5:10" ht="15.75" customHeight="1" x14ac:dyDescent="0.3">
      <c r="E116" s="15"/>
      <c r="F116" s="15"/>
      <c r="G116" s="15"/>
      <c r="H116" s="15"/>
      <c r="I116" s="15"/>
      <c r="J116" s="15"/>
    </row>
    <row r="117" spans="5:10" ht="15.75" customHeight="1" x14ac:dyDescent="0.3">
      <c r="E117" s="15"/>
      <c r="F117" s="15"/>
      <c r="G117" s="15"/>
      <c r="H117" s="15"/>
      <c r="I117" s="15"/>
      <c r="J117" s="15"/>
    </row>
    <row r="118" spans="5:10" ht="15.75" customHeight="1" x14ac:dyDescent="0.3">
      <c r="E118" s="15"/>
      <c r="F118" s="15"/>
      <c r="G118" s="15"/>
      <c r="H118" s="15"/>
      <c r="I118" s="15"/>
      <c r="J118" s="15"/>
    </row>
    <row r="119" spans="5:10" ht="15.75" customHeight="1" x14ac:dyDescent="0.3">
      <c r="E119" s="15"/>
      <c r="F119" s="15"/>
      <c r="G119" s="15"/>
      <c r="H119" s="15"/>
      <c r="I119" s="15"/>
      <c r="J119" s="15"/>
    </row>
    <row r="120" spans="5:10" ht="15.75" customHeight="1" x14ac:dyDescent="0.3">
      <c r="E120" s="15"/>
      <c r="F120" s="15"/>
      <c r="G120" s="15"/>
      <c r="H120" s="15"/>
      <c r="I120" s="15"/>
      <c r="J120" s="15"/>
    </row>
    <row r="121" spans="5:10" ht="15.75" customHeight="1" x14ac:dyDescent="0.3">
      <c r="E121" s="15"/>
      <c r="F121" s="15"/>
      <c r="G121" s="15"/>
      <c r="H121" s="15"/>
      <c r="I121" s="15"/>
      <c r="J121" s="15"/>
    </row>
    <row r="122" spans="5:10" ht="15.75" customHeight="1" x14ac:dyDescent="0.3">
      <c r="E122" s="15"/>
      <c r="F122" s="15"/>
      <c r="G122" s="15"/>
      <c r="H122" s="15"/>
      <c r="I122" s="15"/>
      <c r="J122" s="15"/>
    </row>
    <row r="123" spans="5:10" ht="15.75" customHeight="1" x14ac:dyDescent="0.3">
      <c r="E123" s="15"/>
      <c r="F123" s="15"/>
      <c r="G123" s="15"/>
      <c r="H123" s="15"/>
      <c r="I123" s="15"/>
      <c r="J123" s="15"/>
    </row>
    <row r="124" spans="5:10" ht="15.75" customHeight="1" x14ac:dyDescent="0.3">
      <c r="E124" s="15"/>
      <c r="F124" s="15"/>
      <c r="G124" s="15"/>
      <c r="H124" s="15"/>
      <c r="I124" s="15"/>
      <c r="J124" s="15"/>
    </row>
    <row r="125" spans="5:10" ht="15.75" customHeight="1" x14ac:dyDescent="0.3">
      <c r="E125" s="15"/>
      <c r="F125" s="15"/>
      <c r="G125" s="15"/>
      <c r="H125" s="15"/>
      <c r="I125" s="15"/>
      <c r="J125" s="15"/>
    </row>
    <row r="126" spans="5:10" ht="15.75" customHeight="1" x14ac:dyDescent="0.3">
      <c r="E126" s="15"/>
      <c r="F126" s="15"/>
      <c r="G126" s="15"/>
      <c r="H126" s="15"/>
      <c r="I126" s="15"/>
      <c r="J126" s="15"/>
    </row>
    <row r="127" spans="5:10" ht="15.75" customHeight="1" x14ac:dyDescent="0.3">
      <c r="E127" s="15"/>
      <c r="F127" s="15"/>
      <c r="G127" s="15"/>
      <c r="H127" s="15"/>
      <c r="I127" s="15"/>
      <c r="J127" s="15"/>
    </row>
    <row r="128" spans="5:10" ht="15.75" customHeight="1" x14ac:dyDescent="0.3">
      <c r="E128" s="15"/>
      <c r="F128" s="15"/>
      <c r="G128" s="15"/>
      <c r="H128" s="15"/>
      <c r="I128" s="15"/>
      <c r="J128" s="15"/>
    </row>
    <row r="129" spans="5:10" ht="15.75" customHeight="1" x14ac:dyDescent="0.3">
      <c r="E129" s="15"/>
      <c r="F129" s="15"/>
      <c r="G129" s="15"/>
      <c r="H129" s="15"/>
      <c r="I129" s="15"/>
      <c r="J129" s="15"/>
    </row>
    <row r="130" spans="5:10" ht="15.75" customHeight="1" x14ac:dyDescent="0.3">
      <c r="E130" s="15"/>
      <c r="F130" s="15"/>
      <c r="G130" s="15"/>
      <c r="H130" s="15"/>
      <c r="I130" s="15"/>
      <c r="J130" s="15"/>
    </row>
    <row r="131" spans="5:10" ht="15.75" customHeight="1" x14ac:dyDescent="0.3">
      <c r="E131" s="15"/>
      <c r="F131" s="15"/>
      <c r="G131" s="15"/>
      <c r="H131" s="15"/>
      <c r="I131" s="15"/>
      <c r="J131" s="15"/>
    </row>
    <row r="132" spans="5:10" ht="15.75" customHeight="1" x14ac:dyDescent="0.3">
      <c r="E132" s="15"/>
      <c r="F132" s="15"/>
      <c r="G132" s="15"/>
      <c r="H132" s="15"/>
      <c r="I132" s="15"/>
      <c r="J132" s="15"/>
    </row>
    <row r="133" spans="5:10" ht="15.75" customHeight="1" x14ac:dyDescent="0.3">
      <c r="E133" s="15"/>
      <c r="F133" s="15"/>
      <c r="G133" s="15"/>
      <c r="H133" s="15"/>
      <c r="I133" s="15"/>
      <c r="J133" s="15"/>
    </row>
    <row r="134" spans="5:10" ht="15.75" customHeight="1" x14ac:dyDescent="0.3">
      <c r="E134" s="15"/>
      <c r="F134" s="15"/>
      <c r="G134" s="15"/>
      <c r="H134" s="15"/>
      <c r="I134" s="15"/>
      <c r="J134" s="15"/>
    </row>
    <row r="135" spans="5:10" ht="15.75" customHeight="1" x14ac:dyDescent="0.3">
      <c r="E135" s="15"/>
      <c r="F135" s="15"/>
      <c r="G135" s="15"/>
      <c r="H135" s="15"/>
      <c r="I135" s="15"/>
      <c r="J135" s="15"/>
    </row>
    <row r="136" spans="5:10" ht="15.75" customHeight="1" x14ac:dyDescent="0.3">
      <c r="E136" s="15"/>
      <c r="F136" s="15"/>
      <c r="G136" s="15"/>
      <c r="H136" s="15"/>
      <c r="I136" s="15"/>
      <c r="J136" s="15"/>
    </row>
    <row r="137" spans="5:10" ht="15.75" customHeight="1" x14ac:dyDescent="0.3">
      <c r="E137" s="15"/>
      <c r="F137" s="15"/>
      <c r="G137" s="15"/>
      <c r="H137" s="15"/>
      <c r="I137" s="15"/>
      <c r="J137" s="15"/>
    </row>
    <row r="138" spans="5:10" ht="15.75" customHeight="1" x14ac:dyDescent="0.3">
      <c r="E138" s="15"/>
      <c r="F138" s="15"/>
      <c r="G138" s="15"/>
      <c r="H138" s="15"/>
      <c r="I138" s="15"/>
      <c r="J138" s="15"/>
    </row>
    <row r="139" spans="5:10" ht="15.75" customHeight="1" x14ac:dyDescent="0.3">
      <c r="E139" s="15"/>
      <c r="F139" s="15"/>
      <c r="G139" s="15"/>
      <c r="H139" s="15"/>
      <c r="I139" s="15"/>
      <c r="J139" s="15"/>
    </row>
    <row r="140" spans="5:10" ht="15.75" customHeight="1" x14ac:dyDescent="0.3">
      <c r="E140" s="15"/>
      <c r="F140" s="15"/>
      <c r="G140" s="15"/>
      <c r="H140" s="15"/>
      <c r="I140" s="15"/>
      <c r="J140" s="15"/>
    </row>
    <row r="141" spans="5:10" ht="15.75" customHeight="1" x14ac:dyDescent="0.3">
      <c r="E141" s="15"/>
      <c r="F141" s="15"/>
      <c r="G141" s="15"/>
      <c r="H141" s="15"/>
      <c r="I141" s="15"/>
      <c r="J141" s="15"/>
    </row>
    <row r="142" spans="5:10" ht="15.75" customHeight="1" x14ac:dyDescent="0.3">
      <c r="E142" s="15"/>
      <c r="F142" s="15"/>
      <c r="G142" s="15"/>
      <c r="H142" s="15"/>
      <c r="I142" s="15"/>
      <c r="J142" s="15"/>
    </row>
    <row r="143" spans="5:10" ht="15.75" customHeight="1" x14ac:dyDescent="0.3">
      <c r="E143" s="15"/>
      <c r="F143" s="15"/>
      <c r="G143" s="15"/>
      <c r="H143" s="15"/>
      <c r="I143" s="15"/>
      <c r="J143" s="15"/>
    </row>
    <row r="144" spans="5:10" ht="15.75" customHeight="1" x14ac:dyDescent="0.3">
      <c r="E144" s="15"/>
      <c r="F144" s="15"/>
      <c r="G144" s="15"/>
      <c r="H144" s="15"/>
      <c r="I144" s="15"/>
      <c r="J144" s="15"/>
    </row>
    <row r="145" spans="5:10" ht="15.75" customHeight="1" x14ac:dyDescent="0.3">
      <c r="E145" s="15"/>
      <c r="F145" s="15"/>
      <c r="G145" s="15"/>
      <c r="H145" s="15"/>
      <c r="I145" s="15"/>
      <c r="J145" s="15"/>
    </row>
    <row r="146" spans="5:10" ht="15.75" customHeight="1" x14ac:dyDescent="0.3">
      <c r="E146" s="15"/>
      <c r="F146" s="15"/>
      <c r="G146" s="15"/>
      <c r="H146" s="15"/>
      <c r="I146" s="15"/>
      <c r="J146" s="15"/>
    </row>
    <row r="147" spans="5:10" ht="15.75" customHeight="1" x14ac:dyDescent="0.3">
      <c r="E147" s="15"/>
      <c r="F147" s="15"/>
      <c r="G147" s="15"/>
      <c r="H147" s="15"/>
      <c r="I147" s="15"/>
      <c r="J147" s="15"/>
    </row>
    <row r="148" spans="5:10" ht="15.75" customHeight="1" x14ac:dyDescent="0.3">
      <c r="E148" s="15"/>
      <c r="F148" s="15"/>
      <c r="G148" s="15"/>
      <c r="H148" s="15"/>
      <c r="I148" s="15"/>
      <c r="J148" s="15"/>
    </row>
    <row r="149" spans="5:10" ht="15.75" customHeight="1" x14ac:dyDescent="0.3">
      <c r="E149" s="15"/>
      <c r="F149" s="15"/>
      <c r="G149" s="15"/>
      <c r="H149" s="15"/>
      <c r="I149" s="15"/>
      <c r="J149" s="15"/>
    </row>
    <row r="150" spans="5:10" ht="15.75" customHeight="1" x14ac:dyDescent="0.3">
      <c r="E150" s="15"/>
      <c r="F150" s="15"/>
      <c r="G150" s="15"/>
      <c r="H150" s="15"/>
      <c r="I150" s="15"/>
      <c r="J150" s="15"/>
    </row>
    <row r="151" spans="5:10" ht="15.75" customHeight="1" x14ac:dyDescent="0.3">
      <c r="E151" s="15"/>
      <c r="F151" s="15"/>
      <c r="G151" s="15"/>
      <c r="H151" s="15"/>
      <c r="I151" s="15"/>
      <c r="J151" s="15"/>
    </row>
    <row r="152" spans="5:10" ht="15.75" customHeight="1" x14ac:dyDescent="0.3">
      <c r="E152" s="15"/>
      <c r="F152" s="15"/>
      <c r="G152" s="15"/>
      <c r="H152" s="15"/>
      <c r="I152" s="15"/>
      <c r="J152" s="15"/>
    </row>
    <row r="153" spans="5:10" ht="15.75" customHeight="1" x14ac:dyDescent="0.3">
      <c r="E153" s="15"/>
      <c r="F153" s="15"/>
      <c r="G153" s="15"/>
      <c r="H153" s="15"/>
      <c r="I153" s="15"/>
      <c r="J153" s="15"/>
    </row>
    <row r="154" spans="5:10" ht="15.75" customHeight="1" x14ac:dyDescent="0.3">
      <c r="E154" s="15"/>
      <c r="F154" s="15"/>
      <c r="G154" s="15"/>
      <c r="H154" s="15"/>
      <c r="I154" s="15"/>
      <c r="J154" s="15"/>
    </row>
    <row r="155" spans="5:10" ht="15.75" customHeight="1" x14ac:dyDescent="0.3">
      <c r="E155" s="15"/>
      <c r="F155" s="15"/>
      <c r="G155" s="15"/>
      <c r="H155" s="15"/>
      <c r="I155" s="15"/>
      <c r="J155" s="15"/>
    </row>
    <row r="156" spans="5:10" ht="15.75" customHeight="1" x14ac:dyDescent="0.3">
      <c r="E156" s="15"/>
      <c r="F156" s="15"/>
      <c r="G156" s="15"/>
      <c r="H156" s="15"/>
      <c r="I156" s="15"/>
      <c r="J156" s="15"/>
    </row>
    <row r="157" spans="5:10" ht="15.75" customHeight="1" x14ac:dyDescent="0.3">
      <c r="E157" s="15"/>
      <c r="F157" s="15"/>
      <c r="G157" s="15"/>
      <c r="H157" s="15"/>
      <c r="I157" s="15"/>
      <c r="J157" s="15"/>
    </row>
    <row r="158" spans="5:10" ht="15.75" customHeight="1" x14ac:dyDescent="0.3">
      <c r="E158" s="15"/>
      <c r="F158" s="15"/>
      <c r="G158" s="15"/>
      <c r="H158" s="15"/>
      <c r="I158" s="15"/>
      <c r="J158" s="15"/>
    </row>
    <row r="159" spans="5:10" ht="15.75" customHeight="1" x14ac:dyDescent="0.3">
      <c r="E159" s="15"/>
      <c r="F159" s="15"/>
      <c r="G159" s="15"/>
      <c r="H159" s="15"/>
      <c r="I159" s="15"/>
      <c r="J159" s="15"/>
    </row>
    <row r="160" spans="5:10" ht="15.75" customHeight="1" x14ac:dyDescent="0.3">
      <c r="E160" s="15"/>
      <c r="F160" s="15"/>
      <c r="G160" s="15"/>
      <c r="H160" s="15"/>
      <c r="I160" s="15"/>
      <c r="J160" s="15"/>
    </row>
    <row r="161" spans="5:10" ht="15.75" customHeight="1" x14ac:dyDescent="0.3">
      <c r="E161" s="15"/>
      <c r="F161" s="15"/>
      <c r="G161" s="15"/>
      <c r="H161" s="15"/>
      <c r="I161" s="15"/>
      <c r="J161" s="15"/>
    </row>
    <row r="162" spans="5:10" ht="15.75" customHeight="1" x14ac:dyDescent="0.3">
      <c r="E162" s="15"/>
      <c r="F162" s="15"/>
      <c r="G162" s="15"/>
      <c r="H162" s="15"/>
      <c r="I162" s="15"/>
      <c r="J162" s="15"/>
    </row>
    <row r="163" spans="5:10" ht="15.75" customHeight="1" x14ac:dyDescent="0.3">
      <c r="E163" s="15"/>
      <c r="F163" s="15"/>
      <c r="G163" s="15"/>
      <c r="H163" s="15"/>
      <c r="I163" s="15"/>
      <c r="J163" s="15"/>
    </row>
    <row r="164" spans="5:10" ht="15.75" customHeight="1" x14ac:dyDescent="0.3">
      <c r="E164" s="15"/>
      <c r="F164" s="15"/>
      <c r="G164" s="15"/>
      <c r="H164" s="15"/>
      <c r="I164" s="15"/>
      <c r="J164" s="15"/>
    </row>
    <row r="165" spans="5:10" ht="15.75" customHeight="1" x14ac:dyDescent="0.3">
      <c r="E165" s="15"/>
      <c r="F165" s="15"/>
      <c r="G165" s="15"/>
      <c r="H165" s="15"/>
      <c r="I165" s="15"/>
      <c r="J165" s="15"/>
    </row>
    <row r="166" spans="5:10" ht="15.75" customHeight="1" x14ac:dyDescent="0.3">
      <c r="E166" s="15"/>
      <c r="F166" s="15"/>
      <c r="G166" s="15"/>
      <c r="H166" s="15"/>
      <c r="I166" s="15"/>
      <c r="J166" s="15"/>
    </row>
    <row r="167" spans="5:10" ht="15.75" customHeight="1" x14ac:dyDescent="0.3">
      <c r="E167" s="15"/>
      <c r="F167" s="15"/>
      <c r="G167" s="15"/>
      <c r="H167" s="15"/>
      <c r="I167" s="15"/>
      <c r="J167" s="15"/>
    </row>
    <row r="168" spans="5:10" ht="15.75" customHeight="1" x14ac:dyDescent="0.3">
      <c r="E168" s="15"/>
      <c r="F168" s="15"/>
      <c r="G168" s="15"/>
      <c r="H168" s="15"/>
      <c r="I168" s="15"/>
      <c r="J168" s="15"/>
    </row>
    <row r="169" spans="5:10" ht="15.75" customHeight="1" x14ac:dyDescent="0.3">
      <c r="E169" s="15"/>
      <c r="F169" s="15"/>
      <c r="G169" s="15"/>
      <c r="H169" s="15"/>
      <c r="I169" s="15"/>
      <c r="J169" s="15"/>
    </row>
    <row r="170" spans="5:10" ht="15.75" customHeight="1" x14ac:dyDescent="0.3">
      <c r="E170" s="15"/>
      <c r="F170" s="15"/>
      <c r="G170" s="15"/>
      <c r="H170" s="15"/>
      <c r="I170" s="15"/>
      <c r="J170" s="15"/>
    </row>
    <row r="171" spans="5:10" ht="15.75" customHeight="1" x14ac:dyDescent="0.3">
      <c r="E171" s="15"/>
      <c r="F171" s="15"/>
      <c r="G171" s="15"/>
      <c r="H171" s="15"/>
      <c r="I171" s="15"/>
      <c r="J171" s="15"/>
    </row>
    <row r="172" spans="5:10" ht="15.75" customHeight="1" x14ac:dyDescent="0.3">
      <c r="E172" s="15"/>
      <c r="F172" s="15"/>
      <c r="G172" s="15"/>
      <c r="H172" s="15"/>
      <c r="I172" s="15"/>
      <c r="J172" s="15"/>
    </row>
    <row r="173" spans="5:10" ht="15.75" customHeight="1" x14ac:dyDescent="0.3">
      <c r="E173" s="15"/>
      <c r="F173" s="15"/>
      <c r="G173" s="15"/>
      <c r="H173" s="15"/>
      <c r="I173" s="15"/>
      <c r="J173" s="15"/>
    </row>
    <row r="174" spans="5:10" ht="15.75" customHeight="1" x14ac:dyDescent="0.3">
      <c r="E174" s="15"/>
      <c r="F174" s="15"/>
      <c r="G174" s="15"/>
      <c r="H174" s="15"/>
      <c r="I174" s="15"/>
      <c r="J174" s="15"/>
    </row>
    <row r="175" spans="5:10" ht="15.75" customHeight="1" x14ac:dyDescent="0.3">
      <c r="E175" s="15"/>
      <c r="F175" s="15"/>
      <c r="G175" s="15"/>
      <c r="H175" s="15"/>
      <c r="I175" s="15"/>
      <c r="J175" s="15"/>
    </row>
    <row r="176" spans="5:10" ht="15.75" customHeight="1" x14ac:dyDescent="0.3">
      <c r="E176" s="15"/>
      <c r="F176" s="15"/>
      <c r="G176" s="15"/>
      <c r="H176" s="15"/>
      <c r="I176" s="15"/>
      <c r="J176" s="15"/>
    </row>
    <row r="177" spans="5:10" ht="15.75" customHeight="1" x14ac:dyDescent="0.3">
      <c r="E177" s="15"/>
      <c r="F177" s="15"/>
      <c r="G177" s="15"/>
      <c r="H177" s="15"/>
      <c r="I177" s="15"/>
      <c r="J177" s="15"/>
    </row>
    <row r="178" spans="5:10" ht="15.75" customHeight="1" x14ac:dyDescent="0.3">
      <c r="E178" s="15"/>
      <c r="F178" s="15"/>
      <c r="G178" s="15"/>
      <c r="H178" s="15"/>
      <c r="I178" s="15"/>
      <c r="J178" s="15"/>
    </row>
    <row r="179" spans="5:10" ht="15.75" customHeight="1" x14ac:dyDescent="0.3">
      <c r="E179" s="15"/>
      <c r="F179" s="15"/>
      <c r="G179" s="15"/>
      <c r="H179" s="15"/>
      <c r="I179" s="15"/>
      <c r="J179" s="15"/>
    </row>
    <row r="180" spans="5:10" ht="15.75" customHeight="1" x14ac:dyDescent="0.3">
      <c r="E180" s="15"/>
      <c r="F180" s="15"/>
      <c r="G180" s="15"/>
      <c r="H180" s="15"/>
      <c r="I180" s="15"/>
      <c r="J180" s="15"/>
    </row>
    <row r="181" spans="5:10" ht="15.75" customHeight="1" x14ac:dyDescent="0.3">
      <c r="E181" s="15"/>
      <c r="F181" s="15"/>
      <c r="G181" s="15"/>
      <c r="H181" s="15"/>
      <c r="I181" s="15"/>
      <c r="J181" s="15"/>
    </row>
    <row r="182" spans="5:10" ht="15.75" customHeight="1" x14ac:dyDescent="0.3">
      <c r="E182" s="15"/>
      <c r="F182" s="15"/>
      <c r="G182" s="15"/>
      <c r="H182" s="15"/>
      <c r="I182" s="15"/>
      <c r="J182" s="15"/>
    </row>
    <row r="183" spans="5:10" ht="15.75" customHeight="1" x14ac:dyDescent="0.3">
      <c r="E183" s="15"/>
      <c r="F183" s="15"/>
      <c r="G183" s="15"/>
      <c r="H183" s="15"/>
      <c r="I183" s="15"/>
      <c r="J183" s="15"/>
    </row>
    <row r="184" spans="5:10" ht="15.75" customHeight="1" x14ac:dyDescent="0.3">
      <c r="E184" s="15"/>
      <c r="F184" s="15"/>
      <c r="G184" s="15"/>
      <c r="H184" s="15"/>
      <c r="I184" s="15"/>
      <c r="J184" s="15"/>
    </row>
    <row r="185" spans="5:10" ht="15.75" customHeight="1" x14ac:dyDescent="0.3">
      <c r="E185" s="15"/>
      <c r="F185" s="15"/>
      <c r="G185" s="15"/>
      <c r="H185" s="15"/>
      <c r="I185" s="15"/>
      <c r="J185" s="15"/>
    </row>
    <row r="186" spans="5:10" ht="15.75" customHeight="1" x14ac:dyDescent="0.3">
      <c r="E186" s="15"/>
      <c r="F186" s="15"/>
      <c r="G186" s="15"/>
      <c r="H186" s="15"/>
      <c r="I186" s="15"/>
      <c r="J186" s="15"/>
    </row>
    <row r="187" spans="5:10" ht="15.75" customHeight="1" x14ac:dyDescent="0.3">
      <c r="E187" s="15"/>
      <c r="F187" s="15"/>
      <c r="G187" s="15"/>
      <c r="H187" s="15"/>
      <c r="I187" s="15"/>
      <c r="J187" s="15"/>
    </row>
    <row r="188" spans="5:10" ht="15.75" customHeight="1" x14ac:dyDescent="0.3">
      <c r="E188" s="15"/>
      <c r="F188" s="15"/>
      <c r="G188" s="15"/>
      <c r="H188" s="15"/>
      <c r="I188" s="15"/>
      <c r="J188" s="15"/>
    </row>
    <row r="189" spans="5:10" ht="15.75" customHeight="1" x14ac:dyDescent="0.3">
      <c r="E189" s="15"/>
      <c r="F189" s="15"/>
      <c r="G189" s="15"/>
      <c r="H189" s="15"/>
      <c r="I189" s="15"/>
      <c r="J189" s="15"/>
    </row>
    <row r="190" spans="5:10" ht="15.75" customHeight="1" x14ac:dyDescent="0.3">
      <c r="E190" s="15"/>
      <c r="F190" s="15"/>
      <c r="G190" s="15"/>
      <c r="H190" s="15"/>
      <c r="I190" s="15"/>
      <c r="J190" s="15"/>
    </row>
    <row r="191" spans="5:10" ht="15.75" customHeight="1" x14ac:dyDescent="0.3">
      <c r="E191" s="15"/>
      <c r="F191" s="15"/>
      <c r="G191" s="15"/>
      <c r="H191" s="15"/>
      <c r="I191" s="15"/>
      <c r="J191" s="15"/>
    </row>
    <row r="192" spans="5:10" ht="15.75" customHeight="1" x14ac:dyDescent="0.3">
      <c r="E192" s="15"/>
      <c r="F192" s="15"/>
      <c r="G192" s="15"/>
      <c r="H192" s="15"/>
      <c r="I192" s="15"/>
      <c r="J192" s="15"/>
    </row>
    <row r="193" spans="5:10" ht="15.75" customHeight="1" x14ac:dyDescent="0.3">
      <c r="E193" s="15"/>
      <c r="F193" s="15"/>
      <c r="G193" s="15"/>
      <c r="H193" s="15"/>
      <c r="I193" s="15"/>
      <c r="J193" s="15"/>
    </row>
    <row r="194" spans="5:10" ht="15.75" customHeight="1" x14ac:dyDescent="0.3">
      <c r="E194" s="15"/>
      <c r="F194" s="15"/>
      <c r="G194" s="15"/>
      <c r="H194" s="15"/>
      <c r="I194" s="15"/>
      <c r="J194" s="15"/>
    </row>
    <row r="195" spans="5:10" ht="15.75" customHeight="1" x14ac:dyDescent="0.3">
      <c r="E195" s="15"/>
      <c r="F195" s="15"/>
      <c r="G195" s="15"/>
      <c r="H195" s="15"/>
      <c r="I195" s="15"/>
      <c r="J195" s="15"/>
    </row>
    <row r="196" spans="5:10" ht="15.75" customHeight="1" x14ac:dyDescent="0.3">
      <c r="E196" s="15"/>
      <c r="F196" s="15"/>
      <c r="G196" s="15"/>
      <c r="H196" s="15"/>
      <c r="I196" s="15"/>
      <c r="J196" s="15"/>
    </row>
    <row r="197" spans="5:10" ht="15.75" customHeight="1" x14ac:dyDescent="0.3">
      <c r="E197" s="15"/>
      <c r="F197" s="15"/>
      <c r="G197" s="15"/>
      <c r="H197" s="15"/>
      <c r="I197" s="15"/>
      <c r="J197" s="15"/>
    </row>
    <row r="198" spans="5:10" ht="15.75" customHeight="1" x14ac:dyDescent="0.3">
      <c r="E198" s="15"/>
      <c r="F198" s="15"/>
      <c r="G198" s="15"/>
      <c r="H198" s="15"/>
      <c r="I198" s="15"/>
      <c r="J198" s="15"/>
    </row>
    <row r="199" spans="5:10" ht="15.75" customHeight="1" x14ac:dyDescent="0.3">
      <c r="E199" s="15"/>
      <c r="F199" s="15"/>
      <c r="G199" s="15"/>
      <c r="H199" s="15"/>
      <c r="I199" s="15"/>
      <c r="J199" s="15"/>
    </row>
    <row r="200" spans="5:10" ht="15.75" customHeight="1" x14ac:dyDescent="0.3">
      <c r="E200" s="15"/>
      <c r="F200" s="15"/>
      <c r="G200" s="15"/>
      <c r="H200" s="15"/>
      <c r="I200" s="15"/>
      <c r="J200" s="15"/>
    </row>
    <row r="201" spans="5:10" ht="15.75" customHeight="1" x14ac:dyDescent="0.3">
      <c r="E201" s="15"/>
      <c r="F201" s="15"/>
      <c r="G201" s="15"/>
      <c r="H201" s="15"/>
      <c r="I201" s="15"/>
      <c r="J201" s="15"/>
    </row>
    <row r="202" spans="5:10" ht="15.75" customHeight="1" x14ac:dyDescent="0.3">
      <c r="E202" s="15"/>
      <c r="F202" s="15"/>
      <c r="G202" s="15"/>
      <c r="H202" s="15"/>
      <c r="I202" s="15"/>
      <c r="J202" s="15"/>
    </row>
    <row r="203" spans="5:10" ht="15.75" customHeight="1" x14ac:dyDescent="0.3">
      <c r="E203" s="15"/>
      <c r="F203" s="15"/>
      <c r="G203" s="15"/>
      <c r="H203" s="15"/>
      <c r="I203" s="15"/>
      <c r="J203" s="15"/>
    </row>
    <row r="204" spans="5:10" ht="15.75" customHeight="1" x14ac:dyDescent="0.3">
      <c r="E204" s="15"/>
      <c r="F204" s="15"/>
      <c r="G204" s="15"/>
      <c r="H204" s="15"/>
      <c r="I204" s="15"/>
      <c r="J204" s="15"/>
    </row>
    <row r="205" spans="5:10" ht="15.75" customHeight="1" x14ac:dyDescent="0.3">
      <c r="E205" s="15"/>
      <c r="F205" s="15"/>
      <c r="G205" s="15"/>
      <c r="H205" s="15"/>
      <c r="I205" s="15"/>
      <c r="J205" s="15"/>
    </row>
    <row r="206" spans="5:10" ht="15.75" customHeight="1" x14ac:dyDescent="0.3">
      <c r="E206" s="15"/>
      <c r="F206" s="15"/>
      <c r="G206" s="15"/>
      <c r="H206" s="15"/>
      <c r="I206" s="15"/>
      <c r="J206" s="15"/>
    </row>
    <row r="207" spans="5:10" ht="15.75" customHeight="1" x14ac:dyDescent="0.3">
      <c r="E207" s="15"/>
      <c r="F207" s="15"/>
      <c r="G207" s="15"/>
      <c r="H207" s="15"/>
      <c r="I207" s="15"/>
      <c r="J207" s="15"/>
    </row>
    <row r="208" spans="5:10" ht="15.75" customHeight="1" x14ac:dyDescent="0.3">
      <c r="E208" s="15"/>
      <c r="F208" s="15"/>
      <c r="G208" s="15"/>
      <c r="H208" s="15"/>
      <c r="I208" s="15"/>
      <c r="J208" s="15"/>
    </row>
    <row r="209" spans="5:10" ht="15.75" customHeight="1" x14ac:dyDescent="0.3">
      <c r="E209" s="15"/>
      <c r="F209" s="15"/>
      <c r="G209" s="15"/>
      <c r="H209" s="15"/>
      <c r="I209" s="15"/>
      <c r="J209" s="15"/>
    </row>
    <row r="210" spans="5:10" ht="15.75" customHeight="1" x14ac:dyDescent="0.3">
      <c r="E210" s="15"/>
      <c r="F210" s="15"/>
      <c r="G210" s="15"/>
      <c r="H210" s="15"/>
      <c r="I210" s="15"/>
      <c r="J210" s="15"/>
    </row>
    <row r="211" spans="5:10" ht="15.75" customHeight="1" x14ac:dyDescent="0.3">
      <c r="E211" s="15"/>
      <c r="F211" s="15"/>
      <c r="G211" s="15"/>
      <c r="H211" s="15"/>
      <c r="I211" s="15"/>
      <c r="J211" s="15"/>
    </row>
    <row r="212" spans="5:10" ht="15.75" customHeight="1" x14ac:dyDescent="0.3">
      <c r="E212" s="15"/>
      <c r="F212" s="15"/>
      <c r="G212" s="15"/>
      <c r="H212" s="15"/>
      <c r="I212" s="15"/>
      <c r="J212" s="15"/>
    </row>
    <row r="213" spans="5:10" ht="15.75" customHeight="1" x14ac:dyDescent="0.3">
      <c r="E213" s="15"/>
      <c r="F213" s="15"/>
      <c r="G213" s="15"/>
      <c r="H213" s="15"/>
      <c r="I213" s="15"/>
      <c r="J213" s="15"/>
    </row>
    <row r="214" spans="5:10" ht="15.75" customHeight="1" x14ac:dyDescent="0.3">
      <c r="E214" s="15"/>
      <c r="F214" s="15"/>
      <c r="G214" s="15"/>
      <c r="H214" s="15"/>
      <c r="I214" s="15"/>
      <c r="J214" s="15"/>
    </row>
    <row r="215" spans="5:10" ht="15.75" customHeight="1" x14ac:dyDescent="0.3">
      <c r="E215" s="15"/>
      <c r="F215" s="15"/>
      <c r="G215" s="15"/>
      <c r="H215" s="15"/>
      <c r="I215" s="15"/>
      <c r="J215" s="15"/>
    </row>
    <row r="216" spans="5:10" ht="15.75" customHeight="1" x14ac:dyDescent="0.3">
      <c r="E216" s="15"/>
      <c r="F216" s="15"/>
      <c r="G216" s="15"/>
      <c r="H216" s="15"/>
      <c r="I216" s="15"/>
      <c r="J216" s="15"/>
    </row>
    <row r="217" spans="5:10" ht="15.75" customHeight="1" x14ac:dyDescent="0.3">
      <c r="E217" s="15"/>
      <c r="F217" s="15"/>
      <c r="G217" s="15"/>
      <c r="H217" s="15"/>
      <c r="I217" s="15"/>
      <c r="J217" s="15"/>
    </row>
    <row r="218" spans="5:10" ht="15.75" customHeight="1" x14ac:dyDescent="0.3">
      <c r="E218" s="15"/>
      <c r="F218" s="15"/>
      <c r="G218" s="15"/>
      <c r="H218" s="15"/>
      <c r="I218" s="15"/>
      <c r="J218" s="15"/>
    </row>
    <row r="219" spans="5:10" ht="15.75" customHeight="1" x14ac:dyDescent="0.3">
      <c r="E219" s="15"/>
      <c r="F219" s="15"/>
      <c r="G219" s="15"/>
      <c r="H219" s="15"/>
      <c r="I219" s="15"/>
      <c r="J219" s="15"/>
    </row>
    <row r="220" spans="5:10" ht="15.75" customHeight="1" x14ac:dyDescent="0.3">
      <c r="E220" s="15"/>
      <c r="F220" s="15"/>
      <c r="G220" s="15"/>
      <c r="H220" s="15"/>
      <c r="I220" s="15"/>
      <c r="J220" s="15"/>
    </row>
    <row r="221" spans="5:10" ht="15.75" customHeight="1" x14ac:dyDescent="0.3">
      <c r="E221" s="15"/>
      <c r="F221" s="15"/>
      <c r="G221" s="15"/>
      <c r="H221" s="15"/>
      <c r="I221" s="15"/>
      <c r="J221" s="15"/>
    </row>
    <row r="222" spans="5:10" ht="15.75" customHeight="1" x14ac:dyDescent="0.3">
      <c r="E222" s="15"/>
      <c r="F222" s="15"/>
      <c r="G222" s="15"/>
      <c r="H222" s="15"/>
      <c r="I222" s="15"/>
      <c r="J222" s="15"/>
    </row>
    <row r="223" spans="5:10" ht="15.75" customHeight="1" x14ac:dyDescent="0.3">
      <c r="E223" s="15"/>
      <c r="F223" s="15"/>
      <c r="G223" s="15"/>
      <c r="H223" s="15"/>
      <c r="I223" s="15"/>
      <c r="J223" s="15"/>
    </row>
    <row r="224" spans="5:10" ht="15.75" customHeight="1" x14ac:dyDescent="0.3">
      <c r="E224" s="15"/>
      <c r="F224" s="15"/>
      <c r="G224" s="15"/>
      <c r="H224" s="15"/>
      <c r="I224" s="15"/>
      <c r="J224" s="15"/>
    </row>
    <row r="225" spans="5:10" ht="15.75" customHeight="1" x14ac:dyDescent="0.3">
      <c r="E225" s="15"/>
      <c r="F225" s="15"/>
      <c r="G225" s="15"/>
      <c r="H225" s="15"/>
      <c r="I225" s="15"/>
      <c r="J225" s="15"/>
    </row>
    <row r="226" spans="5:10" ht="15.75" customHeight="1" x14ac:dyDescent="0.3">
      <c r="E226" s="15"/>
      <c r="F226" s="15"/>
      <c r="G226" s="15"/>
      <c r="H226" s="15"/>
      <c r="I226" s="15"/>
      <c r="J226" s="15"/>
    </row>
    <row r="227" spans="5:10" ht="15.75" customHeight="1" x14ac:dyDescent="0.3">
      <c r="E227" s="15"/>
      <c r="F227" s="15"/>
      <c r="G227" s="15"/>
      <c r="H227" s="15"/>
      <c r="I227" s="15"/>
      <c r="J227" s="15"/>
    </row>
    <row r="228" spans="5:10" ht="15.75" customHeight="1" x14ac:dyDescent="0.3">
      <c r="E228" s="15"/>
      <c r="F228" s="15"/>
      <c r="G228" s="15"/>
      <c r="H228" s="15"/>
      <c r="I228" s="15"/>
      <c r="J228" s="15"/>
    </row>
    <row r="229" spans="5:10" ht="15.75" customHeight="1" x14ac:dyDescent="0.3">
      <c r="E229" s="15"/>
      <c r="F229" s="15"/>
      <c r="G229" s="15"/>
      <c r="H229" s="15"/>
      <c r="I229" s="15"/>
      <c r="J229" s="15"/>
    </row>
    <row r="230" spans="5:10" ht="15.75" customHeight="1" x14ac:dyDescent="0.3">
      <c r="E230" s="15"/>
      <c r="F230" s="15"/>
      <c r="G230" s="15"/>
      <c r="H230" s="15"/>
      <c r="I230" s="15"/>
      <c r="J230" s="15"/>
    </row>
    <row r="231" spans="5:10" ht="15.75" customHeight="1" x14ac:dyDescent="0.3">
      <c r="E231" s="15"/>
      <c r="F231" s="15"/>
      <c r="G231" s="15"/>
      <c r="H231" s="15"/>
      <c r="I231" s="15"/>
      <c r="J231" s="15"/>
    </row>
    <row r="232" spans="5:10" ht="15.75" customHeight="1" x14ac:dyDescent="0.3">
      <c r="E232" s="15"/>
      <c r="F232" s="15"/>
      <c r="G232" s="15"/>
      <c r="H232" s="15"/>
      <c r="I232" s="15"/>
      <c r="J232" s="15"/>
    </row>
    <row r="233" spans="5:10" ht="15.75" customHeight="1" x14ac:dyDescent="0.3">
      <c r="E233" s="15"/>
      <c r="F233" s="15"/>
      <c r="G233" s="15"/>
      <c r="H233" s="15"/>
      <c r="I233" s="15"/>
      <c r="J233" s="15"/>
    </row>
    <row r="234" spans="5:10" ht="15.75" customHeight="1" x14ac:dyDescent="0.3">
      <c r="E234" s="15"/>
      <c r="F234" s="15"/>
      <c r="G234" s="15"/>
      <c r="H234" s="15"/>
      <c r="I234" s="15"/>
      <c r="J234" s="15"/>
    </row>
    <row r="235" spans="5:10" ht="15.75" customHeight="1" x14ac:dyDescent="0.3">
      <c r="E235" s="15"/>
      <c r="F235" s="15"/>
      <c r="G235" s="15"/>
      <c r="H235" s="15"/>
      <c r="I235" s="15"/>
      <c r="J235" s="15"/>
    </row>
    <row r="236" spans="5:10" ht="15.75" customHeight="1" x14ac:dyDescent="0.3">
      <c r="E236" s="15"/>
      <c r="F236" s="15"/>
      <c r="G236" s="15"/>
      <c r="H236" s="15"/>
      <c r="I236" s="15"/>
      <c r="J236" s="15"/>
    </row>
    <row r="237" spans="5:10" ht="15.75" customHeight="1" x14ac:dyDescent="0.3">
      <c r="E237" s="15"/>
      <c r="F237" s="15"/>
      <c r="G237" s="15"/>
      <c r="H237" s="15"/>
      <c r="I237" s="15"/>
      <c r="J237" s="15"/>
    </row>
    <row r="238" spans="5:10" ht="15.75" customHeight="1" x14ac:dyDescent="0.3">
      <c r="E238" s="15"/>
      <c r="F238" s="15"/>
      <c r="G238" s="15"/>
      <c r="H238" s="15"/>
      <c r="I238" s="15"/>
      <c r="J238" s="15"/>
    </row>
    <row r="239" spans="5:10" ht="15.75" customHeight="1" x14ac:dyDescent="0.3">
      <c r="E239" s="15"/>
      <c r="F239" s="15"/>
      <c r="G239" s="15"/>
      <c r="H239" s="15"/>
      <c r="I239" s="15"/>
      <c r="J239" s="15"/>
    </row>
    <row r="240" spans="5:10" ht="15.75" customHeight="1" x14ac:dyDescent="0.3">
      <c r="E240" s="15"/>
      <c r="F240" s="15"/>
      <c r="G240" s="15"/>
      <c r="H240" s="15"/>
      <c r="I240" s="15"/>
      <c r="J240" s="15"/>
    </row>
    <row r="241" spans="5:10" ht="15.75" customHeight="1" x14ac:dyDescent="0.3">
      <c r="E241" s="15"/>
      <c r="F241" s="15"/>
      <c r="G241" s="15"/>
      <c r="H241" s="15"/>
      <c r="I241" s="15"/>
      <c r="J241" s="15"/>
    </row>
    <row r="242" spans="5:10" ht="15.75" customHeight="1" x14ac:dyDescent="0.3">
      <c r="E242" s="15"/>
      <c r="F242" s="15"/>
      <c r="G242" s="15"/>
      <c r="H242" s="15"/>
      <c r="I242" s="15"/>
      <c r="J242" s="15"/>
    </row>
    <row r="243" spans="5:10" ht="15.75" customHeight="1" x14ac:dyDescent="0.3">
      <c r="E243" s="15"/>
      <c r="F243" s="15"/>
      <c r="G243" s="15"/>
      <c r="H243" s="15"/>
      <c r="I243" s="15"/>
      <c r="J243" s="15"/>
    </row>
    <row r="244" spans="5:10" ht="15.75" customHeight="1" x14ac:dyDescent="0.3">
      <c r="E244" s="15"/>
      <c r="F244" s="15"/>
      <c r="G244" s="15"/>
      <c r="H244" s="15"/>
      <c r="I244" s="15"/>
      <c r="J244" s="15"/>
    </row>
    <row r="245" spans="5:10" ht="15.75" customHeight="1" x14ac:dyDescent="0.3">
      <c r="E245" s="15"/>
      <c r="F245" s="15"/>
      <c r="G245" s="15"/>
      <c r="H245" s="15"/>
      <c r="I245" s="15"/>
      <c r="J245" s="15"/>
    </row>
    <row r="246" spans="5:10" ht="15.75" customHeight="1" x14ac:dyDescent="0.3">
      <c r="E246" s="15"/>
      <c r="F246" s="15"/>
      <c r="G246" s="15"/>
      <c r="H246" s="15"/>
      <c r="I246" s="15"/>
      <c r="J246" s="15"/>
    </row>
    <row r="247" spans="5:10" ht="15.75" customHeight="1" x14ac:dyDescent="0.3">
      <c r="E247" s="15"/>
      <c r="F247" s="15"/>
      <c r="G247" s="15"/>
      <c r="H247" s="15"/>
      <c r="I247" s="15"/>
      <c r="J247" s="15"/>
    </row>
    <row r="248" spans="5:10" ht="15.75" customHeight="1" x14ac:dyDescent="0.3">
      <c r="E248" s="15"/>
      <c r="F248" s="15"/>
      <c r="G248" s="15"/>
      <c r="H248" s="15"/>
      <c r="I248" s="15"/>
      <c r="J248" s="15"/>
    </row>
    <row r="249" spans="5:10" ht="15.75" customHeight="1" x14ac:dyDescent="0.3">
      <c r="E249" s="15"/>
      <c r="F249" s="15"/>
      <c r="G249" s="15"/>
      <c r="H249" s="15"/>
      <c r="I249" s="15"/>
      <c r="J249" s="15"/>
    </row>
    <row r="250" spans="5:10" ht="15.75" customHeight="1" x14ac:dyDescent="0.3">
      <c r="E250" s="15"/>
      <c r="F250" s="15"/>
      <c r="G250" s="15"/>
      <c r="H250" s="15"/>
      <c r="I250" s="15"/>
      <c r="J250" s="15"/>
    </row>
    <row r="251" spans="5:10" ht="15.75" customHeight="1" x14ac:dyDescent="0.3">
      <c r="E251" s="15"/>
      <c r="F251" s="15"/>
      <c r="G251" s="15"/>
      <c r="H251" s="15"/>
      <c r="I251" s="15"/>
      <c r="J251" s="15"/>
    </row>
    <row r="252" spans="5:10" ht="15.75" customHeight="1" x14ac:dyDescent="0.3">
      <c r="E252" s="15"/>
      <c r="F252" s="15"/>
      <c r="G252" s="15"/>
      <c r="H252" s="15"/>
      <c r="I252" s="15"/>
      <c r="J252" s="15"/>
    </row>
    <row r="253" spans="5:10" ht="15.75" customHeight="1" x14ac:dyDescent="0.3">
      <c r="E253" s="15"/>
      <c r="F253" s="15"/>
      <c r="G253" s="15"/>
      <c r="H253" s="15"/>
      <c r="I253" s="15"/>
      <c r="J253" s="15"/>
    </row>
    <row r="254" spans="5:10" ht="15.75" customHeight="1" x14ac:dyDescent="0.3">
      <c r="E254" s="15"/>
      <c r="F254" s="15"/>
      <c r="G254" s="15"/>
      <c r="H254" s="15"/>
      <c r="I254" s="15"/>
      <c r="J254" s="15"/>
    </row>
    <row r="255" spans="5:10" ht="15.75" customHeight="1" x14ac:dyDescent="0.3">
      <c r="E255" s="15"/>
      <c r="F255" s="15"/>
      <c r="G255" s="15"/>
      <c r="H255" s="15"/>
      <c r="I255" s="15"/>
      <c r="J255" s="15"/>
    </row>
    <row r="256" spans="5:10" ht="15.75" customHeight="1" x14ac:dyDescent="0.3">
      <c r="E256" s="15"/>
      <c r="F256" s="15"/>
      <c r="G256" s="15"/>
      <c r="H256" s="15"/>
      <c r="I256" s="15"/>
      <c r="J256" s="15"/>
    </row>
    <row r="257" spans="5:10" ht="15.75" customHeight="1" x14ac:dyDescent="0.3">
      <c r="E257" s="15"/>
      <c r="F257" s="15"/>
      <c r="G257" s="15"/>
      <c r="H257" s="15"/>
      <c r="I257" s="15"/>
      <c r="J257" s="15"/>
    </row>
    <row r="258" spans="5:10" ht="15.75" customHeight="1" x14ac:dyDescent="0.3">
      <c r="E258" s="15"/>
      <c r="F258" s="15"/>
      <c r="G258" s="15"/>
      <c r="H258" s="15"/>
      <c r="I258" s="15"/>
      <c r="J258" s="15"/>
    </row>
    <row r="259" spans="5:10" ht="15.75" customHeight="1" x14ac:dyDescent="0.3">
      <c r="E259" s="15"/>
      <c r="F259" s="15"/>
      <c r="G259" s="15"/>
      <c r="H259" s="15"/>
      <c r="I259" s="15"/>
      <c r="J259" s="15"/>
    </row>
    <row r="260" spans="5:10" ht="15.75" customHeight="1" x14ac:dyDescent="0.3">
      <c r="E260" s="15"/>
      <c r="F260" s="15"/>
      <c r="G260" s="15"/>
      <c r="H260" s="15"/>
      <c r="I260" s="15"/>
      <c r="J260" s="15"/>
    </row>
    <row r="261" spans="5:10" ht="15.75" customHeight="1" x14ac:dyDescent="0.3">
      <c r="E261" s="15"/>
      <c r="F261" s="15"/>
      <c r="G261" s="15"/>
      <c r="H261" s="15"/>
      <c r="I261" s="15"/>
      <c r="J261" s="15"/>
    </row>
    <row r="262" spans="5:10" ht="15.75" customHeight="1" x14ac:dyDescent="0.3">
      <c r="E262" s="15"/>
      <c r="F262" s="15"/>
      <c r="G262" s="15"/>
      <c r="H262" s="15"/>
      <c r="I262" s="15"/>
      <c r="J262" s="15"/>
    </row>
    <row r="263" spans="5:10" ht="15.75" customHeight="1" x14ac:dyDescent="0.3">
      <c r="E263" s="15"/>
      <c r="F263" s="15"/>
      <c r="G263" s="15"/>
      <c r="H263" s="15"/>
      <c r="I263" s="15"/>
      <c r="J263" s="15"/>
    </row>
    <row r="264" spans="5:10" ht="15.75" customHeight="1" x14ac:dyDescent="0.3">
      <c r="E264" s="15"/>
      <c r="F264" s="15"/>
      <c r="G264" s="15"/>
      <c r="H264" s="15"/>
      <c r="I264" s="15"/>
      <c r="J264" s="15"/>
    </row>
    <row r="265" spans="5:10" ht="15.75" customHeight="1" x14ac:dyDescent="0.3">
      <c r="E265" s="15"/>
      <c r="F265" s="15"/>
      <c r="G265" s="15"/>
      <c r="H265" s="15"/>
      <c r="I265" s="15"/>
      <c r="J265" s="15"/>
    </row>
    <row r="266" spans="5:10" ht="15.75" customHeight="1" x14ac:dyDescent="0.3">
      <c r="E266" s="15"/>
      <c r="F266" s="15"/>
      <c r="G266" s="15"/>
      <c r="H266" s="15"/>
      <c r="I266" s="15"/>
      <c r="J266" s="15"/>
    </row>
    <row r="267" spans="5:10" ht="15.75" customHeight="1" x14ac:dyDescent="0.3">
      <c r="E267" s="15"/>
      <c r="F267" s="15"/>
      <c r="G267" s="15"/>
      <c r="H267" s="15"/>
      <c r="I267" s="15"/>
      <c r="J267" s="15"/>
    </row>
    <row r="268" spans="5:10" ht="15.75" customHeight="1" x14ac:dyDescent="0.3">
      <c r="E268" s="15"/>
      <c r="F268" s="15"/>
      <c r="G268" s="15"/>
      <c r="H268" s="15"/>
      <c r="I268" s="15"/>
      <c r="J268" s="15"/>
    </row>
    <row r="269" spans="5:10" ht="15.75" customHeight="1" x14ac:dyDescent="0.3">
      <c r="E269" s="15"/>
      <c r="F269" s="15"/>
      <c r="G269" s="15"/>
      <c r="H269" s="15"/>
      <c r="I269" s="15"/>
      <c r="J269" s="15"/>
    </row>
    <row r="270" spans="5:10" ht="15.75" customHeight="1" x14ac:dyDescent="0.3">
      <c r="E270" s="15"/>
      <c r="F270" s="15"/>
      <c r="G270" s="15"/>
      <c r="H270" s="15"/>
      <c r="I270" s="15"/>
      <c r="J270" s="15"/>
    </row>
    <row r="271" spans="5:10" ht="15.75" customHeight="1" x14ac:dyDescent="0.3">
      <c r="E271" s="15"/>
      <c r="F271" s="15"/>
      <c r="G271" s="15"/>
      <c r="H271" s="15"/>
      <c r="I271" s="15"/>
      <c r="J271" s="15"/>
    </row>
    <row r="272" spans="5:10" ht="15.75" customHeight="1" x14ac:dyDescent="0.3">
      <c r="E272" s="15"/>
      <c r="F272" s="15"/>
      <c r="G272" s="15"/>
      <c r="H272" s="15"/>
      <c r="I272" s="15"/>
      <c r="J272" s="15"/>
    </row>
    <row r="273" spans="5:10" ht="15.75" customHeight="1" x14ac:dyDescent="0.3">
      <c r="E273" s="15"/>
      <c r="F273" s="15"/>
      <c r="G273" s="15"/>
      <c r="H273" s="15"/>
      <c r="I273" s="15"/>
      <c r="J273" s="15"/>
    </row>
    <row r="274" spans="5:10" ht="15.75" customHeight="1" x14ac:dyDescent="0.3">
      <c r="E274" s="15"/>
      <c r="F274" s="15"/>
      <c r="G274" s="15"/>
      <c r="H274" s="15"/>
      <c r="I274" s="15"/>
      <c r="J274" s="15"/>
    </row>
    <row r="275" spans="5:10" ht="15.75" customHeight="1" x14ac:dyDescent="0.3">
      <c r="E275" s="15"/>
      <c r="F275" s="15"/>
      <c r="G275" s="15"/>
      <c r="H275" s="15"/>
      <c r="I275" s="15"/>
      <c r="J275" s="15"/>
    </row>
    <row r="276" spans="5:10" ht="15.75" customHeight="1" x14ac:dyDescent="0.3">
      <c r="E276" s="15"/>
      <c r="F276" s="15"/>
      <c r="G276" s="15"/>
      <c r="H276" s="15"/>
      <c r="I276" s="15"/>
      <c r="J276" s="15"/>
    </row>
    <row r="277" spans="5:10" ht="15.75" customHeight="1" x14ac:dyDescent="0.3">
      <c r="E277" s="15"/>
      <c r="F277" s="15"/>
      <c r="G277" s="15"/>
      <c r="H277" s="15"/>
      <c r="I277" s="15"/>
      <c r="J277" s="15"/>
    </row>
    <row r="278" spans="5:10" ht="15.75" customHeight="1" x14ac:dyDescent="0.3">
      <c r="E278" s="15"/>
      <c r="F278" s="15"/>
      <c r="G278" s="15"/>
      <c r="H278" s="15"/>
      <c r="I278" s="15"/>
      <c r="J278" s="15"/>
    </row>
    <row r="279" spans="5:10" ht="15.75" customHeight="1" x14ac:dyDescent="0.3">
      <c r="E279" s="15"/>
      <c r="F279" s="15"/>
      <c r="G279" s="15"/>
      <c r="H279" s="15"/>
      <c r="I279" s="15"/>
      <c r="J279" s="15"/>
    </row>
    <row r="280" spans="5:10" ht="15.75" customHeight="1" x14ac:dyDescent="0.3">
      <c r="E280" s="15"/>
      <c r="F280" s="15"/>
      <c r="G280" s="15"/>
      <c r="H280" s="15"/>
      <c r="I280" s="15"/>
      <c r="J280" s="15"/>
    </row>
    <row r="281" spans="5:10" ht="15.75" customHeight="1" x14ac:dyDescent="0.3">
      <c r="E281" s="15"/>
      <c r="F281" s="15"/>
      <c r="G281" s="15"/>
      <c r="H281" s="15"/>
      <c r="I281" s="15"/>
      <c r="J281" s="15"/>
    </row>
    <row r="282" spans="5:10" ht="15.75" customHeight="1" x14ac:dyDescent="0.3">
      <c r="E282" s="15"/>
      <c r="F282" s="15"/>
      <c r="G282" s="15"/>
      <c r="H282" s="15"/>
      <c r="I282" s="15"/>
      <c r="J282" s="15"/>
    </row>
    <row r="283" spans="5:10" ht="15.75" customHeight="1" x14ac:dyDescent="0.3">
      <c r="E283" s="15"/>
      <c r="F283" s="15"/>
      <c r="G283" s="15"/>
      <c r="H283" s="15"/>
      <c r="I283" s="15"/>
      <c r="J283" s="15"/>
    </row>
    <row r="284" spans="5:10" ht="15.75" customHeight="1" x14ac:dyDescent="0.3">
      <c r="E284" s="15"/>
      <c r="F284" s="15"/>
      <c r="G284" s="15"/>
      <c r="H284" s="15"/>
      <c r="I284" s="15"/>
      <c r="J284" s="15"/>
    </row>
    <row r="285" spans="5:10" ht="15.75" customHeight="1" x14ac:dyDescent="0.3">
      <c r="E285" s="15"/>
      <c r="F285" s="15"/>
      <c r="G285" s="15"/>
      <c r="H285" s="15"/>
      <c r="I285" s="15"/>
      <c r="J285" s="15"/>
    </row>
    <row r="286" spans="5:10" ht="15.75" customHeight="1" x14ac:dyDescent="0.3">
      <c r="E286" s="15"/>
      <c r="F286" s="15"/>
      <c r="G286" s="15"/>
      <c r="H286" s="15"/>
      <c r="I286" s="15"/>
      <c r="J286" s="15"/>
    </row>
    <row r="287" spans="5:10" ht="15.75" customHeight="1" x14ac:dyDescent="0.3">
      <c r="E287" s="15"/>
      <c r="F287" s="15"/>
      <c r="G287" s="15"/>
      <c r="H287" s="15"/>
      <c r="I287" s="15"/>
      <c r="J287" s="15"/>
    </row>
    <row r="288" spans="5:10" ht="15.75" customHeight="1" x14ac:dyDescent="0.3">
      <c r="E288" s="15"/>
      <c r="F288" s="15"/>
      <c r="G288" s="15"/>
      <c r="H288" s="15"/>
      <c r="I288" s="15"/>
      <c r="J288" s="15"/>
    </row>
    <row r="289" spans="5:10" ht="15.75" customHeight="1" x14ac:dyDescent="0.3">
      <c r="E289" s="15"/>
      <c r="F289" s="15"/>
      <c r="G289" s="15"/>
      <c r="H289" s="15"/>
      <c r="I289" s="15"/>
      <c r="J289" s="15"/>
    </row>
    <row r="290" spans="5:10" ht="15.75" customHeight="1" x14ac:dyDescent="0.3">
      <c r="E290" s="15"/>
      <c r="F290" s="15"/>
      <c r="G290" s="15"/>
      <c r="H290" s="15"/>
      <c r="I290" s="15"/>
      <c r="J290" s="15"/>
    </row>
    <row r="291" spans="5:10" ht="15.75" customHeight="1" x14ac:dyDescent="0.3">
      <c r="E291" s="15"/>
      <c r="F291" s="15"/>
      <c r="G291" s="15"/>
      <c r="H291" s="15"/>
      <c r="I291" s="15"/>
      <c r="J291" s="15"/>
    </row>
    <row r="292" spans="5:10" ht="15.75" customHeight="1" x14ac:dyDescent="0.3">
      <c r="E292" s="15"/>
      <c r="F292" s="15"/>
      <c r="G292" s="15"/>
      <c r="H292" s="15"/>
      <c r="I292" s="15"/>
      <c r="J292" s="15"/>
    </row>
    <row r="293" spans="5:10" ht="15.75" customHeight="1" x14ac:dyDescent="0.3">
      <c r="E293" s="15"/>
      <c r="F293" s="15"/>
      <c r="G293" s="15"/>
      <c r="H293" s="15"/>
      <c r="I293" s="15"/>
      <c r="J293" s="15"/>
    </row>
    <row r="294" spans="5:10" ht="15.75" customHeight="1" x14ac:dyDescent="0.3">
      <c r="E294" s="15"/>
      <c r="F294" s="15"/>
      <c r="G294" s="15"/>
      <c r="H294" s="15"/>
      <c r="I294" s="15"/>
      <c r="J294" s="15"/>
    </row>
    <row r="295" spans="5:10" ht="15.75" customHeight="1" x14ac:dyDescent="0.3">
      <c r="E295" s="15"/>
      <c r="F295" s="15"/>
      <c r="G295" s="15"/>
      <c r="H295" s="15"/>
      <c r="I295" s="15"/>
      <c r="J295" s="15"/>
    </row>
    <row r="296" spans="5:10" ht="15.75" customHeight="1" x14ac:dyDescent="0.3">
      <c r="E296" s="15"/>
      <c r="F296" s="15"/>
      <c r="G296" s="15"/>
      <c r="H296" s="15"/>
      <c r="I296" s="15"/>
      <c r="J296" s="15"/>
    </row>
    <row r="297" spans="5:10" ht="15.75" customHeight="1" x14ac:dyDescent="0.3">
      <c r="E297" s="15"/>
      <c r="F297" s="15"/>
      <c r="G297" s="15"/>
      <c r="H297" s="15"/>
      <c r="I297" s="15"/>
      <c r="J297" s="15"/>
    </row>
    <row r="298" spans="5:10" ht="15.75" customHeight="1" x14ac:dyDescent="0.3">
      <c r="E298" s="15"/>
      <c r="F298" s="15"/>
      <c r="G298" s="15"/>
      <c r="H298" s="15"/>
      <c r="I298" s="15"/>
      <c r="J298" s="15"/>
    </row>
    <row r="299" spans="5:10" ht="15.75" customHeight="1" x14ac:dyDescent="0.3">
      <c r="E299" s="15"/>
      <c r="F299" s="15"/>
      <c r="G299" s="15"/>
      <c r="H299" s="15"/>
      <c r="I299" s="15"/>
      <c r="J299" s="15"/>
    </row>
    <row r="300" spans="5:10" ht="15.75" customHeight="1" x14ac:dyDescent="0.3">
      <c r="E300" s="15"/>
      <c r="F300" s="15"/>
      <c r="G300" s="15"/>
      <c r="H300" s="15"/>
      <c r="I300" s="15"/>
      <c r="J300" s="15"/>
    </row>
    <row r="301" spans="5:10" ht="15.75" customHeight="1" x14ac:dyDescent="0.3">
      <c r="E301" s="15"/>
      <c r="F301" s="15"/>
      <c r="G301" s="15"/>
      <c r="H301" s="15"/>
      <c r="I301" s="15"/>
      <c r="J301" s="15"/>
    </row>
    <row r="302" spans="5:10" ht="15.75" customHeight="1" x14ac:dyDescent="0.3">
      <c r="E302" s="15"/>
      <c r="F302" s="15"/>
      <c r="G302" s="15"/>
      <c r="H302" s="15"/>
      <c r="I302" s="15"/>
      <c r="J302" s="15"/>
    </row>
    <row r="303" spans="5:10" ht="15.75" customHeight="1" x14ac:dyDescent="0.3">
      <c r="E303" s="15"/>
      <c r="F303" s="15"/>
      <c r="G303" s="15"/>
      <c r="H303" s="15"/>
      <c r="I303" s="15"/>
      <c r="J303" s="15"/>
    </row>
    <row r="304" spans="5:10" ht="15.75" customHeight="1" x14ac:dyDescent="0.3">
      <c r="E304" s="15"/>
      <c r="F304" s="15"/>
      <c r="G304" s="15"/>
      <c r="H304" s="15"/>
      <c r="I304" s="15"/>
      <c r="J304" s="15"/>
    </row>
    <row r="305" spans="5:10" ht="15.75" customHeight="1" x14ac:dyDescent="0.3">
      <c r="E305" s="15"/>
      <c r="F305" s="15"/>
      <c r="G305" s="15"/>
      <c r="H305" s="15"/>
      <c r="I305" s="15"/>
      <c r="J305" s="15"/>
    </row>
    <row r="306" spans="5:10" ht="15.75" customHeight="1" x14ac:dyDescent="0.3">
      <c r="E306" s="15"/>
      <c r="F306" s="15"/>
      <c r="G306" s="15"/>
      <c r="H306" s="15"/>
      <c r="I306" s="15"/>
      <c r="J306" s="15"/>
    </row>
    <row r="307" spans="5:10" ht="15.75" customHeight="1" x14ac:dyDescent="0.3">
      <c r="E307" s="15"/>
      <c r="F307" s="15"/>
      <c r="G307" s="15"/>
      <c r="H307" s="15"/>
      <c r="I307" s="15"/>
      <c r="J307" s="15"/>
    </row>
    <row r="308" spans="5:10" ht="15.75" customHeight="1" x14ac:dyDescent="0.3">
      <c r="E308" s="15"/>
      <c r="F308" s="15"/>
      <c r="G308" s="15"/>
      <c r="H308" s="15"/>
      <c r="I308" s="15"/>
      <c r="J308" s="15"/>
    </row>
    <row r="309" spans="5:10" ht="15.75" customHeight="1" x14ac:dyDescent="0.3">
      <c r="E309" s="15"/>
      <c r="F309" s="15"/>
      <c r="G309" s="15"/>
      <c r="H309" s="15"/>
      <c r="I309" s="15"/>
      <c r="J309" s="15"/>
    </row>
    <row r="310" spans="5:10" ht="15.75" customHeight="1" x14ac:dyDescent="0.3">
      <c r="E310" s="15"/>
      <c r="F310" s="15"/>
      <c r="G310" s="15"/>
      <c r="H310" s="15"/>
      <c r="I310" s="15"/>
      <c r="J310" s="15"/>
    </row>
    <row r="311" spans="5:10" ht="15.75" customHeight="1" x14ac:dyDescent="0.3">
      <c r="E311" s="15"/>
      <c r="F311" s="15"/>
      <c r="G311" s="15"/>
      <c r="H311" s="15"/>
      <c r="I311" s="15"/>
      <c r="J311" s="15"/>
    </row>
    <row r="312" spans="5:10" ht="15.75" customHeight="1" x14ac:dyDescent="0.3">
      <c r="E312" s="15"/>
      <c r="F312" s="15"/>
      <c r="G312" s="15"/>
      <c r="H312" s="15"/>
      <c r="I312" s="15"/>
      <c r="J312" s="15"/>
    </row>
    <row r="313" spans="5:10" ht="15.75" customHeight="1" x14ac:dyDescent="0.3">
      <c r="E313" s="15"/>
      <c r="F313" s="15"/>
      <c r="G313" s="15"/>
      <c r="H313" s="15"/>
      <c r="I313" s="15"/>
      <c r="J313" s="15"/>
    </row>
    <row r="314" spans="5:10" ht="15.75" customHeight="1" x14ac:dyDescent="0.3">
      <c r="E314" s="15"/>
      <c r="F314" s="15"/>
      <c r="G314" s="15"/>
      <c r="H314" s="15"/>
      <c r="I314" s="15"/>
      <c r="J314" s="15"/>
    </row>
    <row r="315" spans="5:10" ht="15.75" customHeight="1" x14ac:dyDescent="0.3">
      <c r="E315" s="15"/>
      <c r="F315" s="15"/>
      <c r="G315" s="15"/>
      <c r="H315" s="15"/>
      <c r="I315" s="15"/>
      <c r="J315" s="15"/>
    </row>
    <row r="316" spans="5:10" ht="15.75" customHeight="1" x14ac:dyDescent="0.3">
      <c r="E316" s="15"/>
      <c r="F316" s="15"/>
      <c r="G316" s="15"/>
      <c r="H316" s="15"/>
      <c r="I316" s="15"/>
      <c r="J316" s="15"/>
    </row>
    <row r="317" spans="5:10" ht="15.75" customHeight="1" x14ac:dyDescent="0.3">
      <c r="E317" s="15"/>
      <c r="F317" s="15"/>
      <c r="G317" s="15"/>
      <c r="H317" s="15"/>
      <c r="I317" s="15"/>
      <c r="J317" s="15"/>
    </row>
    <row r="318" spans="5:10" ht="15.75" customHeight="1" x14ac:dyDescent="0.3">
      <c r="E318" s="15"/>
      <c r="F318" s="15"/>
      <c r="G318" s="15"/>
      <c r="H318" s="15"/>
      <c r="I318" s="15"/>
      <c r="J318" s="15"/>
    </row>
    <row r="319" spans="5:10" ht="15.75" customHeight="1" x14ac:dyDescent="0.3">
      <c r="E319" s="15"/>
      <c r="F319" s="15"/>
      <c r="G319" s="15"/>
      <c r="H319" s="15"/>
      <c r="I319" s="15"/>
      <c r="J319" s="15"/>
    </row>
    <row r="320" spans="5:10" ht="15.75" customHeight="1" x14ac:dyDescent="0.3">
      <c r="E320" s="15"/>
      <c r="F320" s="15"/>
      <c r="G320" s="15"/>
      <c r="H320" s="15"/>
      <c r="I320" s="15"/>
      <c r="J320" s="15"/>
    </row>
    <row r="321" spans="5:10" ht="15.75" customHeight="1" x14ac:dyDescent="0.3">
      <c r="E321" s="15"/>
      <c r="F321" s="15"/>
      <c r="G321" s="15"/>
      <c r="H321" s="15"/>
      <c r="I321" s="15"/>
      <c r="J321" s="15"/>
    </row>
    <row r="322" spans="5:10" ht="15.75" customHeight="1" x14ac:dyDescent="0.3">
      <c r="E322" s="15"/>
      <c r="F322" s="15"/>
      <c r="G322" s="15"/>
      <c r="H322" s="15"/>
      <c r="I322" s="15"/>
      <c r="J322" s="15"/>
    </row>
    <row r="323" spans="5:10" ht="15.75" customHeight="1" x14ac:dyDescent="0.3">
      <c r="E323" s="15"/>
      <c r="F323" s="15"/>
      <c r="G323" s="15"/>
      <c r="H323" s="15"/>
      <c r="I323" s="15"/>
      <c r="J323" s="15"/>
    </row>
    <row r="324" spans="5:10" ht="15.75" customHeight="1" x14ac:dyDescent="0.3">
      <c r="E324" s="15"/>
      <c r="F324" s="15"/>
      <c r="G324" s="15"/>
      <c r="H324" s="15"/>
      <c r="I324" s="15"/>
      <c r="J324" s="15"/>
    </row>
    <row r="325" spans="5:10" ht="15.75" customHeight="1" x14ac:dyDescent="0.3">
      <c r="E325" s="15"/>
      <c r="F325" s="15"/>
      <c r="G325" s="15"/>
      <c r="H325" s="15"/>
      <c r="I325" s="15"/>
      <c r="J325" s="15"/>
    </row>
    <row r="326" spans="5:10" ht="15.75" customHeight="1" x14ac:dyDescent="0.3">
      <c r="E326" s="15"/>
      <c r="F326" s="15"/>
      <c r="G326" s="15"/>
      <c r="H326" s="15"/>
      <c r="I326" s="15"/>
      <c r="J326" s="15"/>
    </row>
    <row r="327" spans="5:10" ht="15.75" customHeight="1" x14ac:dyDescent="0.3">
      <c r="E327" s="15"/>
      <c r="F327" s="15"/>
      <c r="G327" s="15"/>
      <c r="H327" s="15"/>
      <c r="I327" s="15"/>
      <c r="J327" s="15"/>
    </row>
    <row r="328" spans="5:10" ht="15.75" customHeight="1" x14ac:dyDescent="0.3">
      <c r="E328" s="15"/>
      <c r="F328" s="15"/>
      <c r="G328" s="15"/>
      <c r="H328" s="15"/>
      <c r="I328" s="15"/>
      <c r="J328" s="15"/>
    </row>
    <row r="329" spans="5:10" ht="15.75" customHeight="1" x14ac:dyDescent="0.3">
      <c r="E329" s="15"/>
      <c r="F329" s="15"/>
      <c r="G329" s="15"/>
      <c r="H329" s="15"/>
      <c r="I329" s="15"/>
      <c r="J329" s="15"/>
    </row>
    <row r="330" spans="5:10" ht="15.75" customHeight="1" x14ac:dyDescent="0.3">
      <c r="E330" s="15"/>
      <c r="F330" s="15"/>
      <c r="G330" s="15"/>
      <c r="H330" s="15"/>
      <c r="I330" s="15"/>
      <c r="J330" s="15"/>
    </row>
    <row r="331" spans="5:10" ht="15.75" customHeight="1" x14ac:dyDescent="0.3">
      <c r="E331" s="15"/>
      <c r="F331" s="15"/>
      <c r="G331" s="15"/>
      <c r="H331" s="15"/>
      <c r="I331" s="15"/>
      <c r="J331" s="15"/>
    </row>
    <row r="332" spans="5:10" ht="15.75" customHeight="1" x14ac:dyDescent="0.3">
      <c r="E332" s="15"/>
      <c r="F332" s="15"/>
      <c r="G332" s="15"/>
      <c r="H332" s="15"/>
      <c r="I332" s="15"/>
      <c r="J332" s="15"/>
    </row>
    <row r="333" spans="5:10" ht="15.75" customHeight="1" x14ac:dyDescent="0.3">
      <c r="E333" s="15"/>
      <c r="F333" s="15"/>
      <c r="G333" s="15"/>
      <c r="H333" s="15"/>
      <c r="I333" s="15"/>
      <c r="J333" s="15"/>
    </row>
    <row r="334" spans="5:10" ht="15.75" customHeight="1" x14ac:dyDescent="0.3">
      <c r="E334" s="15"/>
      <c r="F334" s="15"/>
      <c r="G334" s="15"/>
      <c r="H334" s="15"/>
      <c r="I334" s="15"/>
      <c r="J334" s="15"/>
    </row>
    <row r="335" spans="5:10" ht="15.75" customHeight="1" x14ac:dyDescent="0.3">
      <c r="E335" s="15"/>
      <c r="F335" s="15"/>
      <c r="G335" s="15"/>
      <c r="H335" s="15"/>
      <c r="I335" s="15"/>
      <c r="J335" s="15"/>
    </row>
    <row r="336" spans="5:10" ht="15.75" customHeight="1" x14ac:dyDescent="0.3">
      <c r="E336" s="15"/>
      <c r="F336" s="15"/>
      <c r="G336" s="15"/>
      <c r="H336" s="15"/>
      <c r="I336" s="15"/>
      <c r="J336" s="15"/>
    </row>
    <row r="337" spans="5:10" ht="15.75" customHeight="1" x14ac:dyDescent="0.3">
      <c r="E337" s="15"/>
      <c r="F337" s="15"/>
      <c r="G337" s="15"/>
      <c r="H337" s="15"/>
      <c r="I337" s="15"/>
      <c r="J337" s="15"/>
    </row>
    <row r="338" spans="5:10" ht="15.75" customHeight="1" x14ac:dyDescent="0.3">
      <c r="E338" s="15"/>
      <c r="F338" s="15"/>
      <c r="G338" s="15"/>
      <c r="H338" s="15"/>
      <c r="I338" s="15"/>
      <c r="J338" s="15"/>
    </row>
    <row r="339" spans="5:10" ht="15.75" customHeight="1" x14ac:dyDescent="0.3">
      <c r="E339" s="15"/>
      <c r="F339" s="15"/>
      <c r="G339" s="15"/>
      <c r="H339" s="15"/>
      <c r="I339" s="15"/>
      <c r="J339" s="15"/>
    </row>
    <row r="340" spans="5:10" ht="15.75" customHeight="1" x14ac:dyDescent="0.3">
      <c r="E340" s="15"/>
      <c r="F340" s="15"/>
      <c r="G340" s="15"/>
      <c r="H340" s="15"/>
      <c r="I340" s="15"/>
      <c r="J340" s="15"/>
    </row>
    <row r="341" spans="5:10" ht="15.75" customHeight="1" x14ac:dyDescent="0.3">
      <c r="E341" s="15"/>
      <c r="F341" s="15"/>
      <c r="G341" s="15"/>
      <c r="H341" s="15"/>
      <c r="I341" s="15"/>
      <c r="J341" s="15"/>
    </row>
    <row r="342" spans="5:10" ht="15.75" customHeight="1" x14ac:dyDescent="0.3">
      <c r="E342" s="15"/>
      <c r="F342" s="15"/>
      <c r="G342" s="15"/>
      <c r="H342" s="15"/>
      <c r="I342" s="15"/>
      <c r="J342" s="15"/>
    </row>
    <row r="343" spans="5:10" ht="15.75" customHeight="1" x14ac:dyDescent="0.3">
      <c r="E343" s="15"/>
      <c r="F343" s="15"/>
      <c r="G343" s="15"/>
      <c r="H343" s="15"/>
      <c r="I343" s="15"/>
      <c r="J343" s="15"/>
    </row>
    <row r="344" spans="5:10" ht="15.75" customHeight="1" x14ac:dyDescent="0.3">
      <c r="E344" s="15"/>
      <c r="F344" s="15"/>
      <c r="G344" s="15"/>
      <c r="H344" s="15"/>
      <c r="I344" s="15"/>
      <c r="J344" s="15"/>
    </row>
    <row r="345" spans="5:10" ht="15.75" customHeight="1" x14ac:dyDescent="0.3">
      <c r="E345" s="15"/>
      <c r="F345" s="15"/>
      <c r="G345" s="15"/>
      <c r="H345" s="15"/>
      <c r="I345" s="15"/>
      <c r="J345" s="15"/>
    </row>
    <row r="346" spans="5:10" ht="15.75" customHeight="1" x14ac:dyDescent="0.3">
      <c r="E346" s="15"/>
      <c r="F346" s="15"/>
      <c r="G346" s="15"/>
      <c r="H346" s="15"/>
      <c r="I346" s="15"/>
      <c r="J346" s="15"/>
    </row>
    <row r="347" spans="5:10" ht="15.75" customHeight="1" x14ac:dyDescent="0.3">
      <c r="E347" s="15"/>
      <c r="F347" s="15"/>
      <c r="G347" s="15"/>
      <c r="H347" s="15"/>
      <c r="I347" s="15"/>
      <c r="J347" s="15"/>
    </row>
    <row r="348" spans="5:10" ht="15.75" customHeight="1" x14ac:dyDescent="0.3">
      <c r="E348" s="15"/>
      <c r="F348" s="15"/>
      <c r="G348" s="15"/>
      <c r="H348" s="15"/>
      <c r="I348" s="15"/>
      <c r="J348" s="15"/>
    </row>
    <row r="349" spans="5:10" ht="15.75" customHeight="1" x14ac:dyDescent="0.3">
      <c r="E349" s="15"/>
      <c r="F349" s="15"/>
      <c r="G349" s="15"/>
      <c r="H349" s="15"/>
      <c r="I349" s="15"/>
      <c r="J349" s="15"/>
    </row>
    <row r="350" spans="5:10" ht="15.75" customHeight="1" x14ac:dyDescent="0.3">
      <c r="E350" s="15"/>
      <c r="F350" s="15"/>
      <c r="G350" s="15"/>
      <c r="H350" s="15"/>
      <c r="I350" s="15"/>
      <c r="J350" s="15"/>
    </row>
    <row r="351" spans="5:10" ht="15.75" customHeight="1" x14ac:dyDescent="0.3">
      <c r="E351" s="15"/>
      <c r="F351" s="15"/>
      <c r="G351" s="15"/>
      <c r="H351" s="15"/>
      <c r="I351" s="15"/>
      <c r="J351" s="15"/>
    </row>
    <row r="352" spans="5:10" ht="15.75" customHeight="1" x14ac:dyDescent="0.3">
      <c r="E352" s="15"/>
      <c r="F352" s="15"/>
      <c r="G352" s="15"/>
      <c r="H352" s="15"/>
      <c r="I352" s="15"/>
      <c r="J352" s="15"/>
    </row>
    <row r="353" spans="5:10" ht="15.75" customHeight="1" x14ac:dyDescent="0.3">
      <c r="E353" s="15"/>
      <c r="F353" s="15"/>
      <c r="G353" s="15"/>
      <c r="H353" s="15"/>
      <c r="I353" s="15"/>
      <c r="J353" s="15"/>
    </row>
    <row r="354" spans="5:10" ht="15.75" customHeight="1" x14ac:dyDescent="0.3">
      <c r="E354" s="15"/>
      <c r="F354" s="15"/>
      <c r="G354" s="15"/>
      <c r="H354" s="15"/>
      <c r="I354" s="15"/>
      <c r="J354" s="15"/>
    </row>
    <row r="355" spans="5:10" ht="15.75" customHeight="1" x14ac:dyDescent="0.3">
      <c r="E355" s="15"/>
      <c r="F355" s="15"/>
      <c r="G355" s="15"/>
      <c r="H355" s="15"/>
      <c r="I355" s="15"/>
      <c r="J355" s="15"/>
    </row>
    <row r="356" spans="5:10" ht="15.75" customHeight="1" x14ac:dyDescent="0.3">
      <c r="E356" s="15"/>
      <c r="F356" s="15"/>
      <c r="G356" s="15"/>
      <c r="H356" s="15"/>
      <c r="I356" s="15"/>
      <c r="J356" s="15"/>
    </row>
    <row r="357" spans="5:10" ht="15.75" customHeight="1" x14ac:dyDescent="0.3">
      <c r="E357" s="15"/>
      <c r="F357" s="15"/>
      <c r="G357" s="15"/>
      <c r="H357" s="15"/>
      <c r="I357" s="15"/>
      <c r="J357" s="15"/>
    </row>
    <row r="358" spans="5:10" ht="15.75" customHeight="1" x14ac:dyDescent="0.3">
      <c r="E358" s="15"/>
      <c r="F358" s="15"/>
      <c r="G358" s="15"/>
      <c r="H358" s="15"/>
      <c r="I358" s="15"/>
      <c r="J358" s="15"/>
    </row>
    <row r="359" spans="5:10" ht="15.75" customHeight="1" x14ac:dyDescent="0.3">
      <c r="E359" s="15"/>
      <c r="F359" s="15"/>
      <c r="G359" s="15"/>
      <c r="H359" s="15"/>
      <c r="I359" s="15"/>
      <c r="J359" s="15"/>
    </row>
    <row r="360" spans="5:10" ht="15.75" customHeight="1" x14ac:dyDescent="0.3">
      <c r="E360" s="15"/>
      <c r="F360" s="15"/>
      <c r="G360" s="15"/>
      <c r="H360" s="15"/>
      <c r="I360" s="15"/>
      <c r="J360" s="15"/>
    </row>
    <row r="361" spans="5:10" ht="15.75" customHeight="1" x14ac:dyDescent="0.3">
      <c r="E361" s="15"/>
      <c r="F361" s="15"/>
      <c r="G361" s="15"/>
      <c r="H361" s="15"/>
      <c r="I361" s="15"/>
      <c r="J361" s="15"/>
    </row>
    <row r="362" spans="5:10" ht="15.75" customHeight="1" x14ac:dyDescent="0.3">
      <c r="E362" s="15"/>
      <c r="F362" s="15"/>
      <c r="G362" s="15"/>
      <c r="H362" s="15"/>
      <c r="I362" s="15"/>
      <c r="J362" s="15"/>
    </row>
    <row r="363" spans="5:10" ht="15.75" customHeight="1" x14ac:dyDescent="0.3">
      <c r="E363" s="15"/>
      <c r="F363" s="15"/>
      <c r="G363" s="15"/>
      <c r="H363" s="15"/>
      <c r="I363" s="15"/>
      <c r="J363" s="15"/>
    </row>
    <row r="364" spans="5:10" ht="15.75" customHeight="1" x14ac:dyDescent="0.3">
      <c r="E364" s="15"/>
      <c r="F364" s="15"/>
      <c r="G364" s="15"/>
      <c r="H364" s="15"/>
      <c r="I364" s="15"/>
      <c r="J364" s="15"/>
    </row>
    <row r="365" spans="5:10" ht="15.75" customHeight="1" x14ac:dyDescent="0.3">
      <c r="E365" s="15"/>
      <c r="F365" s="15"/>
      <c r="G365" s="15"/>
      <c r="H365" s="15"/>
      <c r="I365" s="15"/>
      <c r="J365" s="15"/>
    </row>
    <row r="366" spans="5:10" ht="15.75" customHeight="1" x14ac:dyDescent="0.3">
      <c r="E366" s="15"/>
      <c r="F366" s="15"/>
      <c r="G366" s="15"/>
      <c r="H366" s="15"/>
      <c r="I366" s="15"/>
      <c r="J366" s="15"/>
    </row>
    <row r="367" spans="5:10" ht="15.75" customHeight="1" x14ac:dyDescent="0.3">
      <c r="E367" s="15"/>
      <c r="F367" s="15"/>
      <c r="G367" s="15"/>
      <c r="H367" s="15"/>
      <c r="I367" s="15"/>
      <c r="J367" s="15"/>
    </row>
    <row r="368" spans="5:10" ht="15.75" customHeight="1" x14ac:dyDescent="0.3">
      <c r="E368" s="15"/>
      <c r="F368" s="15"/>
      <c r="G368" s="15"/>
      <c r="H368" s="15"/>
      <c r="I368" s="15"/>
      <c r="J368" s="15"/>
    </row>
    <row r="369" spans="5:10" ht="15.75" customHeight="1" x14ac:dyDescent="0.3">
      <c r="E369" s="15"/>
      <c r="F369" s="15"/>
      <c r="G369" s="15"/>
      <c r="H369" s="15"/>
      <c r="I369" s="15"/>
      <c r="J369" s="15"/>
    </row>
    <row r="370" spans="5:10" ht="15.75" customHeight="1" x14ac:dyDescent="0.3">
      <c r="E370" s="15"/>
      <c r="F370" s="15"/>
      <c r="G370" s="15"/>
      <c r="H370" s="15"/>
      <c r="I370" s="15"/>
      <c r="J370" s="15"/>
    </row>
    <row r="371" spans="5:10" ht="15.75" customHeight="1" x14ac:dyDescent="0.3">
      <c r="E371" s="15"/>
      <c r="F371" s="15"/>
      <c r="G371" s="15"/>
      <c r="H371" s="15"/>
      <c r="I371" s="15"/>
      <c r="J371" s="15"/>
    </row>
    <row r="372" spans="5:10" ht="15.75" customHeight="1" x14ac:dyDescent="0.3">
      <c r="E372" s="15"/>
      <c r="F372" s="15"/>
      <c r="G372" s="15"/>
      <c r="H372" s="15"/>
      <c r="I372" s="15"/>
      <c r="J372" s="15"/>
    </row>
    <row r="373" spans="5:10" ht="15.75" customHeight="1" x14ac:dyDescent="0.3">
      <c r="E373" s="15"/>
      <c r="F373" s="15"/>
      <c r="G373" s="15"/>
      <c r="H373" s="15"/>
      <c r="I373" s="15"/>
      <c r="J373" s="15"/>
    </row>
    <row r="374" spans="5:10" ht="15.75" customHeight="1" x14ac:dyDescent="0.3">
      <c r="E374" s="15"/>
      <c r="F374" s="15"/>
      <c r="G374" s="15"/>
      <c r="H374" s="15"/>
      <c r="I374" s="15"/>
      <c r="J374" s="15"/>
    </row>
    <row r="375" spans="5:10" ht="15.75" customHeight="1" x14ac:dyDescent="0.3">
      <c r="E375" s="15"/>
      <c r="F375" s="15"/>
      <c r="G375" s="15"/>
      <c r="H375" s="15"/>
      <c r="I375" s="15"/>
      <c r="J375" s="15"/>
    </row>
    <row r="376" spans="5:10" ht="15.75" customHeight="1" x14ac:dyDescent="0.3">
      <c r="E376" s="15"/>
      <c r="F376" s="15"/>
      <c r="G376" s="15"/>
      <c r="H376" s="15"/>
      <c r="I376" s="15"/>
      <c r="J376" s="15"/>
    </row>
    <row r="377" spans="5:10" ht="15.75" customHeight="1" x14ac:dyDescent="0.3">
      <c r="E377" s="15"/>
      <c r="F377" s="15"/>
      <c r="G377" s="15"/>
      <c r="H377" s="15"/>
      <c r="I377" s="15"/>
      <c r="J377" s="15"/>
    </row>
    <row r="378" spans="5:10" ht="15.75" customHeight="1" x14ac:dyDescent="0.3">
      <c r="E378" s="15"/>
      <c r="F378" s="15"/>
      <c r="G378" s="15"/>
      <c r="H378" s="15"/>
      <c r="I378" s="15"/>
      <c r="J378" s="15"/>
    </row>
    <row r="379" spans="5:10" ht="15.75" customHeight="1" x14ac:dyDescent="0.3">
      <c r="E379" s="15"/>
      <c r="F379" s="15"/>
      <c r="G379" s="15"/>
      <c r="H379" s="15"/>
      <c r="I379" s="15"/>
      <c r="J379" s="15"/>
    </row>
    <row r="380" spans="5:10" ht="15.75" customHeight="1" x14ac:dyDescent="0.3">
      <c r="E380" s="15"/>
      <c r="F380" s="15"/>
      <c r="G380" s="15"/>
      <c r="H380" s="15"/>
      <c r="I380" s="15"/>
      <c r="J380" s="15"/>
    </row>
    <row r="381" spans="5:10" ht="15.75" customHeight="1" x14ac:dyDescent="0.3">
      <c r="E381" s="15"/>
      <c r="F381" s="15"/>
      <c r="G381" s="15"/>
      <c r="H381" s="15"/>
      <c r="I381" s="15"/>
      <c r="J381" s="15"/>
    </row>
    <row r="382" spans="5:10" ht="15.75" customHeight="1" x14ac:dyDescent="0.3">
      <c r="E382" s="15"/>
      <c r="F382" s="15"/>
      <c r="G382" s="15"/>
      <c r="H382" s="15"/>
      <c r="I382" s="15"/>
      <c r="J382" s="15"/>
    </row>
    <row r="383" spans="5:10" ht="15.75" customHeight="1" x14ac:dyDescent="0.3">
      <c r="E383" s="15"/>
      <c r="F383" s="15"/>
      <c r="G383" s="15"/>
      <c r="H383" s="15"/>
      <c r="I383" s="15"/>
      <c r="J383" s="15"/>
    </row>
    <row r="384" spans="5:10" ht="15.75" customHeight="1" x14ac:dyDescent="0.3">
      <c r="E384" s="15"/>
      <c r="F384" s="15"/>
      <c r="G384" s="15"/>
      <c r="H384" s="15"/>
      <c r="I384" s="15"/>
      <c r="J384" s="15"/>
    </row>
    <row r="385" spans="5:10" ht="15.75" customHeight="1" x14ac:dyDescent="0.3">
      <c r="E385" s="15"/>
      <c r="F385" s="15"/>
      <c r="G385" s="15"/>
      <c r="H385" s="15"/>
      <c r="I385" s="15"/>
      <c r="J385" s="15"/>
    </row>
    <row r="386" spans="5:10" ht="15.75" customHeight="1" x14ac:dyDescent="0.3">
      <c r="E386" s="15"/>
      <c r="F386" s="15"/>
      <c r="G386" s="15"/>
      <c r="H386" s="15"/>
      <c r="I386" s="15"/>
      <c r="J386" s="15"/>
    </row>
    <row r="387" spans="5:10" ht="15.75" customHeight="1" x14ac:dyDescent="0.3">
      <c r="E387" s="15"/>
      <c r="F387" s="15"/>
      <c r="G387" s="15"/>
      <c r="H387" s="15"/>
      <c r="I387" s="15"/>
      <c r="J387" s="15"/>
    </row>
    <row r="388" spans="5:10" ht="15.75" customHeight="1" x14ac:dyDescent="0.3">
      <c r="E388" s="15"/>
      <c r="F388" s="15"/>
      <c r="G388" s="15"/>
      <c r="H388" s="15"/>
      <c r="I388" s="15"/>
      <c r="J388" s="15"/>
    </row>
    <row r="389" spans="5:10" ht="15.75" customHeight="1" x14ac:dyDescent="0.3">
      <c r="E389" s="15"/>
      <c r="F389" s="15"/>
      <c r="G389" s="15"/>
      <c r="H389" s="15"/>
      <c r="I389" s="15"/>
      <c r="J389" s="15"/>
    </row>
    <row r="390" spans="5:10" ht="15.75" customHeight="1" x14ac:dyDescent="0.3">
      <c r="E390" s="15"/>
      <c r="F390" s="15"/>
      <c r="G390" s="15"/>
      <c r="H390" s="15"/>
      <c r="I390" s="15"/>
      <c r="J390" s="15"/>
    </row>
    <row r="391" spans="5:10" ht="15.75" customHeight="1" x14ac:dyDescent="0.3">
      <c r="E391" s="15"/>
      <c r="F391" s="15"/>
      <c r="G391" s="15"/>
      <c r="H391" s="15"/>
      <c r="I391" s="15"/>
      <c r="J391" s="15"/>
    </row>
    <row r="392" spans="5:10" ht="15.75" customHeight="1" x14ac:dyDescent="0.3">
      <c r="E392" s="15"/>
      <c r="F392" s="15"/>
      <c r="G392" s="15"/>
      <c r="H392" s="15"/>
      <c r="I392" s="15"/>
      <c r="J392" s="15"/>
    </row>
    <row r="393" spans="5:10" ht="15.75" customHeight="1" x14ac:dyDescent="0.3">
      <c r="E393" s="15"/>
      <c r="F393" s="15"/>
      <c r="G393" s="15"/>
      <c r="H393" s="15"/>
      <c r="I393" s="15"/>
      <c r="J393" s="15"/>
    </row>
    <row r="394" spans="5:10" ht="15.75" customHeight="1" x14ac:dyDescent="0.3">
      <c r="E394" s="15"/>
      <c r="F394" s="15"/>
      <c r="G394" s="15"/>
      <c r="H394" s="15"/>
      <c r="I394" s="15"/>
      <c r="J394" s="15"/>
    </row>
    <row r="395" spans="5:10" ht="15.75" customHeight="1" x14ac:dyDescent="0.3">
      <c r="E395" s="15"/>
      <c r="F395" s="15"/>
      <c r="G395" s="15"/>
      <c r="H395" s="15"/>
      <c r="I395" s="15"/>
      <c r="J395" s="15"/>
    </row>
    <row r="396" spans="5:10" ht="15.75" customHeight="1" x14ac:dyDescent="0.3">
      <c r="E396" s="15"/>
      <c r="F396" s="15"/>
      <c r="G396" s="15"/>
      <c r="H396" s="15"/>
      <c r="I396" s="15"/>
      <c r="J396" s="15"/>
    </row>
    <row r="397" spans="5:10" ht="15.75" customHeight="1" x14ac:dyDescent="0.3">
      <c r="E397" s="15"/>
      <c r="F397" s="15"/>
      <c r="G397" s="15"/>
      <c r="H397" s="15"/>
      <c r="I397" s="15"/>
      <c r="J397" s="15"/>
    </row>
    <row r="398" spans="5:10" ht="15.75" customHeight="1" x14ac:dyDescent="0.3">
      <c r="E398" s="15"/>
      <c r="F398" s="15"/>
      <c r="G398" s="15"/>
      <c r="H398" s="15"/>
      <c r="I398" s="15"/>
      <c r="J398" s="15"/>
    </row>
    <row r="399" spans="5:10" ht="15.75" customHeight="1" x14ac:dyDescent="0.3">
      <c r="E399" s="15"/>
      <c r="F399" s="15"/>
      <c r="G399" s="15"/>
      <c r="H399" s="15"/>
      <c r="I399" s="15"/>
      <c r="J399" s="15"/>
    </row>
    <row r="400" spans="5:10" ht="15.75" customHeight="1" x14ac:dyDescent="0.3">
      <c r="E400" s="15"/>
      <c r="F400" s="15"/>
      <c r="G400" s="15"/>
      <c r="H400" s="15"/>
      <c r="I400" s="15"/>
      <c r="J400" s="15"/>
    </row>
    <row r="401" spans="5:10" ht="15.75" customHeight="1" x14ac:dyDescent="0.3">
      <c r="E401" s="15"/>
      <c r="F401" s="15"/>
      <c r="G401" s="15"/>
      <c r="H401" s="15"/>
      <c r="I401" s="15"/>
      <c r="J401" s="15"/>
    </row>
    <row r="402" spans="5:10" ht="15.75" customHeight="1" x14ac:dyDescent="0.3">
      <c r="E402" s="15"/>
      <c r="F402" s="15"/>
      <c r="G402" s="15"/>
      <c r="H402" s="15"/>
      <c r="I402" s="15"/>
      <c r="J402" s="15"/>
    </row>
    <row r="403" spans="5:10" ht="15.75" customHeight="1" x14ac:dyDescent="0.3">
      <c r="E403" s="15"/>
      <c r="F403" s="15"/>
      <c r="G403" s="15"/>
      <c r="H403" s="15"/>
      <c r="I403" s="15"/>
      <c r="J403" s="15"/>
    </row>
    <row r="404" spans="5:10" ht="15.75" customHeight="1" x14ac:dyDescent="0.3">
      <c r="E404" s="15"/>
      <c r="F404" s="15"/>
      <c r="G404" s="15"/>
      <c r="H404" s="15"/>
      <c r="I404" s="15"/>
      <c r="J404" s="15"/>
    </row>
    <row r="405" spans="5:10" ht="15.75" customHeight="1" x14ac:dyDescent="0.3">
      <c r="E405" s="15"/>
      <c r="F405" s="15"/>
      <c r="G405" s="15"/>
      <c r="H405" s="15"/>
      <c r="I405" s="15"/>
      <c r="J405" s="15"/>
    </row>
    <row r="406" spans="5:10" ht="15.75" customHeight="1" x14ac:dyDescent="0.3">
      <c r="E406" s="15"/>
      <c r="F406" s="15"/>
      <c r="G406" s="15"/>
      <c r="H406" s="15"/>
      <c r="I406" s="15"/>
      <c r="J406" s="15"/>
    </row>
    <row r="407" spans="5:10" ht="15.75" customHeight="1" x14ac:dyDescent="0.3">
      <c r="E407" s="15"/>
      <c r="F407" s="15"/>
      <c r="G407" s="15"/>
      <c r="H407" s="15"/>
      <c r="I407" s="15"/>
      <c r="J407" s="15"/>
    </row>
    <row r="408" spans="5:10" ht="15.75" customHeight="1" x14ac:dyDescent="0.3">
      <c r="E408" s="15"/>
      <c r="F408" s="15"/>
      <c r="G408" s="15"/>
      <c r="H408" s="15"/>
      <c r="I408" s="15"/>
      <c r="J408" s="15"/>
    </row>
    <row r="409" spans="5:10" ht="15.75" customHeight="1" x14ac:dyDescent="0.3">
      <c r="E409" s="15"/>
      <c r="F409" s="15"/>
      <c r="G409" s="15"/>
      <c r="H409" s="15"/>
      <c r="I409" s="15"/>
      <c r="J409" s="15"/>
    </row>
    <row r="410" spans="5:10" ht="15.75" customHeight="1" x14ac:dyDescent="0.3">
      <c r="E410" s="15"/>
      <c r="F410" s="15"/>
      <c r="G410" s="15"/>
      <c r="H410" s="15"/>
      <c r="I410" s="15"/>
      <c r="J410" s="15"/>
    </row>
    <row r="411" spans="5:10" ht="15.75" customHeight="1" x14ac:dyDescent="0.3">
      <c r="E411" s="15"/>
      <c r="F411" s="15"/>
      <c r="G411" s="15"/>
      <c r="H411" s="15"/>
      <c r="I411" s="15"/>
      <c r="J411" s="15"/>
    </row>
    <row r="412" spans="5:10" ht="15.75" customHeight="1" x14ac:dyDescent="0.3">
      <c r="E412" s="15"/>
      <c r="F412" s="15"/>
      <c r="G412" s="15"/>
      <c r="H412" s="15"/>
      <c r="I412" s="15"/>
      <c r="J412" s="15"/>
    </row>
    <row r="413" spans="5:10" ht="15.75" customHeight="1" x14ac:dyDescent="0.3">
      <c r="E413" s="15"/>
      <c r="F413" s="15"/>
      <c r="G413" s="15"/>
      <c r="H413" s="15"/>
      <c r="I413" s="15"/>
      <c r="J413" s="15"/>
    </row>
    <row r="414" spans="5:10" ht="15.75" customHeight="1" x14ac:dyDescent="0.3">
      <c r="E414" s="15"/>
      <c r="F414" s="15"/>
      <c r="G414" s="15"/>
      <c r="H414" s="15"/>
      <c r="I414" s="15"/>
      <c r="J414" s="15"/>
    </row>
    <row r="415" spans="5:10" ht="15.75" customHeight="1" x14ac:dyDescent="0.3">
      <c r="E415" s="15"/>
      <c r="F415" s="15"/>
      <c r="G415" s="15"/>
      <c r="H415" s="15"/>
      <c r="I415" s="15"/>
      <c r="J415" s="15"/>
    </row>
    <row r="416" spans="5:10" ht="15.75" customHeight="1" x14ac:dyDescent="0.3">
      <c r="E416" s="15"/>
      <c r="F416" s="15"/>
      <c r="G416" s="15"/>
      <c r="H416" s="15"/>
      <c r="I416" s="15"/>
      <c r="J416" s="15"/>
    </row>
    <row r="417" spans="5:10" ht="15.75" customHeight="1" x14ac:dyDescent="0.3">
      <c r="E417" s="15"/>
      <c r="F417" s="15"/>
      <c r="G417" s="15"/>
      <c r="H417" s="15"/>
      <c r="I417" s="15"/>
      <c r="J417" s="15"/>
    </row>
    <row r="418" spans="5:10" ht="15.75" customHeight="1" x14ac:dyDescent="0.3">
      <c r="E418" s="15"/>
      <c r="F418" s="15"/>
      <c r="G418" s="15"/>
      <c r="H418" s="15"/>
      <c r="I418" s="15"/>
      <c r="J418" s="15"/>
    </row>
    <row r="419" spans="5:10" ht="15.75" customHeight="1" x14ac:dyDescent="0.3">
      <c r="E419" s="15"/>
      <c r="F419" s="15"/>
      <c r="G419" s="15"/>
      <c r="H419" s="15"/>
      <c r="I419" s="15"/>
      <c r="J419" s="15"/>
    </row>
    <row r="420" spans="5:10" ht="15.75" customHeight="1" x14ac:dyDescent="0.3">
      <c r="E420" s="15"/>
      <c r="F420" s="15"/>
      <c r="G420" s="15"/>
      <c r="H420" s="15"/>
      <c r="I420" s="15"/>
      <c r="J420" s="15"/>
    </row>
    <row r="421" spans="5:10" ht="15.75" customHeight="1" x14ac:dyDescent="0.3">
      <c r="E421" s="15"/>
      <c r="F421" s="15"/>
      <c r="G421" s="15"/>
      <c r="H421" s="15"/>
      <c r="I421" s="15"/>
      <c r="J421" s="15"/>
    </row>
    <row r="422" spans="5:10" ht="15.75" customHeight="1" x14ac:dyDescent="0.3">
      <c r="E422" s="15"/>
      <c r="F422" s="15"/>
      <c r="G422" s="15"/>
      <c r="H422" s="15"/>
      <c r="I422" s="15"/>
      <c r="J422" s="15"/>
    </row>
    <row r="423" spans="5:10" ht="15.75" customHeight="1" x14ac:dyDescent="0.3">
      <c r="E423" s="15"/>
      <c r="F423" s="15"/>
      <c r="G423" s="15"/>
      <c r="H423" s="15"/>
      <c r="I423" s="15"/>
      <c r="J423" s="15"/>
    </row>
    <row r="424" spans="5:10" ht="15.75" customHeight="1" x14ac:dyDescent="0.3">
      <c r="E424" s="15"/>
      <c r="F424" s="15"/>
      <c r="G424" s="15"/>
      <c r="H424" s="15"/>
      <c r="I424" s="15"/>
      <c r="J424" s="15"/>
    </row>
    <row r="425" spans="5:10" ht="15.75" customHeight="1" x14ac:dyDescent="0.3">
      <c r="E425" s="15"/>
      <c r="F425" s="15"/>
      <c r="G425" s="15"/>
      <c r="H425" s="15"/>
      <c r="I425" s="15"/>
      <c r="J425" s="15"/>
    </row>
    <row r="426" spans="5:10" ht="15.75" customHeight="1" x14ac:dyDescent="0.3">
      <c r="E426" s="15"/>
      <c r="F426" s="15"/>
      <c r="G426" s="15"/>
      <c r="H426" s="15"/>
      <c r="I426" s="15"/>
      <c r="J426" s="15"/>
    </row>
    <row r="427" spans="5:10" ht="15.75" customHeight="1" x14ac:dyDescent="0.3">
      <c r="E427" s="15"/>
      <c r="F427" s="15"/>
      <c r="G427" s="15"/>
      <c r="H427" s="15"/>
      <c r="I427" s="15"/>
      <c r="J427" s="15"/>
    </row>
    <row r="428" spans="5:10" ht="15.75" customHeight="1" x14ac:dyDescent="0.3">
      <c r="E428" s="15"/>
      <c r="F428" s="15"/>
      <c r="G428" s="15"/>
      <c r="H428" s="15"/>
      <c r="I428" s="15"/>
      <c r="J428" s="15"/>
    </row>
    <row r="429" spans="5:10" ht="15.75" customHeight="1" x14ac:dyDescent="0.3">
      <c r="E429" s="15"/>
      <c r="F429" s="15"/>
      <c r="G429" s="15"/>
      <c r="H429" s="15"/>
      <c r="I429" s="15"/>
      <c r="J429" s="15"/>
    </row>
    <row r="430" spans="5:10" ht="15.75" customHeight="1" x14ac:dyDescent="0.3">
      <c r="E430" s="15"/>
      <c r="F430" s="15"/>
      <c r="G430" s="15"/>
      <c r="H430" s="15"/>
      <c r="I430" s="15"/>
      <c r="J430" s="15"/>
    </row>
    <row r="431" spans="5:10" ht="15.75" customHeight="1" x14ac:dyDescent="0.3">
      <c r="E431" s="15"/>
      <c r="F431" s="15"/>
      <c r="G431" s="15"/>
      <c r="H431" s="15"/>
      <c r="I431" s="15"/>
      <c r="J431" s="15"/>
    </row>
    <row r="432" spans="5:10" ht="15.75" customHeight="1" x14ac:dyDescent="0.3">
      <c r="E432" s="15"/>
      <c r="F432" s="15"/>
      <c r="G432" s="15"/>
      <c r="H432" s="15"/>
      <c r="I432" s="15"/>
      <c r="J432" s="15"/>
    </row>
    <row r="433" spans="5:10" ht="15.75" customHeight="1" x14ac:dyDescent="0.3">
      <c r="E433" s="15"/>
      <c r="F433" s="15"/>
      <c r="G433" s="15"/>
      <c r="H433" s="15"/>
      <c r="I433" s="15"/>
      <c r="J433" s="15"/>
    </row>
    <row r="434" spans="5:10" ht="15.75" customHeight="1" x14ac:dyDescent="0.3">
      <c r="E434" s="15"/>
      <c r="F434" s="15"/>
      <c r="G434" s="15"/>
      <c r="H434" s="15"/>
      <c r="I434" s="15"/>
      <c r="J434" s="15"/>
    </row>
    <row r="435" spans="5:10" ht="15.75" customHeight="1" x14ac:dyDescent="0.3">
      <c r="E435" s="15"/>
      <c r="F435" s="15"/>
      <c r="G435" s="15"/>
      <c r="H435" s="15"/>
      <c r="I435" s="15"/>
      <c r="J435" s="15"/>
    </row>
    <row r="436" spans="5:10" ht="15.75" customHeight="1" x14ac:dyDescent="0.3">
      <c r="E436" s="15"/>
      <c r="F436" s="15"/>
      <c r="G436" s="15"/>
      <c r="H436" s="15"/>
      <c r="I436" s="15"/>
      <c r="J436" s="15"/>
    </row>
    <row r="437" spans="5:10" ht="15.75" customHeight="1" x14ac:dyDescent="0.3">
      <c r="E437" s="15"/>
      <c r="F437" s="15"/>
      <c r="G437" s="15"/>
      <c r="H437" s="15"/>
      <c r="I437" s="15"/>
      <c r="J437" s="15"/>
    </row>
    <row r="438" spans="5:10" ht="15.75" customHeight="1" x14ac:dyDescent="0.3">
      <c r="E438" s="15"/>
      <c r="F438" s="15"/>
      <c r="G438" s="15"/>
      <c r="H438" s="15"/>
      <c r="I438" s="15"/>
      <c r="J438" s="15"/>
    </row>
    <row r="439" spans="5:10" ht="15.75" customHeight="1" x14ac:dyDescent="0.3">
      <c r="E439" s="15"/>
      <c r="F439" s="15"/>
      <c r="G439" s="15"/>
      <c r="H439" s="15"/>
      <c r="I439" s="15"/>
      <c r="J439" s="15"/>
    </row>
    <row r="440" spans="5:10" ht="15.75" customHeight="1" x14ac:dyDescent="0.3">
      <c r="E440" s="15"/>
      <c r="F440" s="15"/>
      <c r="G440" s="15"/>
      <c r="H440" s="15"/>
      <c r="I440" s="15"/>
      <c r="J440" s="15"/>
    </row>
    <row r="441" spans="5:10" ht="15.75" customHeight="1" x14ac:dyDescent="0.3">
      <c r="E441" s="15"/>
      <c r="F441" s="15"/>
      <c r="G441" s="15"/>
      <c r="H441" s="15"/>
      <c r="I441" s="15"/>
      <c r="J441" s="15"/>
    </row>
    <row r="442" spans="5:10" ht="15.75" customHeight="1" x14ac:dyDescent="0.3">
      <c r="E442" s="15"/>
      <c r="F442" s="15"/>
      <c r="G442" s="15"/>
      <c r="H442" s="15"/>
      <c r="I442" s="15"/>
      <c r="J442" s="15"/>
    </row>
    <row r="443" spans="5:10" ht="15.75" customHeight="1" x14ac:dyDescent="0.3">
      <c r="E443" s="15"/>
      <c r="F443" s="15"/>
      <c r="G443" s="15"/>
      <c r="H443" s="15"/>
      <c r="I443" s="15"/>
      <c r="J443" s="15"/>
    </row>
    <row r="444" spans="5:10" ht="15.75" customHeight="1" x14ac:dyDescent="0.3">
      <c r="E444" s="15"/>
      <c r="F444" s="15"/>
      <c r="G444" s="15"/>
      <c r="H444" s="15"/>
      <c r="I444" s="15"/>
      <c r="J444" s="15"/>
    </row>
    <row r="445" spans="5:10" ht="15.75" customHeight="1" x14ac:dyDescent="0.3">
      <c r="E445" s="15"/>
      <c r="F445" s="15"/>
      <c r="G445" s="15"/>
      <c r="H445" s="15"/>
      <c r="I445" s="15"/>
      <c r="J445" s="15"/>
    </row>
    <row r="446" spans="5:10" ht="15.75" customHeight="1" x14ac:dyDescent="0.3">
      <c r="E446" s="15"/>
      <c r="F446" s="15"/>
      <c r="G446" s="15"/>
      <c r="H446" s="15"/>
      <c r="I446" s="15"/>
      <c r="J446" s="15"/>
    </row>
    <row r="447" spans="5:10" ht="15.75" customHeight="1" x14ac:dyDescent="0.3">
      <c r="E447" s="15"/>
      <c r="F447" s="15"/>
      <c r="G447" s="15"/>
      <c r="H447" s="15"/>
      <c r="I447" s="15"/>
      <c r="J447" s="15"/>
    </row>
    <row r="448" spans="5:10" ht="15.75" customHeight="1" x14ac:dyDescent="0.3">
      <c r="E448" s="15"/>
      <c r="F448" s="15"/>
      <c r="G448" s="15"/>
      <c r="H448" s="15"/>
      <c r="I448" s="15"/>
      <c r="J448" s="15"/>
    </row>
    <row r="449" spans="5:10" ht="15.75" customHeight="1" x14ac:dyDescent="0.3">
      <c r="E449" s="15"/>
      <c r="F449" s="15"/>
      <c r="G449" s="15"/>
      <c r="H449" s="15"/>
      <c r="I449" s="15"/>
      <c r="J449" s="15"/>
    </row>
    <row r="450" spans="5:10" ht="15.75" customHeight="1" x14ac:dyDescent="0.3">
      <c r="E450" s="15"/>
      <c r="F450" s="15"/>
      <c r="G450" s="15"/>
      <c r="H450" s="15"/>
      <c r="I450" s="15"/>
      <c r="J450" s="15"/>
    </row>
    <row r="451" spans="5:10" ht="15.75" customHeight="1" x14ac:dyDescent="0.3">
      <c r="E451" s="15"/>
      <c r="F451" s="15"/>
      <c r="G451" s="15"/>
      <c r="H451" s="15"/>
      <c r="I451" s="15"/>
      <c r="J451" s="15"/>
    </row>
    <row r="452" spans="5:10" ht="15.75" customHeight="1" x14ac:dyDescent="0.3">
      <c r="E452" s="15"/>
      <c r="F452" s="15"/>
      <c r="G452" s="15"/>
      <c r="H452" s="15"/>
      <c r="I452" s="15"/>
      <c r="J452" s="15"/>
    </row>
    <row r="453" spans="5:10" ht="15.75" customHeight="1" x14ac:dyDescent="0.3">
      <c r="E453" s="15"/>
      <c r="F453" s="15"/>
      <c r="G453" s="15"/>
      <c r="H453" s="15"/>
      <c r="I453" s="15"/>
      <c r="J453" s="15"/>
    </row>
    <row r="454" spans="5:10" ht="15.75" customHeight="1" x14ac:dyDescent="0.3">
      <c r="E454" s="15"/>
      <c r="F454" s="15"/>
      <c r="G454" s="15"/>
      <c r="H454" s="15"/>
      <c r="I454" s="15"/>
      <c r="J454" s="15"/>
    </row>
    <row r="455" spans="5:10" ht="15.75" customHeight="1" x14ac:dyDescent="0.3">
      <c r="E455" s="15"/>
      <c r="F455" s="15"/>
      <c r="G455" s="15"/>
      <c r="H455" s="15"/>
      <c r="I455" s="15"/>
      <c r="J455" s="15"/>
    </row>
    <row r="456" spans="5:10" ht="15.75" customHeight="1" x14ac:dyDescent="0.3">
      <c r="E456" s="15"/>
      <c r="F456" s="15"/>
      <c r="G456" s="15"/>
      <c r="H456" s="15"/>
      <c r="I456" s="15"/>
      <c r="J456" s="15"/>
    </row>
    <row r="457" spans="5:10" ht="15.75" customHeight="1" x14ac:dyDescent="0.3">
      <c r="E457" s="15"/>
      <c r="F457" s="15"/>
      <c r="G457" s="15"/>
      <c r="H457" s="15"/>
      <c r="I457" s="15"/>
      <c r="J457" s="15"/>
    </row>
    <row r="458" spans="5:10" ht="15.75" customHeight="1" x14ac:dyDescent="0.3">
      <c r="E458" s="15"/>
      <c r="F458" s="15"/>
      <c r="G458" s="15"/>
      <c r="H458" s="15"/>
      <c r="I458" s="15"/>
      <c r="J458" s="15"/>
    </row>
    <row r="459" spans="5:10" ht="15.75" customHeight="1" x14ac:dyDescent="0.3">
      <c r="E459" s="15"/>
      <c r="F459" s="15"/>
      <c r="G459" s="15"/>
      <c r="H459" s="15"/>
      <c r="I459" s="15"/>
      <c r="J459" s="15"/>
    </row>
    <row r="460" spans="5:10" ht="15.75" customHeight="1" x14ac:dyDescent="0.3">
      <c r="E460" s="15"/>
      <c r="F460" s="15"/>
      <c r="G460" s="15"/>
      <c r="H460" s="15"/>
      <c r="I460" s="15"/>
      <c r="J460" s="15"/>
    </row>
    <row r="461" spans="5:10" ht="15.75" customHeight="1" x14ac:dyDescent="0.3">
      <c r="E461" s="15"/>
      <c r="F461" s="15"/>
      <c r="G461" s="15"/>
      <c r="H461" s="15"/>
      <c r="I461" s="15"/>
      <c r="J461" s="15"/>
    </row>
    <row r="462" spans="5:10" ht="15.75" customHeight="1" x14ac:dyDescent="0.3">
      <c r="E462" s="15"/>
      <c r="F462" s="15"/>
      <c r="G462" s="15"/>
      <c r="H462" s="15"/>
      <c r="I462" s="15"/>
      <c r="J462" s="15"/>
    </row>
    <row r="463" spans="5:10" ht="15.75" customHeight="1" x14ac:dyDescent="0.3">
      <c r="E463" s="15"/>
      <c r="F463" s="15"/>
      <c r="G463" s="15"/>
      <c r="H463" s="15"/>
      <c r="I463" s="15"/>
      <c r="J463" s="15"/>
    </row>
    <row r="464" spans="5:10" ht="15.75" customHeight="1" x14ac:dyDescent="0.3">
      <c r="E464" s="15"/>
      <c r="F464" s="15"/>
      <c r="G464" s="15"/>
      <c r="H464" s="15"/>
      <c r="I464" s="15"/>
      <c r="J464" s="15"/>
    </row>
    <row r="465" spans="5:10" ht="15.75" customHeight="1" x14ac:dyDescent="0.3">
      <c r="E465" s="15"/>
      <c r="F465" s="15"/>
      <c r="G465" s="15"/>
      <c r="H465" s="15"/>
      <c r="I465" s="15"/>
      <c r="J465" s="15"/>
    </row>
    <row r="466" spans="5:10" ht="15.75" customHeight="1" x14ac:dyDescent="0.3">
      <c r="E466" s="15"/>
      <c r="F466" s="15"/>
      <c r="G466" s="15"/>
      <c r="H466" s="15"/>
      <c r="I466" s="15"/>
      <c r="J466" s="15"/>
    </row>
    <row r="467" spans="5:10" ht="15.75" customHeight="1" x14ac:dyDescent="0.3">
      <c r="E467" s="15"/>
      <c r="F467" s="15"/>
      <c r="G467" s="15"/>
      <c r="H467" s="15"/>
      <c r="I467" s="15"/>
      <c r="J467" s="15"/>
    </row>
    <row r="468" spans="5:10" ht="15.75" customHeight="1" x14ac:dyDescent="0.3">
      <c r="E468" s="15"/>
      <c r="F468" s="15"/>
      <c r="G468" s="15"/>
      <c r="H468" s="15"/>
      <c r="I468" s="15"/>
      <c r="J468" s="15"/>
    </row>
    <row r="469" spans="5:10" ht="15.75" customHeight="1" x14ac:dyDescent="0.3">
      <c r="E469" s="15"/>
      <c r="F469" s="15"/>
      <c r="G469" s="15"/>
      <c r="H469" s="15"/>
      <c r="I469" s="15"/>
      <c r="J469" s="15"/>
    </row>
    <row r="470" spans="5:10" ht="15.75" customHeight="1" x14ac:dyDescent="0.3">
      <c r="E470" s="15"/>
      <c r="F470" s="15"/>
      <c r="G470" s="15"/>
      <c r="H470" s="15"/>
      <c r="I470" s="15"/>
      <c r="J470" s="15"/>
    </row>
    <row r="471" spans="5:10" ht="15.75" customHeight="1" x14ac:dyDescent="0.3">
      <c r="E471" s="15"/>
      <c r="F471" s="15"/>
      <c r="G471" s="15"/>
      <c r="H471" s="15"/>
      <c r="I471" s="15"/>
      <c r="J471" s="15"/>
    </row>
    <row r="472" spans="5:10" ht="15.75" customHeight="1" x14ac:dyDescent="0.3">
      <c r="E472" s="15"/>
      <c r="F472" s="15"/>
      <c r="G472" s="15"/>
      <c r="H472" s="15"/>
      <c r="I472" s="15"/>
      <c r="J472" s="15"/>
    </row>
    <row r="473" spans="5:10" ht="15.75" customHeight="1" x14ac:dyDescent="0.3">
      <c r="E473" s="15"/>
      <c r="F473" s="15"/>
      <c r="G473" s="15"/>
      <c r="H473" s="15"/>
      <c r="I473" s="15"/>
      <c r="J473" s="15"/>
    </row>
    <row r="474" spans="5:10" ht="15.75" customHeight="1" x14ac:dyDescent="0.3">
      <c r="E474" s="15"/>
      <c r="F474" s="15"/>
      <c r="G474" s="15"/>
      <c r="H474" s="15"/>
      <c r="I474" s="15"/>
      <c r="J474" s="15"/>
    </row>
    <row r="475" spans="5:10" ht="15.75" customHeight="1" x14ac:dyDescent="0.3">
      <c r="E475" s="15"/>
      <c r="F475" s="15"/>
      <c r="G475" s="15"/>
      <c r="H475" s="15"/>
      <c r="I475" s="15"/>
      <c r="J475" s="15"/>
    </row>
    <row r="476" spans="5:10" ht="15.75" customHeight="1" x14ac:dyDescent="0.3">
      <c r="E476" s="15"/>
      <c r="F476" s="15"/>
      <c r="G476" s="15"/>
      <c r="H476" s="15"/>
      <c r="I476" s="15"/>
      <c r="J476" s="15"/>
    </row>
    <row r="477" spans="5:10" ht="15.75" customHeight="1" x14ac:dyDescent="0.3">
      <c r="E477" s="15"/>
      <c r="F477" s="15"/>
      <c r="G477" s="15"/>
      <c r="H477" s="15"/>
      <c r="I477" s="15"/>
      <c r="J477" s="15"/>
    </row>
    <row r="478" spans="5:10" ht="15.75" customHeight="1" x14ac:dyDescent="0.3">
      <c r="E478" s="15"/>
      <c r="F478" s="15"/>
      <c r="G478" s="15"/>
      <c r="H478" s="15"/>
      <c r="I478" s="15"/>
      <c r="J478" s="15"/>
    </row>
    <row r="479" spans="5:10" ht="15.75" customHeight="1" x14ac:dyDescent="0.3">
      <c r="E479" s="15"/>
      <c r="F479" s="15"/>
      <c r="G479" s="15"/>
      <c r="H479" s="15"/>
      <c r="I479" s="15"/>
      <c r="J479" s="15"/>
    </row>
    <row r="480" spans="5:10" ht="15.75" customHeight="1" x14ac:dyDescent="0.3">
      <c r="E480" s="15"/>
      <c r="F480" s="15"/>
      <c r="G480" s="15"/>
      <c r="H480" s="15"/>
      <c r="I480" s="15"/>
      <c r="J480" s="15"/>
    </row>
    <row r="481" spans="5:10" ht="15.75" customHeight="1" x14ac:dyDescent="0.3">
      <c r="E481" s="15"/>
      <c r="F481" s="15"/>
      <c r="G481" s="15"/>
      <c r="H481" s="15"/>
      <c r="I481" s="15"/>
      <c r="J481" s="15"/>
    </row>
    <row r="482" spans="5:10" ht="15.75" customHeight="1" x14ac:dyDescent="0.3">
      <c r="E482" s="15"/>
      <c r="F482" s="15"/>
      <c r="G482" s="15"/>
      <c r="H482" s="15"/>
      <c r="I482" s="15"/>
      <c r="J482" s="15"/>
    </row>
    <row r="483" spans="5:10" ht="15.75" customHeight="1" x14ac:dyDescent="0.3">
      <c r="E483" s="15"/>
      <c r="F483" s="15"/>
      <c r="G483" s="15"/>
      <c r="H483" s="15"/>
      <c r="I483" s="15"/>
      <c r="J483" s="15"/>
    </row>
    <row r="484" spans="5:10" ht="15.75" customHeight="1" x14ac:dyDescent="0.3">
      <c r="E484" s="15"/>
      <c r="F484" s="15"/>
      <c r="G484" s="15"/>
      <c r="H484" s="15"/>
      <c r="I484" s="15"/>
      <c r="J484" s="15"/>
    </row>
    <row r="485" spans="5:10" ht="15.75" customHeight="1" x14ac:dyDescent="0.3">
      <c r="E485" s="15"/>
      <c r="F485" s="15"/>
      <c r="G485" s="15"/>
      <c r="H485" s="15"/>
      <c r="I485" s="15"/>
      <c r="J485" s="15"/>
    </row>
    <row r="486" spans="5:10" ht="15.75" customHeight="1" x14ac:dyDescent="0.3">
      <c r="E486" s="15"/>
      <c r="F486" s="15"/>
      <c r="G486" s="15"/>
      <c r="H486" s="15"/>
      <c r="I486" s="15"/>
      <c r="J486" s="15"/>
    </row>
    <row r="487" spans="5:10" ht="15.75" customHeight="1" x14ac:dyDescent="0.3">
      <c r="E487" s="15"/>
      <c r="F487" s="15"/>
      <c r="G487" s="15"/>
      <c r="H487" s="15"/>
      <c r="I487" s="15"/>
      <c r="J487" s="15"/>
    </row>
    <row r="488" spans="5:10" ht="15.75" customHeight="1" x14ac:dyDescent="0.3">
      <c r="E488" s="15"/>
      <c r="F488" s="15"/>
      <c r="G488" s="15"/>
      <c r="H488" s="15"/>
      <c r="I488" s="15"/>
      <c r="J488" s="15"/>
    </row>
    <row r="489" spans="5:10" ht="15.75" customHeight="1" x14ac:dyDescent="0.3">
      <c r="E489" s="15"/>
      <c r="F489" s="15"/>
      <c r="G489" s="15"/>
      <c r="H489" s="15"/>
      <c r="I489" s="15"/>
      <c r="J489" s="15"/>
    </row>
    <row r="490" spans="5:10" ht="15.75" customHeight="1" x14ac:dyDescent="0.3">
      <c r="E490" s="15"/>
      <c r="F490" s="15"/>
      <c r="G490" s="15"/>
      <c r="H490" s="15"/>
      <c r="I490" s="15"/>
      <c r="J490" s="15"/>
    </row>
    <row r="491" spans="5:10" ht="15.75" customHeight="1" x14ac:dyDescent="0.3">
      <c r="E491" s="15"/>
      <c r="F491" s="15"/>
      <c r="G491" s="15"/>
      <c r="H491" s="15"/>
      <c r="I491" s="15"/>
      <c r="J491" s="15"/>
    </row>
    <row r="492" spans="5:10" ht="15.75" customHeight="1" x14ac:dyDescent="0.3">
      <c r="E492" s="15"/>
      <c r="F492" s="15"/>
      <c r="G492" s="15"/>
      <c r="H492" s="15"/>
      <c r="I492" s="15"/>
      <c r="J492" s="15"/>
    </row>
    <row r="493" spans="5:10" ht="15.75" customHeight="1" x14ac:dyDescent="0.3">
      <c r="E493" s="15"/>
      <c r="F493" s="15"/>
      <c r="G493" s="15"/>
      <c r="H493" s="15"/>
      <c r="I493" s="15"/>
      <c r="J493" s="15"/>
    </row>
    <row r="494" spans="5:10" ht="15.75" customHeight="1" x14ac:dyDescent="0.3">
      <c r="E494" s="15"/>
      <c r="F494" s="15"/>
      <c r="G494" s="15"/>
      <c r="H494" s="15"/>
      <c r="I494" s="15"/>
      <c r="J494" s="15"/>
    </row>
    <row r="495" spans="5:10" ht="15.75" customHeight="1" x14ac:dyDescent="0.3">
      <c r="E495" s="15"/>
      <c r="F495" s="15"/>
      <c r="G495" s="15"/>
      <c r="H495" s="15"/>
      <c r="I495" s="15"/>
      <c r="J495" s="15"/>
    </row>
    <row r="496" spans="5:10" ht="15.75" customHeight="1" x14ac:dyDescent="0.3">
      <c r="E496" s="15"/>
      <c r="F496" s="15"/>
      <c r="G496" s="15"/>
      <c r="H496" s="15"/>
      <c r="I496" s="15"/>
      <c r="J496" s="15"/>
    </row>
    <row r="497" spans="5:10" ht="15.75" customHeight="1" x14ac:dyDescent="0.3">
      <c r="E497" s="15"/>
      <c r="F497" s="15"/>
      <c r="G497" s="15"/>
      <c r="H497" s="15"/>
      <c r="I497" s="15"/>
      <c r="J497" s="15"/>
    </row>
    <row r="498" spans="5:10" ht="15.75" customHeight="1" x14ac:dyDescent="0.3">
      <c r="E498" s="15"/>
      <c r="F498" s="15"/>
      <c r="G498" s="15"/>
      <c r="H498" s="15"/>
      <c r="I498" s="15"/>
      <c r="J498" s="15"/>
    </row>
    <row r="499" spans="5:10" ht="15.75" customHeight="1" x14ac:dyDescent="0.3">
      <c r="E499" s="15"/>
      <c r="F499" s="15"/>
      <c r="G499" s="15"/>
      <c r="H499" s="15"/>
      <c r="I499" s="15"/>
      <c r="J499" s="15"/>
    </row>
    <row r="500" spans="5:10" ht="15.75" customHeight="1" x14ac:dyDescent="0.3">
      <c r="E500" s="15"/>
      <c r="F500" s="15"/>
      <c r="G500" s="15"/>
      <c r="H500" s="15"/>
      <c r="I500" s="15"/>
      <c r="J500" s="15"/>
    </row>
    <row r="501" spans="5:10" ht="15.75" customHeight="1" x14ac:dyDescent="0.3">
      <c r="E501" s="15"/>
      <c r="F501" s="15"/>
      <c r="G501" s="15"/>
      <c r="H501" s="15"/>
      <c r="I501" s="15"/>
      <c r="J501" s="15"/>
    </row>
    <row r="502" spans="5:10" ht="15.75" customHeight="1" x14ac:dyDescent="0.3">
      <c r="E502" s="15"/>
      <c r="F502" s="15"/>
      <c r="G502" s="15"/>
      <c r="H502" s="15"/>
      <c r="I502" s="15"/>
      <c r="J502" s="15"/>
    </row>
    <row r="503" spans="5:10" ht="15.75" customHeight="1" x14ac:dyDescent="0.3">
      <c r="E503" s="15"/>
      <c r="F503" s="15"/>
      <c r="G503" s="15"/>
      <c r="H503" s="15"/>
      <c r="I503" s="15"/>
      <c r="J503" s="15"/>
    </row>
    <row r="504" spans="5:10" ht="15.75" customHeight="1" x14ac:dyDescent="0.3">
      <c r="E504" s="15"/>
      <c r="F504" s="15"/>
      <c r="G504" s="15"/>
      <c r="H504" s="15"/>
      <c r="I504" s="15"/>
      <c r="J504" s="15"/>
    </row>
    <row r="505" spans="5:10" ht="15.75" customHeight="1" x14ac:dyDescent="0.3">
      <c r="E505" s="15"/>
      <c r="F505" s="15"/>
      <c r="G505" s="15"/>
      <c r="H505" s="15"/>
      <c r="I505" s="15"/>
      <c r="J505" s="15"/>
    </row>
    <row r="506" spans="5:10" ht="15.75" customHeight="1" x14ac:dyDescent="0.3">
      <c r="E506" s="15"/>
      <c r="F506" s="15"/>
      <c r="G506" s="15"/>
      <c r="H506" s="15"/>
      <c r="I506" s="15"/>
      <c r="J506" s="15"/>
    </row>
    <row r="507" spans="5:10" ht="15.75" customHeight="1" x14ac:dyDescent="0.3">
      <c r="E507" s="15"/>
      <c r="F507" s="15"/>
      <c r="G507" s="15"/>
      <c r="H507" s="15"/>
      <c r="I507" s="15"/>
      <c r="J507" s="15"/>
    </row>
    <row r="508" spans="5:10" ht="15.75" customHeight="1" x14ac:dyDescent="0.3">
      <c r="E508" s="15"/>
      <c r="F508" s="15"/>
      <c r="G508" s="15"/>
      <c r="H508" s="15"/>
      <c r="I508" s="15"/>
      <c r="J508" s="15"/>
    </row>
    <row r="509" spans="5:10" ht="15.75" customHeight="1" x14ac:dyDescent="0.3">
      <c r="E509" s="15"/>
      <c r="F509" s="15"/>
      <c r="G509" s="15"/>
      <c r="H509" s="15"/>
      <c r="I509" s="15"/>
      <c r="J509" s="15"/>
    </row>
    <row r="510" spans="5:10" ht="15.75" customHeight="1" x14ac:dyDescent="0.3">
      <c r="E510" s="15"/>
      <c r="F510" s="15"/>
      <c r="G510" s="15"/>
      <c r="H510" s="15"/>
      <c r="I510" s="15"/>
      <c r="J510" s="15"/>
    </row>
    <row r="511" spans="5:10" ht="15.75" customHeight="1" x14ac:dyDescent="0.3">
      <c r="E511" s="15"/>
      <c r="F511" s="15"/>
      <c r="G511" s="15"/>
      <c r="H511" s="15"/>
      <c r="I511" s="15"/>
      <c r="J511" s="15"/>
    </row>
    <row r="512" spans="5:10" ht="15.75" customHeight="1" x14ac:dyDescent="0.3">
      <c r="E512" s="15"/>
      <c r="F512" s="15"/>
      <c r="G512" s="15"/>
      <c r="H512" s="15"/>
      <c r="I512" s="15"/>
      <c r="J512" s="15"/>
    </row>
    <row r="513" spans="5:10" ht="15.75" customHeight="1" x14ac:dyDescent="0.3">
      <c r="E513" s="15"/>
      <c r="F513" s="15"/>
      <c r="G513" s="15"/>
      <c r="H513" s="15"/>
      <c r="I513" s="15"/>
      <c r="J513" s="15"/>
    </row>
    <row r="514" spans="5:10" ht="15.75" customHeight="1" x14ac:dyDescent="0.3">
      <c r="E514" s="15"/>
      <c r="F514" s="15"/>
      <c r="G514" s="15"/>
      <c r="H514" s="15"/>
      <c r="I514" s="15"/>
      <c r="J514" s="15"/>
    </row>
    <row r="515" spans="5:10" ht="15.75" customHeight="1" x14ac:dyDescent="0.3">
      <c r="E515" s="15"/>
      <c r="F515" s="15"/>
      <c r="G515" s="15"/>
      <c r="H515" s="15"/>
      <c r="I515" s="15"/>
      <c r="J515" s="15"/>
    </row>
    <row r="516" spans="5:10" ht="15.75" customHeight="1" x14ac:dyDescent="0.3">
      <c r="E516" s="15"/>
      <c r="F516" s="15"/>
      <c r="G516" s="15"/>
      <c r="H516" s="15"/>
      <c r="I516" s="15"/>
      <c r="J516" s="15"/>
    </row>
    <row r="517" spans="5:10" ht="15.75" customHeight="1" x14ac:dyDescent="0.3">
      <c r="E517" s="15"/>
      <c r="F517" s="15"/>
      <c r="G517" s="15"/>
      <c r="H517" s="15"/>
      <c r="I517" s="15"/>
      <c r="J517" s="15"/>
    </row>
    <row r="518" spans="5:10" ht="15.75" customHeight="1" x14ac:dyDescent="0.3">
      <c r="E518" s="15"/>
      <c r="F518" s="15"/>
      <c r="G518" s="15"/>
      <c r="H518" s="15"/>
      <c r="I518" s="15"/>
      <c r="J518" s="15"/>
    </row>
    <row r="519" spans="5:10" ht="15.75" customHeight="1" x14ac:dyDescent="0.3">
      <c r="E519" s="15"/>
      <c r="F519" s="15"/>
      <c r="G519" s="15"/>
      <c r="H519" s="15"/>
      <c r="I519" s="15"/>
      <c r="J519" s="15"/>
    </row>
    <row r="520" spans="5:10" ht="15.75" customHeight="1" x14ac:dyDescent="0.3">
      <c r="E520" s="15"/>
      <c r="F520" s="15"/>
      <c r="G520" s="15"/>
      <c r="H520" s="15"/>
      <c r="I520" s="15"/>
      <c r="J520" s="15"/>
    </row>
    <row r="521" spans="5:10" ht="15.75" customHeight="1" x14ac:dyDescent="0.3">
      <c r="E521" s="15"/>
      <c r="F521" s="15"/>
      <c r="G521" s="15"/>
      <c r="H521" s="15"/>
      <c r="I521" s="15"/>
      <c r="J521" s="15"/>
    </row>
    <row r="522" spans="5:10" ht="15.75" customHeight="1" x14ac:dyDescent="0.3">
      <c r="E522" s="15"/>
      <c r="F522" s="15"/>
      <c r="G522" s="15"/>
      <c r="H522" s="15"/>
      <c r="I522" s="15"/>
      <c r="J522" s="15"/>
    </row>
    <row r="523" spans="5:10" ht="15.75" customHeight="1" x14ac:dyDescent="0.3">
      <c r="E523" s="15"/>
      <c r="F523" s="15"/>
      <c r="G523" s="15"/>
      <c r="H523" s="15"/>
      <c r="I523" s="15"/>
      <c r="J523" s="15"/>
    </row>
    <row r="524" spans="5:10" ht="15.75" customHeight="1" x14ac:dyDescent="0.3">
      <c r="E524" s="15"/>
      <c r="F524" s="15"/>
      <c r="G524" s="15"/>
      <c r="H524" s="15"/>
      <c r="I524" s="15"/>
      <c r="J524" s="15"/>
    </row>
    <row r="525" spans="5:10" ht="15.75" customHeight="1" x14ac:dyDescent="0.3">
      <c r="E525" s="15"/>
      <c r="F525" s="15"/>
      <c r="G525" s="15"/>
      <c r="H525" s="15"/>
      <c r="I525" s="15"/>
      <c r="J525" s="15"/>
    </row>
    <row r="526" spans="5:10" ht="15.75" customHeight="1" x14ac:dyDescent="0.3">
      <c r="E526" s="15"/>
      <c r="F526" s="15"/>
      <c r="G526" s="15"/>
      <c r="H526" s="15"/>
      <c r="I526" s="15"/>
      <c r="J526" s="15"/>
    </row>
    <row r="527" spans="5:10" ht="15.75" customHeight="1" x14ac:dyDescent="0.3">
      <c r="E527" s="15"/>
      <c r="F527" s="15"/>
      <c r="G527" s="15"/>
      <c r="H527" s="15"/>
      <c r="I527" s="15"/>
      <c r="J527" s="15"/>
    </row>
    <row r="528" spans="5:10" ht="15.75" customHeight="1" x14ac:dyDescent="0.3">
      <c r="E528" s="15"/>
      <c r="F528" s="15"/>
      <c r="G528" s="15"/>
      <c r="H528" s="15"/>
      <c r="I528" s="15"/>
      <c r="J528" s="15"/>
    </row>
    <row r="529" spans="5:10" ht="15.75" customHeight="1" x14ac:dyDescent="0.3">
      <c r="E529" s="15"/>
      <c r="F529" s="15"/>
      <c r="G529" s="15"/>
      <c r="H529" s="15"/>
      <c r="I529" s="15"/>
      <c r="J529" s="15"/>
    </row>
    <row r="530" spans="5:10" ht="15.75" customHeight="1" x14ac:dyDescent="0.3">
      <c r="E530" s="15"/>
      <c r="F530" s="15"/>
      <c r="G530" s="15"/>
      <c r="H530" s="15"/>
      <c r="I530" s="15"/>
      <c r="J530" s="15"/>
    </row>
    <row r="531" spans="5:10" ht="15.75" customHeight="1" x14ac:dyDescent="0.3">
      <c r="E531" s="15"/>
      <c r="F531" s="15"/>
      <c r="G531" s="15"/>
      <c r="H531" s="15"/>
      <c r="I531" s="15"/>
      <c r="J531" s="15"/>
    </row>
    <row r="532" spans="5:10" ht="15.75" customHeight="1" x14ac:dyDescent="0.3">
      <c r="E532" s="15"/>
      <c r="F532" s="15"/>
      <c r="G532" s="15"/>
      <c r="H532" s="15"/>
      <c r="I532" s="15"/>
      <c r="J532" s="15"/>
    </row>
    <row r="533" spans="5:10" ht="15.75" customHeight="1" x14ac:dyDescent="0.3">
      <c r="E533" s="15"/>
      <c r="F533" s="15"/>
      <c r="G533" s="15"/>
      <c r="H533" s="15"/>
      <c r="I533" s="15"/>
      <c r="J533" s="15"/>
    </row>
    <row r="534" spans="5:10" ht="15.75" customHeight="1" x14ac:dyDescent="0.3">
      <c r="E534" s="15"/>
      <c r="F534" s="15"/>
      <c r="G534" s="15"/>
      <c r="H534" s="15"/>
      <c r="I534" s="15"/>
      <c r="J534" s="15"/>
    </row>
    <row r="535" spans="5:10" ht="15.75" customHeight="1" x14ac:dyDescent="0.3">
      <c r="E535" s="15"/>
      <c r="F535" s="15"/>
      <c r="G535" s="15"/>
      <c r="H535" s="15"/>
      <c r="I535" s="15"/>
      <c r="J535" s="15"/>
    </row>
    <row r="536" spans="5:10" ht="15.75" customHeight="1" x14ac:dyDescent="0.3">
      <c r="E536" s="15"/>
      <c r="F536" s="15"/>
      <c r="G536" s="15"/>
      <c r="H536" s="15"/>
      <c r="I536" s="15"/>
      <c r="J536" s="15"/>
    </row>
    <row r="537" spans="5:10" ht="15.75" customHeight="1" x14ac:dyDescent="0.3">
      <c r="E537" s="15"/>
      <c r="F537" s="15"/>
      <c r="G537" s="15"/>
      <c r="H537" s="15"/>
      <c r="I537" s="15"/>
      <c r="J537" s="15"/>
    </row>
    <row r="538" spans="5:10" ht="15.75" customHeight="1" x14ac:dyDescent="0.3">
      <c r="E538" s="15"/>
      <c r="F538" s="15"/>
      <c r="G538" s="15"/>
      <c r="H538" s="15"/>
      <c r="I538" s="15"/>
      <c r="J538" s="15"/>
    </row>
    <row r="539" spans="5:10" ht="15.75" customHeight="1" x14ac:dyDescent="0.3">
      <c r="E539" s="15"/>
      <c r="F539" s="15"/>
      <c r="G539" s="15"/>
      <c r="H539" s="15"/>
      <c r="I539" s="15"/>
      <c r="J539" s="15"/>
    </row>
    <row r="540" spans="5:10" ht="15.75" customHeight="1" x14ac:dyDescent="0.3">
      <c r="E540" s="15"/>
      <c r="F540" s="15"/>
      <c r="G540" s="15"/>
      <c r="H540" s="15"/>
      <c r="I540" s="15"/>
      <c r="J540" s="15"/>
    </row>
    <row r="541" spans="5:10" ht="15.75" customHeight="1" x14ac:dyDescent="0.3">
      <c r="E541" s="15"/>
      <c r="F541" s="15"/>
      <c r="G541" s="15"/>
      <c r="H541" s="15"/>
      <c r="I541" s="15"/>
      <c r="J541" s="15"/>
    </row>
    <row r="542" spans="5:10" ht="15.75" customHeight="1" x14ac:dyDescent="0.3">
      <c r="E542" s="15"/>
      <c r="F542" s="15"/>
      <c r="G542" s="15"/>
      <c r="H542" s="15"/>
      <c r="I542" s="15"/>
      <c r="J542" s="15"/>
    </row>
    <row r="543" spans="5:10" ht="15.75" customHeight="1" x14ac:dyDescent="0.3">
      <c r="E543" s="15"/>
      <c r="F543" s="15"/>
      <c r="G543" s="15"/>
      <c r="H543" s="15"/>
      <c r="I543" s="15"/>
      <c r="J543" s="15"/>
    </row>
    <row r="544" spans="5:10" ht="15.75" customHeight="1" x14ac:dyDescent="0.3">
      <c r="E544" s="15"/>
      <c r="F544" s="15"/>
      <c r="G544" s="15"/>
      <c r="H544" s="15"/>
      <c r="I544" s="15"/>
      <c r="J544" s="15"/>
    </row>
    <row r="545" spans="5:10" ht="15.75" customHeight="1" x14ac:dyDescent="0.3">
      <c r="E545" s="15"/>
      <c r="F545" s="15"/>
      <c r="G545" s="15"/>
      <c r="H545" s="15"/>
      <c r="I545" s="15"/>
      <c r="J545" s="15"/>
    </row>
    <row r="546" spans="5:10" ht="15.75" customHeight="1" x14ac:dyDescent="0.3">
      <c r="E546" s="15"/>
      <c r="F546" s="15"/>
      <c r="G546" s="15"/>
      <c r="H546" s="15"/>
      <c r="I546" s="15"/>
      <c r="J546" s="15"/>
    </row>
    <row r="547" spans="5:10" ht="15.75" customHeight="1" x14ac:dyDescent="0.3">
      <c r="E547" s="15"/>
      <c r="F547" s="15"/>
      <c r="G547" s="15"/>
      <c r="H547" s="15"/>
      <c r="I547" s="15"/>
      <c r="J547" s="15"/>
    </row>
    <row r="548" spans="5:10" ht="15.75" customHeight="1" x14ac:dyDescent="0.3">
      <c r="E548" s="15"/>
      <c r="F548" s="15"/>
      <c r="G548" s="15"/>
      <c r="H548" s="15"/>
      <c r="I548" s="15"/>
      <c r="J548" s="15"/>
    </row>
    <row r="549" spans="5:10" ht="15.75" customHeight="1" x14ac:dyDescent="0.3">
      <c r="E549" s="15"/>
      <c r="F549" s="15"/>
      <c r="G549" s="15"/>
      <c r="H549" s="15"/>
      <c r="I549" s="15"/>
      <c r="J549" s="15"/>
    </row>
    <row r="550" spans="5:10" ht="15.75" customHeight="1" x14ac:dyDescent="0.3">
      <c r="E550" s="15"/>
      <c r="F550" s="15"/>
      <c r="G550" s="15"/>
      <c r="H550" s="15"/>
      <c r="I550" s="15"/>
      <c r="J550" s="15"/>
    </row>
    <row r="551" spans="5:10" ht="15.75" customHeight="1" x14ac:dyDescent="0.3">
      <c r="E551" s="15"/>
      <c r="F551" s="15"/>
      <c r="G551" s="15"/>
      <c r="H551" s="15"/>
      <c r="I551" s="15"/>
      <c r="J551" s="15"/>
    </row>
    <row r="552" spans="5:10" ht="15.75" customHeight="1" x14ac:dyDescent="0.3">
      <c r="E552" s="15"/>
      <c r="F552" s="15"/>
      <c r="G552" s="15"/>
      <c r="H552" s="15"/>
      <c r="I552" s="15"/>
      <c r="J552" s="15"/>
    </row>
    <row r="553" spans="5:10" ht="15.75" customHeight="1" x14ac:dyDescent="0.3">
      <c r="E553" s="15"/>
      <c r="F553" s="15"/>
      <c r="G553" s="15"/>
      <c r="H553" s="15"/>
      <c r="I553" s="15"/>
      <c r="J553" s="15"/>
    </row>
    <row r="554" spans="5:10" ht="15.75" customHeight="1" x14ac:dyDescent="0.3">
      <c r="E554" s="15"/>
      <c r="F554" s="15"/>
      <c r="G554" s="15"/>
      <c r="H554" s="15"/>
      <c r="I554" s="15"/>
      <c r="J554" s="15"/>
    </row>
    <row r="555" spans="5:10" ht="15.75" customHeight="1" x14ac:dyDescent="0.3">
      <c r="E555" s="15"/>
      <c r="F555" s="15"/>
      <c r="G555" s="15"/>
      <c r="H555" s="15"/>
      <c r="I555" s="15"/>
      <c r="J555" s="15"/>
    </row>
    <row r="556" spans="5:10" ht="15.75" customHeight="1" x14ac:dyDescent="0.3">
      <c r="E556" s="15"/>
      <c r="F556" s="15"/>
      <c r="G556" s="15"/>
      <c r="H556" s="15"/>
      <c r="I556" s="15"/>
      <c r="J556" s="15"/>
    </row>
    <row r="557" spans="5:10" ht="15.75" customHeight="1" x14ac:dyDescent="0.3">
      <c r="E557" s="15"/>
      <c r="F557" s="15"/>
      <c r="G557" s="15"/>
      <c r="H557" s="15"/>
      <c r="I557" s="15"/>
      <c r="J557" s="15"/>
    </row>
    <row r="558" spans="5:10" ht="15.75" customHeight="1" x14ac:dyDescent="0.3">
      <c r="E558" s="15"/>
      <c r="F558" s="15"/>
      <c r="G558" s="15"/>
      <c r="H558" s="15"/>
      <c r="I558" s="15"/>
      <c r="J558" s="15"/>
    </row>
    <row r="559" spans="5:10" ht="15.75" customHeight="1" x14ac:dyDescent="0.3">
      <c r="E559" s="15"/>
      <c r="F559" s="15"/>
      <c r="G559" s="15"/>
      <c r="H559" s="15"/>
      <c r="I559" s="15"/>
      <c r="J559" s="15"/>
    </row>
    <row r="560" spans="5:10" ht="15.75" customHeight="1" x14ac:dyDescent="0.3">
      <c r="E560" s="15"/>
      <c r="F560" s="15"/>
      <c r="G560" s="15"/>
      <c r="H560" s="15"/>
      <c r="I560" s="15"/>
      <c r="J560" s="15"/>
    </row>
    <row r="561" spans="5:10" ht="15.75" customHeight="1" x14ac:dyDescent="0.3">
      <c r="E561" s="15"/>
      <c r="F561" s="15"/>
      <c r="G561" s="15"/>
      <c r="H561" s="15"/>
      <c r="I561" s="15"/>
      <c r="J561" s="15"/>
    </row>
    <row r="562" spans="5:10" ht="15.75" customHeight="1" x14ac:dyDescent="0.3">
      <c r="E562" s="15"/>
      <c r="F562" s="15"/>
      <c r="G562" s="15"/>
      <c r="H562" s="15"/>
      <c r="I562" s="15"/>
      <c r="J562" s="15"/>
    </row>
    <row r="563" spans="5:10" ht="15.75" customHeight="1" x14ac:dyDescent="0.3">
      <c r="E563" s="15"/>
      <c r="F563" s="15"/>
      <c r="G563" s="15"/>
      <c r="H563" s="15"/>
      <c r="I563" s="15"/>
      <c r="J563" s="15"/>
    </row>
    <row r="564" spans="5:10" ht="15.75" customHeight="1" x14ac:dyDescent="0.3">
      <c r="E564" s="15"/>
      <c r="F564" s="15"/>
      <c r="G564" s="15"/>
      <c r="H564" s="15"/>
      <c r="I564" s="15"/>
      <c r="J564" s="15"/>
    </row>
    <row r="565" spans="5:10" ht="15.75" customHeight="1" x14ac:dyDescent="0.3">
      <c r="E565" s="15"/>
      <c r="F565" s="15"/>
      <c r="G565" s="15"/>
      <c r="H565" s="15"/>
      <c r="I565" s="15"/>
      <c r="J565" s="15"/>
    </row>
    <row r="566" spans="5:10" ht="15.75" customHeight="1" x14ac:dyDescent="0.3">
      <c r="E566" s="15"/>
      <c r="F566" s="15"/>
      <c r="G566" s="15"/>
      <c r="H566" s="15"/>
      <c r="I566" s="15"/>
      <c r="J566" s="15"/>
    </row>
    <row r="567" spans="5:10" ht="15.75" customHeight="1" x14ac:dyDescent="0.3">
      <c r="E567" s="15"/>
      <c r="F567" s="15"/>
      <c r="G567" s="15"/>
      <c r="H567" s="15"/>
      <c r="I567" s="15"/>
      <c r="J567" s="15"/>
    </row>
    <row r="568" spans="5:10" ht="15.75" customHeight="1" x14ac:dyDescent="0.3">
      <c r="E568" s="15"/>
      <c r="F568" s="15"/>
      <c r="G568" s="15"/>
      <c r="H568" s="15"/>
      <c r="I568" s="15"/>
      <c r="J568" s="15"/>
    </row>
    <row r="569" spans="5:10" ht="15.75" customHeight="1" x14ac:dyDescent="0.3">
      <c r="E569" s="15"/>
      <c r="F569" s="15"/>
      <c r="G569" s="15"/>
      <c r="H569" s="15"/>
      <c r="I569" s="15"/>
      <c r="J569" s="15"/>
    </row>
    <row r="570" spans="5:10" ht="15.75" customHeight="1" x14ac:dyDescent="0.3">
      <c r="E570" s="15"/>
      <c r="F570" s="15"/>
      <c r="G570" s="15"/>
      <c r="H570" s="15"/>
      <c r="I570" s="15"/>
      <c r="J570" s="15"/>
    </row>
    <row r="571" spans="5:10" ht="15.75" customHeight="1" x14ac:dyDescent="0.3">
      <c r="E571" s="15"/>
      <c r="F571" s="15"/>
      <c r="G571" s="15"/>
      <c r="H571" s="15"/>
      <c r="I571" s="15"/>
      <c r="J571" s="15"/>
    </row>
    <row r="572" spans="5:10" ht="15.75" customHeight="1" x14ac:dyDescent="0.3">
      <c r="E572" s="15"/>
      <c r="F572" s="15"/>
      <c r="G572" s="15"/>
      <c r="H572" s="15"/>
      <c r="I572" s="15"/>
      <c r="J572" s="15"/>
    </row>
    <row r="573" spans="5:10" ht="15.75" customHeight="1" x14ac:dyDescent="0.3">
      <c r="E573" s="15"/>
      <c r="F573" s="15"/>
      <c r="G573" s="15"/>
      <c r="H573" s="15"/>
      <c r="I573" s="15"/>
      <c r="J573" s="15"/>
    </row>
    <row r="574" spans="5:10" ht="15.75" customHeight="1" x14ac:dyDescent="0.3">
      <c r="E574" s="15"/>
      <c r="F574" s="15"/>
      <c r="G574" s="15"/>
      <c r="H574" s="15"/>
      <c r="I574" s="15"/>
      <c r="J574" s="15"/>
    </row>
    <row r="575" spans="5:10" ht="15.75" customHeight="1" x14ac:dyDescent="0.3">
      <c r="E575" s="15"/>
      <c r="F575" s="15"/>
      <c r="G575" s="15"/>
      <c r="H575" s="15"/>
      <c r="I575" s="15"/>
      <c r="J575" s="15"/>
    </row>
    <row r="576" spans="5:10" ht="15.75" customHeight="1" x14ac:dyDescent="0.3">
      <c r="E576" s="15"/>
      <c r="F576" s="15"/>
      <c r="G576" s="15"/>
      <c r="H576" s="15"/>
      <c r="I576" s="15"/>
      <c r="J576" s="15"/>
    </row>
    <row r="577" spans="5:10" ht="15.75" customHeight="1" x14ac:dyDescent="0.3">
      <c r="E577" s="15"/>
      <c r="F577" s="15"/>
      <c r="G577" s="15"/>
      <c r="H577" s="15"/>
      <c r="I577" s="15"/>
      <c r="J577" s="15"/>
    </row>
    <row r="578" spans="5:10" ht="15.75" customHeight="1" x14ac:dyDescent="0.3">
      <c r="E578" s="15"/>
      <c r="F578" s="15"/>
      <c r="G578" s="15"/>
      <c r="H578" s="15"/>
      <c r="I578" s="15"/>
      <c r="J578" s="15"/>
    </row>
    <row r="579" spans="5:10" ht="15.75" customHeight="1" x14ac:dyDescent="0.3">
      <c r="E579" s="15"/>
      <c r="F579" s="15"/>
      <c r="G579" s="15"/>
      <c r="H579" s="15"/>
      <c r="I579" s="15"/>
      <c r="J579" s="15"/>
    </row>
    <row r="580" spans="5:10" ht="15.75" customHeight="1" x14ac:dyDescent="0.3">
      <c r="E580" s="15"/>
      <c r="F580" s="15"/>
      <c r="G580" s="15"/>
      <c r="H580" s="15"/>
      <c r="I580" s="15"/>
      <c r="J580" s="15"/>
    </row>
    <row r="581" spans="5:10" ht="15.75" customHeight="1" x14ac:dyDescent="0.3">
      <c r="E581" s="15"/>
      <c r="F581" s="15"/>
      <c r="G581" s="15"/>
      <c r="H581" s="15"/>
      <c r="I581" s="15"/>
      <c r="J581" s="15"/>
    </row>
    <row r="582" spans="5:10" ht="15.75" customHeight="1" x14ac:dyDescent="0.3">
      <c r="E582" s="15"/>
      <c r="F582" s="15"/>
      <c r="G582" s="15"/>
      <c r="H582" s="15"/>
      <c r="I582" s="15"/>
      <c r="J582" s="15"/>
    </row>
    <row r="583" spans="5:10" ht="15.75" customHeight="1" x14ac:dyDescent="0.3">
      <c r="E583" s="15"/>
      <c r="F583" s="15"/>
      <c r="G583" s="15"/>
      <c r="H583" s="15"/>
      <c r="I583" s="15"/>
      <c r="J583" s="15"/>
    </row>
    <row r="584" spans="5:10" ht="15.75" customHeight="1" x14ac:dyDescent="0.3">
      <c r="E584" s="15"/>
      <c r="F584" s="15"/>
      <c r="G584" s="15"/>
      <c r="H584" s="15"/>
      <c r="I584" s="15"/>
      <c r="J584" s="15"/>
    </row>
    <row r="585" spans="5:10" ht="15.75" customHeight="1" x14ac:dyDescent="0.3">
      <c r="E585" s="15"/>
      <c r="F585" s="15"/>
      <c r="G585" s="15"/>
      <c r="H585" s="15"/>
      <c r="I585" s="15"/>
      <c r="J585" s="15"/>
    </row>
    <row r="586" spans="5:10" ht="15.75" customHeight="1" x14ac:dyDescent="0.3">
      <c r="E586" s="15"/>
      <c r="F586" s="15"/>
      <c r="G586" s="15"/>
      <c r="H586" s="15"/>
      <c r="I586" s="15"/>
      <c r="J586" s="15"/>
    </row>
    <row r="587" spans="5:10" ht="15.75" customHeight="1" x14ac:dyDescent="0.3">
      <c r="E587" s="15"/>
      <c r="F587" s="15"/>
      <c r="G587" s="15"/>
      <c r="H587" s="15"/>
      <c r="I587" s="15"/>
      <c r="J587" s="15"/>
    </row>
    <row r="588" spans="5:10" ht="15.75" customHeight="1" x14ac:dyDescent="0.3">
      <c r="E588" s="15"/>
      <c r="F588" s="15"/>
      <c r="G588" s="15"/>
      <c r="H588" s="15"/>
      <c r="I588" s="15"/>
      <c r="J588" s="15"/>
    </row>
    <row r="589" spans="5:10" ht="15.75" customHeight="1" x14ac:dyDescent="0.3">
      <c r="E589" s="15"/>
      <c r="F589" s="15"/>
      <c r="G589" s="15"/>
      <c r="H589" s="15"/>
      <c r="I589" s="15"/>
      <c r="J589" s="15"/>
    </row>
    <row r="590" spans="5:10" ht="15.75" customHeight="1" x14ac:dyDescent="0.3">
      <c r="E590" s="15"/>
      <c r="F590" s="15"/>
      <c r="G590" s="15"/>
      <c r="H590" s="15"/>
      <c r="I590" s="15"/>
      <c r="J590" s="15"/>
    </row>
    <row r="591" spans="5:10" ht="15.75" customHeight="1" x14ac:dyDescent="0.3">
      <c r="E591" s="15"/>
      <c r="F591" s="15"/>
      <c r="G591" s="15"/>
      <c r="H591" s="15"/>
      <c r="I591" s="15"/>
      <c r="J591" s="15"/>
    </row>
    <row r="592" spans="5:10" ht="15.75" customHeight="1" x14ac:dyDescent="0.3">
      <c r="E592" s="15"/>
      <c r="F592" s="15"/>
      <c r="G592" s="15"/>
      <c r="H592" s="15"/>
      <c r="I592" s="15"/>
      <c r="J592" s="15"/>
    </row>
    <row r="593" spans="5:10" ht="15.75" customHeight="1" x14ac:dyDescent="0.3">
      <c r="E593" s="15"/>
      <c r="F593" s="15"/>
      <c r="G593" s="15"/>
      <c r="H593" s="15"/>
      <c r="I593" s="15"/>
      <c r="J593" s="15"/>
    </row>
    <row r="594" spans="5:10" ht="15.75" customHeight="1" x14ac:dyDescent="0.3">
      <c r="E594" s="15"/>
      <c r="F594" s="15"/>
      <c r="G594" s="15"/>
      <c r="H594" s="15"/>
      <c r="I594" s="15"/>
      <c r="J594" s="15"/>
    </row>
    <row r="595" spans="5:10" ht="15.75" customHeight="1" x14ac:dyDescent="0.3">
      <c r="E595" s="15"/>
      <c r="F595" s="15"/>
      <c r="G595" s="15"/>
      <c r="H595" s="15"/>
      <c r="I595" s="15"/>
      <c r="J595" s="15"/>
    </row>
    <row r="596" spans="5:10" ht="15.75" customHeight="1" x14ac:dyDescent="0.3">
      <c r="E596" s="15"/>
      <c r="F596" s="15"/>
      <c r="G596" s="15"/>
      <c r="H596" s="15"/>
      <c r="I596" s="15"/>
      <c r="J596" s="15"/>
    </row>
    <row r="597" spans="5:10" ht="15.75" customHeight="1" x14ac:dyDescent="0.3">
      <c r="E597" s="15"/>
      <c r="F597" s="15"/>
      <c r="G597" s="15"/>
      <c r="H597" s="15"/>
      <c r="I597" s="15"/>
      <c r="J597" s="15"/>
    </row>
    <row r="598" spans="5:10" ht="15.75" customHeight="1" x14ac:dyDescent="0.3">
      <c r="E598" s="15"/>
      <c r="F598" s="15"/>
      <c r="G598" s="15"/>
      <c r="H598" s="15"/>
      <c r="I598" s="15"/>
      <c r="J598" s="15"/>
    </row>
    <row r="599" spans="5:10" ht="15.75" customHeight="1" x14ac:dyDescent="0.3">
      <c r="E599" s="15"/>
      <c r="F599" s="15"/>
      <c r="G599" s="15"/>
      <c r="H599" s="15"/>
      <c r="I599" s="15"/>
      <c r="J599" s="15"/>
    </row>
    <row r="600" spans="5:10" ht="15.75" customHeight="1" x14ac:dyDescent="0.3">
      <c r="E600" s="15"/>
      <c r="F600" s="15"/>
      <c r="G600" s="15"/>
      <c r="H600" s="15"/>
      <c r="I600" s="15"/>
      <c r="J600" s="15"/>
    </row>
    <row r="601" spans="5:10" ht="15.75" customHeight="1" x14ac:dyDescent="0.3">
      <c r="E601" s="15"/>
      <c r="F601" s="15"/>
      <c r="G601" s="15"/>
      <c r="H601" s="15"/>
      <c r="I601" s="15"/>
      <c r="J601" s="15"/>
    </row>
    <row r="602" spans="5:10" ht="15.75" customHeight="1" x14ac:dyDescent="0.3">
      <c r="E602" s="15"/>
      <c r="F602" s="15"/>
      <c r="G602" s="15"/>
      <c r="H602" s="15"/>
      <c r="I602" s="15"/>
      <c r="J602" s="15"/>
    </row>
    <row r="603" spans="5:10" ht="15.75" customHeight="1" x14ac:dyDescent="0.3">
      <c r="E603" s="15"/>
      <c r="F603" s="15"/>
      <c r="G603" s="15"/>
      <c r="H603" s="15"/>
      <c r="I603" s="15"/>
      <c r="J603" s="15"/>
    </row>
    <row r="604" spans="5:10" ht="15.75" customHeight="1" x14ac:dyDescent="0.3">
      <c r="E604" s="15"/>
      <c r="F604" s="15"/>
      <c r="G604" s="15"/>
      <c r="H604" s="15"/>
      <c r="I604" s="15"/>
      <c r="J604" s="15"/>
    </row>
    <row r="605" spans="5:10" ht="15.75" customHeight="1" x14ac:dyDescent="0.3">
      <c r="E605" s="15"/>
      <c r="F605" s="15"/>
      <c r="G605" s="15"/>
      <c r="H605" s="15"/>
      <c r="I605" s="15"/>
      <c r="J605" s="15"/>
    </row>
    <row r="606" spans="5:10" ht="15.75" customHeight="1" x14ac:dyDescent="0.3">
      <c r="E606" s="15"/>
      <c r="F606" s="15"/>
      <c r="G606" s="15"/>
      <c r="H606" s="15"/>
      <c r="I606" s="15"/>
      <c r="J606" s="15"/>
    </row>
    <row r="607" spans="5:10" ht="15.75" customHeight="1" x14ac:dyDescent="0.3">
      <c r="E607" s="15"/>
      <c r="F607" s="15"/>
      <c r="G607" s="15"/>
      <c r="H607" s="15"/>
      <c r="I607" s="15"/>
      <c r="J607" s="15"/>
    </row>
    <row r="608" spans="5:10" ht="15.75" customHeight="1" x14ac:dyDescent="0.3">
      <c r="E608" s="15"/>
      <c r="F608" s="15"/>
      <c r="G608" s="15"/>
      <c r="H608" s="15"/>
      <c r="I608" s="15"/>
      <c r="J608" s="15"/>
    </row>
    <row r="609" spans="5:10" ht="15.75" customHeight="1" x14ac:dyDescent="0.3">
      <c r="E609" s="15"/>
      <c r="F609" s="15"/>
      <c r="G609" s="15"/>
      <c r="H609" s="15"/>
      <c r="I609" s="15"/>
      <c r="J609" s="15"/>
    </row>
    <row r="610" spans="5:10" ht="15.75" customHeight="1" x14ac:dyDescent="0.3">
      <c r="E610" s="15"/>
      <c r="F610" s="15"/>
      <c r="G610" s="15"/>
      <c r="H610" s="15"/>
      <c r="I610" s="15"/>
      <c r="J610" s="15"/>
    </row>
    <row r="611" spans="5:10" ht="15.75" customHeight="1" x14ac:dyDescent="0.3">
      <c r="E611" s="15"/>
      <c r="F611" s="15"/>
      <c r="G611" s="15"/>
      <c r="H611" s="15"/>
      <c r="I611" s="15"/>
      <c r="J611" s="15"/>
    </row>
    <row r="612" spans="5:10" ht="15.75" customHeight="1" x14ac:dyDescent="0.3">
      <c r="E612" s="15"/>
      <c r="F612" s="15"/>
      <c r="G612" s="15"/>
      <c r="H612" s="15"/>
      <c r="I612" s="15"/>
      <c r="J612" s="15"/>
    </row>
    <row r="613" spans="5:10" ht="15.75" customHeight="1" x14ac:dyDescent="0.3">
      <c r="E613" s="15"/>
      <c r="F613" s="15"/>
      <c r="G613" s="15"/>
      <c r="H613" s="15"/>
      <c r="I613" s="15"/>
      <c r="J613" s="15"/>
    </row>
    <row r="614" spans="5:10" ht="15.75" customHeight="1" x14ac:dyDescent="0.3">
      <c r="E614" s="15"/>
      <c r="F614" s="15"/>
      <c r="G614" s="15"/>
      <c r="H614" s="15"/>
      <c r="I614" s="15"/>
      <c r="J614" s="15"/>
    </row>
    <row r="615" spans="5:10" ht="15.75" customHeight="1" x14ac:dyDescent="0.3">
      <c r="E615" s="15"/>
      <c r="F615" s="15"/>
      <c r="G615" s="15"/>
      <c r="H615" s="15"/>
      <c r="I615" s="15"/>
      <c r="J615" s="15"/>
    </row>
    <row r="616" spans="5:10" ht="15.75" customHeight="1" x14ac:dyDescent="0.3">
      <c r="E616" s="15"/>
      <c r="F616" s="15"/>
      <c r="G616" s="15"/>
      <c r="H616" s="15"/>
      <c r="I616" s="15"/>
      <c r="J616" s="15"/>
    </row>
    <row r="617" spans="5:10" ht="15.75" customHeight="1" x14ac:dyDescent="0.3">
      <c r="E617" s="15"/>
      <c r="F617" s="15"/>
      <c r="G617" s="15"/>
      <c r="H617" s="15"/>
      <c r="I617" s="15"/>
      <c r="J617" s="15"/>
    </row>
    <row r="618" spans="5:10" ht="15.75" customHeight="1" x14ac:dyDescent="0.3">
      <c r="E618" s="15"/>
      <c r="F618" s="15"/>
      <c r="G618" s="15"/>
      <c r="H618" s="15"/>
      <c r="I618" s="15"/>
      <c r="J618" s="15"/>
    </row>
    <row r="619" spans="5:10" ht="15.75" customHeight="1" x14ac:dyDescent="0.3">
      <c r="E619" s="15"/>
      <c r="F619" s="15"/>
      <c r="G619" s="15"/>
      <c r="H619" s="15"/>
      <c r="I619" s="15"/>
      <c r="J619" s="15"/>
    </row>
    <row r="620" spans="5:10" ht="15.75" customHeight="1" x14ac:dyDescent="0.3">
      <c r="E620" s="15"/>
      <c r="F620" s="15"/>
      <c r="G620" s="15"/>
      <c r="H620" s="15"/>
      <c r="I620" s="15"/>
      <c r="J620" s="15"/>
    </row>
    <row r="621" spans="5:10" ht="15.75" customHeight="1" x14ac:dyDescent="0.3">
      <c r="E621" s="15"/>
      <c r="F621" s="15"/>
      <c r="G621" s="15"/>
      <c r="H621" s="15"/>
      <c r="I621" s="15"/>
      <c r="J621" s="15"/>
    </row>
    <row r="622" spans="5:10" ht="15.75" customHeight="1" x14ac:dyDescent="0.3">
      <c r="E622" s="15"/>
      <c r="F622" s="15"/>
      <c r="G622" s="15"/>
      <c r="H622" s="15"/>
      <c r="I622" s="15"/>
      <c r="J622" s="15"/>
    </row>
    <row r="623" spans="5:10" ht="15.75" customHeight="1" x14ac:dyDescent="0.3">
      <c r="E623" s="15"/>
      <c r="F623" s="15"/>
      <c r="G623" s="15"/>
      <c r="H623" s="15"/>
      <c r="I623" s="15"/>
      <c r="J623" s="15"/>
    </row>
    <row r="624" spans="5:10" ht="15.75" customHeight="1" x14ac:dyDescent="0.3">
      <c r="E624" s="15"/>
      <c r="F624" s="15"/>
      <c r="G624" s="15"/>
      <c r="H624" s="15"/>
      <c r="I624" s="15"/>
      <c r="J624" s="15"/>
    </row>
    <row r="625" spans="5:10" ht="15.75" customHeight="1" x14ac:dyDescent="0.3">
      <c r="E625" s="15"/>
      <c r="F625" s="15"/>
      <c r="G625" s="15"/>
      <c r="H625" s="15"/>
      <c r="I625" s="15"/>
      <c r="J625" s="15"/>
    </row>
    <row r="626" spans="5:10" ht="15.75" customHeight="1" x14ac:dyDescent="0.3">
      <c r="E626" s="15"/>
      <c r="F626" s="15"/>
      <c r="G626" s="15"/>
      <c r="H626" s="15"/>
      <c r="I626" s="15"/>
      <c r="J626" s="15"/>
    </row>
    <row r="627" spans="5:10" ht="15.75" customHeight="1" x14ac:dyDescent="0.3">
      <c r="E627" s="15"/>
      <c r="F627" s="15"/>
      <c r="G627" s="15"/>
      <c r="H627" s="15"/>
      <c r="I627" s="15"/>
      <c r="J627" s="15"/>
    </row>
    <row r="628" spans="5:10" ht="15.75" customHeight="1" x14ac:dyDescent="0.3">
      <c r="E628" s="15"/>
      <c r="F628" s="15"/>
      <c r="G628" s="15"/>
      <c r="H628" s="15"/>
      <c r="I628" s="15"/>
      <c r="J628" s="15"/>
    </row>
    <row r="629" spans="5:10" ht="15.75" customHeight="1" x14ac:dyDescent="0.3">
      <c r="E629" s="15"/>
      <c r="F629" s="15"/>
      <c r="G629" s="15"/>
      <c r="H629" s="15"/>
      <c r="I629" s="15"/>
      <c r="J629" s="15"/>
    </row>
    <row r="630" spans="5:10" ht="15.75" customHeight="1" x14ac:dyDescent="0.3">
      <c r="E630" s="15"/>
      <c r="F630" s="15"/>
      <c r="G630" s="15"/>
      <c r="H630" s="15"/>
      <c r="I630" s="15"/>
      <c r="J630" s="15"/>
    </row>
    <row r="631" spans="5:10" ht="15.75" customHeight="1" x14ac:dyDescent="0.3">
      <c r="E631" s="15"/>
      <c r="F631" s="15"/>
      <c r="G631" s="15"/>
      <c r="H631" s="15"/>
      <c r="I631" s="15"/>
      <c r="J631" s="15"/>
    </row>
    <row r="632" spans="5:10" ht="15.75" customHeight="1" x14ac:dyDescent="0.3">
      <c r="E632" s="15"/>
      <c r="F632" s="15"/>
      <c r="G632" s="15"/>
      <c r="H632" s="15"/>
      <c r="I632" s="15"/>
      <c r="J632" s="15"/>
    </row>
    <row r="633" spans="5:10" ht="15.75" customHeight="1" x14ac:dyDescent="0.3">
      <c r="E633" s="15"/>
      <c r="F633" s="15"/>
      <c r="G633" s="15"/>
      <c r="H633" s="15"/>
      <c r="I633" s="15"/>
      <c r="J633" s="15"/>
    </row>
    <row r="634" spans="5:10" ht="15.75" customHeight="1" x14ac:dyDescent="0.3">
      <c r="E634" s="15"/>
      <c r="F634" s="15"/>
      <c r="G634" s="15"/>
      <c r="H634" s="15"/>
      <c r="I634" s="15"/>
      <c r="J634" s="15"/>
    </row>
    <row r="635" spans="5:10" ht="15.75" customHeight="1" x14ac:dyDescent="0.3">
      <c r="E635" s="15"/>
      <c r="F635" s="15"/>
      <c r="G635" s="15"/>
      <c r="H635" s="15"/>
      <c r="I635" s="15"/>
      <c r="J635" s="15"/>
    </row>
    <row r="636" spans="5:10" ht="15.75" customHeight="1" x14ac:dyDescent="0.3">
      <c r="E636" s="15"/>
      <c r="F636" s="15"/>
      <c r="G636" s="15"/>
      <c r="H636" s="15"/>
      <c r="I636" s="15"/>
      <c r="J636" s="15"/>
    </row>
    <row r="637" spans="5:10" ht="15.75" customHeight="1" x14ac:dyDescent="0.3">
      <c r="E637" s="15"/>
      <c r="F637" s="15"/>
      <c r="G637" s="15"/>
      <c r="H637" s="15"/>
      <c r="I637" s="15"/>
      <c r="J637" s="15"/>
    </row>
    <row r="638" spans="5:10" ht="15.75" customHeight="1" x14ac:dyDescent="0.3">
      <c r="E638" s="15"/>
      <c r="F638" s="15"/>
      <c r="G638" s="15"/>
      <c r="H638" s="15"/>
      <c r="I638" s="15"/>
      <c r="J638" s="15"/>
    </row>
    <row r="639" spans="5:10" ht="15.75" customHeight="1" x14ac:dyDescent="0.3">
      <c r="E639" s="15"/>
      <c r="F639" s="15"/>
      <c r="G639" s="15"/>
      <c r="H639" s="15"/>
      <c r="I639" s="15"/>
      <c r="J639" s="15"/>
    </row>
    <row r="640" spans="5:10" ht="15.75" customHeight="1" x14ac:dyDescent="0.3">
      <c r="E640" s="15"/>
      <c r="F640" s="15"/>
      <c r="G640" s="15"/>
      <c r="H640" s="15"/>
      <c r="I640" s="15"/>
      <c r="J640" s="15"/>
    </row>
    <row r="641" spans="5:10" ht="15.75" customHeight="1" x14ac:dyDescent="0.3">
      <c r="E641" s="15"/>
      <c r="F641" s="15"/>
      <c r="G641" s="15"/>
      <c r="H641" s="15"/>
      <c r="I641" s="15"/>
      <c r="J641" s="15"/>
    </row>
    <row r="642" spans="5:10" ht="15.75" customHeight="1" x14ac:dyDescent="0.3">
      <c r="E642" s="15"/>
      <c r="F642" s="15"/>
      <c r="G642" s="15"/>
      <c r="H642" s="15"/>
      <c r="I642" s="15"/>
      <c r="J642" s="15"/>
    </row>
    <row r="643" spans="5:10" ht="15.75" customHeight="1" x14ac:dyDescent="0.3">
      <c r="E643" s="15"/>
      <c r="F643" s="15"/>
      <c r="G643" s="15"/>
      <c r="H643" s="15"/>
      <c r="I643" s="15"/>
      <c r="J643" s="15"/>
    </row>
    <row r="644" spans="5:10" ht="15.75" customHeight="1" x14ac:dyDescent="0.3">
      <c r="E644" s="15"/>
      <c r="F644" s="15"/>
      <c r="G644" s="15"/>
      <c r="H644" s="15"/>
      <c r="I644" s="15"/>
      <c r="J644" s="15"/>
    </row>
    <row r="645" spans="5:10" ht="15.75" customHeight="1" x14ac:dyDescent="0.3">
      <c r="E645" s="15"/>
      <c r="F645" s="15"/>
      <c r="G645" s="15"/>
      <c r="H645" s="15"/>
      <c r="I645" s="15"/>
      <c r="J645" s="15"/>
    </row>
    <row r="646" spans="5:10" ht="15.75" customHeight="1" x14ac:dyDescent="0.3">
      <c r="E646" s="15"/>
      <c r="F646" s="15"/>
      <c r="G646" s="15"/>
      <c r="H646" s="15"/>
      <c r="I646" s="15"/>
      <c r="J646" s="15"/>
    </row>
    <row r="647" spans="5:10" ht="15.75" customHeight="1" x14ac:dyDescent="0.3">
      <c r="E647" s="15"/>
      <c r="F647" s="15"/>
      <c r="G647" s="15"/>
      <c r="H647" s="15"/>
      <c r="I647" s="15"/>
      <c r="J647" s="15"/>
    </row>
    <row r="648" spans="5:10" ht="15.75" customHeight="1" x14ac:dyDescent="0.3">
      <c r="E648" s="15"/>
      <c r="F648" s="15"/>
      <c r="G648" s="15"/>
      <c r="H648" s="15"/>
      <c r="I648" s="15"/>
      <c r="J648" s="15"/>
    </row>
    <row r="649" spans="5:10" ht="15.75" customHeight="1" x14ac:dyDescent="0.3">
      <c r="E649" s="15"/>
      <c r="F649" s="15"/>
      <c r="G649" s="15"/>
      <c r="H649" s="15"/>
      <c r="I649" s="15"/>
      <c r="J649" s="15"/>
    </row>
    <row r="650" spans="5:10" ht="15.75" customHeight="1" x14ac:dyDescent="0.3">
      <c r="E650" s="15"/>
      <c r="F650" s="15"/>
      <c r="G650" s="15"/>
      <c r="H650" s="15"/>
      <c r="I650" s="15"/>
      <c r="J650" s="15"/>
    </row>
    <row r="651" spans="5:10" ht="15.75" customHeight="1" x14ac:dyDescent="0.3">
      <c r="E651" s="15"/>
      <c r="F651" s="15"/>
      <c r="G651" s="15"/>
      <c r="H651" s="15"/>
      <c r="I651" s="15"/>
      <c r="J651" s="15"/>
    </row>
    <row r="652" spans="5:10" ht="15.75" customHeight="1" x14ac:dyDescent="0.3">
      <c r="E652" s="15"/>
      <c r="F652" s="15"/>
      <c r="G652" s="15"/>
      <c r="H652" s="15"/>
      <c r="I652" s="15"/>
      <c r="J652" s="15"/>
    </row>
    <row r="653" spans="5:10" ht="15.75" customHeight="1" x14ac:dyDescent="0.3">
      <c r="E653" s="15"/>
      <c r="F653" s="15"/>
      <c r="G653" s="15"/>
      <c r="H653" s="15"/>
      <c r="I653" s="15"/>
      <c r="J653" s="15"/>
    </row>
    <row r="654" spans="5:10" ht="15.75" customHeight="1" x14ac:dyDescent="0.3">
      <c r="E654" s="15"/>
      <c r="F654" s="15"/>
      <c r="G654" s="15"/>
      <c r="H654" s="15"/>
      <c r="I654" s="15"/>
      <c r="J654" s="15"/>
    </row>
    <row r="655" spans="5:10" ht="15.75" customHeight="1" x14ac:dyDescent="0.3">
      <c r="E655" s="15"/>
      <c r="F655" s="15"/>
      <c r="G655" s="15"/>
      <c r="H655" s="15"/>
      <c r="I655" s="15"/>
      <c r="J655" s="15"/>
    </row>
    <row r="656" spans="5:10" ht="15.75" customHeight="1" x14ac:dyDescent="0.3">
      <c r="E656" s="15"/>
      <c r="F656" s="15"/>
      <c r="G656" s="15"/>
      <c r="H656" s="15"/>
      <c r="I656" s="15"/>
      <c r="J656" s="15"/>
    </row>
    <row r="657" spans="5:10" ht="15.75" customHeight="1" x14ac:dyDescent="0.3">
      <c r="E657" s="15"/>
      <c r="F657" s="15"/>
      <c r="G657" s="15"/>
      <c r="H657" s="15"/>
      <c r="I657" s="15"/>
      <c r="J657" s="15"/>
    </row>
    <row r="658" spans="5:10" ht="15.75" customHeight="1" x14ac:dyDescent="0.3">
      <c r="E658" s="15"/>
      <c r="F658" s="15"/>
      <c r="G658" s="15"/>
      <c r="H658" s="15"/>
      <c r="I658" s="15"/>
      <c r="J658" s="15"/>
    </row>
    <row r="659" spans="5:10" ht="15.75" customHeight="1" x14ac:dyDescent="0.3">
      <c r="E659" s="15"/>
      <c r="F659" s="15"/>
      <c r="G659" s="15"/>
      <c r="H659" s="15"/>
      <c r="I659" s="15"/>
      <c r="J659" s="15"/>
    </row>
    <row r="660" spans="5:10" ht="15.75" customHeight="1" x14ac:dyDescent="0.3">
      <c r="E660" s="15"/>
      <c r="F660" s="15"/>
      <c r="G660" s="15"/>
      <c r="H660" s="15"/>
      <c r="I660" s="15"/>
      <c r="J660" s="15"/>
    </row>
    <row r="661" spans="5:10" ht="15.75" customHeight="1" x14ac:dyDescent="0.3">
      <c r="E661" s="15"/>
      <c r="F661" s="15"/>
      <c r="G661" s="15"/>
      <c r="H661" s="15"/>
      <c r="I661" s="15"/>
      <c r="J661" s="15"/>
    </row>
    <row r="662" spans="5:10" ht="15.75" customHeight="1" x14ac:dyDescent="0.3">
      <c r="E662" s="15"/>
      <c r="F662" s="15"/>
      <c r="G662" s="15"/>
      <c r="H662" s="15"/>
      <c r="I662" s="15"/>
      <c r="J662" s="15"/>
    </row>
    <row r="663" spans="5:10" ht="15.75" customHeight="1" x14ac:dyDescent="0.3">
      <c r="E663" s="15"/>
      <c r="F663" s="15"/>
      <c r="G663" s="15"/>
      <c r="H663" s="15"/>
      <c r="I663" s="15"/>
      <c r="J663" s="15"/>
    </row>
    <row r="664" spans="5:10" ht="15.75" customHeight="1" x14ac:dyDescent="0.3">
      <c r="E664" s="15"/>
      <c r="F664" s="15"/>
      <c r="G664" s="15"/>
      <c r="H664" s="15"/>
      <c r="I664" s="15"/>
      <c r="J664" s="15"/>
    </row>
    <row r="665" spans="5:10" ht="15.75" customHeight="1" x14ac:dyDescent="0.3">
      <c r="E665" s="15"/>
      <c r="F665" s="15"/>
      <c r="G665" s="15"/>
      <c r="H665" s="15"/>
      <c r="I665" s="15"/>
      <c r="J665" s="15"/>
    </row>
    <row r="666" spans="5:10" ht="15.75" customHeight="1" x14ac:dyDescent="0.3">
      <c r="E666" s="15"/>
      <c r="F666" s="15"/>
      <c r="G666" s="15"/>
      <c r="H666" s="15"/>
      <c r="I666" s="15"/>
      <c r="J666" s="15"/>
    </row>
    <row r="667" spans="5:10" ht="15.75" customHeight="1" x14ac:dyDescent="0.3">
      <c r="E667" s="15"/>
      <c r="F667" s="15"/>
      <c r="G667" s="15"/>
      <c r="H667" s="15"/>
      <c r="I667" s="15"/>
      <c r="J667" s="15"/>
    </row>
    <row r="668" spans="5:10" ht="15.75" customHeight="1" x14ac:dyDescent="0.3">
      <c r="E668" s="15"/>
      <c r="F668" s="15"/>
      <c r="G668" s="15"/>
      <c r="H668" s="15"/>
      <c r="I668" s="15"/>
      <c r="J668" s="15"/>
    </row>
    <row r="669" spans="5:10" ht="15.75" customHeight="1" x14ac:dyDescent="0.3">
      <c r="E669" s="15"/>
      <c r="F669" s="15"/>
      <c r="G669" s="15"/>
      <c r="H669" s="15"/>
      <c r="I669" s="15"/>
      <c r="J669" s="15"/>
    </row>
    <row r="670" spans="5:10" ht="15.75" customHeight="1" x14ac:dyDescent="0.3">
      <c r="E670" s="15"/>
      <c r="F670" s="15"/>
      <c r="G670" s="15"/>
      <c r="H670" s="15"/>
      <c r="I670" s="15"/>
      <c r="J670" s="15"/>
    </row>
    <row r="671" spans="5:10" ht="15.75" customHeight="1" x14ac:dyDescent="0.3">
      <c r="E671" s="15"/>
      <c r="F671" s="15"/>
      <c r="G671" s="15"/>
      <c r="H671" s="15"/>
      <c r="I671" s="15"/>
      <c r="J671" s="15"/>
    </row>
    <row r="672" spans="5:10" ht="15.75" customHeight="1" x14ac:dyDescent="0.3">
      <c r="E672" s="15"/>
      <c r="F672" s="15"/>
      <c r="G672" s="15"/>
      <c r="H672" s="15"/>
      <c r="I672" s="15"/>
      <c r="J672" s="15"/>
    </row>
    <row r="673" spans="5:10" ht="15.75" customHeight="1" x14ac:dyDescent="0.3">
      <c r="E673" s="15"/>
      <c r="F673" s="15"/>
      <c r="G673" s="15"/>
      <c r="H673" s="15"/>
      <c r="I673" s="15"/>
      <c r="J673" s="15"/>
    </row>
    <row r="674" spans="5:10" ht="15.75" customHeight="1" x14ac:dyDescent="0.3">
      <c r="E674" s="15"/>
      <c r="F674" s="15"/>
      <c r="G674" s="15"/>
      <c r="H674" s="15"/>
      <c r="I674" s="15"/>
      <c r="J674" s="15"/>
    </row>
    <row r="675" spans="5:10" ht="15.75" customHeight="1" x14ac:dyDescent="0.3">
      <c r="E675" s="15"/>
      <c r="F675" s="15"/>
      <c r="G675" s="15"/>
      <c r="H675" s="15"/>
      <c r="I675" s="15"/>
      <c r="J675" s="15"/>
    </row>
    <row r="676" spans="5:10" ht="15.75" customHeight="1" x14ac:dyDescent="0.3">
      <c r="E676" s="15"/>
      <c r="F676" s="15"/>
      <c r="G676" s="15"/>
      <c r="H676" s="15"/>
      <c r="I676" s="15"/>
      <c r="J676" s="15"/>
    </row>
    <row r="677" spans="5:10" ht="15.75" customHeight="1" x14ac:dyDescent="0.3">
      <c r="E677" s="15"/>
      <c r="F677" s="15"/>
      <c r="G677" s="15"/>
      <c r="H677" s="15"/>
      <c r="I677" s="15"/>
      <c r="J677" s="15"/>
    </row>
    <row r="678" spans="5:10" ht="15.75" customHeight="1" x14ac:dyDescent="0.3">
      <c r="E678" s="15"/>
      <c r="F678" s="15"/>
      <c r="G678" s="15"/>
      <c r="H678" s="15"/>
      <c r="I678" s="15"/>
      <c r="J678" s="15"/>
    </row>
    <row r="679" spans="5:10" ht="15.75" customHeight="1" x14ac:dyDescent="0.3">
      <c r="E679" s="15"/>
      <c r="F679" s="15"/>
      <c r="G679" s="15"/>
      <c r="H679" s="15"/>
      <c r="I679" s="15"/>
      <c r="J679" s="15"/>
    </row>
    <row r="680" spans="5:10" ht="15.75" customHeight="1" x14ac:dyDescent="0.3">
      <c r="E680" s="15"/>
      <c r="F680" s="15"/>
      <c r="G680" s="15"/>
      <c r="H680" s="15"/>
      <c r="I680" s="15"/>
      <c r="J680" s="15"/>
    </row>
    <row r="681" spans="5:10" ht="15.75" customHeight="1" x14ac:dyDescent="0.3">
      <c r="E681" s="15"/>
      <c r="F681" s="15"/>
      <c r="G681" s="15"/>
      <c r="H681" s="15"/>
      <c r="I681" s="15"/>
      <c r="J681" s="15"/>
    </row>
    <row r="682" spans="5:10" ht="15.75" customHeight="1" x14ac:dyDescent="0.3">
      <c r="E682" s="15"/>
      <c r="F682" s="15"/>
      <c r="G682" s="15"/>
      <c r="H682" s="15"/>
      <c r="I682" s="15"/>
      <c r="J682" s="15"/>
    </row>
    <row r="683" spans="5:10" ht="15.75" customHeight="1" x14ac:dyDescent="0.3">
      <c r="E683" s="15"/>
      <c r="F683" s="15"/>
      <c r="G683" s="15"/>
      <c r="H683" s="15"/>
      <c r="I683" s="15"/>
      <c r="J683" s="15"/>
    </row>
    <row r="684" spans="5:10" ht="15.75" customHeight="1" x14ac:dyDescent="0.3">
      <c r="E684" s="15"/>
      <c r="F684" s="15"/>
      <c r="G684" s="15"/>
      <c r="H684" s="15"/>
      <c r="I684" s="15"/>
      <c r="J684" s="15"/>
    </row>
    <row r="685" spans="5:10" ht="15.75" customHeight="1" x14ac:dyDescent="0.3">
      <c r="E685" s="15"/>
      <c r="F685" s="15"/>
      <c r="G685" s="15"/>
      <c r="H685" s="15"/>
      <c r="I685" s="15"/>
      <c r="J685" s="15"/>
    </row>
    <row r="686" spans="5:10" ht="15.75" customHeight="1" x14ac:dyDescent="0.3">
      <c r="E686" s="15"/>
      <c r="F686" s="15"/>
      <c r="G686" s="15"/>
      <c r="H686" s="15"/>
      <c r="I686" s="15"/>
      <c r="J686" s="15"/>
    </row>
    <row r="687" spans="5:10" ht="15.75" customHeight="1" x14ac:dyDescent="0.3">
      <c r="E687" s="15"/>
      <c r="F687" s="15"/>
      <c r="G687" s="15"/>
      <c r="H687" s="15"/>
      <c r="I687" s="15"/>
      <c r="J687" s="15"/>
    </row>
    <row r="688" spans="5:10" ht="15.75" customHeight="1" x14ac:dyDescent="0.3">
      <c r="E688" s="15"/>
      <c r="F688" s="15"/>
      <c r="G688" s="15"/>
      <c r="H688" s="15"/>
      <c r="I688" s="15"/>
      <c r="J688" s="15"/>
    </row>
    <row r="689" spans="5:10" ht="15.75" customHeight="1" x14ac:dyDescent="0.3">
      <c r="E689" s="15"/>
      <c r="F689" s="15"/>
      <c r="G689" s="15"/>
      <c r="H689" s="15"/>
      <c r="I689" s="15"/>
      <c r="J689" s="15"/>
    </row>
    <row r="690" spans="5:10" ht="15.75" customHeight="1" x14ac:dyDescent="0.3">
      <c r="E690" s="15"/>
      <c r="F690" s="15"/>
      <c r="G690" s="15"/>
      <c r="H690" s="15"/>
      <c r="I690" s="15"/>
      <c r="J690" s="15"/>
    </row>
    <row r="691" spans="5:10" ht="15.75" customHeight="1" x14ac:dyDescent="0.3">
      <c r="E691" s="15"/>
      <c r="F691" s="15"/>
      <c r="G691" s="15"/>
      <c r="H691" s="15"/>
      <c r="I691" s="15"/>
      <c r="J691" s="15"/>
    </row>
    <row r="692" spans="5:10" ht="15.75" customHeight="1" x14ac:dyDescent="0.3">
      <c r="E692" s="15"/>
      <c r="F692" s="15"/>
      <c r="G692" s="15"/>
      <c r="H692" s="15"/>
      <c r="I692" s="15"/>
      <c r="J692" s="15"/>
    </row>
    <row r="693" spans="5:10" ht="15.75" customHeight="1" x14ac:dyDescent="0.3">
      <c r="E693" s="15"/>
      <c r="F693" s="15"/>
      <c r="G693" s="15"/>
      <c r="H693" s="15"/>
      <c r="I693" s="15"/>
      <c r="J693" s="15"/>
    </row>
    <row r="694" spans="5:10" ht="15.75" customHeight="1" x14ac:dyDescent="0.3">
      <c r="E694" s="15"/>
      <c r="F694" s="15"/>
      <c r="G694" s="15"/>
      <c r="H694" s="15"/>
      <c r="I694" s="15"/>
      <c r="J694" s="15"/>
    </row>
    <row r="695" spans="5:10" ht="15.75" customHeight="1" x14ac:dyDescent="0.3">
      <c r="E695" s="15"/>
      <c r="F695" s="15"/>
      <c r="G695" s="15"/>
      <c r="H695" s="15"/>
      <c r="I695" s="15"/>
      <c r="J695" s="15"/>
    </row>
    <row r="696" spans="5:10" ht="15.75" customHeight="1" x14ac:dyDescent="0.3">
      <c r="E696" s="15"/>
      <c r="F696" s="15"/>
      <c r="G696" s="15"/>
      <c r="H696" s="15"/>
      <c r="I696" s="15"/>
      <c r="J696" s="15"/>
    </row>
    <row r="697" spans="5:10" ht="15.75" customHeight="1" x14ac:dyDescent="0.3">
      <c r="E697" s="15"/>
      <c r="F697" s="15"/>
      <c r="G697" s="15"/>
      <c r="H697" s="15"/>
      <c r="I697" s="15"/>
      <c r="J697" s="15"/>
    </row>
    <row r="698" spans="5:10" ht="15.75" customHeight="1" x14ac:dyDescent="0.3">
      <c r="E698" s="15"/>
      <c r="F698" s="15"/>
      <c r="G698" s="15"/>
      <c r="H698" s="15"/>
      <c r="I698" s="15"/>
      <c r="J698" s="15"/>
    </row>
    <row r="699" spans="5:10" ht="15.75" customHeight="1" x14ac:dyDescent="0.3">
      <c r="E699" s="15"/>
      <c r="F699" s="15"/>
      <c r="G699" s="15"/>
      <c r="H699" s="15"/>
      <c r="I699" s="15"/>
      <c r="J699" s="15"/>
    </row>
    <row r="700" spans="5:10" ht="15.75" customHeight="1" x14ac:dyDescent="0.3">
      <c r="E700" s="15"/>
      <c r="F700" s="15"/>
      <c r="G700" s="15"/>
      <c r="H700" s="15"/>
      <c r="I700" s="15"/>
      <c r="J700" s="15"/>
    </row>
    <row r="701" spans="5:10" ht="15.75" customHeight="1" x14ac:dyDescent="0.3">
      <c r="E701" s="15"/>
      <c r="F701" s="15"/>
      <c r="G701" s="15"/>
      <c r="H701" s="15"/>
      <c r="I701" s="15"/>
      <c r="J701" s="15"/>
    </row>
    <row r="702" spans="5:10" ht="15.75" customHeight="1" x14ac:dyDescent="0.3">
      <c r="E702" s="15"/>
      <c r="F702" s="15"/>
      <c r="G702" s="15"/>
      <c r="H702" s="15"/>
      <c r="I702" s="15"/>
      <c r="J702" s="15"/>
    </row>
    <row r="703" spans="5:10" ht="15.75" customHeight="1" x14ac:dyDescent="0.3">
      <c r="E703" s="15"/>
      <c r="F703" s="15"/>
      <c r="G703" s="15"/>
      <c r="H703" s="15"/>
      <c r="I703" s="15"/>
      <c r="J703" s="15"/>
    </row>
    <row r="704" spans="5:10" ht="15.75" customHeight="1" x14ac:dyDescent="0.3">
      <c r="E704" s="15"/>
      <c r="F704" s="15"/>
      <c r="G704" s="15"/>
      <c r="H704" s="15"/>
      <c r="I704" s="15"/>
      <c r="J704" s="15"/>
    </row>
    <row r="705" spans="5:10" ht="15.75" customHeight="1" x14ac:dyDescent="0.3">
      <c r="E705" s="15"/>
      <c r="F705" s="15"/>
      <c r="G705" s="15"/>
      <c r="H705" s="15"/>
      <c r="I705" s="15"/>
      <c r="J705" s="15"/>
    </row>
    <row r="706" spans="5:10" ht="15.75" customHeight="1" x14ac:dyDescent="0.3">
      <c r="E706" s="15"/>
      <c r="F706" s="15"/>
      <c r="G706" s="15"/>
      <c r="H706" s="15"/>
      <c r="I706" s="15"/>
      <c r="J706" s="15"/>
    </row>
    <row r="707" spans="5:10" ht="15.75" customHeight="1" x14ac:dyDescent="0.3">
      <c r="E707" s="15"/>
      <c r="F707" s="15"/>
      <c r="G707" s="15"/>
      <c r="H707" s="15"/>
      <c r="I707" s="15"/>
      <c r="J707" s="15"/>
    </row>
    <row r="708" spans="5:10" ht="15.75" customHeight="1" x14ac:dyDescent="0.3">
      <c r="E708" s="15"/>
      <c r="F708" s="15"/>
      <c r="G708" s="15"/>
      <c r="H708" s="15"/>
      <c r="I708" s="15"/>
      <c r="J708" s="15"/>
    </row>
    <row r="709" spans="5:10" ht="15.75" customHeight="1" x14ac:dyDescent="0.3">
      <c r="E709" s="15"/>
      <c r="F709" s="15"/>
      <c r="G709" s="15"/>
      <c r="H709" s="15"/>
      <c r="I709" s="15"/>
      <c r="J709" s="15"/>
    </row>
    <row r="710" spans="5:10" ht="15.75" customHeight="1" x14ac:dyDescent="0.3">
      <c r="E710" s="15"/>
      <c r="F710" s="15"/>
      <c r="G710" s="15"/>
      <c r="H710" s="15"/>
      <c r="I710" s="15"/>
      <c r="J710" s="15"/>
    </row>
    <row r="711" spans="5:10" ht="15.75" customHeight="1" x14ac:dyDescent="0.3">
      <c r="E711" s="15"/>
      <c r="F711" s="15"/>
      <c r="G711" s="15"/>
      <c r="H711" s="15"/>
      <c r="I711" s="15"/>
      <c r="J711" s="15"/>
    </row>
    <row r="712" spans="5:10" ht="15.75" customHeight="1" x14ac:dyDescent="0.3">
      <c r="E712" s="15"/>
      <c r="F712" s="15"/>
      <c r="G712" s="15"/>
      <c r="H712" s="15"/>
      <c r="I712" s="15"/>
      <c r="J712" s="15"/>
    </row>
    <row r="713" spans="5:10" ht="15.75" customHeight="1" x14ac:dyDescent="0.3">
      <c r="E713" s="15"/>
      <c r="F713" s="15"/>
      <c r="G713" s="15"/>
      <c r="H713" s="15"/>
      <c r="I713" s="15"/>
      <c r="J713" s="15"/>
    </row>
    <row r="714" spans="5:10" ht="15.75" customHeight="1" x14ac:dyDescent="0.3">
      <c r="E714" s="15"/>
      <c r="F714" s="15"/>
      <c r="G714" s="15"/>
      <c r="H714" s="15"/>
      <c r="I714" s="15"/>
      <c r="J714" s="15"/>
    </row>
    <row r="715" spans="5:10" ht="15.75" customHeight="1" x14ac:dyDescent="0.3">
      <c r="E715" s="15"/>
      <c r="F715" s="15"/>
      <c r="G715" s="15"/>
      <c r="H715" s="15"/>
      <c r="I715" s="15"/>
      <c r="J715" s="15"/>
    </row>
    <row r="716" spans="5:10" ht="15.75" customHeight="1" x14ac:dyDescent="0.3">
      <c r="E716" s="15"/>
      <c r="F716" s="15"/>
      <c r="G716" s="15"/>
      <c r="H716" s="15"/>
      <c r="I716" s="15"/>
      <c r="J716" s="15"/>
    </row>
    <row r="717" spans="5:10" ht="15.75" customHeight="1" x14ac:dyDescent="0.3">
      <c r="E717" s="15"/>
      <c r="F717" s="15"/>
      <c r="G717" s="15"/>
      <c r="H717" s="15"/>
      <c r="I717" s="15"/>
      <c r="J717" s="15"/>
    </row>
    <row r="718" spans="5:10" ht="15.75" customHeight="1" x14ac:dyDescent="0.3">
      <c r="E718" s="15"/>
      <c r="F718" s="15"/>
      <c r="G718" s="15"/>
      <c r="H718" s="15"/>
      <c r="I718" s="15"/>
      <c r="J718" s="15"/>
    </row>
    <row r="719" spans="5:10" ht="15.75" customHeight="1" x14ac:dyDescent="0.3">
      <c r="E719" s="15"/>
      <c r="F719" s="15"/>
      <c r="G719" s="15"/>
      <c r="H719" s="15"/>
      <c r="I719" s="15"/>
      <c r="J719" s="15"/>
    </row>
    <row r="720" spans="5:10" ht="15.75" customHeight="1" x14ac:dyDescent="0.3">
      <c r="E720" s="15"/>
      <c r="F720" s="15"/>
      <c r="G720" s="15"/>
      <c r="H720" s="15"/>
      <c r="I720" s="15"/>
      <c r="J720" s="15"/>
    </row>
    <row r="721" spans="5:10" ht="15.75" customHeight="1" x14ac:dyDescent="0.3">
      <c r="E721" s="15"/>
      <c r="F721" s="15"/>
      <c r="G721" s="15"/>
      <c r="H721" s="15"/>
      <c r="I721" s="15"/>
      <c r="J721" s="15"/>
    </row>
    <row r="722" spans="5:10" ht="15.75" customHeight="1" x14ac:dyDescent="0.3">
      <c r="E722" s="15"/>
      <c r="F722" s="15"/>
      <c r="G722" s="15"/>
      <c r="H722" s="15"/>
      <c r="I722" s="15"/>
      <c r="J722" s="15"/>
    </row>
    <row r="723" spans="5:10" ht="15.75" customHeight="1" x14ac:dyDescent="0.3">
      <c r="E723" s="15"/>
      <c r="F723" s="15"/>
      <c r="G723" s="15"/>
      <c r="H723" s="15"/>
      <c r="I723" s="15"/>
      <c r="J723" s="15"/>
    </row>
    <row r="724" spans="5:10" ht="15.75" customHeight="1" x14ac:dyDescent="0.3">
      <c r="E724" s="15"/>
      <c r="F724" s="15"/>
      <c r="G724" s="15"/>
      <c r="H724" s="15"/>
      <c r="I724" s="15"/>
      <c r="J724" s="15"/>
    </row>
    <row r="725" spans="5:10" ht="15.75" customHeight="1" x14ac:dyDescent="0.3">
      <c r="E725" s="15"/>
      <c r="F725" s="15"/>
      <c r="G725" s="15"/>
      <c r="H725" s="15"/>
      <c r="I725" s="15"/>
      <c r="J725" s="15"/>
    </row>
    <row r="726" spans="5:10" ht="15.75" customHeight="1" x14ac:dyDescent="0.3">
      <c r="E726" s="15"/>
      <c r="F726" s="15"/>
      <c r="G726" s="15"/>
      <c r="H726" s="15"/>
      <c r="I726" s="15"/>
      <c r="J726" s="15"/>
    </row>
    <row r="727" spans="5:10" ht="15.75" customHeight="1" x14ac:dyDescent="0.3">
      <c r="E727" s="15"/>
      <c r="F727" s="15"/>
      <c r="G727" s="15"/>
      <c r="H727" s="15"/>
      <c r="I727" s="15"/>
      <c r="J727" s="15"/>
    </row>
    <row r="728" spans="5:10" ht="15.75" customHeight="1" x14ac:dyDescent="0.3">
      <c r="E728" s="15"/>
      <c r="F728" s="15"/>
      <c r="G728" s="15"/>
      <c r="H728" s="15"/>
      <c r="I728" s="15"/>
      <c r="J728" s="15"/>
    </row>
    <row r="729" spans="5:10" ht="15.75" customHeight="1" x14ac:dyDescent="0.3">
      <c r="E729" s="15"/>
      <c r="F729" s="15"/>
      <c r="G729" s="15"/>
      <c r="H729" s="15"/>
      <c r="I729" s="15"/>
      <c r="J729" s="15"/>
    </row>
    <row r="730" spans="5:10" ht="15.75" customHeight="1" x14ac:dyDescent="0.3">
      <c r="E730" s="15"/>
      <c r="F730" s="15"/>
      <c r="G730" s="15"/>
      <c r="H730" s="15"/>
      <c r="I730" s="15"/>
      <c r="J730" s="15"/>
    </row>
    <row r="731" spans="5:10" ht="15.75" customHeight="1" x14ac:dyDescent="0.3">
      <c r="E731" s="15"/>
      <c r="F731" s="15"/>
      <c r="G731" s="15"/>
      <c r="H731" s="15"/>
      <c r="I731" s="15"/>
      <c r="J731" s="15"/>
    </row>
    <row r="732" spans="5:10" ht="15.75" customHeight="1" x14ac:dyDescent="0.3">
      <c r="E732" s="15"/>
      <c r="F732" s="15"/>
      <c r="G732" s="15"/>
      <c r="H732" s="15"/>
      <c r="I732" s="15"/>
      <c r="J732" s="15"/>
    </row>
    <row r="733" spans="5:10" ht="15.75" customHeight="1" x14ac:dyDescent="0.3">
      <c r="E733" s="15"/>
      <c r="F733" s="15"/>
      <c r="G733" s="15"/>
      <c r="H733" s="15"/>
      <c r="I733" s="15"/>
      <c r="J733" s="15"/>
    </row>
    <row r="734" spans="5:10" ht="15.75" customHeight="1" x14ac:dyDescent="0.3">
      <c r="E734" s="15"/>
      <c r="F734" s="15"/>
      <c r="G734" s="15"/>
      <c r="H734" s="15"/>
      <c r="I734" s="15"/>
      <c r="J734" s="15"/>
    </row>
    <row r="735" spans="5:10" ht="15.75" customHeight="1" x14ac:dyDescent="0.3">
      <c r="E735" s="15"/>
      <c r="F735" s="15"/>
      <c r="G735" s="15"/>
      <c r="H735" s="15"/>
      <c r="I735" s="15"/>
      <c r="J735" s="15"/>
    </row>
    <row r="736" spans="5:10" ht="15.75" customHeight="1" x14ac:dyDescent="0.3">
      <c r="E736" s="15"/>
      <c r="F736" s="15"/>
      <c r="G736" s="15"/>
      <c r="H736" s="15"/>
      <c r="I736" s="15"/>
      <c r="J736" s="15"/>
    </row>
    <row r="737" spans="5:10" ht="15.75" customHeight="1" x14ac:dyDescent="0.3">
      <c r="E737" s="15"/>
      <c r="F737" s="15"/>
      <c r="G737" s="15"/>
      <c r="H737" s="15"/>
      <c r="I737" s="15"/>
      <c r="J737" s="15"/>
    </row>
    <row r="738" spans="5:10" ht="15.75" customHeight="1" x14ac:dyDescent="0.3">
      <c r="E738" s="15"/>
      <c r="F738" s="15"/>
      <c r="G738" s="15"/>
      <c r="H738" s="15"/>
      <c r="I738" s="15"/>
      <c r="J738" s="15"/>
    </row>
    <row r="739" spans="5:10" ht="15.75" customHeight="1" x14ac:dyDescent="0.3">
      <c r="E739" s="15"/>
      <c r="F739" s="15"/>
      <c r="G739" s="15"/>
      <c r="H739" s="15"/>
      <c r="I739" s="15"/>
      <c r="J739" s="15"/>
    </row>
    <row r="740" spans="5:10" ht="15.75" customHeight="1" x14ac:dyDescent="0.3">
      <c r="E740" s="15"/>
      <c r="F740" s="15"/>
      <c r="G740" s="15"/>
      <c r="H740" s="15"/>
      <c r="I740" s="15"/>
      <c r="J740" s="15"/>
    </row>
    <row r="741" spans="5:10" ht="15.75" customHeight="1" x14ac:dyDescent="0.3">
      <c r="E741" s="15"/>
      <c r="F741" s="15"/>
      <c r="G741" s="15"/>
      <c r="H741" s="15"/>
      <c r="I741" s="15"/>
      <c r="J741" s="15"/>
    </row>
    <row r="742" spans="5:10" ht="15.75" customHeight="1" x14ac:dyDescent="0.3">
      <c r="E742" s="15"/>
      <c r="F742" s="15"/>
      <c r="G742" s="15"/>
      <c r="H742" s="15"/>
      <c r="I742" s="15"/>
      <c r="J742" s="15"/>
    </row>
    <row r="743" spans="5:10" ht="15.75" customHeight="1" x14ac:dyDescent="0.3">
      <c r="E743" s="15"/>
      <c r="F743" s="15"/>
      <c r="G743" s="15"/>
      <c r="H743" s="15"/>
      <c r="I743" s="15"/>
      <c r="J743" s="15"/>
    </row>
    <row r="744" spans="5:10" ht="15.75" customHeight="1" x14ac:dyDescent="0.3">
      <c r="E744" s="15"/>
      <c r="F744" s="15"/>
      <c r="G744" s="15"/>
      <c r="H744" s="15"/>
      <c r="I744" s="15"/>
      <c r="J744" s="15"/>
    </row>
    <row r="745" spans="5:10" ht="15.75" customHeight="1" x14ac:dyDescent="0.3">
      <c r="E745" s="15"/>
      <c r="F745" s="15"/>
      <c r="G745" s="15"/>
      <c r="H745" s="15"/>
      <c r="I745" s="15"/>
      <c r="J745" s="15"/>
    </row>
    <row r="746" spans="5:10" ht="15.75" customHeight="1" x14ac:dyDescent="0.3">
      <c r="E746" s="15"/>
      <c r="F746" s="15"/>
      <c r="G746" s="15"/>
      <c r="H746" s="15"/>
      <c r="I746" s="15"/>
      <c r="J746" s="15"/>
    </row>
    <row r="747" spans="5:10" ht="15.75" customHeight="1" x14ac:dyDescent="0.3">
      <c r="E747" s="15"/>
      <c r="F747" s="15"/>
      <c r="G747" s="15"/>
      <c r="H747" s="15"/>
      <c r="I747" s="15"/>
      <c r="J747" s="15"/>
    </row>
    <row r="748" spans="5:10" ht="15.75" customHeight="1" x14ac:dyDescent="0.3">
      <c r="E748" s="15"/>
      <c r="F748" s="15"/>
      <c r="G748" s="15"/>
      <c r="H748" s="15"/>
      <c r="I748" s="15"/>
      <c r="J748" s="15"/>
    </row>
    <row r="749" spans="5:10" ht="15.75" customHeight="1" x14ac:dyDescent="0.3">
      <c r="E749" s="15"/>
      <c r="F749" s="15"/>
      <c r="G749" s="15"/>
      <c r="H749" s="15"/>
      <c r="I749" s="15"/>
      <c r="J749" s="15"/>
    </row>
    <row r="750" spans="5:10" ht="15.75" customHeight="1" x14ac:dyDescent="0.3">
      <c r="E750" s="15"/>
      <c r="F750" s="15"/>
      <c r="G750" s="15"/>
      <c r="H750" s="15"/>
      <c r="I750" s="15"/>
      <c r="J750" s="15"/>
    </row>
    <row r="751" spans="5:10" ht="15.75" customHeight="1" x14ac:dyDescent="0.3">
      <c r="E751" s="15"/>
      <c r="F751" s="15"/>
      <c r="G751" s="15"/>
      <c r="H751" s="15"/>
      <c r="I751" s="15"/>
      <c r="J751" s="15"/>
    </row>
    <row r="752" spans="5:10" ht="15.75" customHeight="1" x14ac:dyDescent="0.3">
      <c r="E752" s="15"/>
      <c r="F752" s="15"/>
      <c r="G752" s="15"/>
      <c r="H752" s="15"/>
      <c r="I752" s="15"/>
      <c r="J752" s="15"/>
    </row>
    <row r="753" spans="5:10" ht="15.75" customHeight="1" x14ac:dyDescent="0.3">
      <c r="E753" s="15"/>
      <c r="F753" s="15"/>
      <c r="G753" s="15"/>
      <c r="H753" s="15"/>
      <c r="I753" s="15"/>
      <c r="J753" s="15"/>
    </row>
    <row r="754" spans="5:10" ht="15.75" customHeight="1" x14ac:dyDescent="0.3">
      <c r="E754" s="15"/>
      <c r="F754" s="15"/>
      <c r="G754" s="15"/>
      <c r="H754" s="15"/>
      <c r="I754" s="15"/>
      <c r="J754" s="15"/>
    </row>
    <row r="755" spans="5:10" ht="15.75" customHeight="1" x14ac:dyDescent="0.3">
      <c r="E755" s="15"/>
      <c r="F755" s="15"/>
      <c r="G755" s="15"/>
      <c r="H755" s="15"/>
      <c r="I755" s="15"/>
      <c r="J755" s="15"/>
    </row>
    <row r="756" spans="5:10" ht="15.75" customHeight="1" x14ac:dyDescent="0.3">
      <c r="E756" s="15"/>
      <c r="F756" s="15"/>
      <c r="G756" s="15"/>
      <c r="H756" s="15"/>
      <c r="I756" s="15"/>
      <c r="J756" s="15"/>
    </row>
    <row r="757" spans="5:10" ht="15.75" customHeight="1" x14ac:dyDescent="0.3">
      <c r="E757" s="15"/>
      <c r="F757" s="15"/>
      <c r="G757" s="15"/>
      <c r="H757" s="15"/>
      <c r="I757" s="15"/>
      <c r="J757" s="15"/>
    </row>
    <row r="758" spans="5:10" ht="15.75" customHeight="1" x14ac:dyDescent="0.3">
      <c r="E758" s="15"/>
      <c r="F758" s="15"/>
      <c r="G758" s="15"/>
      <c r="H758" s="15"/>
      <c r="I758" s="15"/>
      <c r="J758" s="15"/>
    </row>
    <row r="759" spans="5:10" ht="15.75" customHeight="1" x14ac:dyDescent="0.3">
      <c r="E759" s="15"/>
      <c r="F759" s="15"/>
      <c r="G759" s="15"/>
      <c r="H759" s="15"/>
      <c r="I759" s="15"/>
      <c r="J759" s="15"/>
    </row>
    <row r="760" spans="5:10" ht="15.75" customHeight="1" x14ac:dyDescent="0.3">
      <c r="E760" s="15"/>
      <c r="F760" s="15"/>
      <c r="G760" s="15"/>
      <c r="H760" s="15"/>
      <c r="I760" s="15"/>
      <c r="J760" s="15"/>
    </row>
    <row r="761" spans="5:10" ht="15.75" customHeight="1" x14ac:dyDescent="0.3">
      <c r="E761" s="15"/>
      <c r="F761" s="15"/>
      <c r="G761" s="15"/>
      <c r="H761" s="15"/>
      <c r="I761" s="15"/>
      <c r="J761" s="15"/>
    </row>
    <row r="762" spans="5:10" ht="15.75" customHeight="1" x14ac:dyDescent="0.3">
      <c r="E762" s="15"/>
      <c r="F762" s="15"/>
      <c r="G762" s="15"/>
      <c r="H762" s="15"/>
      <c r="I762" s="15"/>
      <c r="J762" s="15"/>
    </row>
    <row r="763" spans="5:10" ht="15.75" customHeight="1" x14ac:dyDescent="0.3">
      <c r="E763" s="15"/>
      <c r="F763" s="15"/>
      <c r="G763" s="15"/>
      <c r="H763" s="15"/>
      <c r="I763" s="15"/>
      <c r="J763" s="15"/>
    </row>
    <row r="764" spans="5:10" ht="15.75" customHeight="1" x14ac:dyDescent="0.3">
      <c r="E764" s="15"/>
      <c r="F764" s="15"/>
      <c r="G764" s="15"/>
      <c r="H764" s="15"/>
      <c r="I764" s="15"/>
      <c r="J764" s="15"/>
    </row>
    <row r="765" spans="5:10" ht="15.75" customHeight="1" x14ac:dyDescent="0.3">
      <c r="E765" s="15"/>
      <c r="F765" s="15"/>
      <c r="G765" s="15"/>
      <c r="H765" s="15"/>
      <c r="I765" s="15"/>
      <c r="J765" s="15"/>
    </row>
    <row r="766" spans="5:10" ht="15.75" customHeight="1" x14ac:dyDescent="0.3">
      <c r="E766" s="15"/>
      <c r="F766" s="15"/>
      <c r="G766" s="15"/>
      <c r="H766" s="15"/>
      <c r="I766" s="15"/>
      <c r="J766" s="15"/>
    </row>
    <row r="767" spans="5:10" ht="15.75" customHeight="1" x14ac:dyDescent="0.3">
      <c r="E767" s="15"/>
      <c r="F767" s="15"/>
      <c r="G767" s="15"/>
      <c r="H767" s="15"/>
      <c r="I767" s="15"/>
      <c r="J767" s="15"/>
    </row>
    <row r="768" spans="5:10" ht="15.75" customHeight="1" x14ac:dyDescent="0.3">
      <c r="E768" s="15"/>
      <c r="F768" s="15"/>
      <c r="G768" s="15"/>
      <c r="H768" s="15"/>
      <c r="I768" s="15"/>
      <c r="J768" s="15"/>
    </row>
    <row r="769" spans="5:10" ht="15.75" customHeight="1" x14ac:dyDescent="0.3">
      <c r="E769" s="15"/>
      <c r="F769" s="15"/>
      <c r="G769" s="15"/>
      <c r="H769" s="15"/>
      <c r="I769" s="15"/>
      <c r="J769" s="15"/>
    </row>
    <row r="770" spans="5:10" ht="15.75" customHeight="1" x14ac:dyDescent="0.3">
      <c r="E770" s="15"/>
      <c r="F770" s="15"/>
      <c r="G770" s="15"/>
      <c r="H770" s="15"/>
      <c r="I770" s="15"/>
      <c r="J770" s="15"/>
    </row>
    <row r="771" spans="5:10" ht="15.75" customHeight="1" x14ac:dyDescent="0.3">
      <c r="E771" s="15"/>
      <c r="F771" s="15"/>
      <c r="G771" s="15"/>
      <c r="H771" s="15"/>
      <c r="I771" s="15"/>
      <c r="J771" s="15"/>
    </row>
    <row r="772" spans="5:10" ht="15.75" customHeight="1" x14ac:dyDescent="0.3">
      <c r="E772" s="15"/>
      <c r="F772" s="15"/>
      <c r="G772" s="15"/>
      <c r="H772" s="15"/>
      <c r="I772" s="15"/>
      <c r="J772" s="15"/>
    </row>
    <row r="773" spans="5:10" ht="15.75" customHeight="1" x14ac:dyDescent="0.3">
      <c r="E773" s="15"/>
      <c r="F773" s="15"/>
      <c r="G773" s="15"/>
      <c r="H773" s="15"/>
      <c r="I773" s="15"/>
      <c r="J773" s="15"/>
    </row>
    <row r="774" spans="5:10" ht="15.75" customHeight="1" x14ac:dyDescent="0.3">
      <c r="E774" s="15"/>
      <c r="F774" s="15"/>
      <c r="G774" s="15"/>
      <c r="H774" s="15"/>
      <c r="I774" s="15"/>
      <c r="J774" s="15"/>
    </row>
    <row r="775" spans="5:10" ht="15.75" customHeight="1" x14ac:dyDescent="0.3">
      <c r="E775" s="15"/>
      <c r="F775" s="15"/>
      <c r="G775" s="15"/>
      <c r="H775" s="15"/>
      <c r="I775" s="15"/>
      <c r="J775" s="15"/>
    </row>
    <row r="776" spans="5:10" ht="15.75" customHeight="1" x14ac:dyDescent="0.3">
      <c r="E776" s="15"/>
      <c r="F776" s="15"/>
      <c r="G776" s="15"/>
      <c r="H776" s="15"/>
      <c r="I776" s="15"/>
      <c r="J776" s="15"/>
    </row>
    <row r="777" spans="5:10" ht="15.75" customHeight="1" x14ac:dyDescent="0.3">
      <c r="E777" s="15"/>
      <c r="F777" s="15"/>
      <c r="G777" s="15"/>
      <c r="H777" s="15"/>
      <c r="I777" s="15"/>
      <c r="J777" s="15"/>
    </row>
    <row r="778" spans="5:10" ht="15.75" customHeight="1" x14ac:dyDescent="0.3">
      <c r="E778" s="15"/>
      <c r="F778" s="15"/>
      <c r="G778" s="15"/>
      <c r="H778" s="15"/>
      <c r="I778" s="15"/>
      <c r="J778" s="15"/>
    </row>
    <row r="779" spans="5:10" ht="15.75" customHeight="1" x14ac:dyDescent="0.3">
      <c r="E779" s="15"/>
      <c r="F779" s="15"/>
      <c r="G779" s="15"/>
      <c r="H779" s="15"/>
      <c r="I779" s="15"/>
      <c r="J779" s="15"/>
    </row>
    <row r="780" spans="5:10" ht="15.75" customHeight="1" x14ac:dyDescent="0.3">
      <c r="E780" s="15"/>
      <c r="F780" s="15"/>
      <c r="G780" s="15"/>
      <c r="H780" s="15"/>
      <c r="I780" s="15"/>
      <c r="J780" s="15"/>
    </row>
    <row r="781" spans="5:10" ht="15.75" customHeight="1" x14ac:dyDescent="0.3">
      <c r="E781" s="15"/>
      <c r="F781" s="15"/>
      <c r="G781" s="15"/>
      <c r="H781" s="15"/>
      <c r="I781" s="15"/>
      <c r="J781" s="15"/>
    </row>
    <row r="782" spans="5:10" ht="15.75" customHeight="1" x14ac:dyDescent="0.3">
      <c r="E782" s="15"/>
      <c r="F782" s="15"/>
      <c r="G782" s="15"/>
      <c r="H782" s="15"/>
      <c r="I782" s="15"/>
      <c r="J782" s="15"/>
    </row>
    <row r="783" spans="5:10" ht="15.75" customHeight="1" x14ac:dyDescent="0.3">
      <c r="E783" s="15"/>
      <c r="F783" s="15"/>
      <c r="G783" s="15"/>
      <c r="H783" s="15"/>
      <c r="I783" s="15"/>
      <c r="J783" s="15"/>
    </row>
    <row r="784" spans="5:10" ht="15.75" customHeight="1" x14ac:dyDescent="0.3">
      <c r="E784" s="15"/>
      <c r="F784" s="15"/>
      <c r="G784" s="15"/>
      <c r="H784" s="15"/>
      <c r="I784" s="15"/>
      <c r="J784" s="15"/>
    </row>
    <row r="785" spans="5:10" ht="15.75" customHeight="1" x14ac:dyDescent="0.3">
      <c r="E785" s="15"/>
      <c r="F785" s="15"/>
      <c r="G785" s="15"/>
      <c r="H785" s="15"/>
      <c r="I785" s="15"/>
      <c r="J785" s="15"/>
    </row>
    <row r="786" spans="5:10" ht="15.75" customHeight="1" x14ac:dyDescent="0.3">
      <c r="E786" s="15"/>
      <c r="F786" s="15"/>
      <c r="G786" s="15"/>
      <c r="H786" s="15"/>
      <c r="I786" s="15"/>
      <c r="J786" s="15"/>
    </row>
    <row r="787" spans="5:10" ht="15.75" customHeight="1" x14ac:dyDescent="0.3">
      <c r="E787" s="15"/>
      <c r="F787" s="15"/>
      <c r="G787" s="15"/>
      <c r="H787" s="15"/>
      <c r="I787" s="15"/>
      <c r="J787" s="15"/>
    </row>
    <row r="788" spans="5:10" ht="15.75" customHeight="1" x14ac:dyDescent="0.3">
      <c r="E788" s="15"/>
      <c r="F788" s="15"/>
      <c r="G788" s="15"/>
      <c r="H788" s="15"/>
      <c r="I788" s="15"/>
      <c r="J788" s="15"/>
    </row>
    <row r="789" spans="5:10" ht="15.75" customHeight="1" x14ac:dyDescent="0.3">
      <c r="E789" s="15"/>
      <c r="F789" s="15"/>
      <c r="G789" s="15"/>
      <c r="H789" s="15"/>
      <c r="I789" s="15"/>
      <c r="J789" s="15"/>
    </row>
    <row r="790" spans="5:10" ht="15.75" customHeight="1" x14ac:dyDescent="0.3">
      <c r="E790" s="15"/>
      <c r="F790" s="15"/>
      <c r="G790" s="15"/>
      <c r="H790" s="15"/>
      <c r="I790" s="15"/>
      <c r="J790" s="15"/>
    </row>
    <row r="791" spans="5:10" ht="15.75" customHeight="1" x14ac:dyDescent="0.3">
      <c r="E791" s="15"/>
      <c r="F791" s="15"/>
      <c r="G791" s="15"/>
      <c r="H791" s="15"/>
      <c r="I791" s="15"/>
      <c r="J791" s="15"/>
    </row>
    <row r="792" spans="5:10" ht="15.75" customHeight="1" x14ac:dyDescent="0.3">
      <c r="E792" s="15"/>
      <c r="F792" s="15"/>
      <c r="G792" s="15"/>
      <c r="H792" s="15"/>
      <c r="I792" s="15"/>
      <c r="J792" s="15"/>
    </row>
    <row r="793" spans="5:10" ht="15.75" customHeight="1" x14ac:dyDescent="0.3">
      <c r="E793" s="15"/>
      <c r="F793" s="15"/>
      <c r="G793" s="15"/>
      <c r="H793" s="15"/>
      <c r="I793" s="15"/>
      <c r="J793" s="15"/>
    </row>
    <row r="794" spans="5:10" ht="15.75" customHeight="1" x14ac:dyDescent="0.3">
      <c r="E794" s="15"/>
      <c r="F794" s="15"/>
      <c r="G794" s="15"/>
      <c r="H794" s="15"/>
      <c r="I794" s="15"/>
      <c r="J794" s="15"/>
    </row>
    <row r="795" spans="5:10" ht="15.75" customHeight="1" x14ac:dyDescent="0.3">
      <c r="E795" s="15"/>
      <c r="F795" s="15"/>
      <c r="G795" s="15"/>
      <c r="H795" s="15"/>
      <c r="I795" s="15"/>
      <c r="J795" s="15"/>
    </row>
    <row r="796" spans="5:10" ht="15.75" customHeight="1" x14ac:dyDescent="0.3">
      <c r="E796" s="15"/>
      <c r="F796" s="15"/>
      <c r="G796" s="15"/>
      <c r="H796" s="15"/>
      <c r="I796" s="15"/>
      <c r="J796" s="15"/>
    </row>
    <row r="797" spans="5:10" ht="15.75" customHeight="1" x14ac:dyDescent="0.3">
      <c r="E797" s="15"/>
      <c r="F797" s="15"/>
      <c r="G797" s="15"/>
      <c r="H797" s="15"/>
      <c r="I797" s="15"/>
      <c r="J797" s="15"/>
    </row>
    <row r="798" spans="5:10" ht="15.75" customHeight="1" x14ac:dyDescent="0.3">
      <c r="E798" s="15"/>
      <c r="F798" s="15"/>
      <c r="G798" s="15"/>
      <c r="H798" s="15"/>
      <c r="I798" s="15"/>
      <c r="J798" s="15"/>
    </row>
    <row r="799" spans="5:10" ht="15.75" customHeight="1" x14ac:dyDescent="0.3">
      <c r="E799" s="15"/>
      <c r="F799" s="15"/>
      <c r="G799" s="15"/>
      <c r="H799" s="15"/>
      <c r="I799" s="15"/>
      <c r="J799" s="15"/>
    </row>
    <row r="800" spans="5:10" ht="15.75" customHeight="1" x14ac:dyDescent="0.3">
      <c r="E800" s="15"/>
      <c r="F800" s="15"/>
      <c r="G800" s="15"/>
      <c r="H800" s="15"/>
      <c r="I800" s="15"/>
      <c r="J800" s="15"/>
    </row>
    <row r="801" spans="5:10" ht="15.75" customHeight="1" x14ac:dyDescent="0.3">
      <c r="E801" s="15"/>
      <c r="F801" s="15"/>
      <c r="G801" s="15"/>
      <c r="H801" s="15"/>
      <c r="I801" s="15"/>
      <c r="J801" s="15"/>
    </row>
    <row r="802" spans="5:10" ht="15.75" customHeight="1" x14ac:dyDescent="0.3">
      <c r="E802" s="15"/>
      <c r="F802" s="15"/>
      <c r="G802" s="15"/>
      <c r="H802" s="15"/>
      <c r="I802" s="15"/>
      <c r="J802" s="15"/>
    </row>
    <row r="803" spans="5:10" ht="15.75" customHeight="1" x14ac:dyDescent="0.3">
      <c r="E803" s="15"/>
      <c r="F803" s="15"/>
      <c r="G803" s="15"/>
      <c r="H803" s="15"/>
      <c r="I803" s="15"/>
      <c r="J803" s="15"/>
    </row>
    <row r="804" spans="5:10" ht="15.75" customHeight="1" x14ac:dyDescent="0.3">
      <c r="E804" s="15"/>
      <c r="F804" s="15"/>
      <c r="G804" s="15"/>
      <c r="H804" s="15"/>
      <c r="I804" s="15"/>
      <c r="J804" s="15"/>
    </row>
    <row r="805" spans="5:10" ht="15.75" customHeight="1" x14ac:dyDescent="0.3">
      <c r="E805" s="15"/>
      <c r="F805" s="15"/>
      <c r="G805" s="15"/>
      <c r="H805" s="15"/>
      <c r="I805" s="15"/>
      <c r="J805" s="15"/>
    </row>
    <row r="806" spans="5:10" ht="15.75" customHeight="1" x14ac:dyDescent="0.3">
      <c r="E806" s="15"/>
      <c r="F806" s="15"/>
      <c r="G806" s="15"/>
      <c r="H806" s="15"/>
      <c r="I806" s="15"/>
      <c r="J806" s="15"/>
    </row>
    <row r="807" spans="5:10" ht="15.75" customHeight="1" x14ac:dyDescent="0.3">
      <c r="E807" s="15"/>
      <c r="F807" s="15"/>
      <c r="G807" s="15"/>
      <c r="H807" s="15"/>
      <c r="I807" s="15"/>
      <c r="J807" s="15"/>
    </row>
    <row r="808" spans="5:10" ht="15.75" customHeight="1" x14ac:dyDescent="0.3">
      <c r="E808" s="15"/>
      <c r="F808" s="15"/>
      <c r="G808" s="15"/>
      <c r="H808" s="15"/>
      <c r="I808" s="15"/>
      <c r="J808" s="15"/>
    </row>
    <row r="809" spans="5:10" ht="15.75" customHeight="1" x14ac:dyDescent="0.3">
      <c r="E809" s="15"/>
      <c r="F809" s="15"/>
      <c r="G809" s="15"/>
      <c r="H809" s="15"/>
      <c r="I809" s="15"/>
      <c r="J809" s="15"/>
    </row>
    <row r="810" spans="5:10" ht="15.75" customHeight="1" x14ac:dyDescent="0.3">
      <c r="E810" s="15"/>
      <c r="F810" s="15"/>
      <c r="G810" s="15"/>
      <c r="H810" s="15"/>
      <c r="I810" s="15"/>
      <c r="J810" s="15"/>
    </row>
    <row r="811" spans="5:10" ht="15.75" customHeight="1" x14ac:dyDescent="0.3">
      <c r="E811" s="15"/>
      <c r="F811" s="15"/>
      <c r="G811" s="15"/>
      <c r="H811" s="15"/>
      <c r="I811" s="15"/>
      <c r="J811" s="15"/>
    </row>
    <row r="812" spans="5:10" ht="15.75" customHeight="1" x14ac:dyDescent="0.3">
      <c r="E812" s="15"/>
      <c r="F812" s="15"/>
      <c r="G812" s="15"/>
      <c r="H812" s="15"/>
      <c r="I812" s="15"/>
      <c r="J812" s="15"/>
    </row>
    <row r="813" spans="5:10" ht="15.75" customHeight="1" x14ac:dyDescent="0.3">
      <c r="E813" s="15"/>
      <c r="F813" s="15"/>
      <c r="G813" s="15"/>
      <c r="H813" s="15"/>
      <c r="I813" s="15"/>
      <c r="J813" s="15"/>
    </row>
    <row r="814" spans="5:10" ht="15.75" customHeight="1" x14ac:dyDescent="0.3">
      <c r="E814" s="15"/>
      <c r="F814" s="15"/>
      <c r="G814" s="15"/>
      <c r="H814" s="15"/>
      <c r="I814" s="15"/>
      <c r="J814" s="15"/>
    </row>
    <row r="815" spans="5:10" ht="15.75" customHeight="1" x14ac:dyDescent="0.3">
      <c r="E815" s="15"/>
      <c r="F815" s="15"/>
      <c r="G815" s="15"/>
      <c r="H815" s="15"/>
      <c r="I815" s="15"/>
      <c r="J815" s="15"/>
    </row>
    <row r="816" spans="5:10" ht="15.75" customHeight="1" x14ac:dyDescent="0.3">
      <c r="E816" s="15"/>
      <c r="F816" s="15"/>
      <c r="G816" s="15"/>
      <c r="H816" s="15"/>
      <c r="I816" s="15"/>
      <c r="J816" s="15"/>
    </row>
    <row r="817" spans="5:10" ht="15.75" customHeight="1" x14ac:dyDescent="0.3">
      <c r="E817" s="15"/>
      <c r="F817" s="15"/>
      <c r="G817" s="15"/>
      <c r="H817" s="15"/>
      <c r="I817" s="15"/>
      <c r="J817" s="15"/>
    </row>
    <row r="818" spans="5:10" ht="15.75" customHeight="1" x14ac:dyDescent="0.3">
      <c r="E818" s="15"/>
      <c r="F818" s="15"/>
      <c r="G818" s="15"/>
      <c r="H818" s="15"/>
      <c r="I818" s="15"/>
      <c r="J818" s="15"/>
    </row>
    <row r="819" spans="5:10" ht="15.75" customHeight="1" x14ac:dyDescent="0.3">
      <c r="E819" s="15"/>
      <c r="F819" s="15"/>
      <c r="G819" s="15"/>
      <c r="H819" s="15"/>
      <c r="I819" s="15"/>
      <c r="J819" s="15"/>
    </row>
    <row r="820" spans="5:10" ht="15.75" customHeight="1" x14ac:dyDescent="0.3">
      <c r="E820" s="15"/>
      <c r="F820" s="15"/>
      <c r="G820" s="15"/>
      <c r="H820" s="15"/>
      <c r="I820" s="15"/>
      <c r="J820" s="15"/>
    </row>
    <row r="821" spans="5:10" ht="15.75" customHeight="1" x14ac:dyDescent="0.3">
      <c r="E821" s="15"/>
      <c r="F821" s="15"/>
      <c r="G821" s="15"/>
      <c r="H821" s="15"/>
      <c r="I821" s="15"/>
      <c r="J821" s="15"/>
    </row>
    <row r="822" spans="5:10" ht="15.75" customHeight="1" x14ac:dyDescent="0.3">
      <c r="E822" s="15"/>
      <c r="F822" s="15"/>
      <c r="G822" s="15"/>
      <c r="H822" s="15"/>
      <c r="I822" s="15"/>
      <c r="J822" s="15"/>
    </row>
    <row r="823" spans="5:10" ht="15.75" customHeight="1" x14ac:dyDescent="0.3">
      <c r="E823" s="15"/>
      <c r="F823" s="15"/>
      <c r="G823" s="15"/>
      <c r="H823" s="15"/>
      <c r="I823" s="15"/>
      <c r="J823" s="15"/>
    </row>
    <row r="824" spans="5:10" ht="15.75" customHeight="1" x14ac:dyDescent="0.3">
      <c r="E824" s="15"/>
      <c r="F824" s="15"/>
      <c r="G824" s="15"/>
      <c r="H824" s="15"/>
      <c r="I824" s="15"/>
      <c r="J824" s="15"/>
    </row>
    <row r="825" spans="5:10" ht="15.75" customHeight="1" x14ac:dyDescent="0.3">
      <c r="E825" s="15"/>
      <c r="F825" s="15"/>
      <c r="G825" s="15"/>
      <c r="H825" s="15"/>
      <c r="I825" s="15"/>
      <c r="J825" s="15"/>
    </row>
    <row r="826" spans="5:10" ht="15.75" customHeight="1" x14ac:dyDescent="0.3">
      <c r="E826" s="15"/>
      <c r="F826" s="15"/>
      <c r="G826" s="15"/>
      <c r="H826" s="15"/>
      <c r="I826" s="15"/>
      <c r="J826" s="15"/>
    </row>
    <row r="827" spans="5:10" ht="15.75" customHeight="1" x14ac:dyDescent="0.3">
      <c r="E827" s="15"/>
      <c r="F827" s="15"/>
      <c r="G827" s="15"/>
      <c r="H827" s="15"/>
      <c r="I827" s="15"/>
      <c r="J827" s="15"/>
    </row>
    <row r="828" spans="5:10" ht="15.75" customHeight="1" x14ac:dyDescent="0.3">
      <c r="E828" s="15"/>
      <c r="F828" s="15"/>
      <c r="G828" s="15"/>
      <c r="H828" s="15"/>
      <c r="I828" s="15"/>
      <c r="J828" s="15"/>
    </row>
    <row r="829" spans="5:10" ht="15.75" customHeight="1" x14ac:dyDescent="0.3">
      <c r="E829" s="15"/>
      <c r="F829" s="15"/>
      <c r="G829" s="15"/>
      <c r="H829" s="15"/>
      <c r="I829" s="15"/>
      <c r="J829" s="15"/>
    </row>
    <row r="830" spans="5:10" ht="15.75" customHeight="1" x14ac:dyDescent="0.3">
      <c r="E830" s="15"/>
      <c r="F830" s="15"/>
      <c r="G830" s="15"/>
      <c r="H830" s="15"/>
      <c r="I830" s="15"/>
      <c r="J830" s="15"/>
    </row>
    <row r="831" spans="5:10" ht="15.75" customHeight="1" x14ac:dyDescent="0.3">
      <c r="E831" s="15"/>
      <c r="F831" s="15"/>
      <c r="G831" s="15"/>
      <c r="H831" s="15"/>
      <c r="I831" s="15"/>
      <c r="J831" s="15"/>
    </row>
    <row r="832" spans="5:10" ht="15.75" customHeight="1" x14ac:dyDescent="0.3">
      <c r="E832" s="15"/>
      <c r="F832" s="15"/>
      <c r="G832" s="15"/>
      <c r="H832" s="15"/>
      <c r="I832" s="15"/>
      <c r="J832" s="15"/>
    </row>
    <row r="833" spans="5:10" ht="15.75" customHeight="1" x14ac:dyDescent="0.3">
      <c r="E833" s="15"/>
      <c r="F833" s="15"/>
      <c r="G833" s="15"/>
      <c r="H833" s="15"/>
      <c r="I833" s="15"/>
      <c r="J833" s="15"/>
    </row>
    <row r="834" spans="5:10" ht="15.75" customHeight="1" x14ac:dyDescent="0.3">
      <c r="E834" s="15"/>
      <c r="F834" s="15"/>
      <c r="G834" s="15"/>
      <c r="H834" s="15"/>
      <c r="I834" s="15"/>
      <c r="J834" s="15"/>
    </row>
    <row r="835" spans="5:10" ht="15.75" customHeight="1" x14ac:dyDescent="0.3">
      <c r="E835" s="15"/>
      <c r="F835" s="15"/>
      <c r="G835" s="15"/>
      <c r="H835" s="15"/>
      <c r="I835" s="15"/>
      <c r="J835" s="15"/>
    </row>
    <row r="836" spans="5:10" ht="15.75" customHeight="1" x14ac:dyDescent="0.3">
      <c r="E836" s="15"/>
      <c r="F836" s="15"/>
      <c r="G836" s="15"/>
      <c r="H836" s="15"/>
      <c r="I836" s="15"/>
      <c r="J836" s="15"/>
    </row>
    <row r="837" spans="5:10" ht="15.75" customHeight="1" x14ac:dyDescent="0.3">
      <c r="E837" s="15"/>
      <c r="F837" s="15"/>
      <c r="G837" s="15"/>
      <c r="H837" s="15"/>
      <c r="I837" s="15"/>
      <c r="J837" s="15"/>
    </row>
    <row r="838" spans="5:10" ht="15.75" customHeight="1" x14ac:dyDescent="0.3">
      <c r="E838" s="15"/>
      <c r="F838" s="15"/>
      <c r="G838" s="15"/>
      <c r="H838" s="15"/>
      <c r="I838" s="15"/>
      <c r="J838" s="15"/>
    </row>
    <row r="839" spans="5:10" ht="15.75" customHeight="1" x14ac:dyDescent="0.3">
      <c r="E839" s="15"/>
      <c r="F839" s="15"/>
      <c r="G839" s="15"/>
      <c r="H839" s="15"/>
      <c r="I839" s="15"/>
      <c r="J839" s="15"/>
    </row>
    <row r="840" spans="5:10" ht="15.75" customHeight="1" x14ac:dyDescent="0.3">
      <c r="E840" s="15"/>
      <c r="F840" s="15"/>
      <c r="G840" s="15"/>
      <c r="H840" s="15"/>
      <c r="I840" s="15"/>
      <c r="J840" s="15"/>
    </row>
    <row r="841" spans="5:10" ht="15.75" customHeight="1" x14ac:dyDescent="0.3">
      <c r="E841" s="15"/>
      <c r="F841" s="15"/>
      <c r="G841" s="15"/>
      <c r="H841" s="15"/>
      <c r="I841" s="15"/>
      <c r="J841" s="15"/>
    </row>
    <row r="842" spans="5:10" ht="15.75" customHeight="1" x14ac:dyDescent="0.3">
      <c r="E842" s="15"/>
      <c r="F842" s="15"/>
      <c r="G842" s="15"/>
      <c r="H842" s="15"/>
      <c r="I842" s="15"/>
      <c r="J842" s="15"/>
    </row>
    <row r="843" spans="5:10" ht="15.75" customHeight="1" x14ac:dyDescent="0.3">
      <c r="E843" s="15"/>
      <c r="F843" s="15"/>
      <c r="G843" s="15"/>
      <c r="H843" s="15"/>
      <c r="I843" s="15"/>
      <c r="J843" s="15"/>
    </row>
    <row r="844" spans="5:10" ht="15.75" customHeight="1" x14ac:dyDescent="0.3">
      <c r="E844" s="15"/>
      <c r="F844" s="15"/>
      <c r="G844" s="15"/>
      <c r="H844" s="15"/>
      <c r="I844" s="15"/>
      <c r="J844" s="15"/>
    </row>
    <row r="845" spans="5:10" ht="15.75" customHeight="1" x14ac:dyDescent="0.3">
      <c r="E845" s="15"/>
      <c r="F845" s="15"/>
      <c r="G845" s="15"/>
      <c r="H845" s="15"/>
      <c r="I845" s="15"/>
      <c r="J845" s="15"/>
    </row>
    <row r="846" spans="5:10" ht="15.75" customHeight="1" x14ac:dyDescent="0.3">
      <c r="E846" s="15"/>
      <c r="F846" s="15"/>
      <c r="G846" s="15"/>
      <c r="H846" s="15"/>
      <c r="I846" s="15"/>
      <c r="J846" s="15"/>
    </row>
    <row r="847" spans="5:10" ht="15.75" customHeight="1" x14ac:dyDescent="0.3">
      <c r="E847" s="15"/>
      <c r="F847" s="15"/>
      <c r="G847" s="15"/>
      <c r="H847" s="15"/>
      <c r="I847" s="15"/>
      <c r="J847" s="15"/>
    </row>
    <row r="848" spans="5:10" ht="15.75" customHeight="1" x14ac:dyDescent="0.3">
      <c r="E848" s="15"/>
      <c r="F848" s="15"/>
      <c r="G848" s="15"/>
      <c r="H848" s="15"/>
      <c r="I848" s="15"/>
      <c r="J848" s="15"/>
    </row>
    <row r="849" spans="5:10" ht="15.75" customHeight="1" x14ac:dyDescent="0.3">
      <c r="E849" s="15"/>
      <c r="F849" s="15"/>
      <c r="G849" s="15"/>
      <c r="H849" s="15"/>
      <c r="I849" s="15"/>
      <c r="J849" s="15"/>
    </row>
    <row r="850" spans="5:10" ht="15.75" customHeight="1" x14ac:dyDescent="0.3">
      <c r="E850" s="15"/>
      <c r="F850" s="15"/>
      <c r="G850" s="15"/>
      <c r="H850" s="15"/>
      <c r="I850" s="15"/>
      <c r="J850" s="15"/>
    </row>
    <row r="851" spans="5:10" ht="15.75" customHeight="1" x14ac:dyDescent="0.3">
      <c r="E851" s="15"/>
      <c r="F851" s="15"/>
      <c r="G851" s="15"/>
      <c r="H851" s="15"/>
      <c r="I851" s="15"/>
      <c r="J851" s="15"/>
    </row>
    <row r="852" spans="5:10" ht="15.75" customHeight="1" x14ac:dyDescent="0.3">
      <c r="E852" s="15"/>
      <c r="F852" s="15"/>
      <c r="G852" s="15"/>
      <c r="H852" s="15"/>
      <c r="I852" s="15"/>
      <c r="J852" s="15"/>
    </row>
    <row r="853" spans="5:10" ht="15.75" customHeight="1" x14ac:dyDescent="0.3">
      <c r="E853" s="15"/>
      <c r="F853" s="15"/>
      <c r="G853" s="15"/>
      <c r="H853" s="15"/>
      <c r="I853" s="15"/>
      <c r="J853" s="15"/>
    </row>
    <row r="854" spans="5:10" ht="15.75" customHeight="1" x14ac:dyDescent="0.3">
      <c r="E854" s="15"/>
      <c r="F854" s="15"/>
      <c r="G854" s="15"/>
      <c r="H854" s="15"/>
      <c r="I854" s="15"/>
      <c r="J854" s="15"/>
    </row>
    <row r="855" spans="5:10" ht="15.75" customHeight="1" x14ac:dyDescent="0.3">
      <c r="E855" s="15"/>
      <c r="F855" s="15"/>
      <c r="G855" s="15"/>
      <c r="H855" s="15"/>
      <c r="I855" s="15"/>
      <c r="J855" s="15"/>
    </row>
    <row r="856" spans="5:10" ht="15.75" customHeight="1" x14ac:dyDescent="0.3">
      <c r="E856" s="15"/>
      <c r="F856" s="15"/>
      <c r="G856" s="15"/>
      <c r="H856" s="15"/>
      <c r="I856" s="15"/>
      <c r="J856" s="15"/>
    </row>
    <row r="857" spans="5:10" ht="15.75" customHeight="1" x14ac:dyDescent="0.3">
      <c r="E857" s="15"/>
      <c r="F857" s="15"/>
      <c r="G857" s="15"/>
      <c r="H857" s="15"/>
      <c r="I857" s="15"/>
      <c r="J857" s="15"/>
    </row>
    <row r="858" spans="5:10" ht="15.75" customHeight="1" x14ac:dyDescent="0.3">
      <c r="E858" s="15"/>
      <c r="F858" s="15"/>
      <c r="G858" s="15"/>
      <c r="H858" s="15"/>
      <c r="I858" s="15"/>
      <c r="J858" s="15"/>
    </row>
    <row r="859" spans="5:10" ht="15.75" customHeight="1" x14ac:dyDescent="0.3">
      <c r="E859" s="15"/>
      <c r="F859" s="15"/>
      <c r="G859" s="15"/>
      <c r="H859" s="15"/>
      <c r="I859" s="15"/>
      <c r="J859" s="15"/>
    </row>
    <row r="860" spans="5:10" ht="15.75" customHeight="1" x14ac:dyDescent="0.3">
      <c r="E860" s="15"/>
      <c r="F860" s="15"/>
      <c r="G860" s="15"/>
      <c r="H860" s="15"/>
      <c r="I860" s="15"/>
      <c r="J860" s="15"/>
    </row>
    <row r="861" spans="5:10" ht="15.75" customHeight="1" x14ac:dyDescent="0.3">
      <c r="E861" s="15"/>
      <c r="F861" s="15"/>
      <c r="G861" s="15"/>
      <c r="H861" s="15"/>
      <c r="I861" s="15"/>
      <c r="J861" s="15"/>
    </row>
    <row r="862" spans="5:10" ht="15.75" customHeight="1" x14ac:dyDescent="0.3">
      <c r="E862" s="15"/>
      <c r="F862" s="15"/>
      <c r="G862" s="15"/>
      <c r="H862" s="15"/>
      <c r="I862" s="15"/>
      <c r="J862" s="15"/>
    </row>
    <row r="863" spans="5:10" ht="15.75" customHeight="1" x14ac:dyDescent="0.3">
      <c r="E863" s="15"/>
      <c r="F863" s="15"/>
      <c r="G863" s="15"/>
      <c r="H863" s="15"/>
      <c r="I863" s="15"/>
      <c r="J863" s="15"/>
    </row>
    <row r="864" spans="5:10" ht="15.75" customHeight="1" x14ac:dyDescent="0.3">
      <c r="E864" s="15"/>
      <c r="F864" s="15"/>
      <c r="G864" s="15"/>
      <c r="H864" s="15"/>
      <c r="I864" s="15"/>
      <c r="J864" s="15"/>
    </row>
    <row r="865" spans="5:10" ht="15.75" customHeight="1" x14ac:dyDescent="0.3">
      <c r="E865" s="15"/>
      <c r="F865" s="15"/>
      <c r="G865" s="15"/>
      <c r="H865" s="15"/>
      <c r="I865" s="15"/>
      <c r="J865" s="15"/>
    </row>
    <row r="866" spans="5:10" ht="15.75" customHeight="1" x14ac:dyDescent="0.3">
      <c r="E866" s="15"/>
      <c r="F866" s="15"/>
      <c r="G866" s="15"/>
      <c r="H866" s="15"/>
      <c r="I866" s="15"/>
      <c r="J866" s="15"/>
    </row>
    <row r="867" spans="5:10" ht="15.75" customHeight="1" x14ac:dyDescent="0.3">
      <c r="E867" s="15"/>
      <c r="F867" s="15"/>
      <c r="G867" s="15"/>
      <c r="H867" s="15"/>
      <c r="I867" s="15"/>
      <c r="J867" s="15"/>
    </row>
    <row r="868" spans="5:10" ht="15.75" customHeight="1" x14ac:dyDescent="0.3">
      <c r="E868" s="15"/>
      <c r="F868" s="15"/>
      <c r="G868" s="15"/>
      <c r="H868" s="15"/>
      <c r="I868" s="15"/>
      <c r="J868" s="15"/>
    </row>
    <row r="869" spans="5:10" ht="15.75" customHeight="1" x14ac:dyDescent="0.3">
      <c r="E869" s="15"/>
      <c r="F869" s="15"/>
      <c r="G869" s="15"/>
      <c r="H869" s="15"/>
      <c r="I869" s="15"/>
      <c r="J869" s="15"/>
    </row>
    <row r="870" spans="5:10" ht="15.75" customHeight="1" x14ac:dyDescent="0.3">
      <c r="E870" s="15"/>
      <c r="F870" s="15"/>
      <c r="G870" s="15"/>
      <c r="H870" s="15"/>
      <c r="I870" s="15"/>
      <c r="J870" s="15"/>
    </row>
    <row r="871" spans="5:10" ht="15.75" customHeight="1" x14ac:dyDescent="0.3">
      <c r="E871" s="15"/>
      <c r="F871" s="15"/>
      <c r="G871" s="15"/>
      <c r="H871" s="15"/>
      <c r="I871" s="15"/>
      <c r="J871" s="15"/>
    </row>
    <row r="872" spans="5:10" ht="15.75" customHeight="1" x14ac:dyDescent="0.3">
      <c r="E872" s="15"/>
      <c r="F872" s="15"/>
      <c r="G872" s="15"/>
      <c r="H872" s="15"/>
      <c r="I872" s="15"/>
      <c r="J872" s="15"/>
    </row>
    <row r="873" spans="5:10" ht="15.75" customHeight="1" x14ac:dyDescent="0.3">
      <c r="E873" s="15"/>
      <c r="F873" s="15"/>
      <c r="G873" s="15"/>
      <c r="H873" s="15"/>
      <c r="I873" s="15"/>
      <c r="J873" s="15"/>
    </row>
    <row r="874" spans="5:10" ht="15.75" customHeight="1" x14ac:dyDescent="0.3">
      <c r="E874" s="15"/>
      <c r="F874" s="15"/>
      <c r="G874" s="15"/>
      <c r="H874" s="15"/>
      <c r="I874" s="15"/>
      <c r="J874" s="15"/>
    </row>
    <row r="875" spans="5:10" ht="15.75" customHeight="1" x14ac:dyDescent="0.3">
      <c r="E875" s="15"/>
      <c r="F875" s="15"/>
      <c r="G875" s="15"/>
      <c r="H875" s="15"/>
      <c r="I875" s="15"/>
      <c r="J875" s="15"/>
    </row>
    <row r="876" spans="5:10" ht="15.75" customHeight="1" x14ac:dyDescent="0.3">
      <c r="E876" s="15"/>
      <c r="F876" s="15"/>
      <c r="G876" s="15"/>
      <c r="H876" s="15"/>
      <c r="I876" s="15"/>
      <c r="J876" s="15"/>
    </row>
    <row r="877" spans="5:10" ht="15.75" customHeight="1" x14ac:dyDescent="0.3">
      <c r="E877" s="15"/>
      <c r="F877" s="15"/>
      <c r="G877" s="15"/>
      <c r="H877" s="15"/>
      <c r="I877" s="15"/>
      <c r="J877" s="15"/>
    </row>
    <row r="878" spans="5:10" ht="15.75" customHeight="1" x14ac:dyDescent="0.3">
      <c r="E878" s="15"/>
      <c r="F878" s="15"/>
      <c r="G878" s="15"/>
      <c r="H878" s="15"/>
      <c r="I878" s="15"/>
      <c r="J878" s="15"/>
    </row>
    <row r="879" spans="5:10" ht="15.75" customHeight="1" x14ac:dyDescent="0.3">
      <c r="E879" s="15"/>
      <c r="F879" s="15"/>
      <c r="G879" s="15"/>
      <c r="H879" s="15"/>
      <c r="I879" s="15"/>
      <c r="J879" s="15"/>
    </row>
    <row r="880" spans="5:10" ht="15.75" customHeight="1" x14ac:dyDescent="0.3">
      <c r="E880" s="15"/>
      <c r="F880" s="15"/>
      <c r="G880" s="15"/>
      <c r="H880" s="15"/>
      <c r="I880" s="15"/>
      <c r="J880" s="15"/>
    </row>
    <row r="881" spans="5:10" ht="15.75" customHeight="1" x14ac:dyDescent="0.3">
      <c r="E881" s="15"/>
      <c r="F881" s="15"/>
      <c r="G881" s="15"/>
      <c r="H881" s="15"/>
      <c r="I881" s="15"/>
      <c r="J881" s="15"/>
    </row>
    <row r="882" spans="5:10" ht="15.75" customHeight="1" x14ac:dyDescent="0.3">
      <c r="E882" s="15"/>
      <c r="F882" s="15"/>
      <c r="G882" s="15"/>
      <c r="H882" s="15"/>
      <c r="I882" s="15"/>
      <c r="J882" s="15"/>
    </row>
    <row r="883" spans="5:10" ht="15.75" customHeight="1" x14ac:dyDescent="0.3">
      <c r="E883" s="15"/>
      <c r="F883" s="15"/>
      <c r="G883" s="15"/>
      <c r="H883" s="15"/>
      <c r="I883" s="15"/>
      <c r="J883" s="15"/>
    </row>
    <row r="884" spans="5:10" ht="15.75" customHeight="1" x14ac:dyDescent="0.3">
      <c r="E884" s="15"/>
      <c r="F884" s="15"/>
      <c r="G884" s="15"/>
      <c r="H884" s="15"/>
      <c r="I884" s="15"/>
      <c r="J884" s="15"/>
    </row>
    <row r="885" spans="5:10" ht="15.75" customHeight="1" x14ac:dyDescent="0.3">
      <c r="E885" s="15"/>
      <c r="F885" s="15"/>
      <c r="G885" s="15"/>
      <c r="H885" s="15"/>
      <c r="I885" s="15"/>
      <c r="J885" s="15"/>
    </row>
    <row r="886" spans="5:10" ht="15.75" customHeight="1" x14ac:dyDescent="0.3">
      <c r="E886" s="15"/>
      <c r="F886" s="15"/>
      <c r="G886" s="15"/>
      <c r="H886" s="15"/>
      <c r="I886" s="15"/>
      <c r="J886" s="15"/>
    </row>
    <row r="887" spans="5:10" ht="15.75" customHeight="1" x14ac:dyDescent="0.3">
      <c r="E887" s="15"/>
      <c r="F887" s="15"/>
      <c r="G887" s="15"/>
      <c r="H887" s="15"/>
      <c r="I887" s="15"/>
      <c r="J887" s="15"/>
    </row>
    <row r="888" spans="5:10" ht="15.75" customHeight="1" x14ac:dyDescent="0.3">
      <c r="E888" s="15"/>
      <c r="F888" s="15"/>
      <c r="G888" s="15"/>
      <c r="H888" s="15"/>
      <c r="I888" s="15"/>
      <c r="J888" s="15"/>
    </row>
    <row r="889" spans="5:10" ht="15.75" customHeight="1" x14ac:dyDescent="0.3">
      <c r="E889" s="15"/>
      <c r="F889" s="15"/>
      <c r="G889" s="15"/>
      <c r="H889" s="15"/>
      <c r="I889" s="15"/>
      <c r="J889" s="15"/>
    </row>
    <row r="890" spans="5:10" ht="15.75" customHeight="1" x14ac:dyDescent="0.3">
      <c r="E890" s="15"/>
      <c r="F890" s="15"/>
      <c r="G890" s="15"/>
      <c r="H890" s="15"/>
      <c r="I890" s="15"/>
      <c r="J890" s="15"/>
    </row>
    <row r="891" spans="5:10" ht="15.75" customHeight="1" x14ac:dyDescent="0.3">
      <c r="E891" s="15"/>
      <c r="F891" s="15"/>
      <c r="G891" s="15"/>
      <c r="H891" s="15"/>
      <c r="I891" s="15"/>
      <c r="J891" s="15"/>
    </row>
    <row r="892" spans="5:10" ht="15.75" customHeight="1" x14ac:dyDescent="0.3">
      <c r="E892" s="15"/>
      <c r="F892" s="15"/>
      <c r="G892" s="15"/>
      <c r="H892" s="15"/>
      <c r="I892" s="15"/>
      <c r="J892" s="15"/>
    </row>
    <row r="893" spans="5:10" ht="15.75" customHeight="1" x14ac:dyDescent="0.3">
      <c r="E893" s="15"/>
      <c r="F893" s="15"/>
      <c r="G893" s="15"/>
      <c r="H893" s="15"/>
      <c r="I893" s="15"/>
      <c r="J893" s="15"/>
    </row>
    <row r="894" spans="5:10" ht="15.75" customHeight="1" x14ac:dyDescent="0.3">
      <c r="E894" s="15"/>
      <c r="F894" s="15"/>
      <c r="G894" s="15"/>
      <c r="H894" s="15"/>
      <c r="I894" s="15"/>
      <c r="J894" s="15"/>
    </row>
    <row r="895" spans="5:10" ht="15.75" customHeight="1" x14ac:dyDescent="0.3">
      <c r="E895" s="15"/>
      <c r="F895" s="15"/>
      <c r="G895" s="15"/>
      <c r="H895" s="15"/>
      <c r="I895" s="15"/>
      <c r="J895" s="15"/>
    </row>
    <row r="896" spans="5:10" ht="15.75" customHeight="1" x14ac:dyDescent="0.3">
      <c r="E896" s="15"/>
      <c r="F896" s="15"/>
      <c r="G896" s="15"/>
      <c r="H896" s="15"/>
      <c r="I896" s="15"/>
      <c r="J896" s="15"/>
    </row>
    <row r="897" spans="5:10" ht="15.75" customHeight="1" x14ac:dyDescent="0.3">
      <c r="E897" s="15"/>
      <c r="F897" s="15"/>
      <c r="G897" s="15"/>
      <c r="H897" s="15"/>
      <c r="I897" s="15"/>
      <c r="J897" s="15"/>
    </row>
    <row r="898" spans="5:10" ht="15.75" customHeight="1" x14ac:dyDescent="0.3">
      <c r="E898" s="15"/>
      <c r="F898" s="15"/>
      <c r="G898" s="15"/>
      <c r="H898" s="15"/>
      <c r="I898" s="15"/>
      <c r="J898" s="15"/>
    </row>
    <row r="899" spans="5:10" ht="15.75" customHeight="1" x14ac:dyDescent="0.3">
      <c r="E899" s="15"/>
      <c r="F899" s="15"/>
      <c r="G899" s="15"/>
      <c r="H899" s="15"/>
      <c r="I899" s="15"/>
      <c r="J899" s="15"/>
    </row>
    <row r="900" spans="5:10" ht="15.75" customHeight="1" x14ac:dyDescent="0.3">
      <c r="E900" s="15"/>
      <c r="F900" s="15"/>
      <c r="G900" s="15"/>
      <c r="H900" s="15"/>
      <c r="I900" s="15"/>
      <c r="J900" s="15"/>
    </row>
    <row r="901" spans="5:10" ht="15.75" customHeight="1" x14ac:dyDescent="0.3">
      <c r="E901" s="15"/>
      <c r="F901" s="15"/>
      <c r="G901" s="15"/>
      <c r="H901" s="15"/>
      <c r="I901" s="15"/>
      <c r="J901" s="15"/>
    </row>
    <row r="902" spans="5:10" ht="15.75" customHeight="1" x14ac:dyDescent="0.3">
      <c r="E902" s="15"/>
      <c r="F902" s="15"/>
      <c r="G902" s="15"/>
      <c r="H902" s="15"/>
      <c r="I902" s="15"/>
      <c r="J902" s="15"/>
    </row>
    <row r="903" spans="5:10" ht="15.75" customHeight="1" x14ac:dyDescent="0.3">
      <c r="E903" s="15"/>
      <c r="F903" s="15"/>
      <c r="G903" s="15"/>
      <c r="H903" s="15"/>
      <c r="I903" s="15"/>
      <c r="J903" s="15"/>
    </row>
    <row r="904" spans="5:10" ht="15.75" customHeight="1" x14ac:dyDescent="0.3">
      <c r="E904" s="15"/>
      <c r="F904" s="15"/>
      <c r="G904" s="15"/>
      <c r="H904" s="15"/>
      <c r="I904" s="15"/>
      <c r="J904" s="15"/>
    </row>
    <row r="905" spans="5:10" ht="15.75" customHeight="1" x14ac:dyDescent="0.3">
      <c r="E905" s="15"/>
      <c r="F905" s="15"/>
      <c r="G905" s="15"/>
      <c r="H905" s="15"/>
      <c r="I905" s="15"/>
      <c r="J905" s="15"/>
    </row>
    <row r="906" spans="5:10" ht="15.75" customHeight="1" x14ac:dyDescent="0.3">
      <c r="E906" s="15"/>
      <c r="F906" s="15"/>
      <c r="G906" s="15"/>
      <c r="H906" s="15"/>
      <c r="I906" s="15"/>
      <c r="J906" s="15"/>
    </row>
    <row r="907" spans="5:10" ht="15.75" customHeight="1" x14ac:dyDescent="0.3">
      <c r="E907" s="15"/>
      <c r="F907" s="15"/>
      <c r="G907" s="15"/>
      <c r="H907" s="15"/>
      <c r="I907" s="15"/>
      <c r="J907" s="15"/>
    </row>
    <row r="908" spans="5:10" ht="15.75" customHeight="1" x14ac:dyDescent="0.3">
      <c r="E908" s="15"/>
      <c r="F908" s="15"/>
      <c r="G908" s="15"/>
      <c r="H908" s="15"/>
      <c r="I908" s="15"/>
      <c r="J908" s="15"/>
    </row>
    <row r="909" spans="5:10" ht="15.75" customHeight="1" x14ac:dyDescent="0.3">
      <c r="E909" s="15"/>
      <c r="F909" s="15"/>
      <c r="G909" s="15"/>
      <c r="H909" s="15"/>
      <c r="I909" s="15"/>
      <c r="J909" s="15"/>
    </row>
    <row r="910" spans="5:10" ht="15.75" customHeight="1" x14ac:dyDescent="0.3">
      <c r="E910" s="15"/>
      <c r="F910" s="15"/>
      <c r="G910" s="15"/>
      <c r="H910" s="15"/>
      <c r="I910" s="15"/>
      <c r="J910" s="15"/>
    </row>
    <row r="911" spans="5:10" ht="15.75" customHeight="1" x14ac:dyDescent="0.3">
      <c r="E911" s="15"/>
      <c r="F911" s="15"/>
      <c r="G911" s="15"/>
      <c r="H911" s="15"/>
      <c r="I911" s="15"/>
      <c r="J911" s="15"/>
    </row>
    <row r="912" spans="5:10" ht="15.75" customHeight="1" x14ac:dyDescent="0.3">
      <c r="E912" s="15"/>
      <c r="F912" s="15"/>
      <c r="G912" s="15"/>
      <c r="H912" s="15"/>
      <c r="I912" s="15"/>
      <c r="J912" s="15"/>
    </row>
    <row r="913" spans="5:10" ht="15.75" customHeight="1" x14ac:dyDescent="0.3">
      <c r="E913" s="15"/>
      <c r="F913" s="15"/>
      <c r="G913" s="15"/>
      <c r="H913" s="15"/>
      <c r="I913" s="15"/>
      <c r="J913" s="15"/>
    </row>
    <row r="914" spans="5:10" ht="15.75" customHeight="1" x14ac:dyDescent="0.3">
      <c r="E914" s="15"/>
      <c r="F914" s="15"/>
      <c r="G914" s="15"/>
      <c r="H914" s="15"/>
      <c r="I914" s="15"/>
      <c r="J914" s="15"/>
    </row>
    <row r="915" spans="5:10" ht="15.75" customHeight="1" x14ac:dyDescent="0.3">
      <c r="E915" s="15"/>
      <c r="F915" s="15"/>
      <c r="G915" s="15"/>
      <c r="H915" s="15"/>
      <c r="I915" s="15"/>
      <c r="J915" s="15"/>
    </row>
    <row r="916" spans="5:10" ht="15.75" customHeight="1" x14ac:dyDescent="0.3">
      <c r="E916" s="15"/>
      <c r="F916" s="15"/>
      <c r="G916" s="15"/>
      <c r="H916" s="15"/>
      <c r="I916" s="15"/>
      <c r="J916" s="15"/>
    </row>
    <row r="917" spans="5:10" ht="15.75" customHeight="1" x14ac:dyDescent="0.3">
      <c r="E917" s="15"/>
      <c r="F917" s="15"/>
      <c r="G917" s="15"/>
      <c r="H917" s="15"/>
      <c r="I917" s="15"/>
      <c r="J917" s="15"/>
    </row>
    <row r="918" spans="5:10" ht="15.75" customHeight="1" x14ac:dyDescent="0.3">
      <c r="E918" s="15"/>
      <c r="F918" s="15"/>
      <c r="G918" s="15"/>
      <c r="H918" s="15"/>
      <c r="I918" s="15"/>
      <c r="J918" s="15"/>
    </row>
    <row r="919" spans="5:10" ht="15.75" customHeight="1" x14ac:dyDescent="0.3">
      <c r="E919" s="15"/>
      <c r="F919" s="15"/>
      <c r="G919" s="15"/>
      <c r="H919" s="15"/>
      <c r="I919" s="15"/>
      <c r="J919" s="15"/>
    </row>
    <row r="920" spans="5:10" ht="15.75" customHeight="1" x14ac:dyDescent="0.3">
      <c r="E920" s="15"/>
      <c r="F920" s="15"/>
      <c r="G920" s="15"/>
      <c r="H920" s="15"/>
      <c r="I920" s="15"/>
      <c r="J920" s="15"/>
    </row>
    <row r="921" spans="5:10" ht="15.75" customHeight="1" x14ac:dyDescent="0.3">
      <c r="E921" s="15"/>
      <c r="F921" s="15"/>
      <c r="G921" s="15"/>
      <c r="H921" s="15"/>
      <c r="I921" s="15"/>
      <c r="J921" s="15"/>
    </row>
    <row r="922" spans="5:10" ht="15.75" customHeight="1" x14ac:dyDescent="0.3">
      <c r="E922" s="15"/>
      <c r="F922" s="15"/>
      <c r="G922" s="15"/>
      <c r="H922" s="15"/>
      <c r="I922" s="15"/>
      <c r="J922" s="15"/>
    </row>
    <row r="923" spans="5:10" ht="15.75" customHeight="1" x14ac:dyDescent="0.3">
      <c r="E923" s="15"/>
      <c r="F923" s="15"/>
      <c r="G923" s="15"/>
      <c r="H923" s="15"/>
      <c r="I923" s="15"/>
      <c r="J923" s="15"/>
    </row>
    <row r="924" spans="5:10" ht="15.75" customHeight="1" x14ac:dyDescent="0.3">
      <c r="E924" s="15"/>
      <c r="F924" s="15"/>
      <c r="G924" s="15"/>
      <c r="H924" s="15"/>
      <c r="I924" s="15"/>
      <c r="J924" s="15"/>
    </row>
    <row r="925" spans="5:10" ht="15.75" customHeight="1" x14ac:dyDescent="0.3">
      <c r="E925" s="15"/>
      <c r="F925" s="15"/>
      <c r="G925" s="15"/>
      <c r="H925" s="15"/>
      <c r="I925" s="15"/>
      <c r="J925" s="15"/>
    </row>
    <row r="926" spans="5:10" ht="15.75" customHeight="1" x14ac:dyDescent="0.3">
      <c r="E926" s="15"/>
      <c r="F926" s="15"/>
      <c r="G926" s="15"/>
      <c r="H926" s="15"/>
      <c r="I926" s="15"/>
      <c r="J926" s="15"/>
    </row>
    <row r="927" spans="5:10" ht="15.75" customHeight="1" x14ac:dyDescent="0.3">
      <c r="E927" s="15"/>
      <c r="F927" s="15"/>
      <c r="G927" s="15"/>
      <c r="H927" s="15"/>
      <c r="I927" s="15"/>
      <c r="J927" s="15"/>
    </row>
    <row r="928" spans="5:10" ht="15.75" customHeight="1" x14ac:dyDescent="0.3">
      <c r="E928" s="15"/>
      <c r="F928" s="15"/>
      <c r="G928" s="15"/>
      <c r="H928" s="15"/>
      <c r="I928" s="15"/>
      <c r="J928" s="15"/>
    </row>
    <row r="929" spans="5:10" ht="15.75" customHeight="1" x14ac:dyDescent="0.3">
      <c r="E929" s="15"/>
      <c r="F929" s="15"/>
      <c r="G929" s="15"/>
      <c r="H929" s="15"/>
      <c r="I929" s="15"/>
      <c r="J929" s="15"/>
    </row>
    <row r="930" spans="5:10" ht="15.75" customHeight="1" x14ac:dyDescent="0.3">
      <c r="E930" s="15"/>
      <c r="F930" s="15"/>
      <c r="G930" s="15"/>
      <c r="H930" s="15"/>
      <c r="I930" s="15"/>
      <c r="J930" s="15"/>
    </row>
    <row r="931" spans="5:10" ht="15.75" customHeight="1" x14ac:dyDescent="0.3">
      <c r="E931" s="15"/>
      <c r="F931" s="15"/>
      <c r="G931" s="15"/>
      <c r="H931" s="15"/>
      <c r="I931" s="15"/>
      <c r="J931" s="15"/>
    </row>
    <row r="932" spans="5:10" ht="15.75" customHeight="1" x14ac:dyDescent="0.3">
      <c r="E932" s="15"/>
      <c r="F932" s="15"/>
      <c r="G932" s="15"/>
      <c r="H932" s="15"/>
      <c r="I932" s="15"/>
      <c r="J932" s="15"/>
    </row>
    <row r="933" spans="5:10" ht="15.75" customHeight="1" x14ac:dyDescent="0.3">
      <c r="E933" s="15"/>
      <c r="F933" s="15"/>
      <c r="G933" s="15"/>
      <c r="H933" s="15"/>
      <c r="I933" s="15"/>
      <c r="J933" s="15"/>
    </row>
    <row r="934" spans="5:10" ht="15.75" customHeight="1" x14ac:dyDescent="0.3">
      <c r="E934" s="15"/>
      <c r="F934" s="15"/>
      <c r="G934" s="15"/>
      <c r="H934" s="15"/>
      <c r="I934" s="15"/>
      <c r="J934" s="15"/>
    </row>
    <row r="935" spans="5:10" ht="15.75" customHeight="1" x14ac:dyDescent="0.3">
      <c r="E935" s="15"/>
      <c r="F935" s="15"/>
      <c r="G935" s="15"/>
      <c r="H935" s="15"/>
      <c r="I935" s="15"/>
      <c r="J935" s="15"/>
    </row>
    <row r="936" spans="5:10" ht="15.75" customHeight="1" x14ac:dyDescent="0.3">
      <c r="E936" s="15"/>
      <c r="F936" s="15"/>
      <c r="G936" s="15"/>
      <c r="H936" s="15"/>
      <c r="I936" s="15"/>
      <c r="J936" s="15"/>
    </row>
    <row r="937" spans="5:10" ht="15.75" customHeight="1" x14ac:dyDescent="0.3">
      <c r="E937" s="15"/>
      <c r="F937" s="15"/>
      <c r="G937" s="15"/>
      <c r="H937" s="15"/>
      <c r="I937" s="15"/>
      <c r="J937" s="15"/>
    </row>
    <row r="938" spans="5:10" ht="15.75" customHeight="1" x14ac:dyDescent="0.3">
      <c r="E938" s="15"/>
      <c r="F938" s="15"/>
      <c r="G938" s="15"/>
      <c r="H938" s="15"/>
      <c r="I938" s="15"/>
      <c r="J938" s="15"/>
    </row>
    <row r="939" spans="5:10" ht="15.75" customHeight="1" x14ac:dyDescent="0.3">
      <c r="E939" s="15"/>
      <c r="F939" s="15"/>
      <c r="G939" s="15"/>
      <c r="H939" s="15"/>
      <c r="I939" s="15"/>
      <c r="J939" s="15"/>
    </row>
    <row r="940" spans="5:10" ht="15.75" customHeight="1" x14ac:dyDescent="0.3">
      <c r="E940" s="15"/>
      <c r="F940" s="15"/>
      <c r="G940" s="15"/>
      <c r="H940" s="15"/>
      <c r="I940" s="15"/>
      <c r="J940" s="15"/>
    </row>
    <row r="941" spans="5:10" ht="15.75" customHeight="1" x14ac:dyDescent="0.3">
      <c r="E941" s="15"/>
      <c r="F941" s="15"/>
      <c r="G941" s="15"/>
      <c r="H941" s="15"/>
      <c r="I941" s="15"/>
      <c r="J941" s="15"/>
    </row>
    <row r="942" spans="5:10" ht="15.75" customHeight="1" x14ac:dyDescent="0.3">
      <c r="E942" s="15"/>
      <c r="F942" s="15"/>
      <c r="G942" s="15"/>
      <c r="H942" s="15"/>
      <c r="I942" s="15"/>
      <c r="J942" s="15"/>
    </row>
    <row r="943" spans="5:10" ht="15.75" customHeight="1" x14ac:dyDescent="0.3">
      <c r="E943" s="15"/>
      <c r="F943" s="15"/>
      <c r="G943" s="15"/>
      <c r="H943" s="15"/>
      <c r="I943" s="15"/>
      <c r="J943" s="15"/>
    </row>
    <row r="944" spans="5:10" ht="15.75" customHeight="1" x14ac:dyDescent="0.3">
      <c r="E944" s="15"/>
      <c r="F944" s="15"/>
      <c r="G944" s="15"/>
      <c r="H944" s="15"/>
      <c r="I944" s="15"/>
      <c r="J944" s="15"/>
    </row>
    <row r="945" spans="5:10" ht="15.75" customHeight="1" x14ac:dyDescent="0.3">
      <c r="E945" s="15"/>
      <c r="F945" s="15"/>
      <c r="G945" s="15"/>
      <c r="H945" s="15"/>
      <c r="I945" s="15"/>
      <c r="J945" s="15"/>
    </row>
    <row r="946" spans="5:10" ht="15.75" customHeight="1" x14ac:dyDescent="0.3">
      <c r="E946" s="15"/>
      <c r="F946" s="15"/>
      <c r="G946" s="15"/>
      <c r="H946" s="15"/>
      <c r="I946" s="15"/>
      <c r="J946" s="15"/>
    </row>
    <row r="947" spans="5:10" ht="15.75" customHeight="1" x14ac:dyDescent="0.3">
      <c r="E947" s="15"/>
      <c r="F947" s="15"/>
      <c r="G947" s="15"/>
      <c r="H947" s="15"/>
      <c r="I947" s="15"/>
      <c r="J947" s="15"/>
    </row>
    <row r="948" spans="5:10" ht="15.75" customHeight="1" x14ac:dyDescent="0.3">
      <c r="E948" s="15"/>
      <c r="F948" s="15"/>
      <c r="G948" s="15"/>
      <c r="H948" s="15"/>
      <c r="I948" s="15"/>
      <c r="J948" s="15"/>
    </row>
    <row r="949" spans="5:10" ht="15.75" customHeight="1" x14ac:dyDescent="0.3">
      <c r="E949" s="15"/>
      <c r="F949" s="15"/>
      <c r="G949" s="15"/>
      <c r="H949" s="15"/>
      <c r="I949" s="15"/>
      <c r="J949" s="15"/>
    </row>
    <row r="950" spans="5:10" ht="15.75" customHeight="1" x14ac:dyDescent="0.3">
      <c r="E950" s="15"/>
      <c r="F950" s="15"/>
      <c r="G950" s="15"/>
      <c r="H950" s="15"/>
      <c r="I950" s="15"/>
      <c r="J950" s="15"/>
    </row>
    <row r="951" spans="5:10" ht="15.75" customHeight="1" x14ac:dyDescent="0.3">
      <c r="E951" s="15"/>
      <c r="F951" s="15"/>
      <c r="G951" s="15"/>
      <c r="H951" s="15"/>
      <c r="I951" s="15"/>
      <c r="J951" s="15"/>
    </row>
    <row r="952" spans="5:10" ht="15.75" customHeight="1" x14ac:dyDescent="0.3">
      <c r="E952" s="15"/>
      <c r="F952" s="15"/>
      <c r="G952" s="15"/>
      <c r="H952" s="15"/>
      <c r="I952" s="15"/>
      <c r="J952" s="15"/>
    </row>
    <row r="953" spans="5:10" ht="15.75" customHeight="1" x14ac:dyDescent="0.3">
      <c r="E953" s="15"/>
      <c r="F953" s="15"/>
      <c r="G953" s="15"/>
      <c r="H953" s="15"/>
      <c r="I953" s="15"/>
      <c r="J953" s="15"/>
    </row>
    <row r="954" spans="5:10" ht="15.75" customHeight="1" x14ac:dyDescent="0.3">
      <c r="E954" s="15"/>
      <c r="F954" s="15"/>
      <c r="G954" s="15"/>
      <c r="H954" s="15"/>
      <c r="I954" s="15"/>
      <c r="J954" s="15"/>
    </row>
    <row r="955" spans="5:10" ht="15.75" customHeight="1" x14ac:dyDescent="0.3">
      <c r="E955" s="15"/>
      <c r="F955" s="15"/>
      <c r="G955" s="15"/>
      <c r="H955" s="15"/>
      <c r="I955" s="15"/>
      <c r="J955" s="15"/>
    </row>
    <row r="956" spans="5:10" ht="15.75" customHeight="1" x14ac:dyDescent="0.3">
      <c r="E956" s="15"/>
      <c r="F956" s="15"/>
      <c r="G956" s="15"/>
      <c r="H956" s="15"/>
      <c r="I956" s="15"/>
      <c r="J956" s="15"/>
    </row>
    <row r="957" spans="5:10" ht="15.75" customHeight="1" x14ac:dyDescent="0.3">
      <c r="E957" s="15"/>
      <c r="F957" s="15"/>
      <c r="G957" s="15"/>
      <c r="H957" s="15"/>
      <c r="I957" s="15"/>
      <c r="J957" s="15"/>
    </row>
    <row r="958" spans="5:10" ht="15.75" customHeight="1" x14ac:dyDescent="0.3">
      <c r="E958" s="15"/>
      <c r="F958" s="15"/>
      <c r="G958" s="15"/>
      <c r="H958" s="15"/>
      <c r="I958" s="15"/>
      <c r="J958" s="15"/>
    </row>
    <row r="959" spans="5:10" ht="15.75" customHeight="1" x14ac:dyDescent="0.3">
      <c r="E959" s="15"/>
      <c r="F959" s="15"/>
      <c r="G959" s="15"/>
      <c r="H959" s="15"/>
      <c r="I959" s="15"/>
      <c r="J959" s="15"/>
    </row>
    <row r="960" spans="5:10" ht="15.75" customHeight="1" x14ac:dyDescent="0.3">
      <c r="E960" s="15"/>
      <c r="F960" s="15"/>
      <c r="G960" s="15"/>
      <c r="H960" s="15"/>
      <c r="I960" s="15"/>
      <c r="J960" s="15"/>
    </row>
    <row r="961" spans="5:10" ht="15.75" customHeight="1" x14ac:dyDescent="0.3">
      <c r="E961" s="15"/>
      <c r="F961" s="15"/>
      <c r="G961" s="15"/>
      <c r="H961" s="15"/>
      <c r="I961" s="15"/>
      <c r="J961" s="15"/>
    </row>
    <row r="962" spans="5:10" ht="15.75" customHeight="1" x14ac:dyDescent="0.3">
      <c r="E962" s="15"/>
      <c r="F962" s="15"/>
      <c r="G962" s="15"/>
      <c r="H962" s="15"/>
      <c r="I962" s="15"/>
      <c r="J962" s="15"/>
    </row>
    <row r="963" spans="5:10" ht="15.75" customHeight="1" x14ac:dyDescent="0.3">
      <c r="E963" s="15"/>
      <c r="F963" s="15"/>
      <c r="G963" s="15"/>
      <c r="H963" s="15"/>
      <c r="I963" s="15"/>
      <c r="J963" s="15"/>
    </row>
    <row r="964" spans="5:10" ht="15.75" customHeight="1" x14ac:dyDescent="0.3">
      <c r="E964" s="15"/>
      <c r="F964" s="15"/>
      <c r="G964" s="15"/>
      <c r="H964" s="15"/>
      <c r="I964" s="15"/>
      <c r="J964" s="15"/>
    </row>
    <row r="965" spans="5:10" ht="15.75" customHeight="1" x14ac:dyDescent="0.3">
      <c r="E965" s="15"/>
      <c r="F965" s="15"/>
      <c r="G965" s="15"/>
      <c r="H965" s="15"/>
      <c r="I965" s="15"/>
      <c r="J965" s="15"/>
    </row>
    <row r="966" spans="5:10" ht="15.75" customHeight="1" x14ac:dyDescent="0.3">
      <c r="E966" s="15"/>
      <c r="F966" s="15"/>
      <c r="G966" s="15"/>
      <c r="H966" s="15"/>
      <c r="I966" s="15"/>
      <c r="J966" s="15"/>
    </row>
    <row r="967" spans="5:10" ht="15.75" customHeight="1" x14ac:dyDescent="0.3">
      <c r="E967" s="15"/>
      <c r="F967" s="15"/>
      <c r="G967" s="15"/>
      <c r="H967" s="15"/>
      <c r="I967" s="15"/>
      <c r="J967" s="15"/>
    </row>
    <row r="968" spans="5:10" ht="15.75" customHeight="1" x14ac:dyDescent="0.3">
      <c r="E968" s="15"/>
      <c r="F968" s="15"/>
      <c r="G968" s="15"/>
      <c r="H968" s="15"/>
      <c r="I968" s="15"/>
      <c r="J968" s="15"/>
    </row>
    <row r="969" spans="5:10" ht="15.75" customHeight="1" x14ac:dyDescent="0.3">
      <c r="E969" s="15"/>
      <c r="F969" s="15"/>
      <c r="G969" s="15"/>
      <c r="H969" s="15"/>
      <c r="I969" s="15"/>
      <c r="J969" s="15"/>
    </row>
    <row r="970" spans="5:10" ht="15.75" customHeight="1" x14ac:dyDescent="0.3">
      <c r="E970" s="15"/>
      <c r="F970" s="15"/>
      <c r="G970" s="15"/>
      <c r="H970" s="15"/>
      <c r="I970" s="15"/>
      <c r="J970" s="15"/>
    </row>
    <row r="971" spans="5:10" ht="15.75" customHeight="1" x14ac:dyDescent="0.3">
      <c r="E971" s="15"/>
      <c r="F971" s="15"/>
      <c r="G971" s="15"/>
      <c r="H971" s="15"/>
      <c r="I971" s="15"/>
      <c r="J971" s="15"/>
    </row>
    <row r="972" spans="5:10" ht="15.75" customHeight="1" x14ac:dyDescent="0.3">
      <c r="E972" s="15"/>
      <c r="F972" s="15"/>
      <c r="G972" s="15"/>
      <c r="H972" s="15"/>
      <c r="I972" s="15"/>
      <c r="J972" s="15"/>
    </row>
  </sheetData>
  <mergeCells count="3">
    <mergeCell ref="A1:F1"/>
    <mergeCell ref="G1:J1"/>
    <mergeCell ref="L1:P2"/>
  </mergeCells>
  <pageMargins left="0.7" right="0.7" top="0.75" bottom="0.75" header="0.3" footer="0.3"/>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652E-96ED-471B-B6DF-6F98E2E1594D}">
  <sheetPr>
    <tabColor rgb="FF92D050"/>
  </sheetPr>
  <dimension ref="A1:P31"/>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44140625" style="11" customWidth="1"/>
    <col min="2" max="2" width="27.5546875" style="11" customWidth="1"/>
    <col min="3" max="3" width="42.88671875" style="11" customWidth="1"/>
    <col min="4" max="4" width="17" style="11" customWidth="1"/>
    <col min="5" max="5" width="14.88671875" style="11" customWidth="1"/>
    <col min="6" max="9" width="17.33203125" style="74" customWidth="1"/>
    <col min="10" max="10" width="18.109375" style="74" customWidth="1"/>
    <col min="11" max="16384" width="11.44140625" style="11"/>
  </cols>
  <sheetData>
    <row r="1" spans="1:16" ht="73.5" customHeight="1" x14ac:dyDescent="0.3">
      <c r="A1" s="130" t="s">
        <v>187</v>
      </c>
      <c r="B1" s="130"/>
      <c r="C1" s="130"/>
      <c r="D1" s="130"/>
      <c r="E1" s="130"/>
      <c r="F1" s="130"/>
      <c r="G1" s="118" t="s">
        <v>960</v>
      </c>
      <c r="H1" s="128"/>
      <c r="I1" s="128"/>
      <c r="J1" s="129"/>
      <c r="L1" s="121" t="s">
        <v>961</v>
      </c>
      <c r="M1" s="122"/>
      <c r="N1" s="122"/>
      <c r="O1" s="122"/>
      <c r="P1" s="123"/>
    </row>
    <row r="2" spans="1:16" ht="62.25" customHeight="1" thickBot="1" x14ac:dyDescent="0.35">
      <c r="A2" s="44" t="s">
        <v>0</v>
      </c>
      <c r="B2" s="45" t="s">
        <v>10</v>
      </c>
      <c r="C2" s="45" t="s">
        <v>1</v>
      </c>
      <c r="D2" s="45" t="s">
        <v>2</v>
      </c>
      <c r="E2" s="45" t="s">
        <v>9</v>
      </c>
      <c r="F2" s="45" t="s">
        <v>5</v>
      </c>
      <c r="G2" s="97" t="s">
        <v>875</v>
      </c>
      <c r="H2" s="65" t="s">
        <v>876</v>
      </c>
      <c r="I2" s="65" t="s">
        <v>880</v>
      </c>
      <c r="J2" s="98" t="s">
        <v>877</v>
      </c>
      <c r="L2" s="124"/>
      <c r="M2" s="125"/>
      <c r="N2" s="125"/>
      <c r="O2" s="125"/>
      <c r="P2" s="126"/>
    </row>
    <row r="3" spans="1:16" ht="54" customHeight="1" x14ac:dyDescent="0.3">
      <c r="A3" s="82">
        <v>1</v>
      </c>
      <c r="B3" s="14" t="s">
        <v>188</v>
      </c>
      <c r="C3" s="14" t="s">
        <v>189</v>
      </c>
      <c r="D3" s="9" t="s">
        <v>190</v>
      </c>
      <c r="E3" s="9">
        <v>15</v>
      </c>
      <c r="F3" s="9" t="s">
        <v>252</v>
      </c>
      <c r="G3" s="106"/>
      <c r="H3" s="101">
        <f>G3*19%</f>
        <v>0</v>
      </c>
      <c r="I3" s="101">
        <f>G3+H3</f>
        <v>0</v>
      </c>
      <c r="J3" s="102">
        <f>I3*E3</f>
        <v>0</v>
      </c>
    </row>
    <row r="4" spans="1:16" ht="54" customHeight="1" x14ac:dyDescent="0.3">
      <c r="A4" s="82">
        <v>2</v>
      </c>
      <c r="B4" s="14" t="s">
        <v>191</v>
      </c>
      <c r="C4" s="14" t="s">
        <v>192</v>
      </c>
      <c r="D4" s="9" t="s">
        <v>193</v>
      </c>
      <c r="E4" s="9">
        <v>4</v>
      </c>
      <c r="F4" s="9" t="s">
        <v>252</v>
      </c>
      <c r="G4" s="106"/>
      <c r="H4" s="101">
        <f t="shared" ref="H4:H28" si="0">G4*19%</f>
        <v>0</v>
      </c>
      <c r="I4" s="101">
        <f t="shared" ref="I4:I28" si="1">G4+H4</f>
        <v>0</v>
      </c>
      <c r="J4" s="102">
        <f t="shared" ref="J4:J28" si="2">I4*E4</f>
        <v>0</v>
      </c>
    </row>
    <row r="5" spans="1:16" ht="101.25" customHeight="1" x14ac:dyDescent="0.3">
      <c r="A5" s="82">
        <v>3</v>
      </c>
      <c r="B5" s="14" t="s">
        <v>202</v>
      </c>
      <c r="C5" s="73" t="s">
        <v>233</v>
      </c>
      <c r="D5" s="9" t="s">
        <v>3</v>
      </c>
      <c r="E5" s="9">
        <v>24</v>
      </c>
      <c r="F5" s="9" t="s">
        <v>252</v>
      </c>
      <c r="G5" s="106"/>
      <c r="H5" s="101">
        <f t="shared" si="0"/>
        <v>0</v>
      </c>
      <c r="I5" s="101">
        <f t="shared" si="1"/>
        <v>0</v>
      </c>
      <c r="J5" s="102">
        <f t="shared" si="2"/>
        <v>0</v>
      </c>
    </row>
    <row r="6" spans="1:16" ht="71.25" customHeight="1" x14ac:dyDescent="0.3">
      <c r="A6" s="82">
        <v>4</v>
      </c>
      <c r="B6" s="14" t="s">
        <v>194</v>
      </c>
      <c r="C6" s="73" t="s">
        <v>234</v>
      </c>
      <c r="D6" s="9" t="s">
        <v>195</v>
      </c>
      <c r="E6" s="9">
        <v>5</v>
      </c>
      <c r="F6" s="9" t="s">
        <v>252</v>
      </c>
      <c r="G6" s="106"/>
      <c r="H6" s="101">
        <f t="shared" si="0"/>
        <v>0</v>
      </c>
      <c r="I6" s="101">
        <f t="shared" si="1"/>
        <v>0</v>
      </c>
      <c r="J6" s="102">
        <f t="shared" si="2"/>
        <v>0</v>
      </c>
    </row>
    <row r="7" spans="1:16" ht="107.25" customHeight="1" x14ac:dyDescent="0.3">
      <c r="A7" s="82">
        <v>5</v>
      </c>
      <c r="B7" s="14" t="s">
        <v>204</v>
      </c>
      <c r="C7" s="73" t="s">
        <v>203</v>
      </c>
      <c r="D7" s="9" t="s">
        <v>244</v>
      </c>
      <c r="E7" s="9">
        <v>21</v>
      </c>
      <c r="F7" s="9" t="s">
        <v>252</v>
      </c>
      <c r="G7" s="106"/>
      <c r="H7" s="101">
        <f t="shared" si="0"/>
        <v>0</v>
      </c>
      <c r="I7" s="101">
        <f t="shared" si="1"/>
        <v>0</v>
      </c>
      <c r="J7" s="102">
        <f t="shared" si="2"/>
        <v>0</v>
      </c>
    </row>
    <row r="8" spans="1:16" ht="303.75" customHeight="1" x14ac:dyDescent="0.3">
      <c r="A8" s="82">
        <v>6</v>
      </c>
      <c r="B8" s="14" t="s">
        <v>205</v>
      </c>
      <c r="C8" s="73" t="s">
        <v>245</v>
      </c>
      <c r="D8" s="9" t="s">
        <v>3</v>
      </c>
      <c r="E8" s="9">
        <v>2</v>
      </c>
      <c r="F8" s="9" t="s">
        <v>252</v>
      </c>
      <c r="G8" s="106"/>
      <c r="H8" s="101">
        <f t="shared" si="0"/>
        <v>0</v>
      </c>
      <c r="I8" s="101">
        <f t="shared" si="1"/>
        <v>0</v>
      </c>
      <c r="J8" s="102">
        <f t="shared" si="2"/>
        <v>0</v>
      </c>
    </row>
    <row r="9" spans="1:16" ht="141" customHeight="1" x14ac:dyDescent="0.3">
      <c r="A9" s="82">
        <v>7</v>
      </c>
      <c r="B9" s="14" t="s">
        <v>196</v>
      </c>
      <c r="C9" s="73" t="s">
        <v>197</v>
      </c>
      <c r="D9" s="9" t="s">
        <v>3</v>
      </c>
      <c r="E9" s="9">
        <v>2</v>
      </c>
      <c r="F9" s="9" t="s">
        <v>252</v>
      </c>
      <c r="G9" s="106"/>
      <c r="H9" s="101">
        <f t="shared" si="0"/>
        <v>0</v>
      </c>
      <c r="I9" s="101">
        <f t="shared" si="1"/>
        <v>0</v>
      </c>
      <c r="J9" s="102">
        <f t="shared" si="2"/>
        <v>0</v>
      </c>
    </row>
    <row r="10" spans="1:16" ht="78" customHeight="1" x14ac:dyDescent="0.3">
      <c r="A10" s="82">
        <v>8</v>
      </c>
      <c r="B10" s="14" t="s">
        <v>198</v>
      </c>
      <c r="C10" s="73" t="s">
        <v>199</v>
      </c>
      <c r="D10" s="9" t="s">
        <v>3</v>
      </c>
      <c r="E10" s="9">
        <v>2</v>
      </c>
      <c r="F10" s="9" t="s">
        <v>252</v>
      </c>
      <c r="G10" s="106"/>
      <c r="H10" s="101">
        <f t="shared" si="0"/>
        <v>0</v>
      </c>
      <c r="I10" s="101">
        <f t="shared" si="1"/>
        <v>0</v>
      </c>
      <c r="J10" s="102">
        <f t="shared" si="2"/>
        <v>0</v>
      </c>
    </row>
    <row r="11" spans="1:16" ht="80.25" customHeight="1" x14ac:dyDescent="0.3">
      <c r="A11" s="82">
        <v>9</v>
      </c>
      <c r="B11" s="14" t="s">
        <v>200</v>
      </c>
      <c r="C11" s="73" t="s">
        <v>201</v>
      </c>
      <c r="D11" s="9" t="s">
        <v>237</v>
      </c>
      <c r="E11" s="9">
        <v>3</v>
      </c>
      <c r="F11" s="9" t="s">
        <v>252</v>
      </c>
      <c r="G11" s="106"/>
      <c r="H11" s="101">
        <f t="shared" si="0"/>
        <v>0</v>
      </c>
      <c r="I11" s="101">
        <f t="shared" si="1"/>
        <v>0</v>
      </c>
      <c r="J11" s="102">
        <f t="shared" si="2"/>
        <v>0</v>
      </c>
    </row>
    <row r="12" spans="1:16" ht="99.75" customHeight="1" x14ac:dyDescent="0.3">
      <c r="A12" s="82">
        <v>10</v>
      </c>
      <c r="B12" s="14" t="s">
        <v>246</v>
      </c>
      <c r="C12" s="73" t="s">
        <v>206</v>
      </c>
      <c r="D12" s="9" t="s">
        <v>235</v>
      </c>
      <c r="E12" s="9">
        <v>3</v>
      </c>
      <c r="F12" s="9" t="s">
        <v>252</v>
      </c>
      <c r="G12" s="106"/>
      <c r="H12" s="101">
        <f t="shared" si="0"/>
        <v>0</v>
      </c>
      <c r="I12" s="101">
        <f t="shared" si="1"/>
        <v>0</v>
      </c>
      <c r="J12" s="102">
        <f t="shared" si="2"/>
        <v>0</v>
      </c>
    </row>
    <row r="13" spans="1:16" ht="70.5" customHeight="1" x14ac:dyDescent="0.3">
      <c r="A13" s="82">
        <v>11</v>
      </c>
      <c r="B13" s="14" t="s">
        <v>207</v>
      </c>
      <c r="C13" s="73" t="s">
        <v>240</v>
      </c>
      <c r="D13" s="9" t="s">
        <v>208</v>
      </c>
      <c r="E13" s="9">
        <v>2</v>
      </c>
      <c r="F13" s="9" t="s">
        <v>252</v>
      </c>
      <c r="G13" s="106"/>
      <c r="H13" s="101">
        <f t="shared" si="0"/>
        <v>0</v>
      </c>
      <c r="I13" s="101">
        <f t="shared" si="1"/>
        <v>0</v>
      </c>
      <c r="J13" s="102">
        <f t="shared" si="2"/>
        <v>0</v>
      </c>
    </row>
    <row r="14" spans="1:16" ht="111" customHeight="1" x14ac:dyDescent="0.3">
      <c r="A14" s="82">
        <v>12</v>
      </c>
      <c r="B14" s="14" t="s">
        <v>209</v>
      </c>
      <c r="C14" s="73" t="s">
        <v>210</v>
      </c>
      <c r="D14" s="9" t="s">
        <v>208</v>
      </c>
      <c r="E14" s="9">
        <v>1</v>
      </c>
      <c r="F14" s="9" t="s">
        <v>252</v>
      </c>
      <c r="G14" s="106"/>
      <c r="H14" s="101">
        <f t="shared" si="0"/>
        <v>0</v>
      </c>
      <c r="I14" s="101">
        <f t="shared" si="1"/>
        <v>0</v>
      </c>
      <c r="J14" s="102">
        <f t="shared" si="2"/>
        <v>0</v>
      </c>
    </row>
    <row r="15" spans="1:16" ht="122.25" customHeight="1" x14ac:dyDescent="0.3">
      <c r="A15" s="82">
        <v>13</v>
      </c>
      <c r="B15" s="14" t="s">
        <v>211</v>
      </c>
      <c r="C15" s="73" t="s">
        <v>212</v>
      </c>
      <c r="D15" s="9" t="s">
        <v>236</v>
      </c>
      <c r="E15" s="9">
        <v>2</v>
      </c>
      <c r="F15" s="9" t="s">
        <v>252</v>
      </c>
      <c r="G15" s="106"/>
      <c r="H15" s="101">
        <f t="shared" si="0"/>
        <v>0</v>
      </c>
      <c r="I15" s="101">
        <f t="shared" si="1"/>
        <v>0</v>
      </c>
      <c r="J15" s="102">
        <f t="shared" si="2"/>
        <v>0</v>
      </c>
    </row>
    <row r="16" spans="1:16" ht="84" customHeight="1" x14ac:dyDescent="0.3">
      <c r="A16" s="82">
        <v>14</v>
      </c>
      <c r="B16" s="14" t="s">
        <v>213</v>
      </c>
      <c r="C16" s="73" t="s">
        <v>247</v>
      </c>
      <c r="D16" s="9" t="s">
        <v>248</v>
      </c>
      <c r="E16" s="9">
        <v>4</v>
      </c>
      <c r="F16" s="9" t="s">
        <v>252</v>
      </c>
      <c r="G16" s="106"/>
      <c r="H16" s="101">
        <f t="shared" si="0"/>
        <v>0</v>
      </c>
      <c r="I16" s="101">
        <f t="shared" si="1"/>
        <v>0</v>
      </c>
      <c r="J16" s="102">
        <f t="shared" si="2"/>
        <v>0</v>
      </c>
    </row>
    <row r="17" spans="1:10" ht="135.75" customHeight="1" x14ac:dyDescent="0.3">
      <c r="A17" s="82">
        <v>15</v>
      </c>
      <c r="B17" s="14" t="s">
        <v>214</v>
      </c>
      <c r="C17" s="73" t="s">
        <v>215</v>
      </c>
      <c r="D17" s="9" t="s">
        <v>8</v>
      </c>
      <c r="E17" s="9">
        <v>1</v>
      </c>
      <c r="F17" s="9" t="s">
        <v>252</v>
      </c>
      <c r="G17" s="106"/>
      <c r="H17" s="101">
        <f t="shared" si="0"/>
        <v>0</v>
      </c>
      <c r="I17" s="101">
        <f t="shared" si="1"/>
        <v>0</v>
      </c>
      <c r="J17" s="102">
        <f t="shared" si="2"/>
        <v>0</v>
      </c>
    </row>
    <row r="18" spans="1:10" ht="138" customHeight="1" x14ac:dyDescent="0.3">
      <c r="A18" s="82">
        <v>16</v>
      </c>
      <c r="B18" s="14" t="s">
        <v>216</v>
      </c>
      <c r="C18" s="73" t="s">
        <v>217</v>
      </c>
      <c r="D18" s="9" t="s">
        <v>208</v>
      </c>
      <c r="E18" s="9">
        <v>2</v>
      </c>
      <c r="F18" s="9" t="s">
        <v>252</v>
      </c>
      <c r="G18" s="106"/>
      <c r="H18" s="101">
        <f t="shared" si="0"/>
        <v>0</v>
      </c>
      <c r="I18" s="101">
        <f t="shared" si="1"/>
        <v>0</v>
      </c>
      <c r="J18" s="102">
        <f t="shared" si="2"/>
        <v>0</v>
      </c>
    </row>
    <row r="19" spans="1:10" ht="59.25" customHeight="1" x14ac:dyDescent="0.3">
      <c r="A19" s="82">
        <v>17</v>
      </c>
      <c r="B19" s="14" t="s">
        <v>218</v>
      </c>
      <c r="C19" s="73" t="s">
        <v>219</v>
      </c>
      <c r="D19" s="9" t="s">
        <v>3</v>
      </c>
      <c r="E19" s="9">
        <v>2</v>
      </c>
      <c r="F19" s="9" t="s">
        <v>252</v>
      </c>
      <c r="G19" s="106"/>
      <c r="H19" s="101">
        <f t="shared" si="0"/>
        <v>0</v>
      </c>
      <c r="I19" s="101">
        <f t="shared" si="1"/>
        <v>0</v>
      </c>
      <c r="J19" s="102">
        <f t="shared" si="2"/>
        <v>0</v>
      </c>
    </row>
    <row r="20" spans="1:10" ht="132" customHeight="1" x14ac:dyDescent="0.3">
      <c r="A20" s="82">
        <v>18</v>
      </c>
      <c r="B20" s="14" t="s">
        <v>220</v>
      </c>
      <c r="C20" s="73" t="s">
        <v>249</v>
      </c>
      <c r="D20" s="9" t="s">
        <v>250</v>
      </c>
      <c r="E20" s="9">
        <v>24</v>
      </c>
      <c r="F20" s="9" t="s">
        <v>252</v>
      </c>
      <c r="G20" s="106"/>
      <c r="H20" s="101">
        <f t="shared" si="0"/>
        <v>0</v>
      </c>
      <c r="I20" s="101">
        <f t="shared" si="1"/>
        <v>0</v>
      </c>
      <c r="J20" s="102">
        <f t="shared" si="2"/>
        <v>0</v>
      </c>
    </row>
    <row r="21" spans="1:10" ht="75.75" customHeight="1" x14ac:dyDescent="0.3">
      <c r="A21" s="82">
        <v>19</v>
      </c>
      <c r="B21" s="14" t="s">
        <v>221</v>
      </c>
      <c r="C21" s="73" t="s">
        <v>241</v>
      </c>
      <c r="D21" s="9" t="s">
        <v>222</v>
      </c>
      <c r="E21" s="9">
        <v>4</v>
      </c>
      <c r="F21" s="9" t="s">
        <v>252</v>
      </c>
      <c r="G21" s="106"/>
      <c r="H21" s="101">
        <f t="shared" si="0"/>
        <v>0</v>
      </c>
      <c r="I21" s="101">
        <f t="shared" si="1"/>
        <v>0</v>
      </c>
      <c r="J21" s="102">
        <f t="shared" si="2"/>
        <v>0</v>
      </c>
    </row>
    <row r="22" spans="1:10" ht="81" customHeight="1" x14ac:dyDescent="0.3">
      <c r="A22" s="82">
        <v>20</v>
      </c>
      <c r="B22" s="14" t="s">
        <v>221</v>
      </c>
      <c r="C22" s="73" t="s">
        <v>242</v>
      </c>
      <c r="D22" s="9" t="s">
        <v>222</v>
      </c>
      <c r="E22" s="9">
        <v>4</v>
      </c>
      <c r="F22" s="9" t="s">
        <v>252</v>
      </c>
      <c r="G22" s="106"/>
      <c r="H22" s="101">
        <f t="shared" si="0"/>
        <v>0</v>
      </c>
      <c r="I22" s="101">
        <f t="shared" si="1"/>
        <v>0</v>
      </c>
      <c r="J22" s="102">
        <f t="shared" si="2"/>
        <v>0</v>
      </c>
    </row>
    <row r="23" spans="1:10" ht="109.5" customHeight="1" x14ac:dyDescent="0.3">
      <c r="A23" s="82">
        <v>21</v>
      </c>
      <c r="B23" s="14" t="s">
        <v>223</v>
      </c>
      <c r="C23" s="73" t="s">
        <v>224</v>
      </c>
      <c r="D23" s="9" t="s">
        <v>225</v>
      </c>
      <c r="E23" s="9">
        <v>1</v>
      </c>
      <c r="F23" s="9" t="s">
        <v>252</v>
      </c>
      <c r="G23" s="106"/>
      <c r="H23" s="101">
        <f t="shared" si="0"/>
        <v>0</v>
      </c>
      <c r="I23" s="101">
        <f t="shared" si="1"/>
        <v>0</v>
      </c>
      <c r="J23" s="102">
        <f t="shared" si="2"/>
        <v>0</v>
      </c>
    </row>
    <row r="24" spans="1:10" ht="75" customHeight="1" x14ac:dyDescent="0.3">
      <c r="A24" s="82">
        <v>22</v>
      </c>
      <c r="B24" s="14" t="s">
        <v>227</v>
      </c>
      <c r="C24" s="73" t="s">
        <v>243</v>
      </c>
      <c r="D24" s="9" t="s">
        <v>3</v>
      </c>
      <c r="E24" s="9">
        <v>2</v>
      </c>
      <c r="F24" s="9" t="s">
        <v>252</v>
      </c>
      <c r="G24" s="106"/>
      <c r="H24" s="101">
        <f t="shared" si="0"/>
        <v>0</v>
      </c>
      <c r="I24" s="101">
        <f t="shared" si="1"/>
        <v>0</v>
      </c>
      <c r="J24" s="102">
        <f t="shared" si="2"/>
        <v>0</v>
      </c>
    </row>
    <row r="25" spans="1:10" ht="65.25" customHeight="1" x14ac:dyDescent="0.3">
      <c r="A25" s="82">
        <v>23</v>
      </c>
      <c r="B25" s="14" t="s">
        <v>228</v>
      </c>
      <c r="C25" s="73" t="s">
        <v>229</v>
      </c>
      <c r="D25" s="9" t="s">
        <v>3</v>
      </c>
      <c r="E25" s="9">
        <v>24</v>
      </c>
      <c r="F25" s="9" t="s">
        <v>252</v>
      </c>
      <c r="G25" s="106"/>
      <c r="H25" s="101">
        <f t="shared" si="0"/>
        <v>0</v>
      </c>
      <c r="I25" s="101">
        <f t="shared" si="1"/>
        <v>0</v>
      </c>
      <c r="J25" s="102">
        <f t="shared" si="2"/>
        <v>0</v>
      </c>
    </row>
    <row r="26" spans="1:10" ht="116.25" customHeight="1" x14ac:dyDescent="0.3">
      <c r="A26" s="82">
        <v>24</v>
      </c>
      <c r="B26" s="14" t="s">
        <v>232</v>
      </c>
      <c r="C26" s="73" t="s">
        <v>251</v>
      </c>
      <c r="D26" s="9" t="s">
        <v>3</v>
      </c>
      <c r="E26" s="9">
        <v>24</v>
      </c>
      <c r="F26" s="9" t="s">
        <v>252</v>
      </c>
      <c r="G26" s="106"/>
      <c r="H26" s="101">
        <f t="shared" si="0"/>
        <v>0</v>
      </c>
      <c r="I26" s="101">
        <f t="shared" si="1"/>
        <v>0</v>
      </c>
      <c r="J26" s="102">
        <f t="shared" si="2"/>
        <v>0</v>
      </c>
    </row>
    <row r="27" spans="1:10" ht="105" customHeight="1" x14ac:dyDescent="0.3">
      <c r="A27" s="82">
        <v>25</v>
      </c>
      <c r="B27" s="14" t="s">
        <v>238</v>
      </c>
      <c r="C27" s="73" t="s">
        <v>230</v>
      </c>
      <c r="D27" s="9" t="s">
        <v>235</v>
      </c>
      <c r="E27" s="9">
        <v>2</v>
      </c>
      <c r="F27" s="9" t="s">
        <v>252</v>
      </c>
      <c r="G27" s="106"/>
      <c r="H27" s="101">
        <f t="shared" si="0"/>
        <v>0</v>
      </c>
      <c r="I27" s="101">
        <f t="shared" si="1"/>
        <v>0</v>
      </c>
      <c r="J27" s="102">
        <f t="shared" si="2"/>
        <v>0</v>
      </c>
    </row>
    <row r="28" spans="1:10" ht="207.75" customHeight="1" x14ac:dyDescent="0.3">
      <c r="A28" s="82">
        <v>26</v>
      </c>
      <c r="B28" s="14" t="s">
        <v>239</v>
      </c>
      <c r="C28" s="73" t="s">
        <v>231</v>
      </c>
      <c r="D28" s="9" t="s">
        <v>235</v>
      </c>
      <c r="E28" s="9">
        <v>2</v>
      </c>
      <c r="F28" s="9" t="s">
        <v>252</v>
      </c>
      <c r="G28" s="106"/>
      <c r="H28" s="101">
        <f t="shared" si="0"/>
        <v>0</v>
      </c>
      <c r="I28" s="101">
        <f t="shared" si="1"/>
        <v>0</v>
      </c>
      <c r="J28" s="102">
        <f t="shared" si="2"/>
        <v>0</v>
      </c>
    </row>
    <row r="29" spans="1:10" ht="318.75" customHeight="1" x14ac:dyDescent="0.3">
      <c r="A29" s="82">
        <v>27</v>
      </c>
      <c r="B29" s="14" t="s">
        <v>684</v>
      </c>
      <c r="C29" s="73" t="s">
        <v>685</v>
      </c>
      <c r="D29" s="9" t="s">
        <v>3</v>
      </c>
      <c r="E29" s="9">
        <v>4</v>
      </c>
      <c r="F29" s="9" t="s">
        <v>252</v>
      </c>
      <c r="G29" s="106"/>
      <c r="H29" s="101">
        <f>G29*19%</f>
        <v>0</v>
      </c>
      <c r="I29" s="101">
        <f>G29+H29</f>
        <v>0</v>
      </c>
      <c r="J29" s="102">
        <f>I29*E29</f>
        <v>0</v>
      </c>
    </row>
    <row r="30" spans="1:10" ht="50.4" customHeight="1" x14ac:dyDescent="0.3">
      <c r="A30" s="82">
        <v>28</v>
      </c>
      <c r="B30" s="14" t="s">
        <v>686</v>
      </c>
      <c r="C30" s="84" t="s">
        <v>687</v>
      </c>
      <c r="D30" s="10" t="s">
        <v>8</v>
      </c>
      <c r="E30" s="10">
        <v>4</v>
      </c>
      <c r="F30" s="9" t="s">
        <v>561</v>
      </c>
      <c r="G30" s="106"/>
      <c r="H30" s="101">
        <f>G30*19%</f>
        <v>0</v>
      </c>
      <c r="I30" s="101">
        <f>G30+H30</f>
        <v>0</v>
      </c>
      <c r="J30" s="102">
        <f>I30*E30</f>
        <v>0</v>
      </c>
    </row>
    <row r="31" spans="1:10" ht="50.25" customHeight="1" x14ac:dyDescent="0.3">
      <c r="I31" s="107" t="s">
        <v>878</v>
      </c>
      <c r="J31" s="102">
        <f>SUM(J3:J30)</f>
        <v>0</v>
      </c>
    </row>
  </sheetData>
  <mergeCells count="3">
    <mergeCell ref="G1:J1"/>
    <mergeCell ref="L1:P2"/>
    <mergeCell ref="A1:F1"/>
  </mergeCells>
  <pageMargins left="0.7" right="0.7" top="0.75" bottom="0.75" header="0.3" footer="0.3"/>
  <pageSetup orientation="portrait" horizontalDpi="120" verticalDpi="72"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35BF6-CE0A-40FD-9D9C-480005418B91}">
  <sheetPr>
    <tabColor rgb="FF92D050"/>
  </sheetPr>
  <dimension ref="A1:P58"/>
  <sheetViews>
    <sheetView zoomScale="80" zoomScaleNormal="80" workbookViewId="0">
      <pane ySplit="2" topLeftCell="A3" activePane="bottomLeft" state="frozen"/>
      <selection pane="bottomLeft" activeCell="G3" sqref="G3"/>
    </sheetView>
  </sheetViews>
  <sheetFormatPr baseColWidth="10" defaultColWidth="11.44140625" defaultRowHeight="15.6" x14ac:dyDescent="0.3"/>
  <cols>
    <col min="1" max="1" width="6.44140625" style="11" customWidth="1"/>
    <col min="2" max="2" width="31.109375" style="11" customWidth="1"/>
    <col min="3" max="3" width="52.33203125" style="11" customWidth="1"/>
    <col min="4" max="4" width="15.6640625" style="11" customWidth="1"/>
    <col min="5" max="5" width="14.88671875" style="11" customWidth="1"/>
    <col min="6" max="6" width="22.44140625" style="74" customWidth="1"/>
    <col min="7" max="7" width="14.88671875" style="11" bestFit="1" customWidth="1"/>
    <col min="8" max="8" width="16.88671875" style="11" customWidth="1"/>
    <col min="9" max="9" width="18" style="11" customWidth="1"/>
    <col min="10" max="10" width="18.33203125" style="11" bestFit="1" customWidth="1"/>
    <col min="11" max="16384" width="11.44140625" style="11"/>
  </cols>
  <sheetData>
    <row r="1" spans="1:16" ht="73.5" customHeight="1" x14ac:dyDescent="0.3">
      <c r="A1" s="130" t="s">
        <v>187</v>
      </c>
      <c r="B1" s="130"/>
      <c r="C1" s="130"/>
      <c r="D1" s="130"/>
      <c r="E1" s="130"/>
      <c r="F1" s="130"/>
      <c r="G1" s="118" t="s">
        <v>960</v>
      </c>
      <c r="H1" s="128"/>
      <c r="I1" s="128"/>
      <c r="J1" s="129"/>
      <c r="L1" s="121" t="s">
        <v>961</v>
      </c>
      <c r="M1" s="122"/>
      <c r="N1" s="122"/>
      <c r="O1" s="122"/>
      <c r="P1" s="123"/>
    </row>
    <row r="2" spans="1:16" ht="45.75" customHeight="1" thickBot="1" x14ac:dyDescent="0.35">
      <c r="A2" s="44" t="s">
        <v>0</v>
      </c>
      <c r="B2" s="45" t="s">
        <v>10</v>
      </c>
      <c r="C2" s="45" t="s">
        <v>1</v>
      </c>
      <c r="D2" s="45" t="s">
        <v>2</v>
      </c>
      <c r="E2" s="45" t="s">
        <v>9</v>
      </c>
      <c r="F2" s="45" t="s">
        <v>5</v>
      </c>
      <c r="G2" s="97" t="s">
        <v>875</v>
      </c>
      <c r="H2" s="62" t="s">
        <v>876</v>
      </c>
      <c r="I2" s="62" t="s">
        <v>880</v>
      </c>
      <c r="J2" s="98" t="s">
        <v>877</v>
      </c>
      <c r="L2" s="124"/>
      <c r="M2" s="125"/>
      <c r="N2" s="125"/>
      <c r="O2" s="125"/>
      <c r="P2" s="126"/>
    </row>
    <row r="3" spans="1:16" ht="54" customHeight="1" x14ac:dyDescent="0.3">
      <c r="A3" s="9">
        <v>1</v>
      </c>
      <c r="B3" s="14" t="s">
        <v>385</v>
      </c>
      <c r="C3" s="14" t="s">
        <v>254</v>
      </c>
      <c r="D3" s="9" t="s">
        <v>255</v>
      </c>
      <c r="E3" s="9">
        <v>20</v>
      </c>
      <c r="F3" s="9" t="s">
        <v>253</v>
      </c>
      <c r="G3" s="106"/>
      <c r="H3" s="101">
        <f>G3*19%</f>
        <v>0</v>
      </c>
      <c r="I3" s="101">
        <f>G3+H3</f>
        <v>0</v>
      </c>
      <c r="J3" s="102">
        <f>I3*E3</f>
        <v>0</v>
      </c>
    </row>
    <row r="4" spans="1:16" ht="54" customHeight="1" x14ac:dyDescent="0.3">
      <c r="A4" s="9">
        <v>2</v>
      </c>
      <c r="B4" s="14" t="s">
        <v>386</v>
      </c>
      <c r="C4" s="14" t="s">
        <v>256</v>
      </c>
      <c r="D4" s="9" t="s">
        <v>257</v>
      </c>
      <c r="E4" s="9">
        <v>30</v>
      </c>
      <c r="F4" s="9" t="s">
        <v>253</v>
      </c>
      <c r="G4" s="106"/>
      <c r="H4" s="101">
        <f t="shared" ref="H4:H57" si="0">G4*19%</f>
        <v>0</v>
      </c>
      <c r="I4" s="101">
        <f t="shared" ref="I4:I57" si="1">G4+H4</f>
        <v>0</v>
      </c>
      <c r="J4" s="102">
        <f t="shared" ref="J4:J57" si="2">I4*E4</f>
        <v>0</v>
      </c>
    </row>
    <row r="5" spans="1:16" ht="62.25" customHeight="1" x14ac:dyDescent="0.3">
      <c r="A5" s="9">
        <v>3</v>
      </c>
      <c r="B5" s="14" t="s">
        <v>387</v>
      </c>
      <c r="C5" s="73" t="s">
        <v>326</v>
      </c>
      <c r="D5" s="9" t="s">
        <v>327</v>
      </c>
      <c r="E5" s="9">
        <v>3000</v>
      </c>
      <c r="F5" s="9" t="s">
        <v>253</v>
      </c>
      <c r="G5" s="106"/>
      <c r="H5" s="101">
        <f t="shared" si="0"/>
        <v>0</v>
      </c>
      <c r="I5" s="101">
        <f t="shared" si="1"/>
        <v>0</v>
      </c>
      <c r="J5" s="102">
        <f t="shared" si="2"/>
        <v>0</v>
      </c>
    </row>
    <row r="6" spans="1:16" ht="81.75" customHeight="1" x14ac:dyDescent="0.3">
      <c r="A6" s="9">
        <v>4</v>
      </c>
      <c r="B6" s="14" t="s">
        <v>388</v>
      </c>
      <c r="C6" s="73" t="s">
        <v>328</v>
      </c>
      <c r="D6" s="9" t="s">
        <v>258</v>
      </c>
      <c r="E6" s="9">
        <v>1000</v>
      </c>
      <c r="F6" s="9" t="s">
        <v>253</v>
      </c>
      <c r="G6" s="106"/>
      <c r="H6" s="101">
        <f t="shared" si="0"/>
        <v>0</v>
      </c>
      <c r="I6" s="101">
        <f t="shared" si="1"/>
        <v>0</v>
      </c>
      <c r="J6" s="102">
        <f t="shared" si="2"/>
        <v>0</v>
      </c>
    </row>
    <row r="7" spans="1:16" ht="73.5" customHeight="1" x14ac:dyDescent="0.3">
      <c r="A7" s="9">
        <v>5</v>
      </c>
      <c r="B7" s="14" t="s">
        <v>389</v>
      </c>
      <c r="C7" s="73" t="s">
        <v>259</v>
      </c>
      <c r="D7" s="9" t="s">
        <v>260</v>
      </c>
      <c r="E7" s="9">
        <v>360</v>
      </c>
      <c r="F7" s="9" t="s">
        <v>253</v>
      </c>
      <c r="G7" s="106"/>
      <c r="H7" s="101">
        <f t="shared" si="0"/>
        <v>0</v>
      </c>
      <c r="I7" s="101">
        <f t="shared" si="1"/>
        <v>0</v>
      </c>
      <c r="J7" s="102">
        <f t="shared" si="2"/>
        <v>0</v>
      </c>
    </row>
    <row r="8" spans="1:16" ht="57.75" customHeight="1" x14ac:dyDescent="0.3">
      <c r="A8" s="9">
        <v>6</v>
      </c>
      <c r="B8" s="14" t="s">
        <v>390</v>
      </c>
      <c r="C8" s="73" t="s">
        <v>261</v>
      </c>
      <c r="D8" s="9" t="s">
        <v>262</v>
      </c>
      <c r="E8" s="9">
        <v>20</v>
      </c>
      <c r="F8" s="9" t="s">
        <v>868</v>
      </c>
      <c r="G8" s="106"/>
      <c r="H8" s="101">
        <f t="shared" si="0"/>
        <v>0</v>
      </c>
      <c r="I8" s="101">
        <f t="shared" si="1"/>
        <v>0</v>
      </c>
      <c r="J8" s="102">
        <f t="shared" si="2"/>
        <v>0</v>
      </c>
    </row>
    <row r="9" spans="1:16" ht="63" customHeight="1" x14ac:dyDescent="0.3">
      <c r="A9" s="9">
        <v>7</v>
      </c>
      <c r="B9" s="14" t="s">
        <v>391</v>
      </c>
      <c r="C9" s="73" t="s">
        <v>263</v>
      </c>
      <c r="D9" s="9" t="s">
        <v>264</v>
      </c>
      <c r="E9" s="9">
        <v>200</v>
      </c>
      <c r="F9" s="9" t="s">
        <v>253</v>
      </c>
      <c r="G9" s="106"/>
      <c r="H9" s="101">
        <f t="shared" si="0"/>
        <v>0</v>
      </c>
      <c r="I9" s="101">
        <f t="shared" si="1"/>
        <v>0</v>
      </c>
      <c r="J9" s="102">
        <f t="shared" si="2"/>
        <v>0</v>
      </c>
    </row>
    <row r="10" spans="1:16" ht="67.5" customHeight="1" x14ac:dyDescent="0.3">
      <c r="A10" s="9">
        <v>8</v>
      </c>
      <c r="B10" s="14" t="s">
        <v>392</v>
      </c>
      <c r="C10" s="73" t="s">
        <v>265</v>
      </c>
      <c r="D10" s="9" t="s">
        <v>266</v>
      </c>
      <c r="E10" s="9">
        <v>200</v>
      </c>
      <c r="F10" s="9" t="s">
        <v>253</v>
      </c>
      <c r="G10" s="106"/>
      <c r="H10" s="101">
        <f t="shared" si="0"/>
        <v>0</v>
      </c>
      <c r="I10" s="101">
        <f t="shared" si="1"/>
        <v>0</v>
      </c>
      <c r="J10" s="102">
        <f t="shared" si="2"/>
        <v>0</v>
      </c>
    </row>
    <row r="11" spans="1:16" ht="54" customHeight="1" x14ac:dyDescent="0.3">
      <c r="A11" s="9">
        <v>9</v>
      </c>
      <c r="B11" s="14" t="s">
        <v>393</v>
      </c>
      <c r="C11" s="73" t="s">
        <v>267</v>
      </c>
      <c r="D11" s="9" t="s">
        <v>268</v>
      </c>
      <c r="E11" s="9">
        <v>15</v>
      </c>
      <c r="F11" s="9" t="s">
        <v>253</v>
      </c>
      <c r="G11" s="106"/>
      <c r="H11" s="101">
        <f t="shared" si="0"/>
        <v>0</v>
      </c>
      <c r="I11" s="101">
        <f t="shared" si="1"/>
        <v>0</v>
      </c>
      <c r="J11" s="102">
        <f t="shared" si="2"/>
        <v>0</v>
      </c>
    </row>
    <row r="12" spans="1:16" ht="51.75" customHeight="1" x14ac:dyDescent="0.3">
      <c r="A12" s="9">
        <v>10</v>
      </c>
      <c r="B12" s="14" t="s">
        <v>394</v>
      </c>
      <c r="C12" s="73" t="s">
        <v>269</v>
      </c>
      <c r="D12" s="9" t="s">
        <v>270</v>
      </c>
      <c r="E12" s="9">
        <v>15</v>
      </c>
      <c r="F12" s="9" t="s">
        <v>253</v>
      </c>
      <c r="G12" s="106"/>
      <c r="H12" s="101">
        <f t="shared" si="0"/>
        <v>0</v>
      </c>
      <c r="I12" s="101">
        <f t="shared" si="1"/>
        <v>0</v>
      </c>
      <c r="J12" s="102">
        <f t="shared" si="2"/>
        <v>0</v>
      </c>
    </row>
    <row r="13" spans="1:16" ht="70.5" customHeight="1" x14ac:dyDescent="0.3">
      <c r="A13" s="9">
        <v>11</v>
      </c>
      <c r="B13" s="14" t="s">
        <v>395</v>
      </c>
      <c r="C13" s="73" t="s">
        <v>271</v>
      </c>
      <c r="D13" s="9" t="s">
        <v>3</v>
      </c>
      <c r="E13" s="9">
        <v>1000</v>
      </c>
      <c r="F13" s="9" t="s">
        <v>253</v>
      </c>
      <c r="G13" s="106"/>
      <c r="H13" s="101">
        <f t="shared" si="0"/>
        <v>0</v>
      </c>
      <c r="I13" s="101">
        <f t="shared" si="1"/>
        <v>0</v>
      </c>
      <c r="J13" s="102">
        <f t="shared" si="2"/>
        <v>0</v>
      </c>
    </row>
    <row r="14" spans="1:16" ht="76.5" customHeight="1" x14ac:dyDescent="0.3">
      <c r="A14" s="9">
        <v>12</v>
      </c>
      <c r="B14" s="14" t="s">
        <v>396</v>
      </c>
      <c r="C14" s="73" t="s">
        <v>272</v>
      </c>
      <c r="D14" s="9" t="s">
        <v>273</v>
      </c>
      <c r="E14" s="9">
        <v>600</v>
      </c>
      <c r="F14" s="9" t="s">
        <v>253</v>
      </c>
      <c r="G14" s="106"/>
      <c r="H14" s="101">
        <f t="shared" si="0"/>
        <v>0</v>
      </c>
      <c r="I14" s="101">
        <f t="shared" si="1"/>
        <v>0</v>
      </c>
      <c r="J14" s="102">
        <f t="shared" si="2"/>
        <v>0</v>
      </c>
    </row>
    <row r="15" spans="1:16" ht="69" customHeight="1" x14ac:dyDescent="0.3">
      <c r="A15" s="9">
        <v>13</v>
      </c>
      <c r="B15" s="14" t="s">
        <v>397</v>
      </c>
      <c r="C15" s="73" t="s">
        <v>274</v>
      </c>
      <c r="D15" s="9" t="s">
        <v>329</v>
      </c>
      <c r="E15" s="9">
        <v>1000</v>
      </c>
      <c r="F15" s="9" t="s">
        <v>253</v>
      </c>
      <c r="G15" s="106"/>
      <c r="H15" s="101">
        <f t="shared" si="0"/>
        <v>0</v>
      </c>
      <c r="I15" s="101">
        <f t="shared" si="1"/>
        <v>0</v>
      </c>
      <c r="J15" s="102">
        <f t="shared" si="2"/>
        <v>0</v>
      </c>
    </row>
    <row r="16" spans="1:16" ht="63.75" customHeight="1" x14ac:dyDescent="0.3">
      <c r="A16" s="9">
        <v>14</v>
      </c>
      <c r="B16" s="14" t="s">
        <v>398</v>
      </c>
      <c r="C16" s="73" t="s">
        <v>274</v>
      </c>
      <c r="D16" s="9" t="s">
        <v>330</v>
      </c>
      <c r="E16" s="9">
        <v>200</v>
      </c>
      <c r="F16" s="9" t="s">
        <v>253</v>
      </c>
      <c r="G16" s="106"/>
      <c r="H16" s="101">
        <f t="shared" si="0"/>
        <v>0</v>
      </c>
      <c r="I16" s="101">
        <f t="shared" si="1"/>
        <v>0</v>
      </c>
      <c r="J16" s="102">
        <f t="shared" si="2"/>
        <v>0</v>
      </c>
    </row>
    <row r="17" spans="1:10" ht="72" customHeight="1" x14ac:dyDescent="0.3">
      <c r="A17" s="9">
        <v>15</v>
      </c>
      <c r="B17" s="14" t="s">
        <v>399</v>
      </c>
      <c r="C17" s="73" t="s">
        <v>331</v>
      </c>
      <c r="D17" s="9" t="s">
        <v>275</v>
      </c>
      <c r="E17" s="9">
        <v>360</v>
      </c>
      <c r="F17" s="9" t="s">
        <v>253</v>
      </c>
      <c r="G17" s="106"/>
      <c r="H17" s="101">
        <f t="shared" si="0"/>
        <v>0</v>
      </c>
      <c r="I17" s="101">
        <f t="shared" si="1"/>
        <v>0</v>
      </c>
      <c r="J17" s="102">
        <f t="shared" si="2"/>
        <v>0</v>
      </c>
    </row>
    <row r="18" spans="1:10" ht="81.75" customHeight="1" x14ac:dyDescent="0.3">
      <c r="A18" s="9">
        <v>16</v>
      </c>
      <c r="B18" s="14" t="s">
        <v>400</v>
      </c>
      <c r="C18" s="73" t="s">
        <v>276</v>
      </c>
      <c r="D18" s="9" t="s">
        <v>332</v>
      </c>
      <c r="E18" s="9">
        <v>200</v>
      </c>
      <c r="F18" s="9" t="s">
        <v>253</v>
      </c>
      <c r="G18" s="106"/>
      <c r="H18" s="101">
        <f t="shared" si="0"/>
        <v>0</v>
      </c>
      <c r="I18" s="101">
        <f t="shared" si="1"/>
        <v>0</v>
      </c>
      <c r="J18" s="102">
        <f t="shared" si="2"/>
        <v>0</v>
      </c>
    </row>
    <row r="19" spans="1:10" ht="82.5" customHeight="1" x14ac:dyDescent="0.3">
      <c r="A19" s="9">
        <v>17</v>
      </c>
      <c r="B19" s="14" t="s">
        <v>401</v>
      </c>
      <c r="C19" s="73" t="s">
        <v>276</v>
      </c>
      <c r="D19" s="9" t="s">
        <v>277</v>
      </c>
      <c r="E19" s="9">
        <v>50</v>
      </c>
      <c r="F19" s="9" t="s">
        <v>253</v>
      </c>
      <c r="G19" s="106"/>
      <c r="H19" s="101">
        <f t="shared" si="0"/>
        <v>0</v>
      </c>
      <c r="I19" s="101">
        <f t="shared" si="1"/>
        <v>0</v>
      </c>
      <c r="J19" s="102">
        <f t="shared" si="2"/>
        <v>0</v>
      </c>
    </row>
    <row r="20" spans="1:10" ht="61.5" customHeight="1" x14ac:dyDescent="0.3">
      <c r="A20" s="9">
        <v>18</v>
      </c>
      <c r="B20" s="14" t="s">
        <v>402</v>
      </c>
      <c r="C20" s="73" t="s">
        <v>333</v>
      </c>
      <c r="D20" s="9" t="s">
        <v>278</v>
      </c>
      <c r="E20" s="9">
        <v>200</v>
      </c>
      <c r="F20" s="9" t="s">
        <v>253</v>
      </c>
      <c r="G20" s="106"/>
      <c r="H20" s="101">
        <f t="shared" si="0"/>
        <v>0</v>
      </c>
      <c r="I20" s="101">
        <f t="shared" si="1"/>
        <v>0</v>
      </c>
      <c r="J20" s="102">
        <f t="shared" si="2"/>
        <v>0</v>
      </c>
    </row>
    <row r="21" spans="1:10" ht="58.5" customHeight="1" x14ac:dyDescent="0.3">
      <c r="A21" s="9">
        <v>19</v>
      </c>
      <c r="B21" s="14" t="s">
        <v>403</v>
      </c>
      <c r="C21" s="73" t="s">
        <v>279</v>
      </c>
      <c r="D21" s="9" t="s">
        <v>334</v>
      </c>
      <c r="E21" s="9">
        <v>1000</v>
      </c>
      <c r="F21" s="9" t="s">
        <v>253</v>
      </c>
      <c r="G21" s="106"/>
      <c r="H21" s="101">
        <f t="shared" si="0"/>
        <v>0</v>
      </c>
      <c r="I21" s="101">
        <f t="shared" si="1"/>
        <v>0</v>
      </c>
      <c r="J21" s="102">
        <f t="shared" si="2"/>
        <v>0</v>
      </c>
    </row>
    <row r="22" spans="1:10" ht="62.25" customHeight="1" x14ac:dyDescent="0.3">
      <c r="A22" s="9">
        <v>20</v>
      </c>
      <c r="B22" s="14" t="s">
        <v>404</v>
      </c>
      <c r="C22" s="73" t="s">
        <v>280</v>
      </c>
      <c r="D22" s="9" t="s">
        <v>281</v>
      </c>
      <c r="E22" s="9">
        <v>150</v>
      </c>
      <c r="F22" s="9" t="s">
        <v>253</v>
      </c>
      <c r="G22" s="106"/>
      <c r="H22" s="101">
        <f t="shared" si="0"/>
        <v>0</v>
      </c>
      <c r="I22" s="101">
        <f t="shared" si="1"/>
        <v>0</v>
      </c>
      <c r="J22" s="102">
        <f t="shared" si="2"/>
        <v>0</v>
      </c>
    </row>
    <row r="23" spans="1:10" ht="57" customHeight="1" x14ac:dyDescent="0.3">
      <c r="A23" s="9">
        <v>21</v>
      </c>
      <c r="B23" s="14" t="s">
        <v>405</v>
      </c>
      <c r="C23" s="73" t="s">
        <v>282</v>
      </c>
      <c r="D23" s="9" t="s">
        <v>283</v>
      </c>
      <c r="E23" s="9">
        <v>400</v>
      </c>
      <c r="F23" s="9" t="s">
        <v>253</v>
      </c>
      <c r="G23" s="106"/>
      <c r="H23" s="101">
        <f t="shared" si="0"/>
        <v>0</v>
      </c>
      <c r="I23" s="101">
        <f t="shared" si="1"/>
        <v>0</v>
      </c>
      <c r="J23" s="102">
        <f t="shared" si="2"/>
        <v>0</v>
      </c>
    </row>
    <row r="24" spans="1:10" ht="60" customHeight="1" x14ac:dyDescent="0.3">
      <c r="A24" s="9">
        <v>22</v>
      </c>
      <c r="B24" s="14" t="s">
        <v>335</v>
      </c>
      <c r="C24" s="73" t="s">
        <v>284</v>
      </c>
      <c r="D24" s="9" t="s">
        <v>285</v>
      </c>
      <c r="E24" s="9">
        <v>30</v>
      </c>
      <c r="F24" s="9" t="s">
        <v>253</v>
      </c>
      <c r="G24" s="106"/>
      <c r="H24" s="101">
        <f t="shared" si="0"/>
        <v>0</v>
      </c>
      <c r="I24" s="101">
        <f t="shared" si="1"/>
        <v>0</v>
      </c>
      <c r="J24" s="102">
        <f t="shared" si="2"/>
        <v>0</v>
      </c>
    </row>
    <row r="25" spans="1:10" ht="54.75" customHeight="1" x14ac:dyDescent="0.3">
      <c r="A25" s="9">
        <v>23</v>
      </c>
      <c r="B25" s="14" t="s">
        <v>336</v>
      </c>
      <c r="C25" s="73" t="s">
        <v>286</v>
      </c>
      <c r="D25" s="9" t="s">
        <v>287</v>
      </c>
      <c r="E25" s="9">
        <v>20</v>
      </c>
      <c r="F25" s="9" t="s">
        <v>253</v>
      </c>
      <c r="G25" s="106"/>
      <c r="H25" s="101">
        <f t="shared" si="0"/>
        <v>0</v>
      </c>
      <c r="I25" s="101">
        <f t="shared" si="1"/>
        <v>0</v>
      </c>
      <c r="J25" s="102">
        <f t="shared" si="2"/>
        <v>0</v>
      </c>
    </row>
    <row r="26" spans="1:10" ht="57.75" customHeight="1" x14ac:dyDescent="0.3">
      <c r="A26" s="9">
        <v>24</v>
      </c>
      <c r="B26" s="14" t="s">
        <v>337</v>
      </c>
      <c r="C26" s="73" t="s">
        <v>288</v>
      </c>
      <c r="D26" s="9" t="s">
        <v>338</v>
      </c>
      <c r="E26" s="9">
        <v>20</v>
      </c>
      <c r="F26" s="9" t="s">
        <v>253</v>
      </c>
      <c r="G26" s="106"/>
      <c r="H26" s="101">
        <f t="shared" si="0"/>
        <v>0</v>
      </c>
      <c r="I26" s="101">
        <f t="shared" si="1"/>
        <v>0</v>
      </c>
      <c r="J26" s="102">
        <f t="shared" si="2"/>
        <v>0</v>
      </c>
    </row>
    <row r="27" spans="1:10" ht="89.25" customHeight="1" x14ac:dyDescent="0.3">
      <c r="A27" s="9">
        <v>25</v>
      </c>
      <c r="B27" s="14" t="s">
        <v>339</v>
      </c>
      <c r="C27" s="73" t="s">
        <v>289</v>
      </c>
      <c r="D27" s="9" t="s">
        <v>290</v>
      </c>
      <c r="E27" s="9">
        <v>360</v>
      </c>
      <c r="F27" s="9" t="s">
        <v>253</v>
      </c>
      <c r="G27" s="106"/>
      <c r="H27" s="101">
        <f t="shared" si="0"/>
        <v>0</v>
      </c>
      <c r="I27" s="101">
        <f t="shared" si="1"/>
        <v>0</v>
      </c>
      <c r="J27" s="102">
        <f t="shared" si="2"/>
        <v>0</v>
      </c>
    </row>
    <row r="28" spans="1:10" ht="64.5" customHeight="1" x14ac:dyDescent="0.3">
      <c r="A28" s="9">
        <v>26</v>
      </c>
      <c r="B28" s="14" t="s">
        <v>340</v>
      </c>
      <c r="C28" s="73" t="s">
        <v>341</v>
      </c>
      <c r="D28" s="9" t="s">
        <v>291</v>
      </c>
      <c r="E28" s="9">
        <v>30</v>
      </c>
      <c r="F28" s="9" t="s">
        <v>253</v>
      </c>
      <c r="G28" s="106"/>
      <c r="H28" s="101">
        <f t="shared" si="0"/>
        <v>0</v>
      </c>
      <c r="I28" s="101">
        <f t="shared" si="1"/>
        <v>0</v>
      </c>
      <c r="J28" s="102">
        <f t="shared" si="2"/>
        <v>0</v>
      </c>
    </row>
    <row r="29" spans="1:10" ht="51" customHeight="1" x14ac:dyDescent="0.3">
      <c r="A29" s="9">
        <v>27</v>
      </c>
      <c r="B29" s="14" t="s">
        <v>342</v>
      </c>
      <c r="C29" s="73" t="s">
        <v>307</v>
      </c>
      <c r="D29" s="9" t="s">
        <v>292</v>
      </c>
      <c r="E29" s="9">
        <v>200</v>
      </c>
      <c r="F29" s="9" t="s">
        <v>253</v>
      </c>
      <c r="G29" s="106"/>
      <c r="H29" s="101">
        <f t="shared" si="0"/>
        <v>0</v>
      </c>
      <c r="I29" s="101">
        <f t="shared" si="1"/>
        <v>0</v>
      </c>
      <c r="J29" s="102">
        <f t="shared" si="2"/>
        <v>0</v>
      </c>
    </row>
    <row r="30" spans="1:10" ht="84.75" customHeight="1" x14ac:dyDescent="0.3">
      <c r="A30" s="9">
        <v>28</v>
      </c>
      <c r="B30" s="14" t="s">
        <v>343</v>
      </c>
      <c r="C30" s="73" t="s">
        <v>344</v>
      </c>
      <c r="D30" s="9" t="s">
        <v>293</v>
      </c>
      <c r="E30" s="9">
        <v>900</v>
      </c>
      <c r="F30" s="9" t="s">
        <v>253</v>
      </c>
      <c r="G30" s="106"/>
      <c r="H30" s="101">
        <f t="shared" si="0"/>
        <v>0</v>
      </c>
      <c r="I30" s="101">
        <f t="shared" si="1"/>
        <v>0</v>
      </c>
      <c r="J30" s="102">
        <f t="shared" si="2"/>
        <v>0</v>
      </c>
    </row>
    <row r="31" spans="1:10" ht="42" customHeight="1" x14ac:dyDescent="0.3">
      <c r="A31" s="9">
        <v>29</v>
      </c>
      <c r="B31" s="14" t="s">
        <v>345</v>
      </c>
      <c r="C31" s="73" t="s">
        <v>294</v>
      </c>
      <c r="D31" s="9" t="s">
        <v>3</v>
      </c>
      <c r="E31" s="9">
        <v>96</v>
      </c>
      <c r="F31" s="9" t="s">
        <v>253</v>
      </c>
      <c r="G31" s="106"/>
      <c r="H31" s="101">
        <f t="shared" si="0"/>
        <v>0</v>
      </c>
      <c r="I31" s="101">
        <f t="shared" si="1"/>
        <v>0</v>
      </c>
      <c r="J31" s="102">
        <f t="shared" si="2"/>
        <v>0</v>
      </c>
    </row>
    <row r="32" spans="1:10" ht="36.75" customHeight="1" x14ac:dyDescent="0.3">
      <c r="A32" s="9">
        <v>30</v>
      </c>
      <c r="B32" s="14" t="s">
        <v>346</v>
      </c>
      <c r="C32" s="73" t="s">
        <v>295</v>
      </c>
      <c r="D32" s="9" t="s">
        <v>296</v>
      </c>
      <c r="E32" s="9">
        <v>900</v>
      </c>
      <c r="F32" s="9" t="s">
        <v>253</v>
      </c>
      <c r="G32" s="106"/>
      <c r="H32" s="101">
        <f t="shared" si="0"/>
        <v>0</v>
      </c>
      <c r="I32" s="101">
        <f t="shared" si="1"/>
        <v>0</v>
      </c>
      <c r="J32" s="102">
        <f t="shared" si="2"/>
        <v>0</v>
      </c>
    </row>
    <row r="33" spans="1:10" ht="39.75" customHeight="1" x14ac:dyDescent="0.3">
      <c r="A33" s="9">
        <v>31</v>
      </c>
      <c r="B33" s="3" t="s">
        <v>347</v>
      </c>
      <c r="C33" s="73" t="s">
        <v>297</v>
      </c>
      <c r="D33" s="9" t="s">
        <v>298</v>
      </c>
      <c r="E33" s="9">
        <v>1800</v>
      </c>
      <c r="F33" s="9" t="s">
        <v>253</v>
      </c>
      <c r="G33" s="106"/>
      <c r="H33" s="101">
        <f t="shared" si="0"/>
        <v>0</v>
      </c>
      <c r="I33" s="101">
        <f t="shared" si="1"/>
        <v>0</v>
      </c>
      <c r="J33" s="102">
        <f t="shared" si="2"/>
        <v>0</v>
      </c>
    </row>
    <row r="34" spans="1:10" ht="38.25" customHeight="1" x14ac:dyDescent="0.3">
      <c r="A34" s="9">
        <v>32</v>
      </c>
      <c r="B34" s="14" t="s">
        <v>348</v>
      </c>
      <c r="C34" s="73" t="s">
        <v>299</v>
      </c>
      <c r="D34" s="9" t="s">
        <v>300</v>
      </c>
      <c r="E34" s="9">
        <v>200</v>
      </c>
      <c r="F34" s="9" t="s">
        <v>253</v>
      </c>
      <c r="G34" s="106"/>
      <c r="H34" s="101">
        <f t="shared" si="0"/>
        <v>0</v>
      </c>
      <c r="I34" s="101">
        <f t="shared" si="1"/>
        <v>0</v>
      </c>
      <c r="J34" s="102">
        <f t="shared" si="2"/>
        <v>0</v>
      </c>
    </row>
    <row r="35" spans="1:10" ht="54.75" customHeight="1" x14ac:dyDescent="0.3">
      <c r="A35" s="9">
        <v>33</v>
      </c>
      <c r="B35" s="3" t="s">
        <v>349</v>
      </c>
      <c r="C35" s="73" t="s">
        <v>301</v>
      </c>
      <c r="D35" s="9" t="s">
        <v>298</v>
      </c>
      <c r="E35" s="9">
        <v>288</v>
      </c>
      <c r="F35" s="9" t="s">
        <v>253</v>
      </c>
      <c r="G35" s="106"/>
      <c r="H35" s="101">
        <f t="shared" si="0"/>
        <v>0</v>
      </c>
      <c r="I35" s="101">
        <f t="shared" si="1"/>
        <v>0</v>
      </c>
      <c r="J35" s="102">
        <f t="shared" si="2"/>
        <v>0</v>
      </c>
    </row>
    <row r="36" spans="1:10" ht="75" customHeight="1" x14ac:dyDescent="0.3">
      <c r="A36" s="9">
        <v>34</v>
      </c>
      <c r="B36" s="3" t="s">
        <v>350</v>
      </c>
      <c r="C36" s="73" t="s">
        <v>302</v>
      </c>
      <c r="D36" s="9" t="s">
        <v>351</v>
      </c>
      <c r="E36" s="9">
        <v>300</v>
      </c>
      <c r="F36" s="9" t="s">
        <v>253</v>
      </c>
      <c r="G36" s="106"/>
      <c r="H36" s="101">
        <f t="shared" si="0"/>
        <v>0</v>
      </c>
      <c r="I36" s="101">
        <f t="shared" si="1"/>
        <v>0</v>
      </c>
      <c r="J36" s="102">
        <f t="shared" si="2"/>
        <v>0</v>
      </c>
    </row>
    <row r="37" spans="1:10" ht="42" customHeight="1" x14ac:dyDescent="0.3">
      <c r="A37" s="9">
        <v>35</v>
      </c>
      <c r="B37" s="14" t="s">
        <v>352</v>
      </c>
      <c r="C37" s="73" t="s">
        <v>303</v>
      </c>
      <c r="D37" s="9" t="s">
        <v>304</v>
      </c>
      <c r="E37" s="9">
        <v>120</v>
      </c>
      <c r="F37" s="9" t="s">
        <v>253</v>
      </c>
      <c r="G37" s="106"/>
      <c r="H37" s="101">
        <f t="shared" si="0"/>
        <v>0</v>
      </c>
      <c r="I37" s="101">
        <f t="shared" si="1"/>
        <v>0</v>
      </c>
      <c r="J37" s="102">
        <f t="shared" si="2"/>
        <v>0</v>
      </c>
    </row>
    <row r="38" spans="1:10" ht="53.25" customHeight="1" x14ac:dyDescent="0.3">
      <c r="A38" s="9">
        <v>36</v>
      </c>
      <c r="B38" s="3" t="s">
        <v>353</v>
      </c>
      <c r="C38" s="73" t="s">
        <v>305</v>
      </c>
      <c r="D38" s="9" t="s">
        <v>306</v>
      </c>
      <c r="E38" s="9">
        <v>15</v>
      </c>
      <c r="F38" s="9" t="s">
        <v>253</v>
      </c>
      <c r="G38" s="106"/>
      <c r="H38" s="101">
        <f t="shared" si="0"/>
        <v>0</v>
      </c>
      <c r="I38" s="101">
        <f t="shared" si="1"/>
        <v>0</v>
      </c>
      <c r="J38" s="102">
        <f t="shared" si="2"/>
        <v>0</v>
      </c>
    </row>
    <row r="39" spans="1:10" ht="42" customHeight="1" x14ac:dyDescent="0.3">
      <c r="A39" s="9">
        <v>37</v>
      </c>
      <c r="B39" s="3" t="s">
        <v>354</v>
      </c>
      <c r="C39" s="73" t="s">
        <v>307</v>
      </c>
      <c r="D39" s="9" t="s">
        <v>308</v>
      </c>
      <c r="E39" s="9">
        <v>200</v>
      </c>
      <c r="F39" s="9" t="s">
        <v>253</v>
      </c>
      <c r="G39" s="106"/>
      <c r="H39" s="101">
        <f t="shared" si="0"/>
        <v>0</v>
      </c>
      <c r="I39" s="101">
        <f t="shared" si="1"/>
        <v>0</v>
      </c>
      <c r="J39" s="102">
        <f t="shared" si="2"/>
        <v>0</v>
      </c>
    </row>
    <row r="40" spans="1:10" ht="119.25" customHeight="1" x14ac:dyDescent="0.3">
      <c r="A40" s="9">
        <v>38</v>
      </c>
      <c r="B40" s="3" t="s">
        <v>355</v>
      </c>
      <c r="C40" s="73" t="s">
        <v>309</v>
      </c>
      <c r="D40" s="9" t="s">
        <v>3</v>
      </c>
      <c r="E40" s="9">
        <v>200</v>
      </c>
      <c r="F40" s="9" t="s">
        <v>253</v>
      </c>
      <c r="G40" s="106"/>
      <c r="H40" s="101">
        <f t="shared" si="0"/>
        <v>0</v>
      </c>
      <c r="I40" s="101">
        <f t="shared" si="1"/>
        <v>0</v>
      </c>
      <c r="J40" s="102">
        <f t="shared" si="2"/>
        <v>0</v>
      </c>
    </row>
    <row r="41" spans="1:10" ht="45.75" customHeight="1" x14ac:dyDescent="0.3">
      <c r="A41" s="9">
        <v>39</v>
      </c>
      <c r="B41" s="3" t="s">
        <v>356</v>
      </c>
      <c r="C41" s="73" t="s">
        <v>310</v>
      </c>
      <c r="D41" s="9" t="s">
        <v>311</v>
      </c>
      <c r="E41" s="9">
        <v>1200</v>
      </c>
      <c r="F41" s="9" t="s">
        <v>253</v>
      </c>
      <c r="G41" s="106"/>
      <c r="H41" s="101">
        <f t="shared" si="0"/>
        <v>0</v>
      </c>
      <c r="I41" s="101">
        <f t="shared" si="1"/>
        <v>0</v>
      </c>
      <c r="J41" s="102">
        <f t="shared" si="2"/>
        <v>0</v>
      </c>
    </row>
    <row r="42" spans="1:10" ht="77.25" customHeight="1" x14ac:dyDescent="0.3">
      <c r="A42" s="9">
        <v>40</v>
      </c>
      <c r="B42" s="3" t="s">
        <v>357</v>
      </c>
      <c r="C42" s="73" t="s">
        <v>358</v>
      </c>
      <c r="D42" s="9" t="s">
        <v>312</v>
      </c>
      <c r="E42" s="9">
        <v>4</v>
      </c>
      <c r="F42" s="9" t="s">
        <v>253</v>
      </c>
      <c r="G42" s="106"/>
      <c r="H42" s="101">
        <f t="shared" si="0"/>
        <v>0</v>
      </c>
      <c r="I42" s="101">
        <f t="shared" si="1"/>
        <v>0</v>
      </c>
      <c r="J42" s="102">
        <f t="shared" si="2"/>
        <v>0</v>
      </c>
    </row>
    <row r="43" spans="1:10" ht="57" customHeight="1" x14ac:dyDescent="0.3">
      <c r="A43" s="9">
        <v>41</v>
      </c>
      <c r="B43" s="3" t="s">
        <v>359</v>
      </c>
      <c r="C43" s="73" t="s">
        <v>313</v>
      </c>
      <c r="D43" s="9" t="s">
        <v>314</v>
      </c>
      <c r="E43" s="9">
        <v>600</v>
      </c>
      <c r="F43" s="9" t="s">
        <v>253</v>
      </c>
      <c r="G43" s="106"/>
      <c r="H43" s="101">
        <f t="shared" si="0"/>
        <v>0</v>
      </c>
      <c r="I43" s="101">
        <f t="shared" si="1"/>
        <v>0</v>
      </c>
      <c r="J43" s="102">
        <f t="shared" si="2"/>
        <v>0</v>
      </c>
    </row>
    <row r="44" spans="1:10" ht="49.5" customHeight="1" x14ac:dyDescent="0.3">
      <c r="A44" s="9">
        <v>42</v>
      </c>
      <c r="B44" s="3" t="s">
        <v>360</v>
      </c>
      <c r="C44" s="73" t="s">
        <v>315</v>
      </c>
      <c r="D44" s="9" t="s">
        <v>316</v>
      </c>
      <c r="E44" s="9">
        <v>80</v>
      </c>
      <c r="F44" s="9" t="s">
        <v>253</v>
      </c>
      <c r="G44" s="106"/>
      <c r="H44" s="101">
        <f t="shared" si="0"/>
        <v>0</v>
      </c>
      <c r="I44" s="101">
        <f t="shared" si="1"/>
        <v>0</v>
      </c>
      <c r="J44" s="102">
        <f t="shared" si="2"/>
        <v>0</v>
      </c>
    </row>
    <row r="45" spans="1:10" ht="51.75" customHeight="1" x14ac:dyDescent="0.3">
      <c r="A45" s="9">
        <v>43</v>
      </c>
      <c r="B45" s="3" t="s">
        <v>361</v>
      </c>
      <c r="C45" s="73" t="s">
        <v>317</v>
      </c>
      <c r="D45" s="9" t="s">
        <v>318</v>
      </c>
      <c r="E45" s="9">
        <v>10</v>
      </c>
      <c r="F45" s="9" t="s">
        <v>253</v>
      </c>
      <c r="G45" s="106"/>
      <c r="H45" s="101">
        <f t="shared" si="0"/>
        <v>0</v>
      </c>
      <c r="I45" s="101">
        <f t="shared" si="1"/>
        <v>0</v>
      </c>
      <c r="J45" s="102">
        <f t="shared" si="2"/>
        <v>0</v>
      </c>
    </row>
    <row r="46" spans="1:10" ht="39" customHeight="1" x14ac:dyDescent="0.3">
      <c r="A46" s="9">
        <v>44</v>
      </c>
      <c r="B46" s="3" t="s">
        <v>362</v>
      </c>
      <c r="C46" s="73" t="s">
        <v>319</v>
      </c>
      <c r="D46" s="9" t="s">
        <v>320</v>
      </c>
      <c r="E46" s="9">
        <v>100</v>
      </c>
      <c r="F46" s="9" t="s">
        <v>253</v>
      </c>
      <c r="G46" s="106"/>
      <c r="H46" s="101">
        <f t="shared" si="0"/>
        <v>0</v>
      </c>
      <c r="I46" s="101">
        <f t="shared" si="1"/>
        <v>0</v>
      </c>
      <c r="J46" s="102">
        <f t="shared" si="2"/>
        <v>0</v>
      </c>
    </row>
    <row r="47" spans="1:10" ht="66" customHeight="1" x14ac:dyDescent="0.3">
      <c r="A47" s="9">
        <v>45</v>
      </c>
      <c r="B47" s="3" t="s">
        <v>363</v>
      </c>
      <c r="C47" s="73" t="s">
        <v>321</v>
      </c>
      <c r="D47" s="9" t="s">
        <v>322</v>
      </c>
      <c r="E47" s="9">
        <v>80</v>
      </c>
      <c r="F47" s="9" t="s">
        <v>253</v>
      </c>
      <c r="G47" s="106"/>
      <c r="H47" s="101">
        <f t="shared" si="0"/>
        <v>0</v>
      </c>
      <c r="I47" s="101">
        <f t="shared" si="1"/>
        <v>0</v>
      </c>
      <c r="J47" s="102">
        <f t="shared" si="2"/>
        <v>0</v>
      </c>
    </row>
    <row r="48" spans="1:10" ht="50.25" customHeight="1" x14ac:dyDescent="0.3">
      <c r="A48" s="9">
        <v>46</v>
      </c>
      <c r="B48" s="3" t="s">
        <v>364</v>
      </c>
      <c r="C48" s="73" t="s">
        <v>323</v>
      </c>
      <c r="D48" s="9" t="s">
        <v>324</v>
      </c>
      <c r="E48" s="9">
        <v>200</v>
      </c>
      <c r="F48" s="9" t="s">
        <v>253</v>
      </c>
      <c r="G48" s="106"/>
      <c r="H48" s="101">
        <f t="shared" si="0"/>
        <v>0</v>
      </c>
      <c r="I48" s="101">
        <f t="shared" si="1"/>
        <v>0</v>
      </c>
      <c r="J48" s="102">
        <f t="shared" si="2"/>
        <v>0</v>
      </c>
    </row>
    <row r="49" spans="1:10" ht="78" x14ac:dyDescent="0.3">
      <c r="A49" s="9">
        <v>47</v>
      </c>
      <c r="B49" s="3" t="s">
        <v>365</v>
      </c>
      <c r="C49" s="73" t="s">
        <v>325</v>
      </c>
      <c r="D49" s="9" t="s">
        <v>366</v>
      </c>
      <c r="E49" s="9">
        <v>240</v>
      </c>
      <c r="F49" s="9" t="s">
        <v>253</v>
      </c>
      <c r="G49" s="106"/>
      <c r="H49" s="101">
        <f t="shared" si="0"/>
        <v>0</v>
      </c>
      <c r="I49" s="101">
        <f t="shared" si="1"/>
        <v>0</v>
      </c>
      <c r="J49" s="102">
        <f t="shared" si="2"/>
        <v>0</v>
      </c>
    </row>
    <row r="50" spans="1:10" ht="78" x14ac:dyDescent="0.3">
      <c r="A50" s="9">
        <v>48</v>
      </c>
      <c r="B50" s="3" t="s">
        <v>367</v>
      </c>
      <c r="C50" s="73" t="s">
        <v>368</v>
      </c>
      <c r="D50" s="9" t="s">
        <v>369</v>
      </c>
      <c r="E50" s="9">
        <v>180</v>
      </c>
      <c r="F50" s="9" t="s">
        <v>253</v>
      </c>
      <c r="G50" s="106"/>
      <c r="H50" s="101">
        <f t="shared" si="0"/>
        <v>0</v>
      </c>
      <c r="I50" s="101">
        <f t="shared" si="1"/>
        <v>0</v>
      </c>
      <c r="J50" s="102">
        <f t="shared" si="2"/>
        <v>0</v>
      </c>
    </row>
    <row r="51" spans="1:10" ht="41.25" customHeight="1" x14ac:dyDescent="0.3">
      <c r="A51" s="9">
        <v>49</v>
      </c>
      <c r="B51" s="3" t="s">
        <v>370</v>
      </c>
      <c r="C51" s="73" t="s">
        <v>371</v>
      </c>
      <c r="D51" s="9" t="s">
        <v>372</v>
      </c>
      <c r="E51" s="9">
        <v>400</v>
      </c>
      <c r="F51" s="9" t="s">
        <v>253</v>
      </c>
      <c r="G51" s="106"/>
      <c r="H51" s="101">
        <f t="shared" si="0"/>
        <v>0</v>
      </c>
      <c r="I51" s="101">
        <f t="shared" si="1"/>
        <v>0</v>
      </c>
      <c r="J51" s="102">
        <f t="shared" si="2"/>
        <v>0</v>
      </c>
    </row>
    <row r="52" spans="1:10" ht="112.5" customHeight="1" x14ac:dyDescent="0.3">
      <c r="A52" s="9">
        <v>50</v>
      </c>
      <c r="B52" s="3" t="s">
        <v>599</v>
      </c>
      <c r="C52" s="73" t="s">
        <v>600</v>
      </c>
      <c r="D52" s="9" t="s">
        <v>373</v>
      </c>
      <c r="E52" s="9">
        <v>142</v>
      </c>
      <c r="F52" s="9" t="s">
        <v>688</v>
      </c>
      <c r="G52" s="106"/>
      <c r="H52" s="101">
        <f t="shared" si="0"/>
        <v>0</v>
      </c>
      <c r="I52" s="101">
        <f t="shared" si="1"/>
        <v>0</v>
      </c>
      <c r="J52" s="102">
        <f t="shared" si="2"/>
        <v>0</v>
      </c>
    </row>
    <row r="53" spans="1:10" ht="43.5" customHeight="1" x14ac:dyDescent="0.3">
      <c r="A53" s="9">
        <v>51</v>
      </c>
      <c r="B53" s="3" t="s">
        <v>374</v>
      </c>
      <c r="C53" s="73" t="s">
        <v>375</v>
      </c>
      <c r="D53" s="9" t="s">
        <v>190</v>
      </c>
      <c r="E53" s="9">
        <v>300</v>
      </c>
      <c r="F53" s="9" t="s">
        <v>253</v>
      </c>
      <c r="G53" s="106"/>
      <c r="H53" s="101">
        <f t="shared" si="0"/>
        <v>0</v>
      </c>
      <c r="I53" s="101">
        <f t="shared" si="1"/>
        <v>0</v>
      </c>
      <c r="J53" s="102">
        <f t="shared" si="2"/>
        <v>0</v>
      </c>
    </row>
    <row r="54" spans="1:10" ht="40.5" customHeight="1" x14ac:dyDescent="0.3">
      <c r="A54" s="9">
        <v>52</v>
      </c>
      <c r="B54" s="3" t="s">
        <v>376</v>
      </c>
      <c r="C54" s="73" t="s">
        <v>377</v>
      </c>
      <c r="D54" s="9" t="s">
        <v>378</v>
      </c>
      <c r="E54" s="9">
        <v>20</v>
      </c>
      <c r="F54" s="9" t="s">
        <v>253</v>
      </c>
      <c r="G54" s="106"/>
      <c r="H54" s="101">
        <f t="shared" si="0"/>
        <v>0</v>
      </c>
      <c r="I54" s="101">
        <f t="shared" si="1"/>
        <v>0</v>
      </c>
      <c r="J54" s="102">
        <f t="shared" si="2"/>
        <v>0</v>
      </c>
    </row>
    <row r="55" spans="1:10" ht="51" customHeight="1" x14ac:dyDescent="0.3">
      <c r="A55" s="9">
        <v>53</v>
      </c>
      <c r="B55" s="3" t="s">
        <v>379</v>
      </c>
      <c r="C55" s="73" t="s">
        <v>380</v>
      </c>
      <c r="D55" s="9" t="s">
        <v>381</v>
      </c>
      <c r="E55" s="9">
        <v>400</v>
      </c>
      <c r="F55" s="9" t="s">
        <v>253</v>
      </c>
      <c r="G55" s="106"/>
      <c r="H55" s="101">
        <f t="shared" si="0"/>
        <v>0</v>
      </c>
      <c r="I55" s="101">
        <f t="shared" si="1"/>
        <v>0</v>
      </c>
      <c r="J55" s="102">
        <f t="shared" si="2"/>
        <v>0</v>
      </c>
    </row>
    <row r="56" spans="1:10" ht="79.5" customHeight="1" x14ac:dyDescent="0.3">
      <c r="A56" s="9">
        <v>54</v>
      </c>
      <c r="B56" s="3" t="s">
        <v>382</v>
      </c>
      <c r="C56" s="73" t="s">
        <v>383</v>
      </c>
      <c r="D56" s="9" t="s">
        <v>384</v>
      </c>
      <c r="E56" s="9">
        <v>240</v>
      </c>
      <c r="F56" s="9" t="s">
        <v>253</v>
      </c>
      <c r="G56" s="106"/>
      <c r="H56" s="101">
        <f t="shared" si="0"/>
        <v>0</v>
      </c>
      <c r="I56" s="101">
        <f t="shared" si="1"/>
        <v>0</v>
      </c>
      <c r="J56" s="102">
        <f t="shared" si="2"/>
        <v>0</v>
      </c>
    </row>
    <row r="57" spans="1:10" ht="96" customHeight="1" x14ac:dyDescent="0.3">
      <c r="A57" s="9">
        <v>55</v>
      </c>
      <c r="B57" s="3" t="s">
        <v>628</v>
      </c>
      <c r="C57" s="73" t="s">
        <v>629</v>
      </c>
      <c r="D57" s="9" t="s">
        <v>3</v>
      </c>
      <c r="E57" s="9">
        <v>5</v>
      </c>
      <c r="F57" s="9" t="s">
        <v>577</v>
      </c>
      <c r="G57" s="106"/>
      <c r="H57" s="101">
        <f t="shared" si="0"/>
        <v>0</v>
      </c>
      <c r="I57" s="101">
        <f t="shared" si="1"/>
        <v>0</v>
      </c>
      <c r="J57" s="102">
        <f t="shared" si="2"/>
        <v>0</v>
      </c>
    </row>
    <row r="58" spans="1:10" ht="33" customHeight="1" x14ac:dyDescent="0.3">
      <c r="I58" s="61" t="s">
        <v>878</v>
      </c>
      <c r="J58" s="102">
        <f>SUM(J3:J57)</f>
        <v>0</v>
      </c>
    </row>
  </sheetData>
  <autoFilter ref="A2:J58" xr:uid="{46B35BF6-CE0A-40FD-9D9C-480005418B91}"/>
  <mergeCells count="3">
    <mergeCell ref="L1:P2"/>
    <mergeCell ref="A1:F1"/>
    <mergeCell ref="G1:J1"/>
  </mergeCells>
  <pageMargins left="0.7" right="0.7" top="0.75" bottom="0.75" header="0.3" footer="0.3"/>
  <pageSetup orientation="portrait" horizontalDpi="120" verticalDpi="72"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F2346-2B14-42D9-BFC2-9E07D17F11F3}">
  <sheetPr>
    <tabColor rgb="FF92D050"/>
  </sheetPr>
  <dimension ref="A1:P26"/>
  <sheetViews>
    <sheetView zoomScale="80" zoomScaleNormal="80" workbookViewId="0">
      <pane xSplit="6" ySplit="2" topLeftCell="G3" activePane="bottomRight" state="frozen"/>
      <selection pane="topRight" activeCell="G1" sqref="G1"/>
      <selection pane="bottomLeft" activeCell="A3" sqref="A3"/>
      <selection pane="bottomRight" activeCell="G3" sqref="G3"/>
    </sheetView>
  </sheetViews>
  <sheetFormatPr baseColWidth="10" defaultColWidth="11.44140625" defaultRowHeight="15.6" x14ac:dyDescent="0.3"/>
  <cols>
    <col min="1" max="1" width="5.33203125" style="11" customWidth="1"/>
    <col min="2" max="2" width="31.109375" style="11" customWidth="1"/>
    <col min="3" max="3" width="42.88671875" style="11" customWidth="1"/>
    <col min="4" max="4" width="15.6640625" style="11" customWidth="1"/>
    <col min="5" max="5" width="14.88671875" style="11" customWidth="1"/>
    <col min="6" max="10" width="22.44140625" style="74" customWidth="1"/>
    <col min="11" max="16384" width="11.44140625" style="11"/>
  </cols>
  <sheetData>
    <row r="1" spans="1:16" ht="73.5" customHeight="1" x14ac:dyDescent="0.3">
      <c r="A1" s="130" t="s">
        <v>187</v>
      </c>
      <c r="B1" s="130"/>
      <c r="C1" s="130"/>
      <c r="D1" s="130"/>
      <c r="E1" s="130"/>
      <c r="F1" s="130"/>
      <c r="G1" s="118" t="s">
        <v>960</v>
      </c>
      <c r="H1" s="128"/>
      <c r="I1" s="128"/>
      <c r="J1" s="129"/>
      <c r="L1" s="121" t="s">
        <v>961</v>
      </c>
      <c r="M1" s="122"/>
      <c r="N1" s="122"/>
      <c r="O1" s="122"/>
      <c r="P1" s="123"/>
    </row>
    <row r="2" spans="1:16" ht="44.25" customHeight="1" thickBot="1" x14ac:dyDescent="0.35">
      <c r="A2" s="44" t="s">
        <v>0</v>
      </c>
      <c r="B2" s="45" t="s">
        <v>10</v>
      </c>
      <c r="C2" s="45" t="s">
        <v>1</v>
      </c>
      <c r="D2" s="45" t="s">
        <v>2</v>
      </c>
      <c r="E2" s="45" t="s">
        <v>9</v>
      </c>
      <c r="F2" s="45" t="s">
        <v>5</v>
      </c>
      <c r="G2" s="97" t="s">
        <v>875</v>
      </c>
      <c r="H2" s="62" t="s">
        <v>876</v>
      </c>
      <c r="I2" s="62" t="s">
        <v>880</v>
      </c>
      <c r="J2" s="98" t="s">
        <v>877</v>
      </c>
      <c r="L2" s="124"/>
      <c r="M2" s="125"/>
      <c r="N2" s="125"/>
      <c r="O2" s="125"/>
      <c r="P2" s="126"/>
    </row>
    <row r="3" spans="1:16" ht="79.5" customHeight="1" x14ac:dyDescent="0.3">
      <c r="A3" s="82">
        <v>1</v>
      </c>
      <c r="B3" s="14" t="s">
        <v>406</v>
      </c>
      <c r="C3" s="9" t="s">
        <v>407</v>
      </c>
      <c r="D3" s="9" t="s">
        <v>408</v>
      </c>
      <c r="E3" s="9">
        <v>4</v>
      </c>
      <c r="F3" s="9" t="s">
        <v>409</v>
      </c>
      <c r="G3" s="106"/>
      <c r="H3" s="101">
        <f>G3*19%</f>
        <v>0</v>
      </c>
      <c r="I3" s="101">
        <f>G3+H3</f>
        <v>0</v>
      </c>
      <c r="J3" s="102">
        <f>I3*E3</f>
        <v>0</v>
      </c>
    </row>
    <row r="4" spans="1:16" ht="80.25" customHeight="1" x14ac:dyDescent="0.3">
      <c r="A4" s="82">
        <v>2</v>
      </c>
      <c r="B4" s="14" t="s">
        <v>410</v>
      </c>
      <c r="C4" s="9" t="s">
        <v>411</v>
      </c>
      <c r="D4" s="9" t="s">
        <v>412</v>
      </c>
      <c r="E4" s="9">
        <v>8</v>
      </c>
      <c r="F4" s="9" t="s">
        <v>409</v>
      </c>
      <c r="G4" s="106"/>
      <c r="H4" s="101">
        <f t="shared" ref="H4:H25" si="0">G4*19%</f>
        <v>0</v>
      </c>
      <c r="I4" s="101">
        <f t="shared" ref="I4:I25" si="1">G4+H4</f>
        <v>0</v>
      </c>
      <c r="J4" s="102">
        <f t="shared" ref="J4:J25" si="2">I4*E4</f>
        <v>0</v>
      </c>
    </row>
    <row r="5" spans="1:16" ht="62.25" customHeight="1" x14ac:dyDescent="0.3">
      <c r="A5" s="82">
        <v>3</v>
      </c>
      <c r="B5" s="14" t="s">
        <v>413</v>
      </c>
      <c r="C5" s="83" t="s">
        <v>414</v>
      </c>
      <c r="D5" s="9" t="s">
        <v>8</v>
      </c>
      <c r="E5" s="9">
        <v>1</v>
      </c>
      <c r="F5" s="9" t="s">
        <v>409</v>
      </c>
      <c r="G5" s="106"/>
      <c r="H5" s="101">
        <f t="shared" si="0"/>
        <v>0</v>
      </c>
      <c r="I5" s="101">
        <f t="shared" si="1"/>
        <v>0</v>
      </c>
      <c r="J5" s="102">
        <f t="shared" si="2"/>
        <v>0</v>
      </c>
    </row>
    <row r="6" spans="1:16" ht="81.75" customHeight="1" x14ac:dyDescent="0.3">
      <c r="A6" s="82">
        <v>4</v>
      </c>
      <c r="B6" s="14" t="s">
        <v>415</v>
      </c>
      <c r="C6" s="83" t="s">
        <v>416</v>
      </c>
      <c r="D6" s="9" t="s">
        <v>417</v>
      </c>
      <c r="E6" s="9">
        <v>1</v>
      </c>
      <c r="F6" s="9" t="s">
        <v>409</v>
      </c>
      <c r="G6" s="106"/>
      <c r="H6" s="101">
        <f t="shared" si="0"/>
        <v>0</v>
      </c>
      <c r="I6" s="101">
        <f t="shared" si="1"/>
        <v>0</v>
      </c>
      <c r="J6" s="102">
        <f t="shared" si="2"/>
        <v>0</v>
      </c>
    </row>
    <row r="7" spans="1:16" ht="73.5" customHeight="1" x14ac:dyDescent="0.3">
      <c r="A7" s="82">
        <v>5</v>
      </c>
      <c r="B7" s="14" t="s">
        <v>418</v>
      </c>
      <c r="C7" s="83" t="s">
        <v>419</v>
      </c>
      <c r="D7" s="9" t="s">
        <v>420</v>
      </c>
      <c r="E7" s="9">
        <v>6</v>
      </c>
      <c r="F7" s="9" t="s">
        <v>409</v>
      </c>
      <c r="G7" s="106"/>
      <c r="H7" s="101">
        <f t="shared" si="0"/>
        <v>0</v>
      </c>
      <c r="I7" s="101">
        <f t="shared" si="1"/>
        <v>0</v>
      </c>
      <c r="J7" s="102">
        <f t="shared" si="2"/>
        <v>0</v>
      </c>
    </row>
    <row r="8" spans="1:16" ht="57.75" customHeight="1" x14ac:dyDescent="0.3">
      <c r="A8" s="82">
        <v>6</v>
      </c>
      <c r="B8" s="14" t="s">
        <v>421</v>
      </c>
      <c r="C8" s="83" t="s">
        <v>422</v>
      </c>
      <c r="D8" s="9" t="s">
        <v>423</v>
      </c>
      <c r="E8" s="9">
        <v>5</v>
      </c>
      <c r="F8" s="9" t="s">
        <v>409</v>
      </c>
      <c r="G8" s="106"/>
      <c r="H8" s="101">
        <f t="shared" si="0"/>
        <v>0</v>
      </c>
      <c r="I8" s="101">
        <f t="shared" si="1"/>
        <v>0</v>
      </c>
      <c r="J8" s="102">
        <f t="shared" si="2"/>
        <v>0</v>
      </c>
    </row>
    <row r="9" spans="1:16" ht="63" customHeight="1" x14ac:dyDescent="0.3">
      <c r="A9" s="82">
        <v>7</v>
      </c>
      <c r="B9" s="14" t="s">
        <v>424</v>
      </c>
      <c r="C9" s="83" t="s">
        <v>425</v>
      </c>
      <c r="D9" s="9" t="s">
        <v>423</v>
      </c>
      <c r="E9" s="9">
        <v>5</v>
      </c>
      <c r="F9" s="9" t="s">
        <v>409</v>
      </c>
      <c r="G9" s="106"/>
      <c r="H9" s="101">
        <f t="shared" si="0"/>
        <v>0</v>
      </c>
      <c r="I9" s="101">
        <f t="shared" si="1"/>
        <v>0</v>
      </c>
      <c r="J9" s="102">
        <f t="shared" si="2"/>
        <v>0</v>
      </c>
    </row>
    <row r="10" spans="1:16" ht="67.5" customHeight="1" x14ac:dyDescent="0.3">
      <c r="A10" s="82">
        <v>8</v>
      </c>
      <c r="B10" s="14" t="s">
        <v>426</v>
      </c>
      <c r="C10" s="83" t="s">
        <v>427</v>
      </c>
      <c r="D10" s="9" t="s">
        <v>428</v>
      </c>
      <c r="E10" s="9">
        <v>1</v>
      </c>
      <c r="F10" s="9" t="s">
        <v>409</v>
      </c>
      <c r="G10" s="106"/>
      <c r="H10" s="101">
        <f t="shared" si="0"/>
        <v>0</v>
      </c>
      <c r="I10" s="101">
        <f t="shared" si="1"/>
        <v>0</v>
      </c>
      <c r="J10" s="102">
        <f t="shared" si="2"/>
        <v>0</v>
      </c>
    </row>
    <row r="11" spans="1:16" ht="54" customHeight="1" x14ac:dyDescent="0.3">
      <c r="A11" s="82">
        <v>9</v>
      </c>
      <c r="B11" s="14" t="s">
        <v>429</v>
      </c>
      <c r="C11" s="83" t="s">
        <v>430</v>
      </c>
      <c r="D11" s="9" t="s">
        <v>431</v>
      </c>
      <c r="E11" s="9">
        <v>5</v>
      </c>
      <c r="F11" s="9" t="s">
        <v>409</v>
      </c>
      <c r="G11" s="106"/>
      <c r="H11" s="101">
        <f t="shared" si="0"/>
        <v>0</v>
      </c>
      <c r="I11" s="101">
        <f t="shared" si="1"/>
        <v>0</v>
      </c>
      <c r="J11" s="102">
        <f t="shared" si="2"/>
        <v>0</v>
      </c>
    </row>
    <row r="12" spans="1:16" ht="51.75" customHeight="1" x14ac:dyDescent="0.3">
      <c r="A12" s="82">
        <v>10</v>
      </c>
      <c r="B12" s="14" t="s">
        <v>432</v>
      </c>
      <c r="C12" s="83" t="s">
        <v>433</v>
      </c>
      <c r="D12" s="9" t="s">
        <v>3</v>
      </c>
      <c r="E12" s="9">
        <v>5</v>
      </c>
      <c r="F12" s="9" t="s">
        <v>409</v>
      </c>
      <c r="G12" s="106"/>
      <c r="H12" s="101">
        <f t="shared" si="0"/>
        <v>0</v>
      </c>
      <c r="I12" s="101">
        <f t="shared" si="1"/>
        <v>0</v>
      </c>
      <c r="J12" s="102">
        <f t="shared" si="2"/>
        <v>0</v>
      </c>
    </row>
    <row r="13" spans="1:16" ht="70.5" customHeight="1" x14ac:dyDescent="0.3">
      <c r="A13" s="82">
        <v>11</v>
      </c>
      <c r="B13" s="14" t="s">
        <v>434</v>
      </c>
      <c r="C13" s="83" t="s">
        <v>435</v>
      </c>
      <c r="D13" s="9" t="s">
        <v>3</v>
      </c>
      <c r="E13" s="9">
        <v>2</v>
      </c>
      <c r="F13" s="9" t="s">
        <v>409</v>
      </c>
      <c r="G13" s="106"/>
      <c r="H13" s="101">
        <f t="shared" si="0"/>
        <v>0</v>
      </c>
      <c r="I13" s="101">
        <f t="shared" si="1"/>
        <v>0</v>
      </c>
      <c r="J13" s="102">
        <f t="shared" si="2"/>
        <v>0</v>
      </c>
    </row>
    <row r="14" spans="1:16" ht="76.5" customHeight="1" x14ac:dyDescent="0.3">
      <c r="A14" s="82">
        <v>12</v>
      </c>
      <c r="B14" s="14" t="s">
        <v>436</v>
      </c>
      <c r="C14" s="83" t="s">
        <v>437</v>
      </c>
      <c r="D14" s="9" t="s">
        <v>3</v>
      </c>
      <c r="E14" s="9">
        <v>2</v>
      </c>
      <c r="F14" s="9" t="s">
        <v>409</v>
      </c>
      <c r="G14" s="106"/>
      <c r="H14" s="101">
        <f t="shared" si="0"/>
        <v>0</v>
      </c>
      <c r="I14" s="101">
        <f t="shared" si="1"/>
        <v>0</v>
      </c>
      <c r="J14" s="102">
        <f t="shared" si="2"/>
        <v>0</v>
      </c>
    </row>
    <row r="15" spans="1:16" ht="69" customHeight="1" x14ac:dyDescent="0.3">
      <c r="A15" s="82">
        <v>13</v>
      </c>
      <c r="B15" s="14" t="s">
        <v>438</v>
      </c>
      <c r="C15" s="83" t="s">
        <v>439</v>
      </c>
      <c r="D15" s="9" t="s">
        <v>440</v>
      </c>
      <c r="E15" s="9">
        <v>2</v>
      </c>
      <c r="F15" s="9" t="s">
        <v>409</v>
      </c>
      <c r="G15" s="106"/>
      <c r="H15" s="101">
        <f t="shared" si="0"/>
        <v>0</v>
      </c>
      <c r="I15" s="101">
        <f t="shared" si="1"/>
        <v>0</v>
      </c>
      <c r="J15" s="102">
        <f t="shared" si="2"/>
        <v>0</v>
      </c>
    </row>
    <row r="16" spans="1:16" ht="99.75" customHeight="1" x14ac:dyDescent="0.3">
      <c r="A16" s="82">
        <v>14</v>
      </c>
      <c r="B16" s="14" t="s">
        <v>441</v>
      </c>
      <c r="C16" s="83" t="s">
        <v>442</v>
      </c>
      <c r="D16" s="9" t="s">
        <v>3</v>
      </c>
      <c r="E16" s="9">
        <v>100</v>
      </c>
      <c r="F16" s="9" t="s">
        <v>409</v>
      </c>
      <c r="G16" s="106"/>
      <c r="H16" s="101">
        <f t="shared" si="0"/>
        <v>0</v>
      </c>
      <c r="I16" s="101">
        <f t="shared" si="1"/>
        <v>0</v>
      </c>
      <c r="J16" s="102">
        <f t="shared" si="2"/>
        <v>0</v>
      </c>
    </row>
    <row r="17" spans="1:10" ht="72" customHeight="1" x14ac:dyDescent="0.3">
      <c r="A17" s="82">
        <v>15</v>
      </c>
      <c r="B17" s="14" t="s">
        <v>443</v>
      </c>
      <c r="C17" s="83" t="s">
        <v>444</v>
      </c>
      <c r="D17" s="9" t="s">
        <v>3</v>
      </c>
      <c r="E17" s="9">
        <v>24</v>
      </c>
      <c r="F17" s="9" t="s">
        <v>409</v>
      </c>
      <c r="G17" s="106"/>
      <c r="H17" s="101">
        <f t="shared" si="0"/>
        <v>0</v>
      </c>
      <c r="I17" s="101">
        <f t="shared" si="1"/>
        <v>0</v>
      </c>
      <c r="J17" s="102">
        <f t="shared" si="2"/>
        <v>0</v>
      </c>
    </row>
    <row r="18" spans="1:10" ht="81.75" customHeight="1" x14ac:dyDescent="0.3">
      <c r="A18" s="82">
        <v>16</v>
      </c>
      <c r="B18" s="17" t="s">
        <v>445</v>
      </c>
      <c r="C18" s="83" t="s">
        <v>446</v>
      </c>
      <c r="D18" s="9" t="s">
        <v>408</v>
      </c>
      <c r="E18" s="9">
        <v>6</v>
      </c>
      <c r="F18" s="9" t="s">
        <v>409</v>
      </c>
      <c r="G18" s="106"/>
      <c r="H18" s="101">
        <f t="shared" si="0"/>
        <v>0</v>
      </c>
      <c r="I18" s="101">
        <f t="shared" si="1"/>
        <v>0</v>
      </c>
      <c r="J18" s="102">
        <f t="shared" si="2"/>
        <v>0</v>
      </c>
    </row>
    <row r="19" spans="1:10" ht="59.25" customHeight="1" x14ac:dyDescent="0.3">
      <c r="A19" s="82">
        <v>17</v>
      </c>
      <c r="B19" s="14" t="s">
        <v>447</v>
      </c>
      <c r="C19" s="83" t="s">
        <v>448</v>
      </c>
      <c r="D19" s="9" t="s">
        <v>408</v>
      </c>
      <c r="E19" s="9">
        <v>2</v>
      </c>
      <c r="F19" s="9" t="s">
        <v>409</v>
      </c>
      <c r="G19" s="106"/>
      <c r="H19" s="101">
        <f t="shared" si="0"/>
        <v>0</v>
      </c>
      <c r="I19" s="101">
        <f t="shared" si="1"/>
        <v>0</v>
      </c>
      <c r="J19" s="102">
        <f t="shared" si="2"/>
        <v>0</v>
      </c>
    </row>
    <row r="20" spans="1:10" ht="61.5" customHeight="1" x14ac:dyDescent="0.3">
      <c r="A20" s="82">
        <v>18</v>
      </c>
      <c r="B20" s="14" t="s">
        <v>447</v>
      </c>
      <c r="C20" s="83" t="s">
        <v>449</v>
      </c>
      <c r="D20" s="9" t="s">
        <v>408</v>
      </c>
      <c r="E20" s="9">
        <v>2</v>
      </c>
      <c r="F20" s="9" t="s">
        <v>409</v>
      </c>
      <c r="G20" s="106"/>
      <c r="H20" s="101">
        <f t="shared" si="0"/>
        <v>0</v>
      </c>
      <c r="I20" s="101">
        <f t="shared" si="1"/>
        <v>0</v>
      </c>
      <c r="J20" s="102">
        <f t="shared" si="2"/>
        <v>0</v>
      </c>
    </row>
    <row r="21" spans="1:10" ht="78" customHeight="1" x14ac:dyDescent="0.3">
      <c r="A21" s="82">
        <v>19</v>
      </c>
      <c r="B21" s="14" t="s">
        <v>447</v>
      </c>
      <c r="C21" s="83" t="s">
        <v>450</v>
      </c>
      <c r="D21" s="9" t="s">
        <v>408</v>
      </c>
      <c r="E21" s="9">
        <v>2</v>
      </c>
      <c r="F21" s="9" t="s">
        <v>409</v>
      </c>
      <c r="G21" s="106"/>
      <c r="H21" s="101">
        <f t="shared" si="0"/>
        <v>0</v>
      </c>
      <c r="I21" s="101">
        <f t="shared" si="1"/>
        <v>0</v>
      </c>
      <c r="J21" s="102">
        <f t="shared" si="2"/>
        <v>0</v>
      </c>
    </row>
    <row r="22" spans="1:10" ht="72.75" customHeight="1" x14ac:dyDescent="0.3">
      <c r="A22" s="82">
        <v>20</v>
      </c>
      <c r="B22" s="14" t="s">
        <v>451</v>
      </c>
      <c r="C22" s="83" t="s">
        <v>452</v>
      </c>
      <c r="D22" s="9" t="s">
        <v>453</v>
      </c>
      <c r="E22" s="9">
        <v>100</v>
      </c>
      <c r="F22" s="9" t="s">
        <v>409</v>
      </c>
      <c r="G22" s="106"/>
      <c r="H22" s="101">
        <f t="shared" si="0"/>
        <v>0</v>
      </c>
      <c r="I22" s="101">
        <f t="shared" si="1"/>
        <v>0</v>
      </c>
      <c r="J22" s="102">
        <f t="shared" si="2"/>
        <v>0</v>
      </c>
    </row>
    <row r="23" spans="1:10" ht="57" customHeight="1" x14ac:dyDescent="0.3">
      <c r="A23" s="82">
        <v>21</v>
      </c>
      <c r="B23" s="14" t="s">
        <v>454</v>
      </c>
      <c r="C23" s="83" t="s">
        <v>455</v>
      </c>
      <c r="D23" s="9" t="s">
        <v>879</v>
      </c>
      <c r="E23" s="9">
        <v>30</v>
      </c>
      <c r="F23" s="9" t="s">
        <v>409</v>
      </c>
      <c r="G23" s="108"/>
      <c r="H23" s="101">
        <f t="shared" si="0"/>
        <v>0</v>
      </c>
      <c r="I23" s="101">
        <f t="shared" si="1"/>
        <v>0</v>
      </c>
      <c r="J23" s="102">
        <f t="shared" si="2"/>
        <v>0</v>
      </c>
    </row>
    <row r="24" spans="1:10" ht="60" customHeight="1" x14ac:dyDescent="0.3">
      <c r="A24" s="82">
        <v>22</v>
      </c>
      <c r="B24" s="14" t="s">
        <v>456</v>
      </c>
      <c r="C24" s="83" t="s">
        <v>457</v>
      </c>
      <c r="D24" s="9" t="s">
        <v>3</v>
      </c>
      <c r="E24" s="9">
        <v>20</v>
      </c>
      <c r="F24" s="9" t="s">
        <v>409</v>
      </c>
      <c r="G24" s="106"/>
      <c r="H24" s="101">
        <f t="shared" si="0"/>
        <v>0</v>
      </c>
      <c r="I24" s="101">
        <f t="shared" si="1"/>
        <v>0</v>
      </c>
      <c r="J24" s="102">
        <f t="shared" si="2"/>
        <v>0</v>
      </c>
    </row>
    <row r="25" spans="1:10" ht="54.75" customHeight="1" x14ac:dyDescent="0.3">
      <c r="A25" s="82">
        <v>23</v>
      </c>
      <c r="B25" s="17" t="s">
        <v>873</v>
      </c>
      <c r="C25" s="25" t="s">
        <v>874</v>
      </c>
      <c r="D25" s="9" t="s">
        <v>3</v>
      </c>
      <c r="E25" s="9">
        <v>4</v>
      </c>
      <c r="F25" s="9" t="s">
        <v>409</v>
      </c>
      <c r="G25" s="106"/>
      <c r="H25" s="101">
        <f t="shared" si="0"/>
        <v>0</v>
      </c>
      <c r="I25" s="101">
        <f t="shared" si="1"/>
        <v>0</v>
      </c>
      <c r="J25" s="102">
        <f t="shared" si="2"/>
        <v>0</v>
      </c>
    </row>
    <row r="26" spans="1:10" ht="47.25" customHeight="1" x14ac:dyDescent="0.3">
      <c r="I26" s="107" t="s">
        <v>878</v>
      </c>
      <c r="J26" s="102">
        <f>SUM(J3:J25)</f>
        <v>0</v>
      </c>
    </row>
  </sheetData>
  <mergeCells count="3">
    <mergeCell ref="A1:F1"/>
    <mergeCell ref="G1:J1"/>
    <mergeCell ref="L1:P2"/>
  </mergeCells>
  <pageMargins left="0.7" right="0.7" top="0.75" bottom="0.75" header="0.3" footer="0.3"/>
  <pageSetup orientation="portrait" horizontalDpi="120" verticalDpi="7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RESUMEN</vt:lpstr>
      <vt:lpstr>PAPELERÍA DIDÁCTICOS ARTES</vt:lpstr>
      <vt:lpstr>IMPLEMENTOS DEPORTIVOS</vt:lpstr>
      <vt:lpstr>MATERIA PRIMA LABORATORIO</vt:lpstr>
      <vt:lpstr>SALUD ORAL</vt:lpstr>
      <vt:lpstr>INSUMOS MÉDICOS</vt:lpstr>
      <vt:lpstr>INYECTOLOGÍA</vt:lpstr>
      <vt:lpstr>SOLUCIONES - ENEMAS</vt:lpstr>
      <vt:lpstr>MUESTRAS</vt:lpstr>
      <vt:lpstr>RESPIRATORIOS</vt:lpstr>
      <vt:lpstr>DISPOSITIVO VENOSO</vt:lpstr>
      <vt:lpstr>TRAUMA - EMERGENCIAS</vt:lpstr>
      <vt:lpstr>CUIDADO ESTÉTICO MANOS Y PIES</vt:lpstr>
      <vt:lpstr>LIMPIEZA Y DESINFECCION</vt:lpstr>
      <vt:lpstr>DROGUERÍA</vt:lpstr>
      <vt:lpstr>CONTROL PLAGAS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Ossa Ortega</dc:creator>
  <cp:lastModifiedBy>Catalina Ossa</cp:lastModifiedBy>
  <dcterms:created xsi:type="dcterms:W3CDTF">2024-05-08T13:35:50Z</dcterms:created>
  <dcterms:modified xsi:type="dcterms:W3CDTF">2026-05-06T02:13:30Z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2024-05-08T13:36:44Z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723667ec-7539-4f7a-b452-6eebd356b7af</vt:lpwstr>
  </property>
  <property fmtid="{D5CDD505-2E9C-101B-9397-08002B2CF9AE}" pid="8" name="MSIP_Label_fc111285-cafa-4fc9-8a9a-bd902089b24f_ContentBits">
    <vt:lpwstr>0</vt:lpwstr>
  </property>
</Properties>
</file>