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9"/>
  <workbookPr defaultThemeVersion="202300"/>
  <mc:AlternateContent xmlns:mc="http://schemas.openxmlformats.org/markup-compatibility/2006">
    <mc:Choice Requires="x15">
      <x15ac:absPath xmlns:x15ac="http://schemas.microsoft.com/office/spreadsheetml/2010/11/ac" url="/Users/joseernestoortegonsanchez/Downloads/"/>
    </mc:Choice>
  </mc:AlternateContent>
  <xr:revisionPtr revIDLastSave="0" documentId="13_ncr:1_{2022080F-ECC2-5444-A2E7-AEFA4A456F48}" xr6:coauthVersionLast="47" xr6:coauthVersionMax="47" xr10:uidLastSave="{00000000-0000-0000-0000-000000000000}"/>
  <bookViews>
    <workbookView xWindow="0" yWindow="620" windowWidth="28800" windowHeight="15980" xr2:uid="{00000000-000D-0000-FFFF-FFFF00000000}"/>
  </bookViews>
  <sheets>
    <sheet name="Resumen de artículos y servi..." sheetId="1" r:id="rId1"/>
    <sheet name="Elementos y servicios" sheetId="2" r:id="rId2"/>
    <sheet name="Ahorros de artículos" sheetId="3" r:id="rId3"/>
    <sheet name="Ahorros totales" sheetId="4" r:id="rId4"/>
    <sheet name="Formularios de línea de artí..." sheetId="5" r:id="rId5"/>
    <sheet name="Archivos adjuntos" sheetId="6" r:id="rId6"/>
  </sheets>
  <definedNames>
    <definedName name="_xlnm._FilterDatabase" localSheetId="2" hidden="1">'Ahorros de artículos'!$A$3:$Q$11</definedName>
    <definedName name="_xlnm._FilterDatabase" localSheetId="3" hidden="1">'Ahorros totales'!$A$3:$I$7</definedName>
    <definedName name="_xlnm._FilterDatabase" localSheetId="5" hidden="1">'Archivos adjuntos'!$A$3:$J$15</definedName>
    <definedName name="_xlnm._FilterDatabase" localSheetId="1" hidden="1">'Elementos y servicios'!$A$3:$AB$11</definedName>
    <definedName name="_xlnm._FilterDatabase" localSheetId="4" hidden="1">'Formularios de línea de artí...'!$A$3:$P$51</definedName>
    <definedName name="_xlnm._FilterDatabase" localSheetId="0" hidden="1">'Resumen de artículos y servi...'!$A$4:$H$40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5" i="1" l="1"/>
  <c r="F35" i="1"/>
  <c r="E35" i="1"/>
  <c r="G36" i="1"/>
  <c r="F36" i="1"/>
  <c r="E36" i="1"/>
  <c r="H36" i="1"/>
  <c r="H35" i="1"/>
  <c r="G34" i="1"/>
  <c r="F34" i="1"/>
  <c r="E34" i="1"/>
  <c r="H34" i="1"/>
  <c r="E18" i="1"/>
  <c r="G17" i="1"/>
  <c r="F17" i="1"/>
  <c r="H17" i="1"/>
  <c r="G16" i="1"/>
  <c r="G18" i="1" s="1"/>
  <c r="F16" i="1"/>
  <c r="F18" i="1" s="1"/>
  <c r="H16" i="1"/>
  <c r="H18" i="1" s="1"/>
  <c r="H23" i="1"/>
  <c r="G23" i="1"/>
  <c r="F23" i="1"/>
  <c r="E23" i="1"/>
  <c r="H25" i="1"/>
  <c r="G25" i="1"/>
  <c r="F25" i="1"/>
  <c r="E25" i="1"/>
  <c r="H5" i="1"/>
  <c r="G5" i="1"/>
  <c r="F5" i="1"/>
  <c r="E5" i="1"/>
  <c r="H7" i="1"/>
  <c r="G7" i="1"/>
  <c r="F7" i="1"/>
  <c r="E7" i="1"/>
  <c r="U11" i="2"/>
  <c r="U10" i="2"/>
  <c r="U9" i="2"/>
  <c r="U8" i="2"/>
  <c r="U7" i="2"/>
  <c r="U6" i="2"/>
  <c r="U5" i="2"/>
  <c r="U4" i="2"/>
</calcChain>
</file>

<file path=xl/sharedStrings.xml><?xml version="1.0" encoding="utf-8"?>
<sst xmlns="http://schemas.openxmlformats.org/spreadsheetml/2006/main" count="1087" uniqueCount="233">
  <si>
    <t>{"start":true,"layout":"pivot","name":"buyer/response_lines_summary","locale":"es-MX"}</t>
  </si>
  <si>
    <t>{"row_column":true,"field_name":"item.name"}</t>
  </si>
  <si>
    <t>{"additional_field":true}</t>
  </si>
  <si>
    <t>Descripción del artículo (Texto)</t>
  </si>
  <si>
    <t>Categoría del campo</t>
  </si>
  <si>
    <t>Campo</t>
  </si>
  <si>
    <t>BRAQUIM LTDA</t>
  </si>
  <si>
    <t>NOR QUIMICOS S.A.S.</t>
  </si>
  <si>
    <t>QUALITYQUIM S.A.S</t>
  </si>
  <si>
    <t>KROMIK CHEMICAL S.A.S.</t>
  </si>
  <si>
    <t>BRAQUIM LTDA - #642163</t>
  </si>
  <si>
    <t>NOR QUIMICOS S.A.S. - #642383</t>
  </si>
  <si>
    <t>QUALITYQUIM S.A.S - #642303</t>
  </si>
  <si>
    <t>KROMIK CHEMICAL S.A.S. - #642221</t>
  </si>
  <si>
    <t>Respuesta del proveedor</t>
  </si>
  <si>
    <t>{"row":true,"field_name":"bid.price_amount","index":0,"values":{"lot.name":"","item.id":786836,"item.name":"FRASCO DE VIDRIO TRANSPARENTE 10 ML (195 UND) - VIFARES"}}</t>
  </si>
  <si>
    <t>FRASCO DE VIDRIO TRANSPARENTE 10 ML (195 UND) - VIFARES</t>
  </si>
  <si>
    <t>Campos de la respuesta del proveedor</t>
  </si>
  <si>
    <t>{"row":true,"field_name":"bid.price_currency","index":0,"values":{"lot.name":"","item.id":786836,"item.name":"FRASCO DE VIDRIO TRANSPARENTE 10 ML (195 UND) - VIFARES"}}</t>
  </si>
  <si>
    <t>Moneda del precio de licitación</t>
  </si>
  <si>
    <t>COP</t>
  </si>
  <si>
    <t>{"row":true,"field_name":"bid.cost_formula","index":0,"values":{"lot.name":"","item.id":786836,"item.name":"FRASCO DE VIDRIO TRANSPARENTE 10 ML (195 UND) - VIFARES"}}</t>
  </si>
  <si>
    <t>Coste total por unidad = Valor Unitario (Antes de Impuestos)</t>
  </si>
  <si>
    <t>{"row":true,"field_name":"bid.cost_elements.10040","index":0,"values":{"lot.name":"","item.id":786836,"item.name":"FRASCO DE VIDRIO TRANSPARENTE 10 ML (195 UND) - VIFARES"}}</t>
  </si>
  <si>
    <t>Valor Unitario (Antes de Impuestos)</t>
  </si>
  <si>
    <t>{"row":true,"field_name":"bid.capacity","index":0,"values":{"lot.name":"","item.id":786836,"item.name":"FRASCO DE VIDRIO TRANSPARENTE 10 ML (195 UND) - VIFARES"}}</t>
  </si>
  <si>
    <t>Capacidad</t>
  </si>
  <si>
    <t>{"row":true,"field_name":"bid.lead_time","index":0,"values":{"lot.name":"","item.id":786836,"item.name":"FRASCO DE VIDRIO TRANSPARENTE 10 ML (195 UND) - VIFARES"}}</t>
  </si>
  <si>
    <t>Tiempo de entrega</t>
  </si>
  <si>
    <t>{"row":true,"field_name":"bid.supplier_item_name","index":0,"values":{"lot.name":"","item.id":786836,"item.name":"FRASCO DE VIDRIO TRANSPARENTE 10 ML (195 UND) - VIFARES"}}</t>
  </si>
  <si>
    <t>Nombre del artículo del proveedor</t>
  </si>
  <si>
    <t>Viales de rosca para fines de almacenamiento 10 ml, vidrio claro 22 x 52 mm, base plana, 18-400 cuello de rosca</t>
  </si>
  <si>
    <t>Frasco Agrafe vidrio Transparente</t>
  </si>
  <si>
    <t>ENVASE VIDRIO TRANSPARENTE DE BOCA AGRAFE 10 ml, caja x 476 und</t>
  </si>
  <si>
    <t>{"row":true,"field_name":"bid.item_part_number","index":0,"values":{"lot.name":"","item.id":786836,"item.name":"FRASCO DE VIDRIO TRANSPARENTE 10 ML (195 UND) - VIFARES"}}</t>
  </si>
  <si>
    <t>Número de pieza del artículo</t>
  </si>
  <si>
    <t>C0000053UG</t>
  </si>
  <si>
    <t>M6-D69</t>
  </si>
  <si>
    <t>ENVBA-10</t>
  </si>
  <si>
    <t>{"row":true,"field_name":"bid.item_description","index":0,"values":{"lot.name":"","item.id":786836,"item.name":"FRASCO DE VIDRIO TRANSPARENTE 10 ML (195 UND) - VIFARES"}}</t>
  </si>
  <si>
    <t>Descripción del artículo</t>
  </si>
  <si>
    <t>Viales de rosca para fines de almacenamiento 10 ml, vidrio claro 22 x 52 mm, base plana, 18-400 cuello de rosca  paqx100 marca labscient</t>
  </si>
  <si>
    <t>Volumen: 10 mL
Diametro: 23.75 mm
Boca 20
NACIONAL(VIFARES)
Pqt x 195</t>
  </si>
  <si>
    <t>{"row":true,"field_name":"item.quantity","index":0,"values":{"lot.name":"","item.id":786836,"item.name":"FRASCO DE VIDRIO TRANSPARENTE 10 ML (195 UND) - VIFARES"}}</t>
  </si>
  <si>
    <t>Campos de artículo / servicio</t>
  </si>
  <si>
    <t>Cantidad esperada</t>
  </si>
  <si>
    <t>{"row":true,"field_name":"item.uom","index":0,"values":{"lot.name":"","item.id":786836,"item.name":"FRASCO DE VIDRIO TRANSPARENTE 10 ML (195 UND) - VIFARES"}}</t>
  </si>
  <si>
    <t>Unidad de medida</t>
  </si>
  <si>
    <t>UND</t>
  </si>
  <si>
    <t>{"row":true,"field_name":"item.base_price","index":0,"values":{"lot.name":"","item.id":786836,"item.name":"FRASCO DE VIDRIO TRANSPARENTE 10 ML (195 UND) - VIFARES"}}</t>
  </si>
  <si>
    <t>{"row":true,"field_name":"item.base_price_currency","index":0,"values":{"lot.name":"","item.id":786836,"item.name":"FRASCO DE VIDRIO TRANSPARENTE 10 ML (195 UND) - VIFARES"}}</t>
  </si>
  <si>
    <t>{"row":true,"field_name":"item.need_by_date","index":0,"values":{"lot.name":"","item.id":786836,"item.name":"FRASCO DE VIDRIO TRANSPARENTE 10 ML (195 UND) - VIFARES"}}</t>
  </si>
  <si>
    <t>{"row":true,"field_name":"easy_form_widget.33.176","index":0,"values":{"lot.name":"","item.id":786836,"item.name":"FRASCO DE VIDRIO TRANSPARENTE 10 ML (195 UND) - VIFARES"}}</t>
  </si>
  <si>
    <t xml:space="preserve">ESPECIFICACIONES BIENES Y/O SERVICIOS. </t>
  </si>
  <si>
    <t>IVA %</t>
  </si>
  <si>
    <t>0%</t>
  </si>
  <si>
    <t>19%</t>
  </si>
  <si>
    <t>{"row":true,"field_name":"easy_form_widget.33.177","index":0,"values":{"lot.name":"","item.id":786836,"item.name":"FRASCO DE VIDRIO TRANSPARENTE 10 ML (195 UND) - VIFARES"}}</t>
  </si>
  <si>
    <t>Forma de pago</t>
  </si>
  <si>
    <t>c30d</t>
  </si>
  <si>
    <t>30 dias</t>
  </si>
  <si>
    <t>{"row":true,"field_name":"easy_form_widget.33.178","index":0,"values":{"lot.name":"","item.id":786836,"item.name":"FRASCO DE VIDRIO TRANSPARENTE 10 ML (195 UND) - VIFARES"}}</t>
  </si>
  <si>
    <t>¿Tiempo de entrega?</t>
  </si>
  <si>
    <t>10 Días calendario</t>
  </si>
  <si>
    <t>Días calendario</t>
  </si>
  <si>
    <t>{"row":true,"field_name":"easy_form_widget.33.179","index":0,"values":{"lot.name":"","item.id":786836,"item.name":"FRASCO DE VIDRIO TRANSPARENTE 10 ML (195 UND) - VIFARES"}}</t>
  </si>
  <si>
    <t>¿Validez de la oferta?</t>
  </si>
  <si>
    <t xml:space="preserve">30 Días calendario </t>
  </si>
  <si>
    <t xml:space="preserve"> Días calendario </t>
  </si>
  <si>
    <t>{"row":true,"field_name":"bid.price_amount","index":1,"values":{"lot.name":"","item.id":786837,"item.name":"AGRAFE METALICO 20 MM (500 UND) - NACIONAL"}}</t>
  </si>
  <si>
    <t>AGRAFE METALICO 20 MM (500 UND) - NACIONAL</t>
  </si>
  <si>
    <t>{"row":true,"field_name":"bid.price_currency","index":1,"values":{"lot.name":"","item.id":786837,"item.name":"AGRAFE METALICO 20 MM (500 UND) - NACIONAL"}}</t>
  </si>
  <si>
    <t>{"row":true,"field_name":"bid.cost_formula","index":1,"values":{"lot.name":"","item.id":786837,"item.name":"AGRAFE METALICO 20 MM (500 UND) - NACIONAL"}}</t>
  </si>
  <si>
    <t>{"row":true,"field_name":"bid.cost_elements.10040","index":1,"values":{"lot.name":"","item.id":786837,"item.name":"AGRAFE METALICO 20 MM (500 UND) - NACIONAL"}}</t>
  </si>
  <si>
    <t>{"row":true,"field_name":"bid.capacity","index":1,"values":{"lot.name":"","item.id":786837,"item.name":"AGRAFE METALICO 20 MM (500 UND) - NACIONAL"}}</t>
  </si>
  <si>
    <t>{"row":true,"field_name":"bid.lead_time","index":1,"values":{"lot.name":"","item.id":786837,"item.name":"AGRAFE METALICO 20 MM (500 UND) - NACIONAL"}}</t>
  </si>
  <si>
    <t>{"row":true,"field_name":"bid.supplier_item_name","index":1,"values":{"lot.name":"","item.id":786837,"item.name":"AGRAFE METALICO 20 MM (500 UND) - NACIONAL"}}</t>
  </si>
  <si>
    <t>Tapa para vial Headspace de 20 mm</t>
  </si>
  <si>
    <t>Agrafe y tapon gris</t>
  </si>
  <si>
    <t>TAPA PARA AGRAFE EN ALUMINIO COLOR GRIS PARA 20 mm, Paq x 500 und</t>
  </si>
  <si>
    <t>{"row":true,"field_name":"bid.item_part_number","index":1,"values":{"lot.name":"","item.id":786837,"item.name":"AGRAFE METALICO 20 MM (500 UND) - NACIONAL"}}</t>
  </si>
  <si>
    <t>C0000196</t>
  </si>
  <si>
    <t>G080522</t>
  </si>
  <si>
    <t>TAG-20</t>
  </si>
  <si>
    <t>{"row":true,"field_name":"bid.item_description","index":1,"values":{"lot.name":"","item.id":786837,"item.name":"AGRAFE METALICO 20 MM (500 UND) - NACIONAL"}}</t>
  </si>
  <si>
    <t>Tapa para vial Headspace de 20 mm para crimpar, en aluminio con septa
PTFE natural / silicona blanca de 3 mm PAX 100 MARCA LABSCIENT</t>
  </si>
  <si>
    <t>20 mm
NACIONAL(VIFARES)</t>
  </si>
  <si>
    <t>{"row":true,"field_name":"item.quantity","index":1,"values":{"lot.name":"","item.id":786837,"item.name":"AGRAFE METALICO 20 MM (500 UND) - NACIONAL"}}</t>
  </si>
  <si>
    <t>{"row":true,"field_name":"item.uom","index":1,"values":{"lot.name":"","item.id":786837,"item.name":"AGRAFE METALICO 20 MM (500 UND) - NACIONAL"}}</t>
  </si>
  <si>
    <t>{"row":true,"field_name":"item.base_price","index":1,"values":{"lot.name":"","item.id":786837,"item.name":"AGRAFE METALICO 20 MM (500 UND) - NACIONAL"}}</t>
  </si>
  <si>
    <t>{"row":true,"field_name":"item.base_price_currency","index":1,"values":{"lot.name":"","item.id":786837,"item.name":"AGRAFE METALICO 20 MM (500 UND) - NACIONAL"}}</t>
  </si>
  <si>
    <t>{"row":true,"field_name":"item.need_by_date","index":1,"values":{"lot.name":"","item.id":786837,"item.name":"AGRAFE METALICO 20 MM (500 UND) - NACIONAL"}}</t>
  </si>
  <si>
    <t>{"row":true,"field_name":"easy_form_widget.33.176","index":1,"values":{"lot.name":"","item.id":786837,"item.name":"AGRAFE METALICO 20 MM (500 UND) - NACIONAL"}}</t>
  </si>
  <si>
    <t>{"row":true,"field_name":"easy_form_widget.33.177","index":1,"values":{"lot.name":"","item.id":786837,"item.name":"AGRAFE METALICO 20 MM (500 UND) - NACIONAL"}}</t>
  </si>
  <si>
    <t>30 DIAS</t>
  </si>
  <si>
    <t>{"row":true,"field_name":"easy_form_widget.33.178","index":1,"values":{"lot.name":"","item.id":786837,"item.name":"AGRAFE METALICO 20 MM (500 UND) - NACIONAL"}}</t>
  </si>
  <si>
    <t>5 DIAS</t>
  </si>
  <si>
    <t>10  Días calendario</t>
  </si>
  <si>
    <t>{"row":true,"field_name":"easy_form_widget.33.179","index":1,"values":{"lot.name":"","item.id":786837,"item.name":"AGRAFE METALICO 20 MM (500 UND) - NACIONAL"}}</t>
  </si>
  <si>
    <t>{"start":true,"layout":"table","name":"buyer/response_lines","locale":"es-MX"}</t>
  </si>
  <si>
    <t>{"field_name":"response.id","offset":3}</t>
  </si>
  <si>
    <t>{"field_name":"supplier.name","offset":3}</t>
  </si>
  <si>
    <t>{"field_name":"response.name","offset":3}</t>
  </si>
  <si>
    <t>{"field_name":"response.submitted_at","offset":3}</t>
  </si>
  <si>
    <t>{"field_name":"lot.id","offset":3}</t>
  </si>
  <si>
    <t>{"field_name":"lot.name","offset":3}</t>
  </si>
  <si>
    <t>{"field_name":"item.id","offset":3}</t>
  </si>
  <si>
    <t>{"field_name":"item.name","offset":3}</t>
  </si>
  <si>
    <t>{"field_name":"lot.expected_quantity","offset":3}</t>
  </si>
  <si>
    <t>{"field_name":"lot.quantity_note","offset":3}</t>
  </si>
  <si>
    <t>{"field_name":"response_lot.id","offset":3}</t>
  </si>
  <si>
    <t>{"field_name":"response_lot.capacity","offset":3}</t>
  </si>
  <si>
    <t>{"field_name":"item.quantity","offset":3}</t>
  </si>
  <si>
    <t>{"field_name":"item.uom","offset":3}</t>
  </si>
  <si>
    <t>{"field_name":"item.base_price","offset":3}</t>
  </si>
  <si>
    <t>{"field_name":"item.base_price_currency","offset":3}</t>
  </si>
  <si>
    <t>{"field_name":"item.need_by_date","offset":3}</t>
  </si>
  <si>
    <t>{"field_name":"bid.id","offset":3}</t>
  </si>
  <si>
    <t>{"field_name":"bid.capacity","offset":3}</t>
  </si>
  <si>
    <t>{"field_name":"bid.price_amount","offset":3}</t>
  </si>
  <si>
    <t>{"field_name":"bid.price_currency","offset":3}</t>
  </si>
  <si>
    <t>{"field_name":"bid.cost_formula","offset":3}</t>
  </si>
  <si>
    <t>{"field_name":"bid.cost_elements.10040","offset":3}</t>
  </si>
  <si>
    <t>{"field_name":"bid.lead_time","offset":3}</t>
  </si>
  <si>
    <t>{"field_name":"bid.supplier_item_name","offset":3}</t>
  </si>
  <si>
    <t>{"field_name":"bid.item_part_number","offset":3}</t>
  </si>
  <si>
    <t>{"field_name":"bid.item_description","offset":3}</t>
  </si>
  <si>
    <t>Respuesta</t>
  </si>
  <si>
    <t>Lot</t>
  </si>
  <si>
    <t>Artículo / Servicio</t>
  </si>
  <si>
    <t>Campos del lote</t>
  </si>
  <si>
    <t>Campos de respuesta del lote</t>
  </si>
  <si>
    <t>ID de respuesta (Texto)</t>
  </si>
  <si>
    <t>Nombre del proveedor (Texto)</t>
  </si>
  <si>
    <t>Nombre de la respuesta (Texto)</t>
  </si>
  <si>
    <t>Enviado a las (Fecha)</t>
  </si>
  <si>
    <t>ID de lote (Texto)</t>
  </si>
  <si>
    <t>Nombre del lote (Texto)</t>
  </si>
  <si>
    <t>Id. del artículo (Texto)</t>
  </si>
  <si>
    <t>Cantidad esperada (Entero)</t>
  </si>
  <si>
    <t>Nota de cantidad (Texto)</t>
  </si>
  <si>
    <t>Id. de respuesta del lote (Texto)</t>
  </si>
  <si>
    <t>Capacidad (Entero)</t>
  </si>
  <si>
    <t>Cantidad esperada (Número)</t>
  </si>
  <si>
    <t>Unidad de medida (Texto)</t>
  </si>
  <si>
    <t>Precio base unitario (Número)</t>
  </si>
  <si>
    <t>Precio base de la divisa (Texto)</t>
  </si>
  <si>
    <t>Fecha límite (Fecha)</t>
  </si>
  <si>
    <t>Id. de la oferta (Texto)</t>
  </si>
  <si>
    <t>Capacidad (Número)</t>
  </si>
  <si>
    <t>Precio unitario de la licitación (Número)</t>
  </si>
  <si>
    <t>Moneda del precio de licitación (Texto)</t>
  </si>
  <si>
    <t>Fórmula del coste (Texto)</t>
  </si>
  <si>
    <t>Valor Unitario (Antes de Impuestos) (Número)</t>
  </si>
  <si>
    <t>Tiempo de entrega (Entero)</t>
  </si>
  <si>
    <t>Nombre del artículo del proveedor (Texto)</t>
  </si>
  <si>
    <t>Número de pieza del artículo (Texto)</t>
  </si>
  <si>
    <t/>
  </si>
  <si>
    <t>{"start":true,"layout":"table","name":"buyer/item_savings","locale":"es-MX"}</t>
  </si>
  <si>
    <t>{"field_name":"response_line_savings.base_price","offset":3}</t>
  </si>
  <si>
    <t>{"field_name":"response_line_savings.bid_price","offset":3}</t>
  </si>
  <si>
    <t>{"field_name":"response_line_savings.amount","offset":3}</t>
  </si>
  <si>
    <t>{"field_name":"response_line_savings.percentage","offset":3}</t>
  </si>
  <si>
    <t>Ahorros de artículos</t>
  </si>
  <si>
    <t>Precio base unitario (COP) (Número)</t>
  </si>
  <si>
    <t>Precio unitario de licitación (COP) (Número)</t>
  </si>
  <si>
    <t>Ahorros totales (COP) (Número)</t>
  </si>
  <si>
    <t>Ahorros (Porcentaje)</t>
  </si>
  <si>
    <t>{"start":true,"layout":"table","name":"buyer/total_savings","locale":"es-MX"}</t>
  </si>
  <si>
    <t>{"field_name":"response_savings.base_price","offset":3}</t>
  </si>
  <si>
    <t>{"field_name":"response_savings.bid_price","offset":3}</t>
  </si>
  <si>
    <t>{"field_name":"response_savings.amount","offset":3}</t>
  </si>
  <si>
    <t>{"field_name":"response_savings.percentage","offset":3}</t>
  </si>
  <si>
    <t>Ahorros totales</t>
  </si>
  <si>
    <t>Precio base total (COP) (Número)</t>
  </si>
  <si>
    <t>Precio total de la licitación (COP) (Número)</t>
  </si>
  <si>
    <t>{"start":true,"layout":"table","name":"buyer/response_line_widget_responses","locale":"es-MX"}</t>
  </si>
  <si>
    <t>{"field_name":"easy_form.name","offset":3}</t>
  </si>
  <si>
    <t>{"field_name":"easy_form_widget.id","offset":3}</t>
  </si>
  <si>
    <t>{"field_name":"easy_form_widget.label","offset":3}</t>
  </si>
  <si>
    <t>{"field_name":"easy_form_widget.widget_type_for_integration","offset":3}</t>
  </si>
  <si>
    <t>{"field_name":"easy_form_widget.required","offset":3}</t>
  </si>
  <si>
    <t>{"field_name":"easy_form_widget_response.id","offset":3}</t>
  </si>
  <si>
    <t>{"field_name":"easy_form_widget_response.answer","offset":3}</t>
  </si>
  <si>
    <t>Formulario</t>
  </si>
  <si>
    <t>Campos de pregunta</t>
  </si>
  <si>
    <t>Campos de respuesta</t>
  </si>
  <si>
    <t>Nombre del formulario (Texto)</t>
  </si>
  <si>
    <t>ID de widget de formulario (Texto)</t>
  </si>
  <si>
    <t>Etiqueta (Texto)</t>
  </si>
  <si>
    <t>Tipo (Texto)</t>
  </si>
  <si>
    <t>obligatorio (Texto)</t>
  </si>
  <si>
    <t>Id. de respuesta del widget del formulario (Número)</t>
  </si>
  <si>
    <t>Salto de sección</t>
  </si>
  <si>
    <t>No</t>
  </si>
  <si>
    <t>No se puede agregar o editar en Excel.</t>
  </si>
  <si>
    <t>Botones de opción</t>
  </si>
  <si>
    <t>Sí</t>
  </si>
  <si>
    <t>Campo de texto</t>
  </si>
  <si>
    <t>{"start":true,"layout":"table","name":"buyer/attachments","locale":"es-MX"}</t>
  </si>
  <si>
    <t>{"field_name":"attachment.id","offset":3}</t>
  </si>
  <si>
    <t>{"field_name":"attachment.name","offset":3}</t>
  </si>
  <si>
    <t>{"field_name":"attachment.instruction","offset":3}</t>
  </si>
  <si>
    <t>{"field_name":"attachment.file","offset":3}</t>
  </si>
  <si>
    <t>{"field_name":"attachment_response.file","offset":3}</t>
  </si>
  <si>
    <t>Archivo adjunto</t>
  </si>
  <si>
    <t>Campos de archivos adjuntos</t>
  </si>
  <si>
    <t>Respuesta de archivo adjunto</t>
  </si>
  <si>
    <t>ID de archivo adjunto (Texto)</t>
  </si>
  <si>
    <t>Nombre (Texto)</t>
  </si>
  <si>
    <t>Instrucciones (Texto)</t>
  </si>
  <si>
    <t>Archivo adjunto (Texto)</t>
  </si>
  <si>
    <t>Anexo de proveedores (Texto)</t>
  </si>
  <si>
    <t>COTIZACIÓN Y/O PROPUESTA COMERCIAL:</t>
  </si>
  <si>
    <t>Adjuntar la cotización y/o propuesta comercial con las especificaciones técnicas ofrecidas. Establecer las condiciones comerciales propuestas, tales como: i) forma de pago, ii) tiempo de entrega, iii) vigencia de la cotización y iv) lugar de entrega.
NOTA 1: Incluir el valor de envío o flete en el precio unitario del artículo. La adjudicación se podrá realizar de manera parcial.
NOTA 2: Si ofrece un producto alternativo u homólogo, por favor indicar la referencia/modelo y marca propuesta.
NOTA 3: Se asignará la puntación por cada artículo mediante metodología “regla de tres inversa”. La mayor puntuación de cinco (5) puntos se asignará al artículo del PROPONENTE que ofrezca el menor tiempo de entrega y diez (10) puntos al artículo del PROPONENTE que ofrezca el menor valor. Se realizará la sumatoria y el(los) artículo(s) del PROPONENTE que obtenga la mayor puntuación será(n) SELECCIONADO(S) a menos que exista otra recomendación del área técnica / solicitante. El(los) artículo(s) que no cumpla(n) con las especificaciones técnicas del Evento RFQ, obtendrá(n) cero (0) en su puntuación.</t>
  </si>
  <si>
    <t>A-2204.pdf</t>
  </si>
  <si>
    <t>FICHA TÉCNICA DEL(LOS) ARTÍCULO(S):</t>
  </si>
  <si>
    <t>Por favor adjuntar la ficha técnica del(los) artículo(s) ofertado(s) en formato PDF, indicando claramente las especificaciones y demás información relevante para facilitar la verificación técnica.</t>
  </si>
  <si>
    <t>¡INFORMACIÓN IMPORTANTE!</t>
  </si>
  <si>
    <t>Por favor tener en cuenta las siguientes recomendaciones para evitar inconvenientes durante la entrega en las instalaciones de AGROSAVIA:
1. El horario para recepción de artículos es de lunes a viernes de 8:00 a.m. a 3:00 p.m. (No se reciben artículos los sábados, domingos o festivos).
2. El cierre contable es el penúltimo día hábil del mes a las 12:00 m (aplica de enero a noviembre). Esta será la fecha límite para la recepción y trámite de facturas con fecha de expedición del mismo mes. Transcurrida la fecha y hora del cierre contable, no se recibirán facturas de venta. Se reanudará la recepción a partir del primer día hábil del mes siguiente.
3. Por favor tener en cuenta lo siguiente:
*CI TIBAITATÁ/SEDE CENTRAL: Se realizará la entrega del(los) artículo(s) con la factura radicada en el correo electrónico facturaelectronica@agrosavia.co.
*SEDES/CENTROS DE INVESTIGACIÓN NACIONAL: Se entregará la entrega del(los) artículo(s) con Remisión y se informará los datos de envío al correo jortegon@agrosavia.co o al celular 3188070779 para efectuar el seguimiento respectivo.</t>
  </si>
  <si>
    <t>Fechas_Cierre_Recepción_Facturas_2026_AGROSAVIA.png</t>
  </si>
  <si>
    <t>COT_205-2026_KC.pdf</t>
  </si>
  <si>
    <t>VR1001_GRADILLA_PARA_VIALES_2_ML.pdf</t>
  </si>
  <si>
    <t>COTIZACION_083-2026.pdf</t>
  </si>
  <si>
    <t>Tapa_agrafe_y_tapon_gris_20_mm.pdf</t>
  </si>
  <si>
    <t>CO-7427.pdf</t>
  </si>
  <si>
    <t>Subtotal del artículo</t>
  </si>
  <si>
    <t>Total del artículo</t>
  </si>
  <si>
    <t>Puntuación tiempo de entrega</t>
  </si>
  <si>
    <t>Puntuación menor valor</t>
  </si>
  <si>
    <t>Puntuación total del artículo</t>
  </si>
  <si>
    <t>OBSERVACIONES DE LA VERIFICACIÓN:</t>
  </si>
  <si>
    <t>Respecto al ítem 1, se observa que ofrece una presentación de mayor cantidad a un menor precio.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</si>
</sst>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yyyy/mm/dd\ hh:mm:ss"/>
    <numFmt numFmtId="165" formatCode="0.0"/>
  </numFmts>
  <fonts count="21" x14ac:knownFonts="1">
    <font>
      <sz val="11"/>
      <name val="Arial"/>
      <family val="1"/>
    </font>
    <font>
      <b/>
      <sz val="11"/>
      <color rgb="FFFFFFFF"/>
      <name val="Arial"/>
      <family val="1"/>
    </font>
    <font>
      <b/>
      <sz val="11"/>
      <color rgb="FFFFFFFF"/>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b/>
      <sz val="16"/>
      <color rgb="FFFFFFFF"/>
      <name val="Arial"/>
      <family val="1"/>
    </font>
    <font>
      <sz val="11"/>
      <name val="Arial"/>
      <family val="1"/>
    </font>
    <font>
      <b/>
      <sz val="11"/>
      <color rgb="FF333333"/>
      <name val="Arial"/>
      <family val="2"/>
    </font>
    <font>
      <b/>
      <sz val="11"/>
      <name val="Arial"/>
      <family val="2"/>
    </font>
    <font>
      <b/>
      <sz val="12"/>
      <color rgb="FF333333"/>
      <name val="Arial"/>
      <family val="2"/>
    </font>
    <font>
      <b/>
      <sz val="12"/>
      <name val="Arial"/>
      <family val="2"/>
    </font>
    <font>
      <b/>
      <sz val="14"/>
      <color rgb="FF333333"/>
      <name val="Arial"/>
      <family val="2"/>
    </font>
    <font>
      <b/>
      <sz val="14"/>
      <name val="Arial"/>
      <family val="2"/>
    </font>
    <font>
      <b/>
      <sz val="14"/>
      <color rgb="FFFFFFFF"/>
      <name val="Arial"/>
      <family val="1"/>
    </font>
    <font>
      <sz val="14"/>
      <name val="Arial"/>
      <family val="1"/>
    </font>
  </fonts>
  <fills count="16">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
      <patternFill patternType="solid">
        <fgColor theme="6" tint="0.79998168889431442"/>
        <bgColor indexed="64"/>
      </patternFill>
    </fill>
  </fills>
  <borders count="14">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FFFFFF"/>
      </left>
      <right style="thin">
        <color rgb="FFFFFFFF"/>
      </right>
      <top style="thin">
        <color rgb="FFFFFFFF"/>
      </top>
      <bottom style="thin">
        <color rgb="FFFFFFFF"/>
      </bottom>
      <diagonal/>
    </border>
    <border>
      <left style="thin">
        <color indexed="64"/>
      </left>
      <right style="thin">
        <color indexed="64"/>
      </right>
      <top style="thin">
        <color indexed="64"/>
      </top>
      <bottom style="thin">
        <color indexed="64"/>
      </bottom>
      <diagonal/>
    </border>
  </borders>
  <cellStyleXfs count="2">
    <xf numFmtId="0" fontId="0" fillId="0" borderId="0"/>
    <xf numFmtId="42" fontId="12" fillId="0" borderId="0" applyFont="0" applyFill="0" applyBorder="0" applyAlignment="0" applyProtection="0"/>
  </cellStyleXfs>
  <cellXfs count="47">
    <xf numFmtId="0" fontId="0" fillId="0" borderId="0" xfId="0"/>
    <xf numFmtId="0" fontId="2" fillId="3" borderId="2" xfId="0" applyFont="1" applyFill="1" applyBorder="1" applyAlignment="1">
      <alignment wrapText="1"/>
    </xf>
    <xf numFmtId="0" fontId="0" fillId="0" borderId="5" xfId="0" applyBorder="1" applyAlignment="1">
      <alignment horizontal="left" wrapText="1"/>
    </xf>
    <xf numFmtId="0" fontId="5" fillId="7" borderId="0" xfId="0" applyFont="1" applyFill="1" applyAlignment="1">
      <alignment wrapText="1"/>
    </xf>
    <xf numFmtId="0" fontId="6" fillId="8" borderId="7" xfId="0" applyFont="1" applyFill="1" applyBorder="1" applyAlignment="1">
      <alignment wrapText="1"/>
    </xf>
    <xf numFmtId="0" fontId="9" fillId="12" borderId="0" xfId="0" applyFont="1" applyFill="1" applyAlignment="1">
      <alignment wrapText="1"/>
    </xf>
    <xf numFmtId="0" fontId="10" fillId="13" borderId="11" xfId="0" applyFont="1" applyFill="1" applyBorder="1" applyAlignment="1">
      <alignment wrapText="1"/>
    </xf>
    <xf numFmtId="0" fontId="11" fillId="14" borderId="12" xfId="0" applyFont="1" applyFill="1" applyBorder="1" applyAlignment="1">
      <alignment wrapText="1"/>
    </xf>
    <xf numFmtId="0" fontId="0" fillId="0" borderId="0" xfId="0" applyAlignment="1">
      <alignment horizontal="left" wrapText="1"/>
    </xf>
    <xf numFmtId="164" fontId="0" fillId="0" borderId="0" xfId="0" applyNumberFormat="1"/>
    <xf numFmtId="1" fontId="0" fillId="0" borderId="0" xfId="0" applyNumberFormat="1"/>
    <xf numFmtId="9" fontId="0" fillId="0" borderId="0" xfId="0" applyNumberFormat="1"/>
    <xf numFmtId="0" fontId="3" fillId="7" borderId="0" xfId="0" applyFont="1" applyFill="1" applyAlignment="1">
      <alignment wrapText="1"/>
    </xf>
    <xf numFmtId="0" fontId="13" fillId="7" borderId="0" xfId="0" applyFont="1" applyFill="1" applyAlignment="1">
      <alignment wrapText="1"/>
    </xf>
    <xf numFmtId="0" fontId="14" fillId="0" borderId="5" xfId="0" applyFont="1" applyBorder="1" applyAlignment="1">
      <alignment horizontal="left" wrapText="1"/>
    </xf>
    <xf numFmtId="0" fontId="15" fillId="7" borderId="0" xfId="0" applyFont="1" applyFill="1" applyAlignment="1">
      <alignment wrapText="1"/>
    </xf>
    <xf numFmtId="0" fontId="17" fillId="6" borderId="0" xfId="0" applyFont="1" applyFill="1" applyAlignment="1">
      <alignment wrapText="1"/>
    </xf>
    <xf numFmtId="42" fontId="18" fillId="0" borderId="5" xfId="1" applyFont="1" applyBorder="1" applyAlignment="1">
      <alignment horizontal="left" wrapText="1"/>
    </xf>
    <xf numFmtId="42" fontId="16" fillId="0" borderId="5" xfId="1" applyFont="1" applyBorder="1" applyAlignment="1">
      <alignment horizontal="left" wrapText="1"/>
    </xf>
    <xf numFmtId="42" fontId="0" fillId="0" borderId="5" xfId="1" applyFont="1" applyBorder="1" applyAlignment="1">
      <alignment horizontal="left" wrapText="1"/>
    </xf>
    <xf numFmtId="0" fontId="13" fillId="12" borderId="0" xfId="0" applyFont="1" applyFill="1" applyAlignment="1">
      <alignment wrapText="1"/>
    </xf>
    <xf numFmtId="0" fontId="15" fillId="12" borderId="0" xfId="0" applyFont="1" applyFill="1" applyAlignment="1">
      <alignment wrapText="1"/>
    </xf>
    <xf numFmtId="0" fontId="17" fillId="11" borderId="0" xfId="0" applyFont="1" applyFill="1" applyAlignment="1">
      <alignment wrapText="1"/>
    </xf>
    <xf numFmtId="1" fontId="14" fillId="0" borderId="6" xfId="0" applyNumberFormat="1" applyFont="1" applyBorder="1" applyAlignment="1">
      <alignment horizontal="left" wrapText="1"/>
    </xf>
    <xf numFmtId="165" fontId="0" fillId="0" borderId="5" xfId="0" applyNumberFormat="1" applyBorder="1" applyAlignment="1">
      <alignment horizontal="left" wrapText="1"/>
    </xf>
    <xf numFmtId="0" fontId="13" fillId="8" borderId="7" xfId="0" applyFont="1" applyFill="1" applyBorder="1" applyAlignment="1">
      <alignment wrapText="1"/>
    </xf>
    <xf numFmtId="165" fontId="14" fillId="0" borderId="8" xfId="0" applyNumberFormat="1" applyFont="1" applyBorder="1" applyAlignment="1">
      <alignment horizontal="left" wrapText="1"/>
    </xf>
    <xf numFmtId="42" fontId="18" fillId="15" borderId="5" xfId="1" applyFont="1" applyFill="1" applyBorder="1" applyAlignment="1">
      <alignment horizontal="left" wrapText="1"/>
    </xf>
    <xf numFmtId="0" fontId="0" fillId="15" borderId="5" xfId="0" applyFill="1" applyBorder="1" applyAlignment="1">
      <alignment horizontal="left" wrapText="1"/>
    </xf>
    <xf numFmtId="42" fontId="16" fillId="15" borderId="5" xfId="1" applyFont="1" applyFill="1" applyBorder="1" applyAlignment="1">
      <alignment horizontal="left" wrapText="1"/>
    </xf>
    <xf numFmtId="42" fontId="0" fillId="15" borderId="5" xfId="1" applyFont="1" applyFill="1" applyBorder="1" applyAlignment="1">
      <alignment horizontal="left" wrapText="1"/>
    </xf>
    <xf numFmtId="1" fontId="14" fillId="15" borderId="6" xfId="0" applyNumberFormat="1" applyFont="1" applyFill="1" applyBorder="1" applyAlignment="1">
      <alignment horizontal="left" wrapText="1"/>
    </xf>
    <xf numFmtId="165" fontId="0" fillId="15" borderId="5" xfId="0" applyNumberFormat="1" applyFill="1" applyBorder="1" applyAlignment="1">
      <alignment horizontal="left" wrapText="1"/>
    </xf>
    <xf numFmtId="165" fontId="14" fillId="15" borderId="8" xfId="0" applyNumberFormat="1" applyFont="1" applyFill="1" applyBorder="1" applyAlignment="1">
      <alignment horizontal="left" wrapText="1"/>
    </xf>
    <xf numFmtId="0" fontId="14" fillId="15" borderId="5" xfId="0" applyFont="1" applyFill="1" applyBorder="1" applyAlignment="1">
      <alignment horizontal="left" wrapText="1"/>
    </xf>
    <xf numFmtId="0" fontId="20" fillId="0" borderId="13" xfId="0" applyFont="1" applyBorder="1" applyAlignment="1">
      <alignment wrapText="1"/>
    </xf>
    <xf numFmtId="0" fontId="20" fillId="15" borderId="13" xfId="0" applyFont="1" applyFill="1" applyBorder="1" applyAlignment="1">
      <alignment wrapText="1"/>
    </xf>
    <xf numFmtId="0" fontId="7" fillId="9" borderId="9" xfId="0" applyFont="1" applyFill="1" applyBorder="1" applyAlignment="1">
      <alignment vertical="center" wrapText="1"/>
    </xf>
    <xf numFmtId="0" fontId="8" fillId="10" borderId="10" xfId="0" applyFont="1" applyFill="1" applyBorder="1" applyAlignment="1">
      <alignment horizontal="right" vertical="center" wrapText="1"/>
    </xf>
    <xf numFmtId="0" fontId="19" fillId="2" borderId="13" xfId="0" applyFont="1" applyFill="1" applyBorder="1" applyAlignment="1">
      <alignment horizontal="right" vertical="center" wrapText="1"/>
    </xf>
    <xf numFmtId="0" fontId="0" fillId="0" borderId="0" xfId="0"/>
    <xf numFmtId="0" fontId="1" fillId="2" borderId="1" xfId="0" applyFont="1" applyFill="1" applyBorder="1" applyAlignment="1">
      <alignment wrapText="1"/>
    </xf>
    <xf numFmtId="0" fontId="3" fillId="4" borderId="3" xfId="0" applyFont="1" applyFill="1" applyBorder="1" applyAlignment="1">
      <alignment vertical="center" wrapText="1"/>
    </xf>
    <xf numFmtId="0" fontId="4" fillId="5" borderId="4" xfId="0" applyFont="1" applyFill="1" applyBorder="1" applyAlignment="1">
      <alignment horizontal="right" vertical="center" wrapText="1"/>
    </xf>
    <xf numFmtId="0" fontId="11" fillId="14" borderId="12" xfId="0" applyFont="1" applyFill="1" applyBorder="1" applyAlignment="1">
      <alignment wrapText="1"/>
    </xf>
    <xf numFmtId="0" fontId="3" fillId="12" borderId="0" xfId="0" applyFont="1" applyFill="1" applyAlignment="1">
      <alignment wrapText="1"/>
    </xf>
    <xf numFmtId="0" fontId="13" fillId="13" borderId="11" xfId="0" applyFont="1" applyFill="1" applyBorder="1" applyAlignment="1">
      <alignment wrapText="1"/>
    </xf>
  </cellXfs>
  <cellStyles count="2">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2"/>
  <sheetViews>
    <sheetView showGridLines="0" tabSelected="1" showWhiteSpace="0" topLeftCell="F11" workbookViewId="0">
      <selection activeCell="G36" sqref="G36"/>
    </sheetView>
  </sheetViews>
  <sheetFormatPr baseColWidth="10" defaultColWidth="8.83203125" defaultRowHeight="14" x14ac:dyDescent="0.15"/>
  <cols>
    <col min="1" max="1" width="194.6640625" hidden="1" bestFit="1" customWidth="1"/>
    <col min="2" max="2" width="59.5" bestFit="1" customWidth="1"/>
    <col min="3" max="3" width="41.1640625" hidden="1" customWidth="1"/>
    <col min="4" max="4" width="30.5" bestFit="1" customWidth="1"/>
    <col min="5" max="8" width="80.83203125" customWidth="1"/>
    <col min="9" max="12" width="30.83203125" bestFit="1" customWidth="1"/>
  </cols>
  <sheetData>
    <row r="1" spans="1:12" hidden="1" x14ac:dyDescent="0.15">
      <c r="A1" t="s">
        <v>0</v>
      </c>
      <c r="B1" t="s">
        <v>1</v>
      </c>
      <c r="E1" t="s">
        <v>2</v>
      </c>
      <c r="F1" t="s">
        <v>2</v>
      </c>
      <c r="G1" t="s">
        <v>2</v>
      </c>
      <c r="H1" t="s">
        <v>2</v>
      </c>
      <c r="I1" t="s">
        <v>2</v>
      </c>
      <c r="J1" t="s">
        <v>2</v>
      </c>
      <c r="K1" t="s">
        <v>2</v>
      </c>
      <c r="L1" t="s">
        <v>2</v>
      </c>
    </row>
    <row r="2" spans="1:12" ht="15" x14ac:dyDescent="0.15">
      <c r="A2" s="40"/>
      <c r="B2" s="41" t="s">
        <v>3</v>
      </c>
      <c r="C2" s="41" t="s">
        <v>4</v>
      </c>
      <c r="D2" s="41" t="s">
        <v>5</v>
      </c>
      <c r="E2" s="1" t="s">
        <v>6</v>
      </c>
      <c r="F2" s="1" t="s">
        <v>7</v>
      </c>
      <c r="G2" s="1" t="s">
        <v>8</v>
      </c>
      <c r="H2" s="1" t="s">
        <v>9</v>
      </c>
    </row>
    <row r="3" spans="1:12" ht="15" x14ac:dyDescent="0.15">
      <c r="A3" s="40"/>
      <c r="B3" s="41" t="s">
        <v>3</v>
      </c>
      <c r="C3" s="41" t="s">
        <v>4</v>
      </c>
      <c r="D3" s="41" t="s">
        <v>5</v>
      </c>
      <c r="E3" s="1" t="s">
        <v>10</v>
      </c>
      <c r="F3" s="1" t="s">
        <v>11</v>
      </c>
      <c r="G3" s="1" t="s">
        <v>12</v>
      </c>
      <c r="H3" s="1" t="s">
        <v>13</v>
      </c>
    </row>
    <row r="4" spans="1:12" ht="15" x14ac:dyDescent="0.15">
      <c r="A4" s="40"/>
      <c r="B4" s="41" t="s">
        <v>3</v>
      </c>
      <c r="C4" s="41" t="s">
        <v>4</v>
      </c>
      <c r="D4" s="41" t="s">
        <v>5</v>
      </c>
      <c r="E4" s="1" t="s">
        <v>14</v>
      </c>
      <c r="F4" s="1" t="s">
        <v>14</v>
      </c>
      <c r="G4" s="1" t="s">
        <v>14</v>
      </c>
      <c r="H4" s="1" t="s">
        <v>14</v>
      </c>
    </row>
    <row r="5" spans="1:12" ht="19" x14ac:dyDescent="0.2">
      <c r="A5" t="s">
        <v>15</v>
      </c>
      <c r="B5" s="42" t="s">
        <v>16</v>
      </c>
      <c r="C5" s="43" t="s">
        <v>17</v>
      </c>
      <c r="D5" s="16" t="s">
        <v>227</v>
      </c>
      <c r="E5" s="17">
        <f>(E7*E19)+E7</f>
        <v>0</v>
      </c>
      <c r="F5" s="17">
        <f t="shared" ref="F5:H5" si="0">(F7*F19)+F7</f>
        <v>598808</v>
      </c>
      <c r="G5" s="17">
        <f t="shared" si="0"/>
        <v>694293.6</v>
      </c>
      <c r="H5" s="27">
        <f t="shared" si="0"/>
        <v>277151</v>
      </c>
    </row>
    <row r="6" spans="1:12" ht="15" x14ac:dyDescent="0.15">
      <c r="A6" t="s">
        <v>18</v>
      </c>
      <c r="B6" s="42" t="s">
        <v>16</v>
      </c>
      <c r="C6" s="43" t="s">
        <v>17</v>
      </c>
      <c r="D6" s="3" t="s">
        <v>19</v>
      </c>
      <c r="E6" s="2" t="s">
        <v>20</v>
      </c>
      <c r="F6" s="2" t="s">
        <v>20</v>
      </c>
      <c r="G6" s="2" t="s">
        <v>20</v>
      </c>
      <c r="H6" s="28" t="s">
        <v>20</v>
      </c>
    </row>
    <row r="7" spans="1:12" ht="17" x14ac:dyDescent="0.2">
      <c r="A7" t="s">
        <v>21</v>
      </c>
      <c r="B7" s="42" t="s">
        <v>16</v>
      </c>
      <c r="C7" s="43" t="s">
        <v>17</v>
      </c>
      <c r="D7" s="15" t="s">
        <v>226</v>
      </c>
      <c r="E7" s="18">
        <f>E8*E14</f>
        <v>0</v>
      </c>
      <c r="F7" s="18">
        <f t="shared" ref="F7:H7" si="1">F8*F14</f>
        <v>503200</v>
      </c>
      <c r="G7" s="18">
        <f t="shared" si="1"/>
        <v>583440</v>
      </c>
      <c r="H7" s="29">
        <f t="shared" si="1"/>
        <v>232900</v>
      </c>
    </row>
    <row r="8" spans="1:12" ht="15" x14ac:dyDescent="0.15">
      <c r="A8" t="s">
        <v>23</v>
      </c>
      <c r="B8" s="42" t="s">
        <v>16</v>
      </c>
      <c r="C8" s="43" t="s">
        <v>17</v>
      </c>
      <c r="D8" s="3" t="s">
        <v>24</v>
      </c>
      <c r="E8" s="19">
        <v>0</v>
      </c>
      <c r="F8" s="19">
        <v>251600</v>
      </c>
      <c r="G8" s="19">
        <v>291720</v>
      </c>
      <c r="H8" s="30">
        <v>116450</v>
      </c>
    </row>
    <row r="9" spans="1:12" ht="15" x14ac:dyDescent="0.15">
      <c r="A9" t="s">
        <v>25</v>
      </c>
      <c r="B9" s="42" t="s">
        <v>16</v>
      </c>
      <c r="C9" s="43" t="s">
        <v>17</v>
      </c>
      <c r="D9" s="3" t="s">
        <v>26</v>
      </c>
      <c r="E9" s="2">
        <v>2</v>
      </c>
      <c r="F9" s="2">
        <v>2</v>
      </c>
      <c r="G9" s="2">
        <v>2</v>
      </c>
      <c r="H9" s="28">
        <v>2</v>
      </c>
    </row>
    <row r="10" spans="1:12" ht="15" x14ac:dyDescent="0.15">
      <c r="A10" t="s">
        <v>27</v>
      </c>
      <c r="B10" s="42" t="s">
        <v>16</v>
      </c>
      <c r="C10" s="43" t="s">
        <v>17</v>
      </c>
      <c r="D10" s="13" t="s">
        <v>28</v>
      </c>
      <c r="E10" s="23">
        <v>0</v>
      </c>
      <c r="F10" s="23">
        <v>11</v>
      </c>
      <c r="G10" s="23">
        <v>11</v>
      </c>
      <c r="H10" s="31">
        <v>11</v>
      </c>
    </row>
    <row r="11" spans="1:12" ht="30" x14ac:dyDescent="0.15">
      <c r="A11" t="s">
        <v>29</v>
      </c>
      <c r="B11" s="42" t="s">
        <v>16</v>
      </c>
      <c r="C11" s="43" t="s">
        <v>17</v>
      </c>
      <c r="D11" s="3" t="s">
        <v>30</v>
      </c>
      <c r="E11" s="2">
        <v>0</v>
      </c>
      <c r="F11" s="2" t="s">
        <v>31</v>
      </c>
      <c r="G11" s="2" t="s">
        <v>32</v>
      </c>
      <c r="H11" s="28" t="s">
        <v>33</v>
      </c>
    </row>
    <row r="12" spans="1:12" ht="15" x14ac:dyDescent="0.15">
      <c r="A12" t="s">
        <v>34</v>
      </c>
      <c r="B12" s="42" t="s">
        <v>16</v>
      </c>
      <c r="C12" s="43" t="s">
        <v>17</v>
      </c>
      <c r="D12" s="3" t="s">
        <v>35</v>
      </c>
      <c r="E12" s="2">
        <v>0</v>
      </c>
      <c r="F12" s="2" t="s">
        <v>36</v>
      </c>
      <c r="G12" s="2" t="s">
        <v>37</v>
      </c>
      <c r="H12" s="28" t="s">
        <v>38</v>
      </c>
    </row>
    <row r="13" spans="1:12" ht="75" x14ac:dyDescent="0.15">
      <c r="A13" t="s">
        <v>39</v>
      </c>
      <c r="B13" s="42" t="s">
        <v>16</v>
      </c>
      <c r="C13" s="43" t="s">
        <v>17</v>
      </c>
      <c r="D13" s="4" t="s">
        <v>40</v>
      </c>
      <c r="E13" s="2">
        <v>0</v>
      </c>
      <c r="F13" s="2" t="s">
        <v>41</v>
      </c>
      <c r="G13" s="2" t="s">
        <v>42</v>
      </c>
      <c r="H13" s="28" t="s">
        <v>33</v>
      </c>
    </row>
    <row r="14" spans="1:12" ht="15" x14ac:dyDescent="0.15">
      <c r="A14" t="s">
        <v>43</v>
      </c>
      <c r="B14" s="42" t="s">
        <v>16</v>
      </c>
      <c r="C14" s="43" t="s">
        <v>44</v>
      </c>
      <c r="D14" s="3" t="s">
        <v>45</v>
      </c>
      <c r="E14" s="2">
        <v>2</v>
      </c>
      <c r="F14" s="2">
        <v>2</v>
      </c>
      <c r="G14" s="2">
        <v>2</v>
      </c>
      <c r="H14" s="28">
        <v>2</v>
      </c>
    </row>
    <row r="15" spans="1:12" ht="15" x14ac:dyDescent="0.15">
      <c r="A15" t="s">
        <v>46</v>
      </c>
      <c r="B15" s="42" t="s">
        <v>16</v>
      </c>
      <c r="C15" s="43" t="s">
        <v>44</v>
      </c>
      <c r="D15" s="3" t="s">
        <v>47</v>
      </c>
      <c r="E15" s="2" t="s">
        <v>48</v>
      </c>
      <c r="F15" s="2" t="s">
        <v>48</v>
      </c>
      <c r="G15" s="2" t="s">
        <v>48</v>
      </c>
      <c r="H15" s="28" t="s">
        <v>48</v>
      </c>
    </row>
    <row r="16" spans="1:12" ht="15" x14ac:dyDescent="0.15">
      <c r="A16" t="s">
        <v>49</v>
      </c>
      <c r="B16" s="42" t="s">
        <v>16</v>
      </c>
      <c r="C16" s="43" t="s">
        <v>44</v>
      </c>
      <c r="D16" s="12" t="s">
        <v>228</v>
      </c>
      <c r="E16" s="24">
        <v>0</v>
      </c>
      <c r="F16" s="24">
        <f t="shared" ref="F16:G16" si="2">($H$10*5)/F10</f>
        <v>5</v>
      </c>
      <c r="G16" s="24">
        <f t="shared" si="2"/>
        <v>5</v>
      </c>
      <c r="H16" s="32">
        <f>($H$10*5)/H10</f>
        <v>5</v>
      </c>
    </row>
    <row r="17" spans="1:8" ht="15" x14ac:dyDescent="0.15">
      <c r="A17" t="s">
        <v>50</v>
      </c>
      <c r="B17" s="42" t="s">
        <v>16</v>
      </c>
      <c r="C17" s="43" t="s">
        <v>44</v>
      </c>
      <c r="D17" s="12" t="s">
        <v>229</v>
      </c>
      <c r="E17" s="24">
        <v>0</v>
      </c>
      <c r="F17" s="24">
        <f t="shared" ref="F17:G17" si="3">($H$5*10)/F5</f>
        <v>4.6283783783783781</v>
      </c>
      <c r="G17" s="24">
        <f t="shared" si="3"/>
        <v>3.991841491841492</v>
      </c>
      <c r="H17" s="32">
        <f>($H$5*10)/H5</f>
        <v>10</v>
      </c>
    </row>
    <row r="18" spans="1:8" ht="15" x14ac:dyDescent="0.15">
      <c r="A18" t="s">
        <v>51</v>
      </c>
      <c r="B18" s="42" t="s">
        <v>16</v>
      </c>
      <c r="C18" s="43" t="s">
        <v>44</v>
      </c>
      <c r="D18" s="25" t="s">
        <v>230</v>
      </c>
      <c r="E18" s="26">
        <f>E16+E17</f>
        <v>0</v>
      </c>
      <c r="F18" s="26">
        <f t="shared" ref="F18:H18" si="4">F16+F17</f>
        <v>9.628378378378379</v>
      </c>
      <c r="G18" s="26">
        <f t="shared" si="4"/>
        <v>8.9918414918414911</v>
      </c>
      <c r="H18" s="33">
        <f t="shared" si="4"/>
        <v>15</v>
      </c>
    </row>
    <row r="19" spans="1:8" ht="15" x14ac:dyDescent="0.15">
      <c r="A19" t="s">
        <v>52</v>
      </c>
      <c r="B19" s="42" t="s">
        <v>16</v>
      </c>
      <c r="C19" s="43" t="s">
        <v>53</v>
      </c>
      <c r="D19" s="3" t="s">
        <v>54</v>
      </c>
      <c r="E19" s="2" t="s">
        <v>55</v>
      </c>
      <c r="F19" s="2" t="s">
        <v>56</v>
      </c>
      <c r="G19" s="2" t="s">
        <v>56</v>
      </c>
      <c r="H19" s="28" t="s">
        <v>56</v>
      </c>
    </row>
    <row r="20" spans="1:8" ht="15" x14ac:dyDescent="0.15">
      <c r="A20" t="s">
        <v>57</v>
      </c>
      <c r="B20" s="42" t="s">
        <v>16</v>
      </c>
      <c r="C20" s="43" t="s">
        <v>53</v>
      </c>
      <c r="D20" s="3" t="s">
        <v>58</v>
      </c>
      <c r="E20" s="2">
        <v>0</v>
      </c>
      <c r="F20" s="2" t="s">
        <v>59</v>
      </c>
      <c r="G20" s="2" t="s">
        <v>60</v>
      </c>
      <c r="H20" s="28">
        <v>30</v>
      </c>
    </row>
    <row r="21" spans="1:8" ht="15" x14ac:dyDescent="0.15">
      <c r="A21" t="s">
        <v>61</v>
      </c>
      <c r="B21" s="42" t="s">
        <v>16</v>
      </c>
      <c r="C21" s="43" t="s">
        <v>53</v>
      </c>
      <c r="D21" s="13" t="s">
        <v>62</v>
      </c>
      <c r="E21" s="14">
        <v>0</v>
      </c>
      <c r="F21" s="14" t="s">
        <v>63</v>
      </c>
      <c r="G21" s="14" t="s">
        <v>64</v>
      </c>
      <c r="H21" s="34">
        <v>5</v>
      </c>
    </row>
    <row r="22" spans="1:8" ht="15" x14ac:dyDescent="0.15">
      <c r="A22" t="s">
        <v>65</v>
      </c>
      <c r="B22" s="42" t="s">
        <v>16</v>
      </c>
      <c r="C22" s="43" t="s">
        <v>53</v>
      </c>
      <c r="D22" s="4" t="s">
        <v>66</v>
      </c>
      <c r="E22" s="2">
        <v>0</v>
      </c>
      <c r="F22" s="2" t="s">
        <v>67</v>
      </c>
      <c r="G22" s="2" t="s">
        <v>68</v>
      </c>
      <c r="H22" s="28">
        <v>15</v>
      </c>
    </row>
    <row r="23" spans="1:8" ht="19" x14ac:dyDescent="0.2">
      <c r="A23" t="s">
        <v>69</v>
      </c>
      <c r="B23" s="37" t="s">
        <v>70</v>
      </c>
      <c r="C23" s="38" t="s">
        <v>17</v>
      </c>
      <c r="D23" s="22" t="s">
        <v>227</v>
      </c>
      <c r="E23" s="17">
        <f t="shared" ref="E23:H23" si="5">(E25*E37)+E25</f>
        <v>204680</v>
      </c>
      <c r="F23" s="17">
        <f t="shared" si="5"/>
        <v>163744</v>
      </c>
      <c r="G23" s="17">
        <f t="shared" si="5"/>
        <v>325266.27</v>
      </c>
      <c r="H23" s="27">
        <f t="shared" si="5"/>
        <v>136731</v>
      </c>
    </row>
    <row r="24" spans="1:8" ht="15" x14ac:dyDescent="0.15">
      <c r="A24" t="s">
        <v>71</v>
      </c>
      <c r="B24" s="37" t="s">
        <v>70</v>
      </c>
      <c r="C24" s="38" t="s">
        <v>17</v>
      </c>
      <c r="D24" s="5" t="s">
        <v>19</v>
      </c>
      <c r="E24" s="2" t="s">
        <v>20</v>
      </c>
      <c r="F24" s="2" t="s">
        <v>20</v>
      </c>
      <c r="G24" s="2" t="s">
        <v>20</v>
      </c>
      <c r="H24" s="28" t="s">
        <v>20</v>
      </c>
    </row>
    <row r="25" spans="1:8" ht="17" x14ac:dyDescent="0.2">
      <c r="A25" t="s">
        <v>72</v>
      </c>
      <c r="B25" s="37" t="s">
        <v>70</v>
      </c>
      <c r="C25" s="38" t="s">
        <v>17</v>
      </c>
      <c r="D25" s="21" t="s">
        <v>226</v>
      </c>
      <c r="E25" s="18">
        <f t="shared" ref="E25:H25" si="6">E26*E32</f>
        <v>172000</v>
      </c>
      <c r="F25" s="18">
        <f t="shared" si="6"/>
        <v>137600</v>
      </c>
      <c r="G25" s="18">
        <f t="shared" si="6"/>
        <v>273333</v>
      </c>
      <c r="H25" s="29">
        <f t="shared" si="6"/>
        <v>114900</v>
      </c>
    </row>
    <row r="26" spans="1:8" ht="15" x14ac:dyDescent="0.15">
      <c r="A26" t="s">
        <v>73</v>
      </c>
      <c r="B26" s="37" t="s">
        <v>70</v>
      </c>
      <c r="C26" s="38" t="s">
        <v>17</v>
      </c>
      <c r="D26" s="5" t="s">
        <v>24</v>
      </c>
      <c r="E26" s="19">
        <v>172000</v>
      </c>
      <c r="F26" s="19">
        <v>137600</v>
      </c>
      <c r="G26" s="19">
        <v>273333</v>
      </c>
      <c r="H26" s="30">
        <v>114900</v>
      </c>
    </row>
    <row r="27" spans="1:8" ht="15" x14ac:dyDescent="0.15">
      <c r="A27" t="s">
        <v>74</v>
      </c>
      <c r="B27" s="37" t="s">
        <v>70</v>
      </c>
      <c r="C27" s="38" t="s">
        <v>17</v>
      </c>
      <c r="D27" s="5" t="s">
        <v>26</v>
      </c>
      <c r="E27" s="2">
        <v>1</v>
      </c>
      <c r="F27" s="2">
        <v>1</v>
      </c>
      <c r="G27" s="2">
        <v>1</v>
      </c>
      <c r="H27" s="28">
        <v>1</v>
      </c>
    </row>
    <row r="28" spans="1:8" ht="15" x14ac:dyDescent="0.15">
      <c r="A28" t="s">
        <v>75</v>
      </c>
      <c r="B28" s="37" t="s">
        <v>70</v>
      </c>
      <c r="C28" s="38" t="s">
        <v>17</v>
      </c>
      <c r="D28" s="20" t="s">
        <v>28</v>
      </c>
      <c r="E28" s="23">
        <v>5</v>
      </c>
      <c r="F28" s="23">
        <v>11</v>
      </c>
      <c r="G28" s="23">
        <v>11</v>
      </c>
      <c r="H28" s="31">
        <v>11</v>
      </c>
    </row>
    <row r="29" spans="1:8" ht="15" x14ac:dyDescent="0.15">
      <c r="A29" t="s">
        <v>76</v>
      </c>
      <c r="B29" s="37" t="s">
        <v>70</v>
      </c>
      <c r="C29" s="38" t="s">
        <v>17</v>
      </c>
      <c r="D29" s="5" t="s">
        <v>30</v>
      </c>
      <c r="E29" s="2"/>
      <c r="F29" s="2" t="s">
        <v>77</v>
      </c>
      <c r="G29" s="2" t="s">
        <v>78</v>
      </c>
      <c r="H29" s="28" t="s">
        <v>79</v>
      </c>
    </row>
    <row r="30" spans="1:8" ht="15" x14ac:dyDescent="0.15">
      <c r="A30" t="s">
        <v>80</v>
      </c>
      <c r="B30" s="37" t="s">
        <v>70</v>
      </c>
      <c r="C30" s="38" t="s">
        <v>17</v>
      </c>
      <c r="D30" s="5" t="s">
        <v>35</v>
      </c>
      <c r="E30" s="2"/>
      <c r="F30" s="2" t="s">
        <v>81</v>
      </c>
      <c r="G30" s="2" t="s">
        <v>82</v>
      </c>
      <c r="H30" s="28" t="s">
        <v>83</v>
      </c>
    </row>
    <row r="31" spans="1:8" ht="30" x14ac:dyDescent="0.15">
      <c r="A31" t="s">
        <v>84</v>
      </c>
      <c r="B31" s="37" t="s">
        <v>70</v>
      </c>
      <c r="C31" s="38" t="s">
        <v>17</v>
      </c>
      <c r="D31" s="6" t="s">
        <v>40</v>
      </c>
      <c r="E31" s="2"/>
      <c r="F31" s="2" t="s">
        <v>85</v>
      </c>
      <c r="G31" s="2" t="s">
        <v>86</v>
      </c>
      <c r="H31" s="28"/>
    </row>
    <row r="32" spans="1:8" ht="15" x14ac:dyDescent="0.15">
      <c r="A32" t="s">
        <v>87</v>
      </c>
      <c r="B32" s="37" t="s">
        <v>70</v>
      </c>
      <c r="C32" s="38" t="s">
        <v>44</v>
      </c>
      <c r="D32" s="5" t="s">
        <v>45</v>
      </c>
      <c r="E32" s="2">
        <v>1</v>
      </c>
      <c r="F32" s="2">
        <v>1</v>
      </c>
      <c r="G32" s="2">
        <v>1</v>
      </c>
      <c r="H32" s="28">
        <v>1</v>
      </c>
    </row>
    <row r="33" spans="1:8" ht="15" x14ac:dyDescent="0.15">
      <c r="A33" t="s">
        <v>88</v>
      </c>
      <c r="B33" s="37" t="s">
        <v>70</v>
      </c>
      <c r="C33" s="38" t="s">
        <v>44</v>
      </c>
      <c r="D33" s="5" t="s">
        <v>47</v>
      </c>
      <c r="E33" s="2" t="s">
        <v>48</v>
      </c>
      <c r="F33" s="2" t="s">
        <v>48</v>
      </c>
      <c r="G33" s="2" t="s">
        <v>48</v>
      </c>
      <c r="H33" s="28" t="s">
        <v>48</v>
      </c>
    </row>
    <row r="34" spans="1:8" ht="15" x14ac:dyDescent="0.15">
      <c r="A34" t="s">
        <v>89</v>
      </c>
      <c r="B34" s="37" t="s">
        <v>70</v>
      </c>
      <c r="C34" s="38" t="s">
        <v>44</v>
      </c>
      <c r="D34" s="45" t="s">
        <v>228</v>
      </c>
      <c r="E34" s="24">
        <f t="shared" ref="E34:G34" si="7">($H$28*5)/E28</f>
        <v>11</v>
      </c>
      <c r="F34" s="24">
        <f t="shared" si="7"/>
        <v>5</v>
      </c>
      <c r="G34" s="24">
        <f t="shared" si="7"/>
        <v>5</v>
      </c>
      <c r="H34" s="32">
        <f>($H$28*5)/H28</f>
        <v>5</v>
      </c>
    </row>
    <row r="35" spans="1:8" ht="15" x14ac:dyDescent="0.15">
      <c r="A35" t="s">
        <v>90</v>
      </c>
      <c r="B35" s="37" t="s">
        <v>70</v>
      </c>
      <c r="C35" s="38" t="s">
        <v>44</v>
      </c>
      <c r="D35" s="45" t="s">
        <v>229</v>
      </c>
      <c r="E35" s="24">
        <f t="shared" ref="E35:G35" si="8">($H$23*10)/E23</f>
        <v>6.6802325581395348</v>
      </c>
      <c r="F35" s="24">
        <f t="shared" si="8"/>
        <v>8.3502906976744189</v>
      </c>
      <c r="G35" s="24">
        <f t="shared" si="8"/>
        <v>4.203663663004467</v>
      </c>
      <c r="H35" s="32">
        <f>($H$23*10)/H23</f>
        <v>10</v>
      </c>
    </row>
    <row r="36" spans="1:8" ht="15" x14ac:dyDescent="0.15">
      <c r="A36" t="s">
        <v>91</v>
      </c>
      <c r="B36" s="37" t="s">
        <v>70</v>
      </c>
      <c r="C36" s="38" t="s">
        <v>44</v>
      </c>
      <c r="D36" s="46" t="s">
        <v>230</v>
      </c>
      <c r="E36" s="26">
        <f t="shared" ref="E36:G36" si="9">E34+E35</f>
        <v>17.680232558139537</v>
      </c>
      <c r="F36" s="26">
        <f t="shared" si="9"/>
        <v>13.350290697674419</v>
      </c>
      <c r="G36" s="26">
        <f t="shared" si="9"/>
        <v>9.2036636630044661</v>
      </c>
      <c r="H36" s="33">
        <f>H34+H35</f>
        <v>15</v>
      </c>
    </row>
    <row r="37" spans="1:8" ht="15" x14ac:dyDescent="0.15">
      <c r="A37" t="s">
        <v>92</v>
      </c>
      <c r="B37" s="37" t="s">
        <v>70</v>
      </c>
      <c r="C37" s="38" t="s">
        <v>53</v>
      </c>
      <c r="D37" s="5" t="s">
        <v>54</v>
      </c>
      <c r="E37" s="2" t="s">
        <v>56</v>
      </c>
      <c r="F37" s="2" t="s">
        <v>56</v>
      </c>
      <c r="G37" s="2" t="s">
        <v>56</v>
      </c>
      <c r="H37" s="28" t="s">
        <v>56</v>
      </c>
    </row>
    <row r="38" spans="1:8" ht="15" x14ac:dyDescent="0.15">
      <c r="A38" t="s">
        <v>93</v>
      </c>
      <c r="B38" s="37" t="s">
        <v>70</v>
      </c>
      <c r="C38" s="38" t="s">
        <v>53</v>
      </c>
      <c r="D38" s="5" t="s">
        <v>58</v>
      </c>
      <c r="E38" s="2" t="s">
        <v>94</v>
      </c>
      <c r="F38" s="2" t="s">
        <v>59</v>
      </c>
      <c r="G38" s="2" t="s">
        <v>60</v>
      </c>
      <c r="H38" s="28">
        <v>30</v>
      </c>
    </row>
    <row r="39" spans="1:8" ht="15" x14ac:dyDescent="0.15">
      <c r="A39" t="s">
        <v>95</v>
      </c>
      <c r="B39" s="37" t="s">
        <v>70</v>
      </c>
      <c r="C39" s="38" t="s">
        <v>53</v>
      </c>
      <c r="D39" s="20" t="s">
        <v>62</v>
      </c>
      <c r="E39" s="14" t="s">
        <v>96</v>
      </c>
      <c r="F39" s="14" t="s">
        <v>97</v>
      </c>
      <c r="G39" s="14" t="s">
        <v>64</v>
      </c>
      <c r="H39" s="34">
        <v>5</v>
      </c>
    </row>
    <row r="40" spans="1:8" ht="15" x14ac:dyDescent="0.15">
      <c r="A40" t="s">
        <v>98</v>
      </c>
      <c r="B40" s="37" t="s">
        <v>70</v>
      </c>
      <c r="C40" s="38" t="s">
        <v>53</v>
      </c>
      <c r="D40" s="6" t="s">
        <v>66</v>
      </c>
      <c r="E40" s="2" t="s">
        <v>94</v>
      </c>
      <c r="F40" s="2" t="s">
        <v>67</v>
      </c>
      <c r="G40" s="2" t="s">
        <v>68</v>
      </c>
      <c r="H40" s="28">
        <v>15</v>
      </c>
    </row>
    <row r="42" spans="1:8" ht="38" x14ac:dyDescent="0.2">
      <c r="B42" s="39" t="s">
        <v>231</v>
      </c>
      <c r="C42" s="39"/>
      <c r="D42" s="39"/>
      <c r="E42" s="35"/>
      <c r="F42" s="35"/>
      <c r="G42" s="35"/>
      <c r="H42" s="36" t="s">
        <v>232</v>
      </c>
    </row>
  </sheetData>
  <autoFilter ref="A4:H40" xr:uid="{00000000-0009-0000-0000-000000000000}"/>
  <mergeCells count="13">
    <mergeCell ref="A2:A4"/>
    <mergeCell ref="B2:B4"/>
    <mergeCell ref="C2:C4"/>
    <mergeCell ref="D2:D4"/>
    <mergeCell ref="B5:B22"/>
    <mergeCell ref="C5:C13"/>
    <mergeCell ref="C14:C18"/>
    <mergeCell ref="C19:C22"/>
    <mergeCell ref="B23:B40"/>
    <mergeCell ref="C23:C31"/>
    <mergeCell ref="C32:C36"/>
    <mergeCell ref="C37:C40"/>
    <mergeCell ref="B42:D42"/>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1"/>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27.5" bestFit="1" customWidth="1"/>
    <col min="4" max="4" width="38.5" bestFit="1" customWidth="1"/>
    <col min="5" max="5" width="30.83203125" bestFit="1" customWidth="1"/>
    <col min="6" max="8" width="20" hidden="1" bestFit="1" customWidth="1"/>
    <col min="9" max="9" width="63.83203125" bestFit="1" customWidth="1"/>
    <col min="10" max="13" width="20" hidden="1" bestFit="1" customWidth="1"/>
    <col min="14" max="17" width="20" bestFit="1" customWidth="1"/>
    <col min="18" max="18" width="30.83203125" bestFit="1" customWidth="1"/>
    <col min="19" max="19" width="20" hidden="1" bestFit="1" customWidth="1"/>
    <col min="20" max="22" width="20" bestFit="1" customWidth="1"/>
    <col min="23" max="23" width="69.33203125" bestFit="1" customWidth="1"/>
    <col min="24" max="25" width="20" bestFit="1" customWidth="1"/>
    <col min="26" max="26" width="125.33203125" bestFit="1" customWidth="1"/>
    <col min="27" max="27" width="20" bestFit="1" customWidth="1"/>
    <col min="28" max="28" width="152.83203125" bestFit="1" customWidth="1"/>
  </cols>
  <sheetData>
    <row r="1" spans="1:28" hidden="1" x14ac:dyDescent="0.15">
      <c r="A1" t="s">
        <v>99</v>
      </c>
      <c r="B1" t="s">
        <v>100</v>
      </c>
      <c r="C1" t="s">
        <v>101</v>
      </c>
      <c r="D1" t="s">
        <v>102</v>
      </c>
      <c r="E1" t="s">
        <v>103</v>
      </c>
      <c r="F1" t="s">
        <v>104</v>
      </c>
      <c r="G1" t="s">
        <v>105</v>
      </c>
      <c r="H1" t="s">
        <v>106</v>
      </c>
      <c r="I1" t="s">
        <v>107</v>
      </c>
      <c r="J1" t="s">
        <v>108</v>
      </c>
      <c r="K1" t="s">
        <v>109</v>
      </c>
      <c r="L1" t="s">
        <v>110</v>
      </c>
      <c r="M1" t="s">
        <v>111</v>
      </c>
      <c r="N1" t="s">
        <v>112</v>
      </c>
      <c r="O1" t="s">
        <v>113</v>
      </c>
      <c r="P1" t="s">
        <v>114</v>
      </c>
      <c r="Q1" t="s">
        <v>115</v>
      </c>
      <c r="R1" t="s">
        <v>116</v>
      </c>
      <c r="S1" t="s">
        <v>117</v>
      </c>
      <c r="T1" t="s">
        <v>118</v>
      </c>
      <c r="U1" t="s">
        <v>119</v>
      </c>
      <c r="V1" t="s">
        <v>120</v>
      </c>
      <c r="W1" t="s">
        <v>121</v>
      </c>
      <c r="X1" t="s">
        <v>122</v>
      </c>
      <c r="Y1" t="s">
        <v>123</v>
      </c>
      <c r="Z1" t="s">
        <v>124</v>
      </c>
      <c r="AA1" t="s">
        <v>125</v>
      </c>
      <c r="AB1" t="s">
        <v>126</v>
      </c>
    </row>
    <row r="2" spans="1:28" ht="20" x14ac:dyDescent="0.2">
      <c r="A2" s="7"/>
      <c r="B2" s="44" t="s">
        <v>127</v>
      </c>
      <c r="C2" s="44" t="s">
        <v>127</v>
      </c>
      <c r="D2" s="44" t="s">
        <v>127</v>
      </c>
      <c r="E2" s="44" t="s">
        <v>127</v>
      </c>
      <c r="F2" s="44" t="s">
        <v>128</v>
      </c>
      <c r="G2" s="44" t="s">
        <v>128</v>
      </c>
      <c r="H2" s="44" t="s">
        <v>129</v>
      </c>
      <c r="I2" s="44" t="s">
        <v>129</v>
      </c>
      <c r="J2" s="44" t="s">
        <v>130</v>
      </c>
      <c r="K2" s="44" t="s">
        <v>130</v>
      </c>
      <c r="L2" s="44" t="s">
        <v>131</v>
      </c>
      <c r="M2" s="44" t="s">
        <v>131</v>
      </c>
      <c r="N2" s="44" t="s">
        <v>44</v>
      </c>
      <c r="O2" s="44" t="s">
        <v>44</v>
      </c>
      <c r="P2" s="44" t="s">
        <v>44</v>
      </c>
      <c r="Q2" s="44" t="s">
        <v>44</v>
      </c>
      <c r="R2" s="44" t="s">
        <v>44</v>
      </c>
      <c r="S2" s="44" t="s">
        <v>17</v>
      </c>
      <c r="T2" s="44" t="s">
        <v>17</v>
      </c>
      <c r="U2" s="44" t="s">
        <v>17</v>
      </c>
      <c r="V2" s="44" t="s">
        <v>17</v>
      </c>
      <c r="W2" s="44" t="s">
        <v>17</v>
      </c>
      <c r="X2" s="44" t="s">
        <v>17</v>
      </c>
      <c r="Y2" s="44" t="s">
        <v>17</v>
      </c>
      <c r="Z2" s="44" t="s">
        <v>17</v>
      </c>
      <c r="AA2" s="44" t="s">
        <v>17</v>
      </c>
      <c r="AB2" s="44" t="s">
        <v>17</v>
      </c>
    </row>
    <row r="3" spans="1:28" ht="60" x14ac:dyDescent="0.15">
      <c r="A3" s="1"/>
      <c r="B3" s="1" t="s">
        <v>132</v>
      </c>
      <c r="C3" s="1" t="s">
        <v>133</v>
      </c>
      <c r="D3" s="1" t="s">
        <v>134</v>
      </c>
      <c r="E3" s="1" t="s">
        <v>135</v>
      </c>
      <c r="F3" s="1" t="s">
        <v>136</v>
      </c>
      <c r="G3" s="1" t="s">
        <v>137</v>
      </c>
      <c r="H3" s="1" t="s">
        <v>138</v>
      </c>
      <c r="I3" s="1" t="s">
        <v>3</v>
      </c>
      <c r="J3" s="1" t="s">
        <v>139</v>
      </c>
      <c r="K3" s="1" t="s">
        <v>140</v>
      </c>
      <c r="L3" s="1" t="s">
        <v>141</v>
      </c>
      <c r="M3" s="1" t="s">
        <v>142</v>
      </c>
      <c r="N3" s="1" t="s">
        <v>143</v>
      </c>
      <c r="O3" s="1" t="s">
        <v>144</v>
      </c>
      <c r="P3" s="1" t="s">
        <v>145</v>
      </c>
      <c r="Q3" s="1" t="s">
        <v>146</v>
      </c>
      <c r="R3" s="1" t="s">
        <v>147</v>
      </c>
      <c r="S3" s="1" t="s">
        <v>148</v>
      </c>
      <c r="T3" s="1" t="s">
        <v>149</v>
      </c>
      <c r="U3" s="1" t="s">
        <v>150</v>
      </c>
      <c r="V3" s="1" t="s">
        <v>151</v>
      </c>
      <c r="W3" s="1" t="s">
        <v>152</v>
      </c>
      <c r="X3" s="1" t="s">
        <v>153</v>
      </c>
      <c r="Y3" s="1" t="s">
        <v>154</v>
      </c>
      <c r="Z3" s="1" t="s">
        <v>155</v>
      </c>
      <c r="AA3" s="1" t="s">
        <v>156</v>
      </c>
      <c r="AB3" s="1" t="s">
        <v>3</v>
      </c>
    </row>
    <row r="4" spans="1:28" ht="15" x14ac:dyDescent="0.15">
      <c r="B4" s="8">
        <v>642163</v>
      </c>
      <c r="C4" s="8" t="s">
        <v>6</v>
      </c>
      <c r="D4" s="8" t="s">
        <v>10</v>
      </c>
      <c r="E4" s="9">
        <v>46134.454918981479</v>
      </c>
      <c r="F4" s="8"/>
      <c r="G4" s="8" t="s">
        <v>157</v>
      </c>
      <c r="H4" s="8">
        <v>786836</v>
      </c>
      <c r="I4" s="8" t="s">
        <v>16</v>
      </c>
      <c r="J4" s="10"/>
      <c r="K4" s="8"/>
      <c r="L4" s="8"/>
      <c r="M4" s="10"/>
      <c r="N4">
        <v>2</v>
      </c>
      <c r="O4" s="8" t="s">
        <v>48</v>
      </c>
      <c r="P4">
        <v>219923.33333299999</v>
      </c>
      <c r="Q4" s="8" t="s">
        <v>20</v>
      </c>
      <c r="R4" s="9">
        <v>46146</v>
      </c>
      <c r="S4" s="8">
        <v>3534624</v>
      </c>
      <c r="T4">
        <v>2</v>
      </c>
      <c r="U4">
        <f t="shared" ref="U4:U11" ca="1" si="0">OFFSET($A$1, ROW() - 1, COLUMN() + 2)</f>
        <v>0</v>
      </c>
      <c r="V4" s="8" t="s">
        <v>20</v>
      </c>
      <c r="W4" s="8" t="s">
        <v>22</v>
      </c>
      <c r="X4">
        <v>0</v>
      </c>
      <c r="Y4" s="10">
        <v>0</v>
      </c>
      <c r="Z4" s="8">
        <v>0</v>
      </c>
      <c r="AA4" s="8">
        <v>0</v>
      </c>
      <c r="AB4" s="8">
        <v>0</v>
      </c>
    </row>
    <row r="5" spans="1:28" ht="15" x14ac:dyDescent="0.15">
      <c r="B5" s="8">
        <v>642163</v>
      </c>
      <c r="C5" s="8" t="s">
        <v>6</v>
      </c>
      <c r="D5" s="8" t="s">
        <v>10</v>
      </c>
      <c r="E5" s="9">
        <v>46134.454918981479</v>
      </c>
      <c r="F5" s="8"/>
      <c r="G5" s="8" t="s">
        <v>157</v>
      </c>
      <c r="H5" s="8">
        <v>786837</v>
      </c>
      <c r="I5" s="8" t="s">
        <v>70</v>
      </c>
      <c r="J5" s="10"/>
      <c r="K5" s="8"/>
      <c r="L5" s="8"/>
      <c r="M5" s="10"/>
      <c r="N5">
        <v>1</v>
      </c>
      <c r="O5" s="8" t="s">
        <v>48</v>
      </c>
      <c r="P5">
        <v>174458.25</v>
      </c>
      <c r="Q5" s="8" t="s">
        <v>20</v>
      </c>
      <c r="R5" s="9">
        <v>46146</v>
      </c>
      <c r="S5" s="8">
        <v>3534625</v>
      </c>
      <c r="T5">
        <v>1</v>
      </c>
      <c r="U5">
        <f t="shared" ca="1" si="0"/>
        <v>172000</v>
      </c>
      <c r="V5" s="8" t="s">
        <v>20</v>
      </c>
      <c r="W5" s="8" t="s">
        <v>22</v>
      </c>
      <c r="X5">
        <v>172000</v>
      </c>
      <c r="Y5" s="10">
        <v>5</v>
      </c>
      <c r="Z5" s="8"/>
      <c r="AA5" s="8"/>
      <c r="AB5" s="8"/>
    </row>
    <row r="6" spans="1:28" ht="15" x14ac:dyDescent="0.15">
      <c r="B6" s="8">
        <v>642383</v>
      </c>
      <c r="C6" s="8" t="s">
        <v>7</v>
      </c>
      <c r="D6" s="8" t="s">
        <v>11</v>
      </c>
      <c r="E6" s="9">
        <v>46133.60670138889</v>
      </c>
      <c r="F6" s="8"/>
      <c r="G6" s="8" t="s">
        <v>157</v>
      </c>
      <c r="H6" s="8">
        <v>786836</v>
      </c>
      <c r="I6" s="8" t="s">
        <v>16</v>
      </c>
      <c r="J6" s="10"/>
      <c r="K6" s="8"/>
      <c r="L6" s="8"/>
      <c r="M6" s="10"/>
      <c r="N6">
        <v>2</v>
      </c>
      <c r="O6" s="8" t="s">
        <v>48</v>
      </c>
      <c r="P6">
        <v>219923.33333299999</v>
      </c>
      <c r="Q6" s="8" t="s">
        <v>20</v>
      </c>
      <c r="R6" s="9">
        <v>46146</v>
      </c>
      <c r="S6" s="8">
        <v>3535925</v>
      </c>
      <c r="T6">
        <v>2</v>
      </c>
      <c r="U6">
        <f t="shared" ca="1" si="0"/>
        <v>251600</v>
      </c>
      <c r="V6" s="8" t="s">
        <v>20</v>
      </c>
      <c r="W6" s="8" t="s">
        <v>22</v>
      </c>
      <c r="X6">
        <v>251600</v>
      </c>
      <c r="Y6" s="10">
        <v>10</v>
      </c>
      <c r="Z6" s="8" t="s">
        <v>31</v>
      </c>
      <c r="AA6" s="8" t="s">
        <v>36</v>
      </c>
      <c r="AB6" s="8" t="s">
        <v>41</v>
      </c>
    </row>
    <row r="7" spans="1:28" ht="30" x14ac:dyDescent="0.15">
      <c r="B7" s="8">
        <v>642383</v>
      </c>
      <c r="C7" s="8" t="s">
        <v>7</v>
      </c>
      <c r="D7" s="8" t="s">
        <v>11</v>
      </c>
      <c r="E7" s="9">
        <v>46133.60670138889</v>
      </c>
      <c r="F7" s="8"/>
      <c r="G7" s="8" t="s">
        <v>157</v>
      </c>
      <c r="H7" s="8">
        <v>786837</v>
      </c>
      <c r="I7" s="8" t="s">
        <v>70</v>
      </c>
      <c r="J7" s="10"/>
      <c r="K7" s="8"/>
      <c r="L7" s="8"/>
      <c r="M7" s="10"/>
      <c r="N7">
        <v>1</v>
      </c>
      <c r="O7" s="8" t="s">
        <v>48</v>
      </c>
      <c r="P7">
        <v>174458.25</v>
      </c>
      <c r="Q7" s="8" t="s">
        <v>20</v>
      </c>
      <c r="R7" s="9">
        <v>46146</v>
      </c>
      <c r="S7" s="8">
        <v>3535926</v>
      </c>
      <c r="T7">
        <v>1</v>
      </c>
      <c r="U7">
        <f t="shared" ca="1" si="0"/>
        <v>137600</v>
      </c>
      <c r="V7" s="8" t="s">
        <v>20</v>
      </c>
      <c r="W7" s="8" t="s">
        <v>22</v>
      </c>
      <c r="X7">
        <v>137600</v>
      </c>
      <c r="Y7" s="10">
        <v>10</v>
      </c>
      <c r="Z7" s="8" t="s">
        <v>77</v>
      </c>
      <c r="AA7" s="8" t="s">
        <v>81</v>
      </c>
      <c r="AB7" s="8" t="s">
        <v>85</v>
      </c>
    </row>
    <row r="8" spans="1:28" ht="75" x14ac:dyDescent="0.15">
      <c r="B8" s="8">
        <v>642303</v>
      </c>
      <c r="C8" s="8" t="s">
        <v>8</v>
      </c>
      <c r="D8" s="8" t="s">
        <v>12</v>
      </c>
      <c r="E8" s="9">
        <v>46133.461805555555</v>
      </c>
      <c r="F8" s="8"/>
      <c r="G8" s="8" t="s">
        <v>157</v>
      </c>
      <c r="H8" s="8">
        <v>786836</v>
      </c>
      <c r="I8" s="8" t="s">
        <v>16</v>
      </c>
      <c r="J8" s="10"/>
      <c r="K8" s="8"/>
      <c r="L8" s="8"/>
      <c r="M8" s="10"/>
      <c r="N8">
        <v>2</v>
      </c>
      <c r="O8" s="8" t="s">
        <v>48</v>
      </c>
      <c r="P8">
        <v>219923.33333299999</v>
      </c>
      <c r="Q8" s="8" t="s">
        <v>20</v>
      </c>
      <c r="R8" s="9">
        <v>46146</v>
      </c>
      <c r="S8" s="8">
        <v>3535389</v>
      </c>
      <c r="T8">
        <v>2</v>
      </c>
      <c r="U8">
        <f t="shared" ca="1" si="0"/>
        <v>291720</v>
      </c>
      <c r="V8" s="8" t="s">
        <v>20</v>
      </c>
      <c r="W8" s="8" t="s">
        <v>22</v>
      </c>
      <c r="X8">
        <v>291720</v>
      </c>
      <c r="Y8" s="10">
        <v>8</v>
      </c>
      <c r="Z8" s="8" t="s">
        <v>32</v>
      </c>
      <c r="AA8" s="8" t="s">
        <v>37</v>
      </c>
      <c r="AB8" s="8" t="s">
        <v>42</v>
      </c>
    </row>
    <row r="9" spans="1:28" ht="30" x14ac:dyDescent="0.15">
      <c r="B9" s="8">
        <v>642303</v>
      </c>
      <c r="C9" s="8" t="s">
        <v>8</v>
      </c>
      <c r="D9" s="8" t="s">
        <v>12</v>
      </c>
      <c r="E9" s="9">
        <v>46133.461805555555</v>
      </c>
      <c r="F9" s="8"/>
      <c r="G9" s="8" t="s">
        <v>157</v>
      </c>
      <c r="H9" s="8">
        <v>786837</v>
      </c>
      <c r="I9" s="8" t="s">
        <v>70</v>
      </c>
      <c r="J9" s="10"/>
      <c r="K9" s="8"/>
      <c r="L9" s="8"/>
      <c r="M9" s="10"/>
      <c r="N9">
        <v>1</v>
      </c>
      <c r="O9" s="8" t="s">
        <v>48</v>
      </c>
      <c r="P9">
        <v>174458.25</v>
      </c>
      <c r="Q9" s="8" t="s">
        <v>20</v>
      </c>
      <c r="R9" s="9">
        <v>46146</v>
      </c>
      <c r="S9" s="8">
        <v>3535390</v>
      </c>
      <c r="T9">
        <v>1</v>
      </c>
      <c r="U9">
        <f t="shared" ca="1" si="0"/>
        <v>273333</v>
      </c>
      <c r="V9" s="8" t="s">
        <v>20</v>
      </c>
      <c r="W9" s="8" t="s">
        <v>22</v>
      </c>
      <c r="X9">
        <v>273333</v>
      </c>
      <c r="Y9" s="10">
        <v>8</v>
      </c>
      <c r="Z9" s="8" t="s">
        <v>78</v>
      </c>
      <c r="AA9" s="8" t="s">
        <v>82</v>
      </c>
      <c r="AB9" s="8" t="s">
        <v>86</v>
      </c>
    </row>
    <row r="10" spans="1:28" ht="15" x14ac:dyDescent="0.15">
      <c r="B10" s="8">
        <v>642221</v>
      </c>
      <c r="C10" s="8" t="s">
        <v>9</v>
      </c>
      <c r="D10" s="8" t="s">
        <v>13</v>
      </c>
      <c r="E10" s="9">
        <v>46134.402141203704</v>
      </c>
      <c r="F10" s="8"/>
      <c r="G10" s="8" t="s">
        <v>157</v>
      </c>
      <c r="H10" s="8">
        <v>786836</v>
      </c>
      <c r="I10" s="8" t="s">
        <v>16</v>
      </c>
      <c r="J10" s="10"/>
      <c r="K10" s="8"/>
      <c r="L10" s="8"/>
      <c r="M10" s="10"/>
      <c r="N10">
        <v>2</v>
      </c>
      <c r="O10" s="8" t="s">
        <v>48</v>
      </c>
      <c r="P10">
        <v>219923.33333299999</v>
      </c>
      <c r="Q10" s="8" t="s">
        <v>20</v>
      </c>
      <c r="R10" s="9">
        <v>46146</v>
      </c>
      <c r="S10" s="8">
        <v>3534853</v>
      </c>
      <c r="T10">
        <v>2</v>
      </c>
      <c r="U10">
        <f t="shared" ca="1" si="0"/>
        <v>116450</v>
      </c>
      <c r="V10" s="8" t="s">
        <v>20</v>
      </c>
      <c r="W10" s="8" t="s">
        <v>22</v>
      </c>
      <c r="X10">
        <v>116450</v>
      </c>
      <c r="Y10" s="10">
        <v>5</v>
      </c>
      <c r="Z10" s="8" t="s">
        <v>33</v>
      </c>
      <c r="AA10" s="8" t="s">
        <v>38</v>
      </c>
      <c r="AB10" s="8" t="s">
        <v>33</v>
      </c>
    </row>
    <row r="11" spans="1:28" ht="15" x14ac:dyDescent="0.15">
      <c r="B11" s="8">
        <v>642221</v>
      </c>
      <c r="C11" s="8" t="s">
        <v>9</v>
      </c>
      <c r="D11" s="8" t="s">
        <v>13</v>
      </c>
      <c r="E11" s="9">
        <v>46134.402141203704</v>
      </c>
      <c r="F11" s="8"/>
      <c r="G11" s="8" t="s">
        <v>157</v>
      </c>
      <c r="H11" s="8">
        <v>786837</v>
      </c>
      <c r="I11" s="8" t="s">
        <v>70</v>
      </c>
      <c r="J11" s="10"/>
      <c r="K11" s="8"/>
      <c r="L11" s="8"/>
      <c r="M11" s="10"/>
      <c r="N11">
        <v>1</v>
      </c>
      <c r="O11" s="8" t="s">
        <v>48</v>
      </c>
      <c r="P11">
        <v>174458.25</v>
      </c>
      <c r="Q11" s="8" t="s">
        <v>20</v>
      </c>
      <c r="R11" s="9">
        <v>46146</v>
      </c>
      <c r="S11" s="8">
        <v>3534854</v>
      </c>
      <c r="T11">
        <v>1</v>
      </c>
      <c r="U11">
        <f t="shared" ca="1" si="0"/>
        <v>114900</v>
      </c>
      <c r="V11" s="8" t="s">
        <v>20</v>
      </c>
      <c r="W11" s="8" t="s">
        <v>22</v>
      </c>
      <c r="X11">
        <v>114900</v>
      </c>
      <c r="Y11" s="10">
        <v>5</v>
      </c>
      <c r="Z11" s="8" t="s">
        <v>79</v>
      </c>
      <c r="AA11" s="8" t="s">
        <v>83</v>
      </c>
      <c r="AB11" s="8"/>
    </row>
  </sheetData>
  <autoFilter ref="A3:AB11" xr:uid="{00000000-0009-0000-0000-000001000000}"/>
  <mergeCells count="7">
    <mergeCell ref="N2:R2"/>
    <mergeCell ref="S2:AB2"/>
    <mergeCell ref="B2:E2"/>
    <mergeCell ref="F2:G2"/>
    <mergeCell ref="H2:I2"/>
    <mergeCell ref="J2:K2"/>
    <mergeCell ref="L2:M2"/>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1"/>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27.5" bestFit="1" customWidth="1"/>
    <col min="4" max="4" width="38.5" bestFit="1" customWidth="1"/>
    <col min="5" max="5" width="30.83203125" bestFit="1" customWidth="1"/>
    <col min="6" max="8" width="20" hidden="1" bestFit="1" customWidth="1"/>
    <col min="9" max="9" width="63.83203125" bestFit="1" customWidth="1"/>
    <col min="10" max="11" width="20" hidden="1" bestFit="1" customWidth="1"/>
    <col min="12" max="16" width="20" bestFit="1" customWidth="1"/>
    <col min="17" max="17" width="25.33203125" bestFit="1" customWidth="1"/>
  </cols>
  <sheetData>
    <row r="1" spans="1:17" hidden="1" x14ac:dyDescent="0.15">
      <c r="A1" t="s">
        <v>158</v>
      </c>
      <c r="B1" t="s">
        <v>100</v>
      </c>
      <c r="C1" t="s">
        <v>101</v>
      </c>
      <c r="D1" t="s">
        <v>102</v>
      </c>
      <c r="E1" t="s">
        <v>103</v>
      </c>
      <c r="F1" t="s">
        <v>104</v>
      </c>
      <c r="G1" t="s">
        <v>105</v>
      </c>
      <c r="H1" t="s">
        <v>106</v>
      </c>
      <c r="I1" t="s">
        <v>107</v>
      </c>
      <c r="J1" t="s">
        <v>110</v>
      </c>
      <c r="K1" t="s">
        <v>111</v>
      </c>
      <c r="L1" t="s">
        <v>112</v>
      </c>
      <c r="M1" t="s">
        <v>113</v>
      </c>
      <c r="N1" t="s">
        <v>159</v>
      </c>
      <c r="O1" t="s">
        <v>160</v>
      </c>
      <c r="P1" t="s">
        <v>161</v>
      </c>
      <c r="Q1" t="s">
        <v>162</v>
      </c>
    </row>
    <row r="2" spans="1:17" ht="20" x14ac:dyDescent="0.2">
      <c r="A2" s="7"/>
      <c r="B2" s="44" t="s">
        <v>127</v>
      </c>
      <c r="C2" s="44" t="s">
        <v>127</v>
      </c>
      <c r="D2" s="44" t="s">
        <v>127</v>
      </c>
      <c r="E2" s="44" t="s">
        <v>127</v>
      </c>
      <c r="F2" s="44" t="s">
        <v>128</v>
      </c>
      <c r="G2" s="44" t="s">
        <v>128</v>
      </c>
      <c r="H2" s="44" t="s">
        <v>129</v>
      </c>
      <c r="I2" s="44" t="s">
        <v>129</v>
      </c>
      <c r="J2" s="44" t="s">
        <v>131</v>
      </c>
      <c r="K2" s="44" t="s">
        <v>131</v>
      </c>
      <c r="L2" s="44" t="s">
        <v>44</v>
      </c>
      <c r="M2" s="44" t="s">
        <v>44</v>
      </c>
      <c r="N2" s="44" t="s">
        <v>163</v>
      </c>
      <c r="O2" s="44" t="s">
        <v>163</v>
      </c>
      <c r="P2" s="44" t="s">
        <v>163</v>
      </c>
      <c r="Q2" s="44" t="s">
        <v>163</v>
      </c>
    </row>
    <row r="3" spans="1:17" ht="45" x14ac:dyDescent="0.15">
      <c r="A3" s="1"/>
      <c r="B3" s="1" t="s">
        <v>132</v>
      </c>
      <c r="C3" s="1" t="s">
        <v>133</v>
      </c>
      <c r="D3" s="1" t="s">
        <v>134</v>
      </c>
      <c r="E3" s="1" t="s">
        <v>135</v>
      </c>
      <c r="F3" s="1" t="s">
        <v>136</v>
      </c>
      <c r="G3" s="1" t="s">
        <v>137</v>
      </c>
      <c r="H3" s="1" t="s">
        <v>138</v>
      </c>
      <c r="I3" s="1" t="s">
        <v>3</v>
      </c>
      <c r="J3" s="1" t="s">
        <v>141</v>
      </c>
      <c r="K3" s="1" t="s">
        <v>142</v>
      </c>
      <c r="L3" s="1" t="s">
        <v>143</v>
      </c>
      <c r="M3" s="1" t="s">
        <v>144</v>
      </c>
      <c r="N3" s="1" t="s">
        <v>164</v>
      </c>
      <c r="O3" s="1" t="s">
        <v>165</v>
      </c>
      <c r="P3" s="1" t="s">
        <v>166</v>
      </c>
      <c r="Q3" s="1" t="s">
        <v>167</v>
      </c>
    </row>
    <row r="4" spans="1:17" ht="15" x14ac:dyDescent="0.15">
      <c r="B4" s="8">
        <v>642163</v>
      </c>
      <c r="C4" s="8" t="s">
        <v>6</v>
      </c>
      <c r="D4" s="8" t="s">
        <v>10</v>
      </c>
      <c r="E4" s="9">
        <v>46134.454918981479</v>
      </c>
      <c r="F4" s="8"/>
      <c r="G4" s="8" t="s">
        <v>157</v>
      </c>
      <c r="H4" s="8">
        <v>786836</v>
      </c>
      <c r="I4" s="8" t="s">
        <v>16</v>
      </c>
      <c r="J4" s="8"/>
      <c r="K4" s="10"/>
      <c r="L4">
        <v>2</v>
      </c>
      <c r="M4" s="8" t="s">
        <v>48</v>
      </c>
      <c r="N4">
        <v>219923.33333299999</v>
      </c>
      <c r="O4">
        <v>0</v>
      </c>
      <c r="P4">
        <v>439846.66666599998</v>
      </c>
      <c r="Q4" s="11">
        <v>1</v>
      </c>
    </row>
    <row r="5" spans="1:17" ht="15" x14ac:dyDescent="0.15">
      <c r="B5" s="8">
        <v>642163</v>
      </c>
      <c r="C5" s="8" t="s">
        <v>6</v>
      </c>
      <c r="D5" s="8" t="s">
        <v>10</v>
      </c>
      <c r="E5" s="9">
        <v>46134.454918981479</v>
      </c>
      <c r="F5" s="8"/>
      <c r="G5" s="8" t="s">
        <v>157</v>
      </c>
      <c r="H5" s="8">
        <v>786837</v>
      </c>
      <c r="I5" s="8" t="s">
        <v>70</v>
      </c>
      <c r="J5" s="8"/>
      <c r="K5" s="10"/>
      <c r="L5">
        <v>1</v>
      </c>
      <c r="M5" s="8" t="s">
        <v>48</v>
      </c>
      <c r="N5">
        <v>174458.25</v>
      </c>
      <c r="O5">
        <v>172000</v>
      </c>
      <c r="P5">
        <v>2458.25</v>
      </c>
      <c r="Q5" s="11">
        <v>1.4090763836046733E-2</v>
      </c>
    </row>
    <row r="6" spans="1:17" ht="15" x14ac:dyDescent="0.15">
      <c r="B6" s="8">
        <v>642383</v>
      </c>
      <c r="C6" s="8" t="s">
        <v>7</v>
      </c>
      <c r="D6" s="8" t="s">
        <v>11</v>
      </c>
      <c r="E6" s="9">
        <v>46133.60670138889</v>
      </c>
      <c r="F6" s="8"/>
      <c r="G6" s="8" t="s">
        <v>157</v>
      </c>
      <c r="H6" s="8">
        <v>786836</v>
      </c>
      <c r="I6" s="8" t="s">
        <v>16</v>
      </c>
      <c r="J6" s="8"/>
      <c r="K6" s="10"/>
      <c r="L6">
        <v>2</v>
      </c>
      <c r="M6" s="8" t="s">
        <v>48</v>
      </c>
      <c r="N6">
        <v>219923.33333299999</v>
      </c>
      <c r="O6">
        <v>251600</v>
      </c>
      <c r="P6">
        <v>-63353.333334000003</v>
      </c>
      <c r="Q6" s="11">
        <v>-0.14403504251654975</v>
      </c>
    </row>
    <row r="7" spans="1:17" ht="15" x14ac:dyDescent="0.15">
      <c r="B7" s="8">
        <v>642383</v>
      </c>
      <c r="C7" s="8" t="s">
        <v>7</v>
      </c>
      <c r="D7" s="8" t="s">
        <v>11</v>
      </c>
      <c r="E7" s="9">
        <v>46133.60670138889</v>
      </c>
      <c r="F7" s="8"/>
      <c r="G7" s="8" t="s">
        <v>157</v>
      </c>
      <c r="H7" s="8">
        <v>786837</v>
      </c>
      <c r="I7" s="8" t="s">
        <v>70</v>
      </c>
      <c r="J7" s="8"/>
      <c r="K7" s="10"/>
      <c r="L7">
        <v>1</v>
      </c>
      <c r="M7" s="8" t="s">
        <v>48</v>
      </c>
      <c r="N7">
        <v>174458.25</v>
      </c>
      <c r="O7">
        <v>137600</v>
      </c>
      <c r="P7">
        <v>36858.25</v>
      </c>
      <c r="Q7" s="11">
        <v>0.21127261106883738</v>
      </c>
    </row>
    <row r="8" spans="1:17" ht="15" x14ac:dyDescent="0.15">
      <c r="B8" s="8">
        <v>642303</v>
      </c>
      <c r="C8" s="8" t="s">
        <v>8</v>
      </c>
      <c r="D8" s="8" t="s">
        <v>12</v>
      </c>
      <c r="E8" s="9">
        <v>46133.461805555555</v>
      </c>
      <c r="F8" s="8"/>
      <c r="G8" s="8" t="s">
        <v>157</v>
      </c>
      <c r="H8" s="8">
        <v>786836</v>
      </c>
      <c r="I8" s="8" t="s">
        <v>16</v>
      </c>
      <c r="J8" s="8"/>
      <c r="K8" s="10"/>
      <c r="L8">
        <v>2</v>
      </c>
      <c r="M8" s="8" t="s">
        <v>48</v>
      </c>
      <c r="N8">
        <v>219923.33333299999</v>
      </c>
      <c r="O8">
        <v>291720</v>
      </c>
      <c r="P8">
        <v>-143593.333334</v>
      </c>
      <c r="Q8" s="11">
        <v>-0.32646225199891848</v>
      </c>
    </row>
    <row r="9" spans="1:17" ht="15" x14ac:dyDescent="0.15">
      <c r="B9" s="8">
        <v>642303</v>
      </c>
      <c r="C9" s="8" t="s">
        <v>8</v>
      </c>
      <c r="D9" s="8" t="s">
        <v>12</v>
      </c>
      <c r="E9" s="9">
        <v>46133.461805555555</v>
      </c>
      <c r="F9" s="8"/>
      <c r="G9" s="8" t="s">
        <v>157</v>
      </c>
      <c r="H9" s="8">
        <v>786837</v>
      </c>
      <c r="I9" s="8" t="s">
        <v>70</v>
      </c>
      <c r="J9" s="8"/>
      <c r="K9" s="10"/>
      <c r="L9">
        <v>1</v>
      </c>
      <c r="M9" s="8" t="s">
        <v>48</v>
      </c>
      <c r="N9">
        <v>174458.25</v>
      </c>
      <c r="O9">
        <v>273333</v>
      </c>
      <c r="P9">
        <v>-98874.75</v>
      </c>
      <c r="Q9" s="11">
        <v>-0.56675307702559208</v>
      </c>
    </row>
    <row r="10" spans="1:17" ht="15" x14ac:dyDescent="0.15">
      <c r="B10" s="8">
        <v>642221</v>
      </c>
      <c r="C10" s="8" t="s">
        <v>9</v>
      </c>
      <c r="D10" s="8" t="s">
        <v>13</v>
      </c>
      <c r="E10" s="9">
        <v>46134.402141203704</v>
      </c>
      <c r="F10" s="8"/>
      <c r="G10" s="8" t="s">
        <v>157</v>
      </c>
      <c r="H10" s="8">
        <v>786836</v>
      </c>
      <c r="I10" s="8" t="s">
        <v>16</v>
      </c>
      <c r="J10" s="8"/>
      <c r="K10" s="10"/>
      <c r="L10">
        <v>2</v>
      </c>
      <c r="M10" s="8" t="s">
        <v>48</v>
      </c>
      <c r="N10">
        <v>219923.33333299999</v>
      </c>
      <c r="O10">
        <v>116450</v>
      </c>
      <c r="P10">
        <v>206946.666666</v>
      </c>
      <c r="Q10" s="11">
        <v>0.4704972945109212</v>
      </c>
    </row>
    <row r="11" spans="1:17" ht="15" x14ac:dyDescent="0.15">
      <c r="B11" s="8">
        <v>642221</v>
      </c>
      <c r="C11" s="8" t="s">
        <v>9</v>
      </c>
      <c r="D11" s="8" t="s">
        <v>13</v>
      </c>
      <c r="E11" s="9">
        <v>46134.402141203704</v>
      </c>
      <c r="F11" s="8"/>
      <c r="G11" s="8" t="s">
        <v>157</v>
      </c>
      <c r="H11" s="8">
        <v>786837</v>
      </c>
      <c r="I11" s="8" t="s">
        <v>70</v>
      </c>
      <c r="J11" s="8"/>
      <c r="K11" s="10"/>
      <c r="L11">
        <v>1</v>
      </c>
      <c r="M11" s="8" t="s">
        <v>48</v>
      </c>
      <c r="N11">
        <v>174458.25</v>
      </c>
      <c r="O11">
        <v>114900</v>
      </c>
      <c r="P11">
        <v>59558.25</v>
      </c>
      <c r="Q11" s="11">
        <v>0.34138970212070796</v>
      </c>
    </row>
  </sheetData>
  <autoFilter ref="A3:Q11" xr:uid="{00000000-0009-0000-0000-000002000000}"/>
  <mergeCells count="6">
    <mergeCell ref="N2:Q2"/>
    <mergeCell ref="B2:E2"/>
    <mergeCell ref="F2:G2"/>
    <mergeCell ref="H2:I2"/>
    <mergeCell ref="J2:K2"/>
    <mergeCell ref="L2:M2"/>
  </mergeCells>
  <pageMargins left="0.75" right="0.75" top="1" bottom="1" header="0.5" footer="0.5"/>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7"/>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27.5" bestFit="1" customWidth="1"/>
    <col min="4" max="4" width="38.5" bestFit="1" customWidth="1"/>
    <col min="5" max="5" width="30.83203125" bestFit="1" customWidth="1"/>
    <col min="6" max="8" width="20" bestFit="1" customWidth="1"/>
    <col min="9" max="9" width="25.33203125" bestFit="1" customWidth="1"/>
  </cols>
  <sheetData>
    <row r="1" spans="1:9" hidden="1" x14ac:dyDescent="0.15">
      <c r="A1" t="s">
        <v>168</v>
      </c>
      <c r="B1" t="s">
        <v>100</v>
      </c>
      <c r="C1" t="s">
        <v>101</v>
      </c>
      <c r="D1" t="s">
        <v>102</v>
      </c>
      <c r="E1" t="s">
        <v>103</v>
      </c>
      <c r="F1" t="s">
        <v>169</v>
      </c>
      <c r="G1" t="s">
        <v>170</v>
      </c>
      <c r="H1" t="s">
        <v>171</v>
      </c>
      <c r="I1" t="s">
        <v>172</v>
      </c>
    </row>
    <row r="2" spans="1:9" ht="20" x14ac:dyDescent="0.2">
      <c r="A2" s="7"/>
      <c r="B2" s="44" t="s">
        <v>127</v>
      </c>
      <c r="C2" s="44" t="s">
        <v>127</v>
      </c>
      <c r="D2" s="44" t="s">
        <v>127</v>
      </c>
      <c r="E2" s="44" t="s">
        <v>127</v>
      </c>
      <c r="F2" s="44" t="s">
        <v>173</v>
      </c>
      <c r="G2" s="44" t="s">
        <v>173</v>
      </c>
      <c r="H2" s="44" t="s">
        <v>173</v>
      </c>
      <c r="I2" s="44" t="s">
        <v>173</v>
      </c>
    </row>
    <row r="3" spans="1:9" ht="45" x14ac:dyDescent="0.15">
      <c r="A3" s="1"/>
      <c r="B3" s="1" t="s">
        <v>132</v>
      </c>
      <c r="C3" s="1" t="s">
        <v>133</v>
      </c>
      <c r="D3" s="1" t="s">
        <v>134</v>
      </c>
      <c r="E3" s="1" t="s">
        <v>135</v>
      </c>
      <c r="F3" s="1" t="s">
        <v>174</v>
      </c>
      <c r="G3" s="1" t="s">
        <v>175</v>
      </c>
      <c r="H3" s="1" t="s">
        <v>166</v>
      </c>
      <c r="I3" s="1" t="s">
        <v>167</v>
      </c>
    </row>
    <row r="4" spans="1:9" ht="15" x14ac:dyDescent="0.15">
      <c r="B4" s="8">
        <v>642163</v>
      </c>
      <c r="C4" s="8" t="s">
        <v>6</v>
      </c>
      <c r="D4" s="8" t="s">
        <v>10</v>
      </c>
      <c r="E4" s="9">
        <v>46134.454918981479</v>
      </c>
      <c r="F4">
        <v>614304.91666600003</v>
      </c>
      <c r="G4">
        <v>172000</v>
      </c>
      <c r="H4">
        <v>442304.91666599998</v>
      </c>
      <c r="I4" s="11">
        <v>0.72000875243927587</v>
      </c>
    </row>
    <row r="5" spans="1:9" ht="15" x14ac:dyDescent="0.15">
      <c r="B5" s="8">
        <v>642221</v>
      </c>
      <c r="C5" s="8" t="s">
        <v>9</v>
      </c>
      <c r="D5" s="8" t="s">
        <v>13</v>
      </c>
      <c r="E5" s="9">
        <v>46134.402141203704</v>
      </c>
      <c r="F5">
        <v>614304.91666600003</v>
      </c>
      <c r="G5">
        <v>347800</v>
      </c>
      <c r="H5">
        <v>266504.91666599998</v>
      </c>
      <c r="I5" s="11">
        <v>0.43383165173476834</v>
      </c>
    </row>
    <row r="6" spans="1:9" ht="15" x14ac:dyDescent="0.15">
      <c r="B6" s="8">
        <v>642303</v>
      </c>
      <c r="C6" s="8" t="s">
        <v>8</v>
      </c>
      <c r="D6" s="8" t="s">
        <v>12</v>
      </c>
      <c r="E6" s="9">
        <v>46133.461805555555</v>
      </c>
      <c r="F6">
        <v>614304.91666600003</v>
      </c>
      <c r="G6">
        <v>856773</v>
      </c>
      <c r="H6">
        <v>-242468.083334</v>
      </c>
      <c r="I6" s="11">
        <v>-0.39470314619967606</v>
      </c>
    </row>
    <row r="7" spans="1:9" ht="15" x14ac:dyDescent="0.15">
      <c r="B7" s="8">
        <v>642383</v>
      </c>
      <c r="C7" s="8" t="s">
        <v>7</v>
      </c>
      <c r="D7" s="8" t="s">
        <v>11</v>
      </c>
      <c r="E7" s="9">
        <v>46133.60670138889</v>
      </c>
      <c r="F7">
        <v>614304.91666600003</v>
      </c>
      <c r="G7">
        <v>640800</v>
      </c>
      <c r="H7">
        <v>-26495.083333999999</v>
      </c>
      <c r="I7" s="11">
        <v>-4.313018277274424E-2</v>
      </c>
    </row>
  </sheetData>
  <autoFilter ref="A3:I7" xr:uid="{00000000-0009-0000-0000-000003000000}"/>
  <mergeCells count="2">
    <mergeCell ref="B2:E2"/>
    <mergeCell ref="F2:I2"/>
  </mergeCells>
  <pageMargins left="0.75" right="0.75" top="1" bottom="1" header="0.5" footer="0.5"/>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51"/>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27.5" bestFit="1" customWidth="1"/>
    <col min="4" max="4" width="38.5" bestFit="1" customWidth="1"/>
    <col min="5" max="5" width="30.83203125" bestFit="1" customWidth="1"/>
    <col min="6" max="8" width="20" hidden="1" bestFit="1" customWidth="1"/>
    <col min="9" max="9" width="63.83203125" bestFit="1" customWidth="1"/>
    <col min="10" max="10" width="46.1640625" bestFit="1" customWidth="1"/>
    <col min="11" max="11" width="20" hidden="1" bestFit="1" customWidth="1"/>
    <col min="12" max="12" width="27.5" bestFit="1" customWidth="1"/>
    <col min="13" max="13" width="22" bestFit="1" customWidth="1"/>
    <col min="14" max="14" width="20" bestFit="1" customWidth="1"/>
    <col min="15" max="15" width="20" hidden="1" bestFit="1" customWidth="1"/>
    <col min="16" max="16" width="45.1640625" bestFit="1" customWidth="1"/>
  </cols>
  <sheetData>
    <row r="1" spans="1:16" hidden="1" x14ac:dyDescent="0.15">
      <c r="A1" t="s">
        <v>176</v>
      </c>
      <c r="B1" t="s">
        <v>100</v>
      </c>
      <c r="C1" t="s">
        <v>101</v>
      </c>
      <c r="D1" t="s">
        <v>102</v>
      </c>
      <c r="E1" t="s">
        <v>103</v>
      </c>
      <c r="F1" t="s">
        <v>104</v>
      </c>
      <c r="G1" t="s">
        <v>105</v>
      </c>
      <c r="H1" t="s">
        <v>106</v>
      </c>
      <c r="I1" t="s">
        <v>107</v>
      </c>
      <c r="J1" t="s">
        <v>177</v>
      </c>
      <c r="K1" t="s">
        <v>178</v>
      </c>
      <c r="L1" t="s">
        <v>179</v>
      </c>
      <c r="M1" t="s">
        <v>180</v>
      </c>
      <c r="N1" t="s">
        <v>181</v>
      </c>
      <c r="O1" t="s">
        <v>182</v>
      </c>
      <c r="P1" t="s">
        <v>183</v>
      </c>
    </row>
    <row r="2" spans="1:16" ht="21" x14ac:dyDescent="0.2">
      <c r="A2" s="7"/>
      <c r="B2" s="44" t="s">
        <v>127</v>
      </c>
      <c r="C2" s="44" t="s">
        <v>127</v>
      </c>
      <c r="D2" s="44" t="s">
        <v>127</v>
      </c>
      <c r="E2" s="44" t="s">
        <v>127</v>
      </c>
      <c r="F2" s="44" t="s">
        <v>128</v>
      </c>
      <c r="G2" s="44" t="s">
        <v>128</v>
      </c>
      <c r="H2" s="44" t="s">
        <v>129</v>
      </c>
      <c r="I2" s="44" t="s">
        <v>129</v>
      </c>
      <c r="J2" s="7" t="s">
        <v>184</v>
      </c>
      <c r="K2" s="44" t="s">
        <v>185</v>
      </c>
      <c r="L2" s="44" t="s">
        <v>185</v>
      </c>
      <c r="M2" s="44" t="s">
        <v>185</v>
      </c>
      <c r="N2" s="44" t="s">
        <v>185</v>
      </c>
      <c r="O2" s="44" t="s">
        <v>186</v>
      </c>
      <c r="P2" s="44" t="s">
        <v>186</v>
      </c>
    </row>
    <row r="3" spans="1:16" ht="45" x14ac:dyDescent="0.15">
      <c r="A3" s="1"/>
      <c r="B3" s="1" t="s">
        <v>132</v>
      </c>
      <c r="C3" s="1" t="s">
        <v>133</v>
      </c>
      <c r="D3" s="1" t="s">
        <v>134</v>
      </c>
      <c r="E3" s="1" t="s">
        <v>135</v>
      </c>
      <c r="F3" s="1" t="s">
        <v>136</v>
      </c>
      <c r="G3" s="1" t="s">
        <v>137</v>
      </c>
      <c r="H3" s="1" t="s">
        <v>138</v>
      </c>
      <c r="I3" s="1" t="s">
        <v>3</v>
      </c>
      <c r="J3" s="1" t="s">
        <v>187</v>
      </c>
      <c r="K3" s="1" t="s">
        <v>188</v>
      </c>
      <c r="L3" s="1" t="s">
        <v>189</v>
      </c>
      <c r="M3" s="1" t="s">
        <v>190</v>
      </c>
      <c r="N3" s="1" t="s">
        <v>191</v>
      </c>
      <c r="O3" s="1" t="s">
        <v>192</v>
      </c>
      <c r="P3" s="1" t="s">
        <v>127</v>
      </c>
    </row>
    <row r="4" spans="1:16" ht="15" x14ac:dyDescent="0.15">
      <c r="B4" s="8">
        <v>642163</v>
      </c>
      <c r="C4" s="8" t="s">
        <v>6</v>
      </c>
      <c r="D4" s="8" t="s">
        <v>10</v>
      </c>
      <c r="E4" s="9">
        <v>46134.454918981479</v>
      </c>
      <c r="F4" s="8"/>
      <c r="G4" s="8" t="s">
        <v>157</v>
      </c>
      <c r="H4" s="8">
        <v>786836</v>
      </c>
      <c r="I4" s="8" t="s">
        <v>16</v>
      </c>
      <c r="J4" s="8" t="s">
        <v>53</v>
      </c>
      <c r="K4" s="8">
        <v>175</v>
      </c>
      <c r="L4" s="8" t="s">
        <v>193</v>
      </c>
      <c r="M4" s="8" t="s">
        <v>193</v>
      </c>
      <c r="N4" s="8" t="s">
        <v>194</v>
      </c>
      <c r="P4" s="8" t="s">
        <v>195</v>
      </c>
    </row>
    <row r="5" spans="1:16" ht="15" x14ac:dyDescent="0.15">
      <c r="B5" s="8">
        <v>642163</v>
      </c>
      <c r="C5" s="8" t="s">
        <v>6</v>
      </c>
      <c r="D5" s="8" t="s">
        <v>10</v>
      </c>
      <c r="E5" s="9">
        <v>46134.454918981479</v>
      </c>
      <c r="F5" s="8"/>
      <c r="G5" s="8" t="s">
        <v>157</v>
      </c>
      <c r="H5" s="8">
        <v>786836</v>
      </c>
      <c r="I5" s="8" t="s">
        <v>16</v>
      </c>
      <c r="J5" s="8" t="s">
        <v>53</v>
      </c>
      <c r="K5" s="8">
        <v>176</v>
      </c>
      <c r="L5" s="8" t="s">
        <v>54</v>
      </c>
      <c r="M5" s="8" t="s">
        <v>196</v>
      </c>
      <c r="N5" s="8" t="s">
        <v>197</v>
      </c>
      <c r="O5">
        <v>5675515</v>
      </c>
      <c r="P5" s="8" t="s">
        <v>55</v>
      </c>
    </row>
    <row r="6" spans="1:16" ht="15" x14ac:dyDescent="0.15">
      <c r="B6" s="8">
        <v>642163</v>
      </c>
      <c r="C6" s="8" t="s">
        <v>6</v>
      </c>
      <c r="D6" s="8" t="s">
        <v>10</v>
      </c>
      <c r="E6" s="9">
        <v>46134.454918981479</v>
      </c>
      <c r="F6" s="8"/>
      <c r="G6" s="8" t="s">
        <v>157</v>
      </c>
      <c r="H6" s="8">
        <v>786836</v>
      </c>
      <c r="I6" s="8" t="s">
        <v>16</v>
      </c>
      <c r="J6" s="8" t="s">
        <v>53</v>
      </c>
      <c r="K6" s="8">
        <v>177</v>
      </c>
      <c r="L6" s="8" t="s">
        <v>58</v>
      </c>
      <c r="M6" s="8" t="s">
        <v>198</v>
      </c>
      <c r="N6" s="8" t="s">
        <v>197</v>
      </c>
      <c r="O6">
        <v>5675516</v>
      </c>
      <c r="P6" s="8">
        <v>0</v>
      </c>
    </row>
    <row r="7" spans="1:16" ht="15" x14ac:dyDescent="0.15">
      <c r="B7" s="8">
        <v>642163</v>
      </c>
      <c r="C7" s="8" t="s">
        <v>6</v>
      </c>
      <c r="D7" s="8" t="s">
        <v>10</v>
      </c>
      <c r="E7" s="9">
        <v>46134.454918981479</v>
      </c>
      <c r="F7" s="8"/>
      <c r="G7" s="8" t="s">
        <v>157</v>
      </c>
      <c r="H7" s="8">
        <v>786836</v>
      </c>
      <c r="I7" s="8" t="s">
        <v>16</v>
      </c>
      <c r="J7" s="8" t="s">
        <v>53</v>
      </c>
      <c r="K7" s="8">
        <v>178</v>
      </c>
      <c r="L7" s="8" t="s">
        <v>62</v>
      </c>
      <c r="M7" s="8" t="s">
        <v>198</v>
      </c>
      <c r="N7" s="8" t="s">
        <v>197</v>
      </c>
      <c r="O7">
        <v>5675517</v>
      </c>
      <c r="P7" s="8">
        <v>0</v>
      </c>
    </row>
    <row r="8" spans="1:16" ht="15" x14ac:dyDescent="0.15">
      <c r="B8" s="8">
        <v>642163</v>
      </c>
      <c r="C8" s="8" t="s">
        <v>6</v>
      </c>
      <c r="D8" s="8" t="s">
        <v>10</v>
      </c>
      <c r="E8" s="9">
        <v>46134.454918981479</v>
      </c>
      <c r="F8" s="8"/>
      <c r="G8" s="8" t="s">
        <v>157</v>
      </c>
      <c r="H8" s="8">
        <v>786836</v>
      </c>
      <c r="I8" s="8" t="s">
        <v>16</v>
      </c>
      <c r="J8" s="8" t="s">
        <v>53</v>
      </c>
      <c r="K8" s="8">
        <v>179</v>
      </c>
      <c r="L8" s="8" t="s">
        <v>66</v>
      </c>
      <c r="M8" s="8" t="s">
        <v>198</v>
      </c>
      <c r="N8" s="8" t="s">
        <v>197</v>
      </c>
      <c r="O8">
        <v>5675518</v>
      </c>
      <c r="P8" s="8">
        <v>0</v>
      </c>
    </row>
    <row r="9" spans="1:16" ht="15" x14ac:dyDescent="0.15">
      <c r="B9" s="8">
        <v>642163</v>
      </c>
      <c r="C9" s="8" t="s">
        <v>6</v>
      </c>
      <c r="D9" s="8" t="s">
        <v>10</v>
      </c>
      <c r="E9" s="9">
        <v>46134.454918981479</v>
      </c>
      <c r="F9" s="8"/>
      <c r="G9" s="8" t="s">
        <v>157</v>
      </c>
      <c r="H9" s="8">
        <v>786836</v>
      </c>
      <c r="I9" s="8" t="s">
        <v>16</v>
      </c>
      <c r="J9" s="8" t="s">
        <v>53</v>
      </c>
      <c r="K9" s="8">
        <v>180</v>
      </c>
      <c r="L9" s="8" t="s">
        <v>193</v>
      </c>
      <c r="M9" s="8" t="s">
        <v>193</v>
      </c>
      <c r="N9" s="8" t="s">
        <v>194</v>
      </c>
      <c r="P9" s="8" t="s">
        <v>195</v>
      </c>
    </row>
    <row r="10" spans="1:16" ht="15" x14ac:dyDescent="0.15">
      <c r="B10" s="8">
        <v>642163</v>
      </c>
      <c r="C10" s="8" t="s">
        <v>6</v>
      </c>
      <c r="D10" s="8" t="s">
        <v>10</v>
      </c>
      <c r="E10" s="9">
        <v>46134.454918981479</v>
      </c>
      <c r="F10" s="8"/>
      <c r="G10" s="8" t="s">
        <v>157</v>
      </c>
      <c r="H10" s="8">
        <v>786837</v>
      </c>
      <c r="I10" s="8" t="s">
        <v>70</v>
      </c>
      <c r="J10" s="8" t="s">
        <v>53</v>
      </c>
      <c r="K10" s="8">
        <v>175</v>
      </c>
      <c r="L10" s="8" t="s">
        <v>193</v>
      </c>
      <c r="M10" s="8" t="s">
        <v>193</v>
      </c>
      <c r="N10" s="8" t="s">
        <v>194</v>
      </c>
      <c r="P10" s="8" t="s">
        <v>195</v>
      </c>
    </row>
    <row r="11" spans="1:16" ht="15" x14ac:dyDescent="0.15">
      <c r="B11" s="8">
        <v>642163</v>
      </c>
      <c r="C11" s="8" t="s">
        <v>6</v>
      </c>
      <c r="D11" s="8" t="s">
        <v>10</v>
      </c>
      <c r="E11" s="9">
        <v>46134.454918981479</v>
      </c>
      <c r="F11" s="8"/>
      <c r="G11" s="8" t="s">
        <v>157</v>
      </c>
      <c r="H11" s="8">
        <v>786837</v>
      </c>
      <c r="I11" s="8" t="s">
        <v>70</v>
      </c>
      <c r="J11" s="8" t="s">
        <v>53</v>
      </c>
      <c r="K11" s="8">
        <v>176</v>
      </c>
      <c r="L11" s="8" t="s">
        <v>54</v>
      </c>
      <c r="M11" s="8" t="s">
        <v>196</v>
      </c>
      <c r="N11" s="8" t="s">
        <v>197</v>
      </c>
      <c r="O11">
        <v>5675519</v>
      </c>
      <c r="P11" s="8" t="s">
        <v>56</v>
      </c>
    </row>
    <row r="12" spans="1:16" ht="15" x14ac:dyDescent="0.15">
      <c r="B12" s="8">
        <v>642163</v>
      </c>
      <c r="C12" s="8" t="s">
        <v>6</v>
      </c>
      <c r="D12" s="8" t="s">
        <v>10</v>
      </c>
      <c r="E12" s="9">
        <v>46134.454918981479</v>
      </c>
      <c r="F12" s="8"/>
      <c r="G12" s="8" t="s">
        <v>157</v>
      </c>
      <c r="H12" s="8">
        <v>786837</v>
      </c>
      <c r="I12" s="8" t="s">
        <v>70</v>
      </c>
      <c r="J12" s="8" t="s">
        <v>53</v>
      </c>
      <c r="K12" s="8">
        <v>177</v>
      </c>
      <c r="L12" s="8" t="s">
        <v>58</v>
      </c>
      <c r="M12" s="8" t="s">
        <v>198</v>
      </c>
      <c r="N12" s="8" t="s">
        <v>197</v>
      </c>
      <c r="O12">
        <v>5675520</v>
      </c>
      <c r="P12" s="8" t="s">
        <v>94</v>
      </c>
    </row>
    <row r="13" spans="1:16" ht="15" x14ac:dyDescent="0.15">
      <c r="B13" s="8">
        <v>642163</v>
      </c>
      <c r="C13" s="8" t="s">
        <v>6</v>
      </c>
      <c r="D13" s="8" t="s">
        <v>10</v>
      </c>
      <c r="E13" s="9">
        <v>46134.454918981479</v>
      </c>
      <c r="F13" s="8"/>
      <c r="G13" s="8" t="s">
        <v>157</v>
      </c>
      <c r="H13" s="8">
        <v>786837</v>
      </c>
      <c r="I13" s="8" t="s">
        <v>70</v>
      </c>
      <c r="J13" s="8" t="s">
        <v>53</v>
      </c>
      <c r="K13" s="8">
        <v>178</v>
      </c>
      <c r="L13" s="8" t="s">
        <v>62</v>
      </c>
      <c r="M13" s="8" t="s">
        <v>198</v>
      </c>
      <c r="N13" s="8" t="s">
        <v>197</v>
      </c>
      <c r="O13">
        <v>5675521</v>
      </c>
      <c r="P13" s="8" t="s">
        <v>96</v>
      </c>
    </row>
    <row r="14" spans="1:16" ht="15" x14ac:dyDescent="0.15">
      <c r="B14" s="8">
        <v>642163</v>
      </c>
      <c r="C14" s="8" t="s">
        <v>6</v>
      </c>
      <c r="D14" s="8" t="s">
        <v>10</v>
      </c>
      <c r="E14" s="9">
        <v>46134.454918981479</v>
      </c>
      <c r="F14" s="8"/>
      <c r="G14" s="8" t="s">
        <v>157</v>
      </c>
      <c r="H14" s="8">
        <v>786837</v>
      </c>
      <c r="I14" s="8" t="s">
        <v>70</v>
      </c>
      <c r="J14" s="8" t="s">
        <v>53</v>
      </c>
      <c r="K14" s="8">
        <v>179</v>
      </c>
      <c r="L14" s="8" t="s">
        <v>66</v>
      </c>
      <c r="M14" s="8" t="s">
        <v>198</v>
      </c>
      <c r="N14" s="8" t="s">
        <v>197</v>
      </c>
      <c r="O14">
        <v>5675522</v>
      </c>
      <c r="P14" s="8" t="s">
        <v>94</v>
      </c>
    </row>
    <row r="15" spans="1:16" ht="15" x14ac:dyDescent="0.15">
      <c r="B15" s="8">
        <v>642163</v>
      </c>
      <c r="C15" s="8" t="s">
        <v>6</v>
      </c>
      <c r="D15" s="8" t="s">
        <v>10</v>
      </c>
      <c r="E15" s="9">
        <v>46134.454918981479</v>
      </c>
      <c r="F15" s="8"/>
      <c r="G15" s="8" t="s">
        <v>157</v>
      </c>
      <c r="H15" s="8">
        <v>786837</v>
      </c>
      <c r="I15" s="8" t="s">
        <v>70</v>
      </c>
      <c r="J15" s="8" t="s">
        <v>53</v>
      </c>
      <c r="K15" s="8">
        <v>180</v>
      </c>
      <c r="L15" s="8" t="s">
        <v>193</v>
      </c>
      <c r="M15" s="8" t="s">
        <v>193</v>
      </c>
      <c r="N15" s="8" t="s">
        <v>194</v>
      </c>
      <c r="P15" s="8" t="s">
        <v>195</v>
      </c>
    </row>
    <row r="16" spans="1:16" ht="15" x14ac:dyDescent="0.15">
      <c r="B16" s="8">
        <v>642383</v>
      </c>
      <c r="C16" s="8" t="s">
        <v>7</v>
      </c>
      <c r="D16" s="8" t="s">
        <v>11</v>
      </c>
      <c r="E16" s="9">
        <v>46133.60670138889</v>
      </c>
      <c r="F16" s="8"/>
      <c r="G16" s="8" t="s">
        <v>157</v>
      </c>
      <c r="H16" s="8">
        <v>786836</v>
      </c>
      <c r="I16" s="8" t="s">
        <v>16</v>
      </c>
      <c r="J16" s="8" t="s">
        <v>53</v>
      </c>
      <c r="K16" s="8">
        <v>175</v>
      </c>
      <c r="L16" s="8" t="s">
        <v>193</v>
      </c>
      <c r="M16" s="8" t="s">
        <v>193</v>
      </c>
      <c r="N16" s="8" t="s">
        <v>194</v>
      </c>
      <c r="P16" s="8" t="s">
        <v>195</v>
      </c>
    </row>
    <row r="17" spans="2:16" ht="15" x14ac:dyDescent="0.15">
      <c r="B17" s="8">
        <v>642383</v>
      </c>
      <c r="C17" s="8" t="s">
        <v>7</v>
      </c>
      <c r="D17" s="8" t="s">
        <v>11</v>
      </c>
      <c r="E17" s="9">
        <v>46133.60670138889</v>
      </c>
      <c r="F17" s="8"/>
      <c r="G17" s="8" t="s">
        <v>157</v>
      </c>
      <c r="H17" s="8">
        <v>786836</v>
      </c>
      <c r="I17" s="8" t="s">
        <v>16</v>
      </c>
      <c r="J17" s="8" t="s">
        <v>53</v>
      </c>
      <c r="K17" s="8">
        <v>176</v>
      </c>
      <c r="L17" s="8" t="s">
        <v>54</v>
      </c>
      <c r="M17" s="8" t="s">
        <v>196</v>
      </c>
      <c r="N17" s="8" t="s">
        <v>197</v>
      </c>
      <c r="O17">
        <v>5674118</v>
      </c>
      <c r="P17" s="8" t="s">
        <v>56</v>
      </c>
    </row>
    <row r="18" spans="2:16" ht="15" x14ac:dyDescent="0.15">
      <c r="B18" s="8">
        <v>642383</v>
      </c>
      <c r="C18" s="8" t="s">
        <v>7</v>
      </c>
      <c r="D18" s="8" t="s">
        <v>11</v>
      </c>
      <c r="E18" s="9">
        <v>46133.60670138889</v>
      </c>
      <c r="F18" s="8"/>
      <c r="G18" s="8" t="s">
        <v>157</v>
      </c>
      <c r="H18" s="8">
        <v>786836</v>
      </c>
      <c r="I18" s="8" t="s">
        <v>16</v>
      </c>
      <c r="J18" s="8" t="s">
        <v>53</v>
      </c>
      <c r="K18" s="8">
        <v>177</v>
      </c>
      <c r="L18" s="8" t="s">
        <v>58</v>
      </c>
      <c r="M18" s="8" t="s">
        <v>198</v>
      </c>
      <c r="N18" s="8" t="s">
        <v>197</v>
      </c>
      <c r="O18">
        <v>5674119</v>
      </c>
      <c r="P18" s="8" t="s">
        <v>59</v>
      </c>
    </row>
    <row r="19" spans="2:16" ht="15" x14ac:dyDescent="0.15">
      <c r="B19" s="8">
        <v>642383</v>
      </c>
      <c r="C19" s="8" t="s">
        <v>7</v>
      </c>
      <c r="D19" s="8" t="s">
        <v>11</v>
      </c>
      <c r="E19" s="9">
        <v>46133.60670138889</v>
      </c>
      <c r="F19" s="8"/>
      <c r="G19" s="8" t="s">
        <v>157</v>
      </c>
      <c r="H19" s="8">
        <v>786836</v>
      </c>
      <c r="I19" s="8" t="s">
        <v>16</v>
      </c>
      <c r="J19" s="8" t="s">
        <v>53</v>
      </c>
      <c r="K19" s="8">
        <v>178</v>
      </c>
      <c r="L19" s="8" t="s">
        <v>62</v>
      </c>
      <c r="M19" s="8" t="s">
        <v>198</v>
      </c>
      <c r="N19" s="8" t="s">
        <v>197</v>
      </c>
      <c r="O19">
        <v>5674120</v>
      </c>
      <c r="P19" s="8" t="s">
        <v>63</v>
      </c>
    </row>
    <row r="20" spans="2:16" ht="15" x14ac:dyDescent="0.15">
      <c r="B20" s="8">
        <v>642383</v>
      </c>
      <c r="C20" s="8" t="s">
        <v>7</v>
      </c>
      <c r="D20" s="8" t="s">
        <v>11</v>
      </c>
      <c r="E20" s="9">
        <v>46133.60670138889</v>
      </c>
      <c r="F20" s="8"/>
      <c r="G20" s="8" t="s">
        <v>157</v>
      </c>
      <c r="H20" s="8">
        <v>786836</v>
      </c>
      <c r="I20" s="8" t="s">
        <v>16</v>
      </c>
      <c r="J20" s="8" t="s">
        <v>53</v>
      </c>
      <c r="K20" s="8">
        <v>179</v>
      </c>
      <c r="L20" s="8" t="s">
        <v>66</v>
      </c>
      <c r="M20" s="8" t="s">
        <v>198</v>
      </c>
      <c r="N20" s="8" t="s">
        <v>197</v>
      </c>
      <c r="O20">
        <v>5674121</v>
      </c>
      <c r="P20" s="8" t="s">
        <v>67</v>
      </c>
    </row>
    <row r="21" spans="2:16" ht="15" x14ac:dyDescent="0.15">
      <c r="B21" s="8">
        <v>642383</v>
      </c>
      <c r="C21" s="8" t="s">
        <v>7</v>
      </c>
      <c r="D21" s="8" t="s">
        <v>11</v>
      </c>
      <c r="E21" s="9">
        <v>46133.60670138889</v>
      </c>
      <c r="F21" s="8"/>
      <c r="G21" s="8" t="s">
        <v>157</v>
      </c>
      <c r="H21" s="8">
        <v>786836</v>
      </c>
      <c r="I21" s="8" t="s">
        <v>16</v>
      </c>
      <c r="J21" s="8" t="s">
        <v>53</v>
      </c>
      <c r="K21" s="8">
        <v>180</v>
      </c>
      <c r="L21" s="8" t="s">
        <v>193</v>
      </c>
      <c r="M21" s="8" t="s">
        <v>193</v>
      </c>
      <c r="N21" s="8" t="s">
        <v>194</v>
      </c>
      <c r="P21" s="8" t="s">
        <v>195</v>
      </c>
    </row>
    <row r="22" spans="2:16" ht="15" x14ac:dyDescent="0.15">
      <c r="B22" s="8">
        <v>642383</v>
      </c>
      <c r="C22" s="8" t="s">
        <v>7</v>
      </c>
      <c r="D22" s="8" t="s">
        <v>11</v>
      </c>
      <c r="E22" s="9">
        <v>46133.60670138889</v>
      </c>
      <c r="F22" s="8"/>
      <c r="G22" s="8" t="s">
        <v>157</v>
      </c>
      <c r="H22" s="8">
        <v>786837</v>
      </c>
      <c r="I22" s="8" t="s">
        <v>70</v>
      </c>
      <c r="J22" s="8" t="s">
        <v>53</v>
      </c>
      <c r="K22" s="8">
        <v>175</v>
      </c>
      <c r="L22" s="8" t="s">
        <v>193</v>
      </c>
      <c r="M22" s="8" t="s">
        <v>193</v>
      </c>
      <c r="N22" s="8" t="s">
        <v>194</v>
      </c>
      <c r="P22" s="8" t="s">
        <v>195</v>
      </c>
    </row>
    <row r="23" spans="2:16" ht="15" x14ac:dyDescent="0.15">
      <c r="B23" s="8">
        <v>642383</v>
      </c>
      <c r="C23" s="8" t="s">
        <v>7</v>
      </c>
      <c r="D23" s="8" t="s">
        <v>11</v>
      </c>
      <c r="E23" s="9">
        <v>46133.60670138889</v>
      </c>
      <c r="F23" s="8"/>
      <c r="G23" s="8" t="s">
        <v>157</v>
      </c>
      <c r="H23" s="8">
        <v>786837</v>
      </c>
      <c r="I23" s="8" t="s">
        <v>70</v>
      </c>
      <c r="J23" s="8" t="s">
        <v>53</v>
      </c>
      <c r="K23" s="8">
        <v>176</v>
      </c>
      <c r="L23" s="8" t="s">
        <v>54</v>
      </c>
      <c r="M23" s="8" t="s">
        <v>196</v>
      </c>
      <c r="N23" s="8" t="s">
        <v>197</v>
      </c>
      <c r="O23">
        <v>5674111</v>
      </c>
      <c r="P23" s="8" t="s">
        <v>56</v>
      </c>
    </row>
    <row r="24" spans="2:16" ht="15" x14ac:dyDescent="0.15">
      <c r="B24" s="8">
        <v>642383</v>
      </c>
      <c r="C24" s="8" t="s">
        <v>7</v>
      </c>
      <c r="D24" s="8" t="s">
        <v>11</v>
      </c>
      <c r="E24" s="9">
        <v>46133.60670138889</v>
      </c>
      <c r="F24" s="8"/>
      <c r="G24" s="8" t="s">
        <v>157</v>
      </c>
      <c r="H24" s="8">
        <v>786837</v>
      </c>
      <c r="I24" s="8" t="s">
        <v>70</v>
      </c>
      <c r="J24" s="8" t="s">
        <v>53</v>
      </c>
      <c r="K24" s="8">
        <v>177</v>
      </c>
      <c r="L24" s="8" t="s">
        <v>58</v>
      </c>
      <c r="M24" s="8" t="s">
        <v>198</v>
      </c>
      <c r="N24" s="8" t="s">
        <v>197</v>
      </c>
      <c r="O24">
        <v>5674112</v>
      </c>
      <c r="P24" s="8" t="s">
        <v>59</v>
      </c>
    </row>
    <row r="25" spans="2:16" ht="15" x14ac:dyDescent="0.15">
      <c r="B25" s="8">
        <v>642383</v>
      </c>
      <c r="C25" s="8" t="s">
        <v>7</v>
      </c>
      <c r="D25" s="8" t="s">
        <v>11</v>
      </c>
      <c r="E25" s="9">
        <v>46133.60670138889</v>
      </c>
      <c r="F25" s="8"/>
      <c r="G25" s="8" t="s">
        <v>157</v>
      </c>
      <c r="H25" s="8">
        <v>786837</v>
      </c>
      <c r="I25" s="8" t="s">
        <v>70</v>
      </c>
      <c r="J25" s="8" t="s">
        <v>53</v>
      </c>
      <c r="K25" s="8">
        <v>178</v>
      </c>
      <c r="L25" s="8" t="s">
        <v>62</v>
      </c>
      <c r="M25" s="8" t="s">
        <v>198</v>
      </c>
      <c r="N25" s="8" t="s">
        <v>197</v>
      </c>
      <c r="O25">
        <v>5674113</v>
      </c>
      <c r="P25" s="8" t="s">
        <v>97</v>
      </c>
    </row>
    <row r="26" spans="2:16" ht="15" x14ac:dyDescent="0.15">
      <c r="B26" s="8">
        <v>642383</v>
      </c>
      <c r="C26" s="8" t="s">
        <v>7</v>
      </c>
      <c r="D26" s="8" t="s">
        <v>11</v>
      </c>
      <c r="E26" s="9">
        <v>46133.60670138889</v>
      </c>
      <c r="F26" s="8"/>
      <c r="G26" s="8" t="s">
        <v>157</v>
      </c>
      <c r="H26" s="8">
        <v>786837</v>
      </c>
      <c r="I26" s="8" t="s">
        <v>70</v>
      </c>
      <c r="J26" s="8" t="s">
        <v>53</v>
      </c>
      <c r="K26" s="8">
        <v>179</v>
      </c>
      <c r="L26" s="8" t="s">
        <v>66</v>
      </c>
      <c r="M26" s="8" t="s">
        <v>198</v>
      </c>
      <c r="N26" s="8" t="s">
        <v>197</v>
      </c>
      <c r="O26">
        <v>5674114</v>
      </c>
      <c r="P26" s="8" t="s">
        <v>67</v>
      </c>
    </row>
    <row r="27" spans="2:16" ht="15" x14ac:dyDescent="0.15">
      <c r="B27" s="8">
        <v>642383</v>
      </c>
      <c r="C27" s="8" t="s">
        <v>7</v>
      </c>
      <c r="D27" s="8" t="s">
        <v>11</v>
      </c>
      <c r="E27" s="9">
        <v>46133.60670138889</v>
      </c>
      <c r="F27" s="8"/>
      <c r="G27" s="8" t="s">
        <v>157</v>
      </c>
      <c r="H27" s="8">
        <v>786837</v>
      </c>
      <c r="I27" s="8" t="s">
        <v>70</v>
      </c>
      <c r="J27" s="8" t="s">
        <v>53</v>
      </c>
      <c r="K27" s="8">
        <v>180</v>
      </c>
      <c r="L27" s="8" t="s">
        <v>193</v>
      </c>
      <c r="M27" s="8" t="s">
        <v>193</v>
      </c>
      <c r="N27" s="8" t="s">
        <v>194</v>
      </c>
      <c r="P27" s="8" t="s">
        <v>195</v>
      </c>
    </row>
    <row r="28" spans="2:16" ht="15" x14ac:dyDescent="0.15">
      <c r="B28" s="8">
        <v>642303</v>
      </c>
      <c r="C28" s="8" t="s">
        <v>8</v>
      </c>
      <c r="D28" s="8" t="s">
        <v>12</v>
      </c>
      <c r="E28" s="9">
        <v>46133.461805555555</v>
      </c>
      <c r="F28" s="8"/>
      <c r="G28" s="8" t="s">
        <v>157</v>
      </c>
      <c r="H28" s="8">
        <v>786836</v>
      </c>
      <c r="I28" s="8" t="s">
        <v>16</v>
      </c>
      <c r="J28" s="8" t="s">
        <v>53</v>
      </c>
      <c r="K28" s="8">
        <v>175</v>
      </c>
      <c r="L28" s="8" t="s">
        <v>193</v>
      </c>
      <c r="M28" s="8" t="s">
        <v>193</v>
      </c>
      <c r="N28" s="8" t="s">
        <v>194</v>
      </c>
      <c r="P28" s="8" t="s">
        <v>195</v>
      </c>
    </row>
    <row r="29" spans="2:16" ht="15" x14ac:dyDescent="0.15">
      <c r="B29" s="8">
        <v>642303</v>
      </c>
      <c r="C29" s="8" t="s">
        <v>8</v>
      </c>
      <c r="D29" s="8" t="s">
        <v>12</v>
      </c>
      <c r="E29" s="9">
        <v>46133.461805555555</v>
      </c>
      <c r="F29" s="8"/>
      <c r="G29" s="8" t="s">
        <v>157</v>
      </c>
      <c r="H29" s="8">
        <v>786836</v>
      </c>
      <c r="I29" s="8" t="s">
        <v>16</v>
      </c>
      <c r="J29" s="8" t="s">
        <v>53</v>
      </c>
      <c r="K29" s="8">
        <v>176</v>
      </c>
      <c r="L29" s="8" t="s">
        <v>54</v>
      </c>
      <c r="M29" s="8" t="s">
        <v>196</v>
      </c>
      <c r="N29" s="8" t="s">
        <v>197</v>
      </c>
      <c r="O29">
        <v>5673244</v>
      </c>
      <c r="P29" s="8" t="s">
        <v>56</v>
      </c>
    </row>
    <row r="30" spans="2:16" ht="15" x14ac:dyDescent="0.15">
      <c r="B30" s="8">
        <v>642303</v>
      </c>
      <c r="C30" s="8" t="s">
        <v>8</v>
      </c>
      <c r="D30" s="8" t="s">
        <v>12</v>
      </c>
      <c r="E30" s="9">
        <v>46133.461805555555</v>
      </c>
      <c r="F30" s="8"/>
      <c r="G30" s="8" t="s">
        <v>157</v>
      </c>
      <c r="H30" s="8">
        <v>786836</v>
      </c>
      <c r="I30" s="8" t="s">
        <v>16</v>
      </c>
      <c r="J30" s="8" t="s">
        <v>53</v>
      </c>
      <c r="K30" s="8">
        <v>177</v>
      </c>
      <c r="L30" s="8" t="s">
        <v>58</v>
      </c>
      <c r="M30" s="8" t="s">
        <v>198</v>
      </c>
      <c r="N30" s="8" t="s">
        <v>197</v>
      </c>
      <c r="O30">
        <v>5673245</v>
      </c>
      <c r="P30" s="8" t="s">
        <v>60</v>
      </c>
    </row>
    <row r="31" spans="2:16" ht="15" x14ac:dyDescent="0.15">
      <c r="B31" s="8">
        <v>642303</v>
      </c>
      <c r="C31" s="8" t="s">
        <v>8</v>
      </c>
      <c r="D31" s="8" t="s">
        <v>12</v>
      </c>
      <c r="E31" s="9">
        <v>46133.461805555555</v>
      </c>
      <c r="F31" s="8"/>
      <c r="G31" s="8" t="s">
        <v>157</v>
      </c>
      <c r="H31" s="8">
        <v>786836</v>
      </c>
      <c r="I31" s="8" t="s">
        <v>16</v>
      </c>
      <c r="J31" s="8" t="s">
        <v>53</v>
      </c>
      <c r="K31" s="8">
        <v>178</v>
      </c>
      <c r="L31" s="8" t="s">
        <v>62</v>
      </c>
      <c r="M31" s="8" t="s">
        <v>198</v>
      </c>
      <c r="N31" s="8" t="s">
        <v>197</v>
      </c>
      <c r="O31">
        <v>5673246</v>
      </c>
      <c r="P31" s="8" t="s">
        <v>64</v>
      </c>
    </row>
    <row r="32" spans="2:16" ht="15" x14ac:dyDescent="0.15">
      <c r="B32" s="8">
        <v>642303</v>
      </c>
      <c r="C32" s="8" t="s">
        <v>8</v>
      </c>
      <c r="D32" s="8" t="s">
        <v>12</v>
      </c>
      <c r="E32" s="9">
        <v>46133.461805555555</v>
      </c>
      <c r="F32" s="8"/>
      <c r="G32" s="8" t="s">
        <v>157</v>
      </c>
      <c r="H32" s="8">
        <v>786836</v>
      </c>
      <c r="I32" s="8" t="s">
        <v>16</v>
      </c>
      <c r="J32" s="8" t="s">
        <v>53</v>
      </c>
      <c r="K32" s="8">
        <v>179</v>
      </c>
      <c r="L32" s="8" t="s">
        <v>66</v>
      </c>
      <c r="M32" s="8" t="s">
        <v>198</v>
      </c>
      <c r="N32" s="8" t="s">
        <v>197</v>
      </c>
      <c r="O32">
        <v>5673247</v>
      </c>
      <c r="P32" s="8" t="s">
        <v>68</v>
      </c>
    </row>
    <row r="33" spans="2:16" ht="15" x14ac:dyDescent="0.15">
      <c r="B33" s="8">
        <v>642303</v>
      </c>
      <c r="C33" s="8" t="s">
        <v>8</v>
      </c>
      <c r="D33" s="8" t="s">
        <v>12</v>
      </c>
      <c r="E33" s="9">
        <v>46133.461805555555</v>
      </c>
      <c r="F33" s="8"/>
      <c r="G33" s="8" t="s">
        <v>157</v>
      </c>
      <c r="H33" s="8">
        <v>786836</v>
      </c>
      <c r="I33" s="8" t="s">
        <v>16</v>
      </c>
      <c r="J33" s="8" t="s">
        <v>53</v>
      </c>
      <c r="K33" s="8">
        <v>180</v>
      </c>
      <c r="L33" s="8" t="s">
        <v>193</v>
      </c>
      <c r="M33" s="8" t="s">
        <v>193</v>
      </c>
      <c r="N33" s="8" t="s">
        <v>194</v>
      </c>
      <c r="P33" s="8" t="s">
        <v>195</v>
      </c>
    </row>
    <row r="34" spans="2:16" ht="15" x14ac:dyDescent="0.15">
      <c r="B34" s="8">
        <v>642303</v>
      </c>
      <c r="C34" s="8" t="s">
        <v>8</v>
      </c>
      <c r="D34" s="8" t="s">
        <v>12</v>
      </c>
      <c r="E34" s="9">
        <v>46133.461805555555</v>
      </c>
      <c r="F34" s="8"/>
      <c r="G34" s="8" t="s">
        <v>157</v>
      </c>
      <c r="H34" s="8">
        <v>786837</v>
      </c>
      <c r="I34" s="8" t="s">
        <v>70</v>
      </c>
      <c r="J34" s="8" t="s">
        <v>53</v>
      </c>
      <c r="K34" s="8">
        <v>175</v>
      </c>
      <c r="L34" s="8" t="s">
        <v>193</v>
      </c>
      <c r="M34" s="8" t="s">
        <v>193</v>
      </c>
      <c r="N34" s="8" t="s">
        <v>194</v>
      </c>
      <c r="P34" s="8" t="s">
        <v>195</v>
      </c>
    </row>
    <row r="35" spans="2:16" ht="15" x14ac:dyDescent="0.15">
      <c r="B35" s="8">
        <v>642303</v>
      </c>
      <c r="C35" s="8" t="s">
        <v>8</v>
      </c>
      <c r="D35" s="8" t="s">
        <v>12</v>
      </c>
      <c r="E35" s="9">
        <v>46133.461805555555</v>
      </c>
      <c r="F35" s="8"/>
      <c r="G35" s="8" t="s">
        <v>157</v>
      </c>
      <c r="H35" s="8">
        <v>786837</v>
      </c>
      <c r="I35" s="8" t="s">
        <v>70</v>
      </c>
      <c r="J35" s="8" t="s">
        <v>53</v>
      </c>
      <c r="K35" s="8">
        <v>176</v>
      </c>
      <c r="L35" s="8" t="s">
        <v>54</v>
      </c>
      <c r="M35" s="8" t="s">
        <v>196</v>
      </c>
      <c r="N35" s="8" t="s">
        <v>197</v>
      </c>
      <c r="O35">
        <v>5673256</v>
      </c>
      <c r="P35" s="8" t="s">
        <v>56</v>
      </c>
    </row>
    <row r="36" spans="2:16" ht="15" x14ac:dyDescent="0.15">
      <c r="B36" s="8">
        <v>642303</v>
      </c>
      <c r="C36" s="8" t="s">
        <v>8</v>
      </c>
      <c r="D36" s="8" t="s">
        <v>12</v>
      </c>
      <c r="E36" s="9">
        <v>46133.461805555555</v>
      </c>
      <c r="F36" s="8"/>
      <c r="G36" s="8" t="s">
        <v>157</v>
      </c>
      <c r="H36" s="8">
        <v>786837</v>
      </c>
      <c r="I36" s="8" t="s">
        <v>70</v>
      </c>
      <c r="J36" s="8" t="s">
        <v>53</v>
      </c>
      <c r="K36" s="8">
        <v>177</v>
      </c>
      <c r="L36" s="8" t="s">
        <v>58</v>
      </c>
      <c r="M36" s="8" t="s">
        <v>198</v>
      </c>
      <c r="N36" s="8" t="s">
        <v>197</v>
      </c>
      <c r="O36">
        <v>5673257</v>
      </c>
      <c r="P36" s="8" t="s">
        <v>60</v>
      </c>
    </row>
    <row r="37" spans="2:16" ht="15" x14ac:dyDescent="0.15">
      <c r="B37" s="8">
        <v>642303</v>
      </c>
      <c r="C37" s="8" t="s">
        <v>8</v>
      </c>
      <c r="D37" s="8" t="s">
        <v>12</v>
      </c>
      <c r="E37" s="9">
        <v>46133.461805555555</v>
      </c>
      <c r="F37" s="8"/>
      <c r="G37" s="8" t="s">
        <v>157</v>
      </c>
      <c r="H37" s="8">
        <v>786837</v>
      </c>
      <c r="I37" s="8" t="s">
        <v>70</v>
      </c>
      <c r="J37" s="8" t="s">
        <v>53</v>
      </c>
      <c r="K37" s="8">
        <v>178</v>
      </c>
      <c r="L37" s="8" t="s">
        <v>62</v>
      </c>
      <c r="M37" s="8" t="s">
        <v>198</v>
      </c>
      <c r="N37" s="8" t="s">
        <v>197</v>
      </c>
      <c r="O37">
        <v>5673258</v>
      </c>
      <c r="P37" s="8" t="s">
        <v>64</v>
      </c>
    </row>
    <row r="38" spans="2:16" ht="15" x14ac:dyDescent="0.15">
      <c r="B38" s="8">
        <v>642303</v>
      </c>
      <c r="C38" s="8" t="s">
        <v>8</v>
      </c>
      <c r="D38" s="8" t="s">
        <v>12</v>
      </c>
      <c r="E38" s="9">
        <v>46133.461805555555</v>
      </c>
      <c r="F38" s="8"/>
      <c r="G38" s="8" t="s">
        <v>157</v>
      </c>
      <c r="H38" s="8">
        <v>786837</v>
      </c>
      <c r="I38" s="8" t="s">
        <v>70</v>
      </c>
      <c r="J38" s="8" t="s">
        <v>53</v>
      </c>
      <c r="K38" s="8">
        <v>179</v>
      </c>
      <c r="L38" s="8" t="s">
        <v>66</v>
      </c>
      <c r="M38" s="8" t="s">
        <v>198</v>
      </c>
      <c r="N38" s="8" t="s">
        <v>197</v>
      </c>
      <c r="O38">
        <v>5673259</v>
      </c>
      <c r="P38" s="8" t="s">
        <v>68</v>
      </c>
    </row>
    <row r="39" spans="2:16" ht="15" x14ac:dyDescent="0.15">
      <c r="B39" s="8">
        <v>642303</v>
      </c>
      <c r="C39" s="8" t="s">
        <v>8</v>
      </c>
      <c r="D39" s="8" t="s">
        <v>12</v>
      </c>
      <c r="E39" s="9">
        <v>46133.461805555555</v>
      </c>
      <c r="F39" s="8"/>
      <c r="G39" s="8" t="s">
        <v>157</v>
      </c>
      <c r="H39" s="8">
        <v>786837</v>
      </c>
      <c r="I39" s="8" t="s">
        <v>70</v>
      </c>
      <c r="J39" s="8" t="s">
        <v>53</v>
      </c>
      <c r="K39" s="8">
        <v>180</v>
      </c>
      <c r="L39" s="8" t="s">
        <v>193</v>
      </c>
      <c r="M39" s="8" t="s">
        <v>193</v>
      </c>
      <c r="N39" s="8" t="s">
        <v>194</v>
      </c>
      <c r="P39" s="8" t="s">
        <v>195</v>
      </c>
    </row>
    <row r="40" spans="2:16" ht="15" x14ac:dyDescent="0.15">
      <c r="B40" s="8">
        <v>642221</v>
      </c>
      <c r="C40" s="8" t="s">
        <v>9</v>
      </c>
      <c r="D40" s="8" t="s">
        <v>13</v>
      </c>
      <c r="E40" s="9">
        <v>46134.402141203704</v>
      </c>
      <c r="F40" s="8"/>
      <c r="G40" s="8" t="s">
        <v>157</v>
      </c>
      <c r="H40" s="8">
        <v>786836</v>
      </c>
      <c r="I40" s="8" t="s">
        <v>16</v>
      </c>
      <c r="J40" s="8" t="s">
        <v>53</v>
      </c>
      <c r="K40" s="8">
        <v>175</v>
      </c>
      <c r="L40" s="8" t="s">
        <v>193</v>
      </c>
      <c r="M40" s="8" t="s">
        <v>193</v>
      </c>
      <c r="N40" s="8" t="s">
        <v>194</v>
      </c>
      <c r="P40" s="8" t="s">
        <v>195</v>
      </c>
    </row>
    <row r="41" spans="2:16" ht="15" x14ac:dyDescent="0.15">
      <c r="B41" s="8">
        <v>642221</v>
      </c>
      <c r="C41" s="8" t="s">
        <v>9</v>
      </c>
      <c r="D41" s="8" t="s">
        <v>13</v>
      </c>
      <c r="E41" s="9">
        <v>46134.402141203704</v>
      </c>
      <c r="F41" s="8"/>
      <c r="G41" s="8" t="s">
        <v>157</v>
      </c>
      <c r="H41" s="8">
        <v>786836</v>
      </c>
      <c r="I41" s="8" t="s">
        <v>16</v>
      </c>
      <c r="J41" s="8" t="s">
        <v>53</v>
      </c>
      <c r="K41" s="8">
        <v>176</v>
      </c>
      <c r="L41" s="8" t="s">
        <v>54</v>
      </c>
      <c r="M41" s="8" t="s">
        <v>196</v>
      </c>
      <c r="N41" s="8" t="s">
        <v>197</v>
      </c>
      <c r="O41">
        <v>5675283</v>
      </c>
      <c r="P41" s="8" t="s">
        <v>56</v>
      </c>
    </row>
    <row r="42" spans="2:16" ht="15" x14ac:dyDescent="0.15">
      <c r="B42" s="8">
        <v>642221</v>
      </c>
      <c r="C42" s="8" t="s">
        <v>9</v>
      </c>
      <c r="D42" s="8" t="s">
        <v>13</v>
      </c>
      <c r="E42" s="9">
        <v>46134.402141203704</v>
      </c>
      <c r="F42" s="8"/>
      <c r="G42" s="8" t="s">
        <v>157</v>
      </c>
      <c r="H42" s="8">
        <v>786836</v>
      </c>
      <c r="I42" s="8" t="s">
        <v>16</v>
      </c>
      <c r="J42" s="8" t="s">
        <v>53</v>
      </c>
      <c r="K42" s="8">
        <v>177</v>
      </c>
      <c r="L42" s="8" t="s">
        <v>58</v>
      </c>
      <c r="M42" s="8" t="s">
        <v>198</v>
      </c>
      <c r="N42" s="8" t="s">
        <v>197</v>
      </c>
      <c r="O42">
        <v>5675284</v>
      </c>
      <c r="P42" s="8">
        <v>30</v>
      </c>
    </row>
    <row r="43" spans="2:16" ht="15" x14ac:dyDescent="0.15">
      <c r="B43" s="8">
        <v>642221</v>
      </c>
      <c r="C43" s="8" t="s">
        <v>9</v>
      </c>
      <c r="D43" s="8" t="s">
        <v>13</v>
      </c>
      <c r="E43" s="9">
        <v>46134.402141203704</v>
      </c>
      <c r="F43" s="8"/>
      <c r="G43" s="8" t="s">
        <v>157</v>
      </c>
      <c r="H43" s="8">
        <v>786836</v>
      </c>
      <c r="I43" s="8" t="s">
        <v>16</v>
      </c>
      <c r="J43" s="8" t="s">
        <v>53</v>
      </c>
      <c r="K43" s="8">
        <v>178</v>
      </c>
      <c r="L43" s="8" t="s">
        <v>62</v>
      </c>
      <c r="M43" s="8" t="s">
        <v>198</v>
      </c>
      <c r="N43" s="8" t="s">
        <v>197</v>
      </c>
      <c r="O43">
        <v>5675285</v>
      </c>
      <c r="P43" s="8">
        <v>5</v>
      </c>
    </row>
    <row r="44" spans="2:16" ht="15" x14ac:dyDescent="0.15">
      <c r="B44" s="8">
        <v>642221</v>
      </c>
      <c r="C44" s="8" t="s">
        <v>9</v>
      </c>
      <c r="D44" s="8" t="s">
        <v>13</v>
      </c>
      <c r="E44" s="9">
        <v>46134.402141203704</v>
      </c>
      <c r="F44" s="8"/>
      <c r="G44" s="8" t="s">
        <v>157</v>
      </c>
      <c r="H44" s="8">
        <v>786836</v>
      </c>
      <c r="I44" s="8" t="s">
        <v>16</v>
      </c>
      <c r="J44" s="8" t="s">
        <v>53</v>
      </c>
      <c r="K44" s="8">
        <v>179</v>
      </c>
      <c r="L44" s="8" t="s">
        <v>66</v>
      </c>
      <c r="M44" s="8" t="s">
        <v>198</v>
      </c>
      <c r="N44" s="8" t="s">
        <v>197</v>
      </c>
      <c r="O44">
        <v>5675286</v>
      </c>
      <c r="P44" s="8">
        <v>15</v>
      </c>
    </row>
    <row r="45" spans="2:16" ht="15" x14ac:dyDescent="0.15">
      <c r="B45" s="8">
        <v>642221</v>
      </c>
      <c r="C45" s="8" t="s">
        <v>9</v>
      </c>
      <c r="D45" s="8" t="s">
        <v>13</v>
      </c>
      <c r="E45" s="9">
        <v>46134.402141203704</v>
      </c>
      <c r="F45" s="8"/>
      <c r="G45" s="8" t="s">
        <v>157</v>
      </c>
      <c r="H45" s="8">
        <v>786836</v>
      </c>
      <c r="I45" s="8" t="s">
        <v>16</v>
      </c>
      <c r="J45" s="8" t="s">
        <v>53</v>
      </c>
      <c r="K45" s="8">
        <v>180</v>
      </c>
      <c r="L45" s="8" t="s">
        <v>193</v>
      </c>
      <c r="M45" s="8" t="s">
        <v>193</v>
      </c>
      <c r="N45" s="8" t="s">
        <v>194</v>
      </c>
      <c r="P45" s="8" t="s">
        <v>195</v>
      </c>
    </row>
    <row r="46" spans="2:16" ht="15" x14ac:dyDescent="0.15">
      <c r="B46" s="8">
        <v>642221</v>
      </c>
      <c r="C46" s="8" t="s">
        <v>9</v>
      </c>
      <c r="D46" s="8" t="s">
        <v>13</v>
      </c>
      <c r="E46" s="9">
        <v>46134.402141203704</v>
      </c>
      <c r="F46" s="8"/>
      <c r="G46" s="8" t="s">
        <v>157</v>
      </c>
      <c r="H46" s="8">
        <v>786837</v>
      </c>
      <c r="I46" s="8" t="s">
        <v>70</v>
      </c>
      <c r="J46" s="8" t="s">
        <v>53</v>
      </c>
      <c r="K46" s="8">
        <v>175</v>
      </c>
      <c r="L46" s="8" t="s">
        <v>193</v>
      </c>
      <c r="M46" s="8" t="s">
        <v>193</v>
      </c>
      <c r="N46" s="8" t="s">
        <v>194</v>
      </c>
      <c r="P46" s="8" t="s">
        <v>195</v>
      </c>
    </row>
    <row r="47" spans="2:16" ht="15" x14ac:dyDescent="0.15">
      <c r="B47" s="8">
        <v>642221</v>
      </c>
      <c r="C47" s="8" t="s">
        <v>9</v>
      </c>
      <c r="D47" s="8" t="s">
        <v>13</v>
      </c>
      <c r="E47" s="9">
        <v>46134.402141203704</v>
      </c>
      <c r="F47" s="8"/>
      <c r="G47" s="8" t="s">
        <v>157</v>
      </c>
      <c r="H47" s="8">
        <v>786837</v>
      </c>
      <c r="I47" s="8" t="s">
        <v>70</v>
      </c>
      <c r="J47" s="8" t="s">
        <v>53</v>
      </c>
      <c r="K47" s="8">
        <v>176</v>
      </c>
      <c r="L47" s="8" t="s">
        <v>54</v>
      </c>
      <c r="M47" s="8" t="s">
        <v>196</v>
      </c>
      <c r="N47" s="8" t="s">
        <v>197</v>
      </c>
      <c r="O47">
        <v>5675291</v>
      </c>
      <c r="P47" s="8" t="s">
        <v>56</v>
      </c>
    </row>
    <row r="48" spans="2:16" ht="15" x14ac:dyDescent="0.15">
      <c r="B48" s="8">
        <v>642221</v>
      </c>
      <c r="C48" s="8" t="s">
        <v>9</v>
      </c>
      <c r="D48" s="8" t="s">
        <v>13</v>
      </c>
      <c r="E48" s="9">
        <v>46134.402141203704</v>
      </c>
      <c r="F48" s="8"/>
      <c r="G48" s="8" t="s">
        <v>157</v>
      </c>
      <c r="H48" s="8">
        <v>786837</v>
      </c>
      <c r="I48" s="8" t="s">
        <v>70</v>
      </c>
      <c r="J48" s="8" t="s">
        <v>53</v>
      </c>
      <c r="K48" s="8">
        <v>177</v>
      </c>
      <c r="L48" s="8" t="s">
        <v>58</v>
      </c>
      <c r="M48" s="8" t="s">
        <v>198</v>
      </c>
      <c r="N48" s="8" t="s">
        <v>197</v>
      </c>
      <c r="O48">
        <v>5675292</v>
      </c>
      <c r="P48" s="8">
        <v>30</v>
      </c>
    </row>
    <row r="49" spans="2:16" ht="15" x14ac:dyDescent="0.15">
      <c r="B49" s="8">
        <v>642221</v>
      </c>
      <c r="C49" s="8" t="s">
        <v>9</v>
      </c>
      <c r="D49" s="8" t="s">
        <v>13</v>
      </c>
      <c r="E49" s="9">
        <v>46134.402141203704</v>
      </c>
      <c r="F49" s="8"/>
      <c r="G49" s="8" t="s">
        <v>157</v>
      </c>
      <c r="H49" s="8">
        <v>786837</v>
      </c>
      <c r="I49" s="8" t="s">
        <v>70</v>
      </c>
      <c r="J49" s="8" t="s">
        <v>53</v>
      </c>
      <c r="K49" s="8">
        <v>178</v>
      </c>
      <c r="L49" s="8" t="s">
        <v>62</v>
      </c>
      <c r="M49" s="8" t="s">
        <v>198</v>
      </c>
      <c r="N49" s="8" t="s">
        <v>197</v>
      </c>
      <c r="O49">
        <v>5675293</v>
      </c>
      <c r="P49" s="8">
        <v>5</v>
      </c>
    </row>
    <row r="50" spans="2:16" ht="15" x14ac:dyDescent="0.15">
      <c r="B50" s="8">
        <v>642221</v>
      </c>
      <c r="C50" s="8" t="s">
        <v>9</v>
      </c>
      <c r="D50" s="8" t="s">
        <v>13</v>
      </c>
      <c r="E50" s="9">
        <v>46134.402141203704</v>
      </c>
      <c r="F50" s="8"/>
      <c r="G50" s="8" t="s">
        <v>157</v>
      </c>
      <c r="H50" s="8">
        <v>786837</v>
      </c>
      <c r="I50" s="8" t="s">
        <v>70</v>
      </c>
      <c r="J50" s="8" t="s">
        <v>53</v>
      </c>
      <c r="K50" s="8">
        <v>179</v>
      </c>
      <c r="L50" s="8" t="s">
        <v>66</v>
      </c>
      <c r="M50" s="8" t="s">
        <v>198</v>
      </c>
      <c r="N50" s="8" t="s">
        <v>197</v>
      </c>
      <c r="O50">
        <v>5675294</v>
      </c>
      <c r="P50" s="8">
        <v>15</v>
      </c>
    </row>
    <row r="51" spans="2:16" ht="15" x14ac:dyDescent="0.15">
      <c r="B51" s="8">
        <v>642221</v>
      </c>
      <c r="C51" s="8" t="s">
        <v>9</v>
      </c>
      <c r="D51" s="8" t="s">
        <v>13</v>
      </c>
      <c r="E51" s="9">
        <v>46134.402141203704</v>
      </c>
      <c r="F51" s="8"/>
      <c r="G51" s="8" t="s">
        <v>157</v>
      </c>
      <c r="H51" s="8">
        <v>786837</v>
      </c>
      <c r="I51" s="8" t="s">
        <v>70</v>
      </c>
      <c r="J51" s="8" t="s">
        <v>53</v>
      </c>
      <c r="K51" s="8">
        <v>180</v>
      </c>
      <c r="L51" s="8" t="s">
        <v>193</v>
      </c>
      <c r="M51" s="8" t="s">
        <v>193</v>
      </c>
      <c r="N51" s="8" t="s">
        <v>194</v>
      </c>
      <c r="P51" s="8" t="s">
        <v>195</v>
      </c>
    </row>
  </sheetData>
  <autoFilter ref="A3:P51" xr:uid="{00000000-0009-0000-0000-000004000000}"/>
  <mergeCells count="5">
    <mergeCell ref="B2:E2"/>
    <mergeCell ref="F2:G2"/>
    <mergeCell ref="H2:I2"/>
    <mergeCell ref="K2:N2"/>
    <mergeCell ref="O2:P2"/>
  </mergeCells>
  <pageMargins left="0.75" right="0.75" top="1" bottom="1" header="0.5" footer="0.5"/>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
  <sheetViews>
    <sheetView showGridLines="0" showWhiteSpace="0" topLeftCell="C2" workbookViewId="0"/>
  </sheetViews>
  <sheetFormatPr baseColWidth="10" defaultColWidth="8.83203125" defaultRowHeight="14" x14ac:dyDescent="0.15"/>
  <cols>
    <col min="1" max="1" width="0" hidden="1"/>
    <col min="2" max="2" width="20" hidden="1" bestFit="1" customWidth="1"/>
    <col min="3" max="3" width="27.5" bestFit="1" customWidth="1"/>
    <col min="4" max="4" width="38.5" bestFit="1" customWidth="1"/>
    <col min="5" max="5" width="30.83203125" bestFit="1" customWidth="1"/>
    <col min="6" max="6" width="20" hidden="1" bestFit="1" customWidth="1"/>
    <col min="7" max="7" width="41.83203125" bestFit="1" customWidth="1"/>
    <col min="8" max="8" width="255" bestFit="1" customWidth="1"/>
    <col min="9" max="9" width="60.5" bestFit="1" customWidth="1"/>
    <col min="10" max="10" width="42.83203125" bestFit="1" customWidth="1"/>
  </cols>
  <sheetData>
    <row r="1" spans="1:10" hidden="1" x14ac:dyDescent="0.15">
      <c r="A1" t="s">
        <v>199</v>
      </c>
      <c r="B1" t="s">
        <v>100</v>
      </c>
      <c r="C1" t="s">
        <v>101</v>
      </c>
      <c r="D1" t="s">
        <v>102</v>
      </c>
      <c r="E1" t="s">
        <v>103</v>
      </c>
      <c r="F1" t="s">
        <v>200</v>
      </c>
      <c r="G1" t="s">
        <v>201</v>
      </c>
      <c r="H1" t="s">
        <v>202</v>
      </c>
      <c r="I1" t="s">
        <v>203</v>
      </c>
      <c r="J1" t="s">
        <v>204</v>
      </c>
    </row>
    <row r="2" spans="1:10" ht="21" x14ac:dyDescent="0.2">
      <c r="A2" s="7"/>
      <c r="B2" s="44" t="s">
        <v>127</v>
      </c>
      <c r="C2" s="44" t="s">
        <v>127</v>
      </c>
      <c r="D2" s="44" t="s">
        <v>127</v>
      </c>
      <c r="E2" s="44" t="s">
        <v>127</v>
      </c>
      <c r="F2" s="44" t="s">
        <v>205</v>
      </c>
      <c r="G2" s="44" t="s">
        <v>205</v>
      </c>
      <c r="H2" s="44" t="s">
        <v>206</v>
      </c>
      <c r="I2" s="44" t="s">
        <v>206</v>
      </c>
      <c r="J2" s="7" t="s">
        <v>207</v>
      </c>
    </row>
    <row r="3" spans="1:10" ht="30" x14ac:dyDescent="0.15">
      <c r="A3" s="1"/>
      <c r="B3" s="1" t="s">
        <v>132</v>
      </c>
      <c r="C3" s="1" t="s">
        <v>133</v>
      </c>
      <c r="D3" s="1" t="s">
        <v>134</v>
      </c>
      <c r="E3" s="1" t="s">
        <v>135</v>
      </c>
      <c r="F3" s="1" t="s">
        <v>208</v>
      </c>
      <c r="G3" s="1" t="s">
        <v>209</v>
      </c>
      <c r="H3" s="1" t="s">
        <v>210</v>
      </c>
      <c r="I3" s="1" t="s">
        <v>211</v>
      </c>
      <c r="J3" s="1" t="s">
        <v>212</v>
      </c>
    </row>
    <row r="4" spans="1:10" ht="105" x14ac:dyDescent="0.15">
      <c r="B4" s="8">
        <v>642163</v>
      </c>
      <c r="C4" s="8" t="s">
        <v>6</v>
      </c>
      <c r="D4" s="8" t="s">
        <v>10</v>
      </c>
      <c r="E4" s="9">
        <v>46134.454918981479</v>
      </c>
      <c r="F4" s="8">
        <v>234784</v>
      </c>
      <c r="G4" s="8" t="s">
        <v>213</v>
      </c>
      <c r="H4" s="8" t="s">
        <v>214</v>
      </c>
      <c r="I4" s="8" t="s">
        <v>157</v>
      </c>
      <c r="J4" s="8" t="s">
        <v>215</v>
      </c>
    </row>
    <row r="5" spans="1:10" ht="15" x14ac:dyDescent="0.15">
      <c r="B5" s="8">
        <v>642163</v>
      </c>
      <c r="C5" s="8" t="s">
        <v>6</v>
      </c>
      <c r="D5" s="8" t="s">
        <v>10</v>
      </c>
      <c r="E5" s="9">
        <v>46134.454918981479</v>
      </c>
      <c r="F5" s="8">
        <v>234785</v>
      </c>
      <c r="G5" s="8" t="s">
        <v>216</v>
      </c>
      <c r="H5" s="8" t="s">
        <v>217</v>
      </c>
      <c r="I5" s="8" t="s">
        <v>157</v>
      </c>
      <c r="J5" s="8" t="s">
        <v>215</v>
      </c>
    </row>
    <row r="6" spans="1:10" ht="105" x14ac:dyDescent="0.15">
      <c r="B6" s="8">
        <v>642163</v>
      </c>
      <c r="C6" s="8" t="s">
        <v>6</v>
      </c>
      <c r="D6" s="8" t="s">
        <v>10</v>
      </c>
      <c r="E6" s="9">
        <v>46134.454918981479</v>
      </c>
      <c r="F6" s="8">
        <v>234786</v>
      </c>
      <c r="G6" s="8" t="s">
        <v>218</v>
      </c>
      <c r="H6" s="8" t="s">
        <v>219</v>
      </c>
      <c r="I6" s="8" t="s">
        <v>220</v>
      </c>
      <c r="J6" s="8" t="s">
        <v>157</v>
      </c>
    </row>
    <row r="7" spans="1:10" ht="105" x14ac:dyDescent="0.15">
      <c r="B7" s="8">
        <v>642383</v>
      </c>
      <c r="C7" s="8" t="s">
        <v>7</v>
      </c>
      <c r="D7" s="8" t="s">
        <v>11</v>
      </c>
      <c r="E7" s="9">
        <v>46133.60670138889</v>
      </c>
      <c r="F7" s="8">
        <v>234784</v>
      </c>
      <c r="G7" s="8" t="s">
        <v>213</v>
      </c>
      <c r="H7" s="8" t="s">
        <v>214</v>
      </c>
      <c r="I7" s="8" t="s">
        <v>157</v>
      </c>
      <c r="J7" s="8" t="s">
        <v>221</v>
      </c>
    </row>
    <row r="8" spans="1:10" ht="15" x14ac:dyDescent="0.15">
      <c r="B8" s="8">
        <v>642383</v>
      </c>
      <c r="C8" s="8" t="s">
        <v>7</v>
      </c>
      <c r="D8" s="8" t="s">
        <v>11</v>
      </c>
      <c r="E8" s="9">
        <v>46133.60670138889</v>
      </c>
      <c r="F8" s="8">
        <v>234785</v>
      </c>
      <c r="G8" s="8" t="s">
        <v>216</v>
      </c>
      <c r="H8" s="8" t="s">
        <v>217</v>
      </c>
      <c r="I8" s="8" t="s">
        <v>157</v>
      </c>
      <c r="J8" s="8" t="s">
        <v>222</v>
      </c>
    </row>
    <row r="9" spans="1:10" ht="105" x14ac:dyDescent="0.15">
      <c r="B9" s="8">
        <v>642383</v>
      </c>
      <c r="C9" s="8" t="s">
        <v>7</v>
      </c>
      <c r="D9" s="8" t="s">
        <v>11</v>
      </c>
      <c r="E9" s="9">
        <v>46133.60670138889</v>
      </c>
      <c r="F9" s="8">
        <v>234786</v>
      </c>
      <c r="G9" s="8" t="s">
        <v>218</v>
      </c>
      <c r="H9" s="8" t="s">
        <v>219</v>
      </c>
      <c r="I9" s="8" t="s">
        <v>220</v>
      </c>
      <c r="J9" s="8" t="s">
        <v>157</v>
      </c>
    </row>
    <row r="10" spans="1:10" ht="105" x14ac:dyDescent="0.15">
      <c r="B10" s="8">
        <v>642303</v>
      </c>
      <c r="C10" s="8" t="s">
        <v>8</v>
      </c>
      <c r="D10" s="8" t="s">
        <v>12</v>
      </c>
      <c r="E10" s="9">
        <v>46133.461805555555</v>
      </c>
      <c r="F10" s="8">
        <v>234784</v>
      </c>
      <c r="G10" s="8" t="s">
        <v>213</v>
      </c>
      <c r="H10" s="8" t="s">
        <v>214</v>
      </c>
      <c r="I10" s="8" t="s">
        <v>157</v>
      </c>
      <c r="J10" s="8" t="s">
        <v>223</v>
      </c>
    </row>
    <row r="11" spans="1:10" ht="15" x14ac:dyDescent="0.15">
      <c r="B11" s="8">
        <v>642303</v>
      </c>
      <c r="C11" s="8" t="s">
        <v>8</v>
      </c>
      <c r="D11" s="8" t="s">
        <v>12</v>
      </c>
      <c r="E11" s="9">
        <v>46133.461805555555</v>
      </c>
      <c r="F11" s="8">
        <v>234785</v>
      </c>
      <c r="G11" s="8" t="s">
        <v>216</v>
      </c>
      <c r="H11" s="8" t="s">
        <v>217</v>
      </c>
      <c r="I11" s="8" t="s">
        <v>157</v>
      </c>
      <c r="J11" s="8" t="s">
        <v>224</v>
      </c>
    </row>
    <row r="12" spans="1:10" ht="105" x14ac:dyDescent="0.15">
      <c r="B12" s="8">
        <v>642303</v>
      </c>
      <c r="C12" s="8" t="s">
        <v>8</v>
      </c>
      <c r="D12" s="8" t="s">
        <v>12</v>
      </c>
      <c r="E12" s="9">
        <v>46133.461805555555</v>
      </c>
      <c r="F12" s="8">
        <v>234786</v>
      </c>
      <c r="G12" s="8" t="s">
        <v>218</v>
      </c>
      <c r="H12" s="8" t="s">
        <v>219</v>
      </c>
      <c r="I12" s="8" t="s">
        <v>220</v>
      </c>
      <c r="J12" s="8" t="s">
        <v>157</v>
      </c>
    </row>
    <row r="13" spans="1:10" ht="105" x14ac:dyDescent="0.15">
      <c r="B13" s="8">
        <v>642221</v>
      </c>
      <c r="C13" s="8" t="s">
        <v>9</v>
      </c>
      <c r="D13" s="8" t="s">
        <v>13</v>
      </c>
      <c r="E13" s="9">
        <v>46134.402141203704</v>
      </c>
      <c r="F13" s="8">
        <v>234784</v>
      </c>
      <c r="G13" s="8" t="s">
        <v>213</v>
      </c>
      <c r="H13" s="8" t="s">
        <v>214</v>
      </c>
      <c r="I13" s="8" t="s">
        <v>157</v>
      </c>
      <c r="J13" s="8" t="s">
        <v>225</v>
      </c>
    </row>
    <row r="14" spans="1:10" ht="15" x14ac:dyDescent="0.15">
      <c r="B14" s="8">
        <v>642221</v>
      </c>
      <c r="C14" s="8" t="s">
        <v>9</v>
      </c>
      <c r="D14" s="8" t="s">
        <v>13</v>
      </c>
      <c r="E14" s="9">
        <v>46134.402141203704</v>
      </c>
      <c r="F14" s="8">
        <v>234785</v>
      </c>
      <c r="G14" s="8" t="s">
        <v>216</v>
      </c>
      <c r="H14" s="8" t="s">
        <v>217</v>
      </c>
      <c r="I14" s="8" t="s">
        <v>157</v>
      </c>
      <c r="J14" s="8" t="s">
        <v>225</v>
      </c>
    </row>
    <row r="15" spans="1:10" ht="105" x14ac:dyDescent="0.15">
      <c r="B15" s="8">
        <v>642221</v>
      </c>
      <c r="C15" s="8" t="s">
        <v>9</v>
      </c>
      <c r="D15" s="8" t="s">
        <v>13</v>
      </c>
      <c r="E15" s="9">
        <v>46134.402141203704</v>
      </c>
      <c r="F15" s="8">
        <v>234786</v>
      </c>
      <c r="G15" s="8" t="s">
        <v>218</v>
      </c>
      <c r="H15" s="8" t="s">
        <v>219</v>
      </c>
      <c r="I15" s="8" t="s">
        <v>220</v>
      </c>
      <c r="J15" s="8" t="s">
        <v>157</v>
      </c>
    </row>
  </sheetData>
  <autoFilter ref="A3:J15" xr:uid="{00000000-0009-0000-0000-000005000000}"/>
  <mergeCells count="3">
    <mergeCell ref="B2:E2"/>
    <mergeCell ref="F2:G2"/>
    <mergeCell ref="H2:I2"/>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6</vt:i4>
      </vt:variant>
    </vt:vector>
  </HeadingPairs>
  <TitlesOfParts>
    <vt:vector size="6" baseType="lpstr">
      <vt:lpstr>Resumen de artículos y servi...</vt:lpstr>
      <vt:lpstr>Elementos y servicios</vt:lpstr>
      <vt:lpstr>Ahorros de artículos</vt:lpstr>
      <vt:lpstr>Ahorros totales</vt:lpstr>
      <vt:lpstr>Formularios de línea de artí...</vt:lpstr>
      <vt:lpstr>Archivos adjuntos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JOSÉ ERNESTO ORTEGÓN SÁNCHEZ</cp:lastModifiedBy>
  <cp:revision>0</cp:revision>
  <dcterms:created xsi:type="dcterms:W3CDTF">2026-04-24T16:26:25Z</dcterms:created>
  <dcterms:modified xsi:type="dcterms:W3CDTF">2026-04-24T17:07:41Z</dcterms:modified>
</cp:coreProperties>
</file>