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c/Library/Mobile Documents/com~apple~CloudDocs/Desktop/asesorias externas/RAFAEL/2026/CTO SOLEDAD /20 de marzo al 19 de abril /PAE/PROYECTO PLIEGO /"/>
    </mc:Choice>
  </mc:AlternateContent>
  <xr:revisionPtr revIDLastSave="0" documentId="8_{633E5061-1F3C-F84B-86D8-110D7862C11D}" xr6:coauthVersionLast="47" xr6:coauthVersionMax="47" xr10:uidLastSave="{00000000-0000-0000-0000-000000000000}"/>
  <bookViews>
    <workbookView xWindow="5980" yWindow="2800" windowWidth="22820" windowHeight="13320" xr2:uid="{9CE1F94B-55EE-2B4F-A73A-22C0BA2D590E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6" i="1" l="1"/>
  <c r="T36" i="1"/>
  <c r="S36" i="1"/>
  <c r="R36" i="1"/>
  <c r="Q36" i="1"/>
  <c r="I36" i="1"/>
  <c r="H36" i="1"/>
  <c r="G36" i="1"/>
  <c r="F36" i="1"/>
  <c r="E36" i="1"/>
  <c r="D36" i="1"/>
  <c r="O35" i="1"/>
  <c r="N35" i="1"/>
  <c r="M35" i="1"/>
  <c r="L35" i="1"/>
  <c r="K35" i="1"/>
  <c r="I35" i="1"/>
  <c r="O34" i="1"/>
  <c r="O36" i="1" s="1"/>
  <c r="N34" i="1"/>
  <c r="N36" i="1" s="1"/>
  <c r="M34" i="1"/>
  <c r="M36" i="1" s="1"/>
  <c r="L34" i="1"/>
  <c r="L36" i="1" s="1"/>
  <c r="K34" i="1"/>
  <c r="I34" i="1"/>
  <c r="U33" i="1"/>
  <c r="U37" i="1" s="1"/>
  <c r="T33" i="1"/>
  <c r="T37" i="1" s="1"/>
  <c r="S33" i="1"/>
  <c r="S37" i="1" s="1"/>
  <c r="R33" i="1"/>
  <c r="R37" i="1" s="1"/>
  <c r="Q33" i="1"/>
  <c r="Q37" i="1" s="1"/>
  <c r="I33" i="1"/>
  <c r="I37" i="1" s="1"/>
  <c r="H33" i="1"/>
  <c r="H37" i="1" s="1"/>
  <c r="G33" i="1"/>
  <c r="G37" i="1" s="1"/>
  <c r="F33" i="1"/>
  <c r="F37" i="1" s="1"/>
  <c r="E33" i="1"/>
  <c r="E37" i="1" s="1"/>
  <c r="D33" i="1"/>
  <c r="D37" i="1" s="1"/>
  <c r="O32" i="1"/>
  <c r="N32" i="1"/>
  <c r="M32" i="1"/>
  <c r="L32" i="1"/>
  <c r="K32" i="1"/>
  <c r="I32" i="1"/>
  <c r="O31" i="1"/>
  <c r="O33" i="1" s="1"/>
  <c r="O37" i="1" s="1"/>
  <c r="N31" i="1"/>
  <c r="N33" i="1" s="1"/>
  <c r="M31" i="1"/>
  <c r="M33" i="1" s="1"/>
  <c r="L31" i="1"/>
  <c r="K31" i="1"/>
  <c r="K33" i="1" s="1"/>
  <c r="I31" i="1"/>
  <c r="R26" i="1"/>
  <c r="Q26" i="1"/>
  <c r="U25" i="1"/>
  <c r="U26" i="1" s="1"/>
  <c r="T25" i="1"/>
  <c r="T26" i="1" s="1"/>
  <c r="S25" i="1"/>
  <c r="S26" i="1" s="1"/>
  <c r="R25" i="1"/>
  <c r="Q25" i="1"/>
  <c r="H25" i="1"/>
  <c r="G25" i="1"/>
  <c r="F25" i="1"/>
  <c r="E25" i="1"/>
  <c r="D25" i="1"/>
  <c r="O24" i="1"/>
  <c r="N24" i="1"/>
  <c r="M24" i="1"/>
  <c r="L24" i="1"/>
  <c r="K24" i="1"/>
  <c r="I24" i="1"/>
  <c r="O23" i="1"/>
  <c r="P23" i="1" s="1"/>
  <c r="N23" i="1"/>
  <c r="N25" i="1" s="1"/>
  <c r="M23" i="1"/>
  <c r="M25" i="1" s="1"/>
  <c r="L23" i="1"/>
  <c r="L25" i="1" s="1"/>
  <c r="K23" i="1"/>
  <c r="I23" i="1"/>
  <c r="I25" i="1" s="1"/>
  <c r="M22" i="1"/>
  <c r="L22" i="1"/>
  <c r="H22" i="1"/>
  <c r="H26" i="1" s="1"/>
  <c r="G22" i="1"/>
  <c r="G26" i="1" s="1"/>
  <c r="F22" i="1"/>
  <c r="F26" i="1" s="1"/>
  <c r="E22" i="1"/>
  <c r="E26" i="1" s="1"/>
  <c r="D22" i="1"/>
  <c r="I22" i="1" s="1"/>
  <c r="I26" i="1" s="1"/>
  <c r="O21" i="1"/>
  <c r="N21" i="1"/>
  <c r="M21" i="1"/>
  <c r="L21" i="1"/>
  <c r="K21" i="1"/>
  <c r="P21" i="1" s="1"/>
  <c r="I21" i="1"/>
  <c r="O20" i="1"/>
  <c r="N20" i="1"/>
  <c r="N22" i="1" s="1"/>
  <c r="M20" i="1"/>
  <c r="L20" i="1"/>
  <c r="K20" i="1"/>
  <c r="K22" i="1" s="1"/>
  <c r="I20" i="1"/>
  <c r="U14" i="1"/>
  <c r="T14" i="1"/>
  <c r="R14" i="1"/>
  <c r="D14" i="1"/>
  <c r="U13" i="1"/>
  <c r="T13" i="1"/>
  <c r="S13" i="1"/>
  <c r="S14" i="1" s="1"/>
  <c r="R13" i="1"/>
  <c r="Q13" i="1"/>
  <c r="Q14" i="1" s="1"/>
  <c r="L13" i="1"/>
  <c r="K13" i="1"/>
  <c r="H13" i="1"/>
  <c r="G13" i="1"/>
  <c r="F13" i="1"/>
  <c r="E13" i="1"/>
  <c r="D13" i="1"/>
  <c r="O12" i="1"/>
  <c r="N12" i="1"/>
  <c r="M12" i="1"/>
  <c r="L12" i="1"/>
  <c r="K12" i="1"/>
  <c r="I12" i="1"/>
  <c r="O11" i="1"/>
  <c r="O13" i="1" s="1"/>
  <c r="N11" i="1"/>
  <c r="M11" i="1"/>
  <c r="M13" i="1" s="1"/>
  <c r="M14" i="1" s="1"/>
  <c r="L11" i="1"/>
  <c r="K11" i="1"/>
  <c r="I11" i="1"/>
  <c r="I13" i="1" s="1"/>
  <c r="O10" i="1"/>
  <c r="M10" i="1"/>
  <c r="H10" i="1"/>
  <c r="H14" i="1" s="1"/>
  <c r="G10" i="1"/>
  <c r="G14" i="1" s="1"/>
  <c r="F10" i="1"/>
  <c r="F14" i="1" s="1"/>
  <c r="E10" i="1"/>
  <c r="E14" i="1" s="1"/>
  <c r="D10" i="1"/>
  <c r="O9" i="1"/>
  <c r="N9" i="1"/>
  <c r="M9" i="1"/>
  <c r="L9" i="1"/>
  <c r="P9" i="1" s="1"/>
  <c r="K9" i="1"/>
  <c r="I9" i="1"/>
  <c r="O8" i="1"/>
  <c r="N8" i="1"/>
  <c r="N10" i="1" s="1"/>
  <c r="M8" i="1"/>
  <c r="L8" i="1"/>
  <c r="L10" i="1" s="1"/>
  <c r="L14" i="1" s="1"/>
  <c r="K8" i="1"/>
  <c r="P8" i="1" s="1"/>
  <c r="P10" i="1" s="1"/>
  <c r="I8" i="1"/>
  <c r="N26" i="1" l="1"/>
  <c r="K37" i="1"/>
  <c r="L26" i="1"/>
  <c r="M26" i="1"/>
  <c r="M37" i="1"/>
  <c r="O14" i="1"/>
  <c r="N37" i="1"/>
  <c r="O22" i="1"/>
  <c r="K25" i="1"/>
  <c r="K26" i="1" s="1"/>
  <c r="L33" i="1"/>
  <c r="L37" i="1" s="1"/>
  <c r="K36" i="1"/>
  <c r="I10" i="1"/>
  <c r="I14" i="1" s="1"/>
  <c r="P12" i="1"/>
  <c r="N13" i="1"/>
  <c r="N14" i="1" s="1"/>
  <c r="K10" i="1"/>
  <c r="K14" i="1" s="1"/>
  <c r="D26" i="1"/>
  <c r="P20" i="1"/>
  <c r="P22" i="1" s="1"/>
  <c r="P32" i="1"/>
  <c r="P24" i="1"/>
  <c r="P25" i="1" s="1"/>
  <c r="P35" i="1"/>
  <c r="P11" i="1"/>
  <c r="O25" i="1"/>
  <c r="P31" i="1"/>
  <c r="P33" i="1" s="1"/>
  <c r="P34" i="1"/>
  <c r="P36" i="1" s="1"/>
  <c r="P37" i="1" l="1"/>
  <c r="O26" i="1"/>
  <c r="P13" i="1"/>
  <c r="P14" i="1" s="1"/>
  <c r="P26" i="1"/>
</calcChain>
</file>

<file path=xl/sharedStrings.xml><?xml version="1.0" encoding="utf-8"?>
<sst xmlns="http://schemas.openxmlformats.org/spreadsheetml/2006/main" count="139" uniqueCount="42">
  <si>
    <t xml:space="preserve">Propuesta economica </t>
  </si>
  <si>
    <t>TOTAL</t>
  </si>
  <si>
    <t>COMPLEMENTOS Y MODALIDAD DE ENTREGA</t>
  </si>
  <si>
    <t>PRESUPUESTO 2026</t>
  </si>
  <si>
    <t>TIPO DE COMPLEMENTO</t>
  </si>
  <si>
    <t xml:space="preserve">MODALIDAD DE ATENCIÓN </t>
  </si>
  <si>
    <t>COBERTURA A ATENDER DESDE 5 DE JUNIO 2026</t>
  </si>
  <si>
    <t>DÍAS</t>
  </si>
  <si>
    <t>RACIONES A ENTREGAR VIGENCIA 2026</t>
  </si>
  <si>
    <t>VALOR RACIÓN</t>
  </si>
  <si>
    <t xml:space="preserve">COSTO TOTAL </t>
  </si>
  <si>
    <t>A</t>
  </si>
  <si>
    <t>B</t>
  </si>
  <si>
    <t>C</t>
  </si>
  <si>
    <t>D</t>
  </si>
  <si>
    <t>E</t>
  </si>
  <si>
    <t>COMPLEMENTO ALIMENTARIO AM/PM</t>
  </si>
  <si>
    <t>PREPARADA EN SITIO AM/PM</t>
  </si>
  <si>
    <t>COMIDA CALIENTE TRANSPORTADA AM/PM</t>
  </si>
  <si>
    <t>TOTAL COMPLEMENTOS AM/PM</t>
  </si>
  <si>
    <t>COMPLEMENTO ALIMENTARIO ALMUERZO</t>
  </si>
  <si>
    <t>PREPARADA EN SITIO</t>
  </si>
  <si>
    <t>COMIDA CALIENTE TRANSPORTADA</t>
  </si>
  <si>
    <t>TOTAL ALMUERZOS</t>
  </si>
  <si>
    <t>PRESUPUESTO 2027</t>
  </si>
  <si>
    <t>COBERTURA A ATENDER 2027</t>
  </si>
  <si>
    <t>RACIONES A ENTREGAR VIGENCIA 2027</t>
  </si>
  <si>
    <t>PRESUPUESTO 2028</t>
  </si>
  <si>
    <t>COBERTURA A ATENDER ESPERADA</t>
  </si>
  <si>
    <t>RACIONES A ENTREGAR VIGENCIA 2028</t>
  </si>
  <si>
    <t>Dirección:</t>
  </si>
  <si>
    <t>Ciudad:</t>
  </si>
  <si>
    <t>Teléfono(s):</t>
  </si>
  <si>
    <t>Fax:</t>
  </si>
  <si>
    <r>
      <t>Correo Electrónico</t>
    </r>
    <r>
      <rPr>
        <b/>
        <sz val="10"/>
        <color theme="1"/>
        <rFont val="Arial"/>
        <family val="2"/>
      </rPr>
      <t xml:space="preserve">: </t>
    </r>
  </si>
  <si>
    <t>Atentamente,</t>
  </si>
  <si>
    <r>
      <t>Nombre o Razón Social del Proponente</t>
    </r>
    <r>
      <rPr>
        <sz val="10"/>
        <color theme="1"/>
        <rFont val="Arial"/>
        <family val="2"/>
      </rPr>
      <t xml:space="preserve">: </t>
    </r>
  </si>
  <si>
    <t>Nit:</t>
  </si>
  <si>
    <t xml:space="preserve">Nombre del Representante Legal: </t>
  </si>
  <si>
    <t>C.C. Nº</t>
  </si>
  <si>
    <t xml:space="preserve">de </t>
  </si>
  <si>
    <t>FIRMA: NOMBRE DE QUIEN 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</si>
</sst>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" fontId="0" fillId="0" borderId="11" xfId="1" applyNumberFormat="1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 wrapText="1"/>
    </xf>
    <xf numFmtId="1" fontId="0" fillId="0" borderId="8" xfId="1" applyNumberFormat="1" applyFont="1" applyBorder="1" applyAlignment="1">
      <alignment horizontal="center" vertical="center" wrapText="1"/>
    </xf>
    <xf numFmtId="44" fontId="0" fillId="0" borderId="11" xfId="0" applyNumberFormat="1" applyBorder="1" applyAlignment="1">
      <alignment horizontal="center" vertical="center" wrapText="1"/>
    </xf>
    <xf numFmtId="44" fontId="0" fillId="0" borderId="11" xfId="1" applyFont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44" fontId="0" fillId="0" borderId="8" xfId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1" xfId="1" applyNumberFormat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 wrapText="1"/>
    </xf>
    <xf numFmtId="1" fontId="2" fillId="0" borderId="8" xfId="1" applyNumberFormat="1" applyFont="1" applyBorder="1" applyAlignment="1">
      <alignment horizontal="center" vertical="center" wrapText="1"/>
    </xf>
    <xf numFmtId="44" fontId="2" fillId="0" borderId="11" xfId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8" xfId="1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1" fontId="2" fillId="2" borderId="11" xfId="1" applyNumberFormat="1" applyFont="1" applyFill="1" applyBorder="1" applyAlignment="1">
      <alignment horizontal="center" vertical="center" wrapText="1"/>
    </xf>
    <xf numFmtId="1" fontId="2" fillId="2" borderId="1" xfId="1" applyNumberFormat="1" applyFont="1" applyFill="1" applyBorder="1" applyAlignment="1">
      <alignment horizontal="center" vertical="center" wrapText="1"/>
    </xf>
    <xf numFmtId="1" fontId="2" fillId="2" borderId="8" xfId="1" applyNumberFormat="1" applyFont="1" applyFill="1" applyBorder="1" applyAlignment="1">
      <alignment horizontal="center" vertical="center" wrapText="1"/>
    </xf>
    <xf numFmtId="44" fontId="2" fillId="2" borderId="11" xfId="1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 wrapText="1"/>
    </xf>
    <xf numFmtId="44" fontId="2" fillId="2" borderId="8" xfId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1" fontId="0" fillId="0" borderId="4" xfId="1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indent="2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indent="2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901700</xdr:colOff>
      <xdr:row>44</xdr:row>
      <xdr:rowOff>139700</xdr:rowOff>
    </xdr:from>
    <xdr:to>
      <xdr:col>1</xdr:col>
      <xdr:colOff>1358900</xdr:colOff>
      <xdr:row>44</xdr:row>
      <xdr:rowOff>149860</xdr:rowOff>
    </xdr:to>
    <xdr:sp macro="" textlink="">
      <xdr:nvSpPr>
        <xdr:cNvPr id="2" name="Graphic 99">
          <a:extLst>
            <a:ext uri="{FF2B5EF4-FFF2-40B4-BE49-F238E27FC236}">
              <a16:creationId xmlns:a16="http://schemas.microsoft.com/office/drawing/2014/main" id="{B6CBE537-A055-B7D5-F4D5-45EC4927F332}"/>
            </a:ext>
          </a:extLst>
        </xdr:cNvPr>
        <xdr:cNvSpPr>
          <a:spLocks/>
        </xdr:cNvSpPr>
      </xdr:nvSpPr>
      <xdr:spPr>
        <a:xfrm>
          <a:off x="899160" y="6132195"/>
          <a:ext cx="457200" cy="10160"/>
        </a:xfrm>
        <a:custGeom>
          <a:avLst/>
          <a:gdLst/>
          <a:ahLst/>
          <a:cxnLst/>
          <a:rect l="l" t="t" r="r" b="b"/>
          <a:pathLst>
            <a:path w="457200" h="10160">
              <a:moveTo>
                <a:pt x="457200" y="0"/>
              </a:moveTo>
              <a:lnTo>
                <a:pt x="0" y="0"/>
              </a:lnTo>
              <a:lnTo>
                <a:pt x="0" y="10160"/>
              </a:lnTo>
              <a:lnTo>
                <a:pt x="457200" y="10160"/>
              </a:lnTo>
              <a:lnTo>
                <a:pt x="457200" y="0"/>
              </a:lnTo>
              <a:close/>
            </a:path>
          </a:pathLst>
        </a:custGeom>
        <a:solidFill>
          <a:srgbClr val="000000"/>
        </a:solidFill>
      </xdr:spPr>
      <xdr:txBody>
        <a:bodyPr wrap="square" lIns="0" tIns="0" rIns="0" bIns="0" rtlCol="0">
          <a:prstTxWarp prst="textNoShape">
            <a:avLst/>
          </a:prstTxWarp>
          <a:noAutofit/>
        </a:bodyPr>
        <a:lstStyle/>
        <a:p>
          <a:endParaRPr lang="es-MX"/>
        </a:p>
      </xdr:txBody>
    </xdr:sp>
    <xdr:clientData/>
  </xdr:twoCellAnchor>
  <xdr:twoCellAnchor>
    <xdr:from>
      <xdr:col>1</xdr:col>
      <xdr:colOff>0</xdr:colOff>
      <xdr:row>47</xdr:row>
      <xdr:rowOff>0</xdr:rowOff>
    </xdr:from>
    <xdr:to>
      <xdr:col>1</xdr:col>
      <xdr:colOff>63500</xdr:colOff>
      <xdr:row>47</xdr:row>
      <xdr:rowOff>12700</xdr:rowOff>
    </xdr:to>
    <xdr:pic>
      <xdr:nvPicPr>
        <xdr:cNvPr id="3" name="Image 100">
          <a:extLst>
            <a:ext uri="{FF2B5EF4-FFF2-40B4-BE49-F238E27FC236}">
              <a16:creationId xmlns:a16="http://schemas.microsoft.com/office/drawing/2014/main" id="{262CF9C1-46E6-ACE6-B650-54C36D1173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0883900"/>
          <a:ext cx="635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482600</xdr:colOff>
      <xdr:row>49</xdr:row>
      <xdr:rowOff>127000</xdr:rowOff>
    </xdr:from>
    <xdr:to>
      <xdr:col>1</xdr:col>
      <xdr:colOff>530860</xdr:colOff>
      <xdr:row>49</xdr:row>
      <xdr:rowOff>137160</xdr:rowOff>
    </xdr:to>
    <xdr:sp macro="" textlink="">
      <xdr:nvSpPr>
        <xdr:cNvPr id="4" name="Graphic 101">
          <a:extLst>
            <a:ext uri="{FF2B5EF4-FFF2-40B4-BE49-F238E27FC236}">
              <a16:creationId xmlns:a16="http://schemas.microsoft.com/office/drawing/2014/main" id="{E9423840-7731-F18B-9B5C-3591D5095F7C}"/>
            </a:ext>
          </a:extLst>
        </xdr:cNvPr>
        <xdr:cNvSpPr>
          <a:spLocks/>
        </xdr:cNvSpPr>
      </xdr:nvSpPr>
      <xdr:spPr>
        <a:xfrm>
          <a:off x="1308100" y="6718935"/>
          <a:ext cx="48260" cy="10160"/>
        </a:xfrm>
        <a:custGeom>
          <a:avLst/>
          <a:gdLst/>
          <a:ahLst/>
          <a:cxnLst/>
          <a:rect l="l" t="t" r="r" b="b"/>
          <a:pathLst>
            <a:path w="48260" h="10160">
              <a:moveTo>
                <a:pt x="48259" y="0"/>
              </a:moveTo>
              <a:lnTo>
                <a:pt x="0" y="0"/>
              </a:lnTo>
              <a:lnTo>
                <a:pt x="0" y="10159"/>
              </a:lnTo>
              <a:lnTo>
                <a:pt x="48259" y="10159"/>
              </a:lnTo>
              <a:lnTo>
                <a:pt x="48259" y="0"/>
              </a:lnTo>
              <a:close/>
            </a:path>
          </a:pathLst>
        </a:custGeom>
        <a:solidFill>
          <a:srgbClr val="000000"/>
        </a:solidFill>
      </xdr:spPr>
      <xdr:txBody>
        <a:bodyPr wrap="square" lIns="0" tIns="0" rIns="0" bIns="0" rtlCol="0">
          <a:prstTxWarp prst="textNoShape">
            <a:avLst/>
          </a:prstTxWarp>
          <a:noAutofit/>
        </a:bodyPr>
        <a:lstStyle/>
        <a:p>
          <a:endParaRPr lang="es-MX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8E6EE-85A8-314B-8954-CC1A7ED64DEE}">
  <dimension ref="B2:AB50"/>
  <sheetViews>
    <sheetView tabSelected="1" workbookViewId="0">
      <selection activeCell="E48" sqref="E48"/>
    </sheetView>
  </sheetViews>
  <sheetFormatPr baseColWidth="10" defaultRowHeight="16" x14ac:dyDescent="0.2"/>
  <cols>
    <col min="2" max="2" width="20" customWidth="1"/>
    <col min="3" max="3" width="21.6640625" customWidth="1"/>
    <col min="4" max="4" width="15.33203125" customWidth="1"/>
    <col min="5" max="5" width="18.6640625" customWidth="1"/>
    <col min="6" max="6" width="15.6640625" customWidth="1"/>
    <col min="7" max="7" width="20" customWidth="1"/>
    <col min="8" max="8" width="28.33203125" customWidth="1"/>
    <col min="23" max="23" width="17" customWidth="1"/>
    <col min="24" max="24" width="18.1640625" customWidth="1"/>
    <col min="25" max="25" width="19.83203125" customWidth="1"/>
    <col min="26" max="26" width="19.5" customWidth="1"/>
    <col min="27" max="27" width="17.6640625" customWidth="1"/>
    <col min="28" max="28" width="19.83203125" customWidth="1"/>
  </cols>
  <sheetData>
    <row r="2" spans="2:28" x14ac:dyDescent="0.2">
      <c r="E2" t="s">
        <v>0</v>
      </c>
    </row>
    <row r="4" spans="2:28" ht="17" thickBot="1" x14ac:dyDescent="0.25"/>
    <row r="5" spans="2:28" ht="17" thickBot="1" x14ac:dyDescent="0.25">
      <c r="B5" s="1" t="s">
        <v>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/>
      <c r="Q5" s="1">
        <v>2026</v>
      </c>
      <c r="R5" s="2"/>
      <c r="S5" s="2"/>
      <c r="T5" s="2"/>
      <c r="U5" s="3"/>
      <c r="V5" s="2" t="s">
        <v>3</v>
      </c>
      <c r="W5" s="2"/>
      <c r="X5" s="2"/>
      <c r="Y5" s="2"/>
      <c r="Z5" s="2"/>
      <c r="AA5" s="2"/>
      <c r="AB5" s="3"/>
    </row>
    <row r="6" spans="2:28" ht="17" thickBot="1" x14ac:dyDescent="0.25">
      <c r="B6" s="4" t="s">
        <v>4</v>
      </c>
      <c r="C6" s="4" t="s">
        <v>5</v>
      </c>
      <c r="D6" s="5" t="s">
        <v>6</v>
      </c>
      <c r="E6" s="6"/>
      <c r="F6" s="6"/>
      <c r="G6" s="6"/>
      <c r="H6" s="6"/>
      <c r="I6" s="6"/>
      <c r="J6" s="4" t="s">
        <v>7</v>
      </c>
      <c r="K6" s="1" t="s">
        <v>8</v>
      </c>
      <c r="L6" s="2"/>
      <c r="M6" s="2"/>
      <c r="N6" s="2"/>
      <c r="O6" s="2"/>
      <c r="P6" s="3"/>
      <c r="Q6" s="5" t="s">
        <v>9</v>
      </c>
      <c r="R6" s="6"/>
      <c r="S6" s="6"/>
      <c r="T6" s="6"/>
      <c r="U6" s="6"/>
      <c r="V6" s="4" t="s">
        <v>7</v>
      </c>
      <c r="W6" s="1" t="s">
        <v>10</v>
      </c>
      <c r="X6" s="2"/>
      <c r="Y6" s="2"/>
      <c r="Z6" s="2"/>
      <c r="AA6" s="2"/>
      <c r="AB6" s="3"/>
    </row>
    <row r="7" spans="2:28" ht="17" thickBot="1" x14ac:dyDescent="0.25">
      <c r="B7" s="7"/>
      <c r="C7" s="7"/>
      <c r="D7" s="8" t="s">
        <v>11</v>
      </c>
      <c r="E7" s="8" t="s">
        <v>12</v>
      </c>
      <c r="F7" s="8" t="s">
        <v>13</v>
      </c>
      <c r="G7" s="8" t="s">
        <v>14</v>
      </c>
      <c r="H7" s="8" t="s">
        <v>15</v>
      </c>
      <c r="I7" s="9" t="s">
        <v>1</v>
      </c>
      <c r="J7" s="7"/>
      <c r="K7" s="8" t="s">
        <v>11</v>
      </c>
      <c r="L7" s="9" t="s">
        <v>12</v>
      </c>
      <c r="M7" s="8" t="s">
        <v>13</v>
      </c>
      <c r="N7" s="10" t="s">
        <v>14</v>
      </c>
      <c r="O7" s="8" t="s">
        <v>15</v>
      </c>
      <c r="P7" s="10" t="s">
        <v>1</v>
      </c>
      <c r="Q7" s="8" t="s">
        <v>11</v>
      </c>
      <c r="R7" s="8" t="s">
        <v>12</v>
      </c>
      <c r="S7" s="8" t="s">
        <v>13</v>
      </c>
      <c r="T7" s="8" t="s">
        <v>14</v>
      </c>
      <c r="U7" s="8" t="s">
        <v>15</v>
      </c>
      <c r="V7" s="7"/>
      <c r="W7" s="8" t="s">
        <v>11</v>
      </c>
      <c r="X7" s="9" t="s">
        <v>12</v>
      </c>
      <c r="Y7" s="8" t="s">
        <v>13</v>
      </c>
      <c r="Z7" s="10" t="s">
        <v>14</v>
      </c>
      <c r="AA7" s="8" t="s">
        <v>15</v>
      </c>
      <c r="AB7" s="10" t="s">
        <v>1</v>
      </c>
    </row>
    <row r="8" spans="2:28" ht="17" thickBot="1" x14ac:dyDescent="0.25">
      <c r="B8" s="11" t="s">
        <v>16</v>
      </c>
      <c r="C8" s="12" t="s">
        <v>17</v>
      </c>
      <c r="D8" s="13">
        <v>5991</v>
      </c>
      <c r="E8" s="13">
        <v>8599</v>
      </c>
      <c r="F8" s="13">
        <v>6310</v>
      </c>
      <c r="G8" s="13">
        <v>10550</v>
      </c>
      <c r="H8" s="13">
        <v>0</v>
      </c>
      <c r="I8" s="14">
        <f>SUM(D8:H8)</f>
        <v>31450</v>
      </c>
      <c r="J8" s="15">
        <v>95</v>
      </c>
      <c r="K8" s="16">
        <f>(D8*J8)</f>
        <v>569145</v>
      </c>
      <c r="L8" s="17">
        <f>(E8*J8)</f>
        <v>816905</v>
      </c>
      <c r="M8" s="16">
        <f>(F8*J8)</f>
        <v>599450</v>
      </c>
      <c r="N8" s="18">
        <f>(G8*J8)</f>
        <v>1002250</v>
      </c>
      <c r="O8" s="16">
        <f>(H8*J8)</f>
        <v>0</v>
      </c>
      <c r="P8" s="18">
        <f>SUM(K8:O8)</f>
        <v>2987750</v>
      </c>
      <c r="Q8" s="19">
        <v>4298</v>
      </c>
      <c r="R8" s="19">
        <v>4685</v>
      </c>
      <c r="S8" s="19">
        <v>5039</v>
      </c>
      <c r="T8" s="19">
        <v>5638</v>
      </c>
      <c r="U8" s="19">
        <v>0</v>
      </c>
      <c r="V8" s="15">
        <v>95</v>
      </c>
      <c r="W8" s="20"/>
      <c r="X8" s="21"/>
      <c r="Y8" s="20"/>
      <c r="Z8" s="22"/>
      <c r="AA8" s="20"/>
      <c r="AB8" s="22"/>
    </row>
    <row r="9" spans="2:28" ht="29" thickBot="1" x14ac:dyDescent="0.25">
      <c r="B9" s="23"/>
      <c r="C9" s="12" t="s">
        <v>18</v>
      </c>
      <c r="D9" s="13">
        <v>545</v>
      </c>
      <c r="E9" s="13">
        <v>1629</v>
      </c>
      <c r="F9" s="13">
        <v>1246</v>
      </c>
      <c r="G9" s="13">
        <v>1340</v>
      </c>
      <c r="H9" s="13">
        <v>0</v>
      </c>
      <c r="I9" s="14">
        <f>SUM(D9:H9)</f>
        <v>4760</v>
      </c>
      <c r="J9" s="15">
        <v>95</v>
      </c>
      <c r="K9" s="16">
        <f>(D9*J9)</f>
        <v>51775</v>
      </c>
      <c r="L9" s="17">
        <f>(E9*J9)</f>
        <v>154755</v>
      </c>
      <c r="M9" s="16">
        <f>(F9*J9)</f>
        <v>118370</v>
      </c>
      <c r="N9" s="18">
        <f>(G9*J9)</f>
        <v>127300</v>
      </c>
      <c r="O9" s="16">
        <f>(H9*J9)</f>
        <v>0</v>
      </c>
      <c r="P9" s="18">
        <f>SUM(K9:O9)</f>
        <v>452200</v>
      </c>
      <c r="Q9" s="19">
        <v>4517</v>
      </c>
      <c r="R9" s="19">
        <v>4905</v>
      </c>
      <c r="S9" s="19">
        <v>5258</v>
      </c>
      <c r="T9" s="19">
        <v>5856</v>
      </c>
      <c r="U9" s="19">
        <v>0</v>
      </c>
      <c r="V9" s="15">
        <v>95</v>
      </c>
      <c r="W9" s="20"/>
      <c r="X9" s="21"/>
      <c r="Y9" s="20"/>
      <c r="Z9" s="22"/>
      <c r="AA9" s="20"/>
      <c r="AB9" s="22"/>
    </row>
    <row r="10" spans="2:28" ht="17" thickBot="1" x14ac:dyDescent="0.25">
      <c r="B10" s="1" t="s">
        <v>19</v>
      </c>
      <c r="C10" s="3"/>
      <c r="D10" s="15">
        <f>SUM(D8:D9)</f>
        <v>6536</v>
      </c>
      <c r="E10" s="15">
        <f>SUM(E8:E9)</f>
        <v>10228</v>
      </c>
      <c r="F10" s="15">
        <f>SUM(F8:F9)</f>
        <v>7556</v>
      </c>
      <c r="G10" s="15">
        <f>SUM(G8:G9)</f>
        <v>11890</v>
      </c>
      <c r="H10" s="15">
        <f>SUM(H8:H9)</f>
        <v>0</v>
      </c>
      <c r="I10" s="24">
        <f>(D10+E10+F10+G10+H10)</f>
        <v>36210</v>
      </c>
      <c r="J10" s="15">
        <v>95</v>
      </c>
      <c r="K10" s="25">
        <f>(K8+K9)</f>
        <v>620920</v>
      </c>
      <c r="L10" s="26">
        <f t="shared" ref="L10:P10" si="0">(L8+L9)</f>
        <v>971660</v>
      </c>
      <c r="M10" s="25">
        <f t="shared" si="0"/>
        <v>717820</v>
      </c>
      <c r="N10" s="27">
        <f t="shared" si="0"/>
        <v>1129550</v>
      </c>
      <c r="O10" s="25">
        <f t="shared" si="0"/>
        <v>0</v>
      </c>
      <c r="P10" s="27">
        <f t="shared" si="0"/>
        <v>3439950</v>
      </c>
      <c r="Q10" s="15">
        <v>8815</v>
      </c>
      <c r="R10" s="15">
        <v>9590</v>
      </c>
      <c r="S10" s="15">
        <v>10297</v>
      </c>
      <c r="T10" s="15">
        <v>11494</v>
      </c>
      <c r="U10" s="15">
        <v>0</v>
      </c>
      <c r="V10" s="15">
        <v>95</v>
      </c>
      <c r="W10" s="28"/>
      <c r="X10" s="29"/>
      <c r="Y10" s="28"/>
      <c r="Z10" s="30"/>
      <c r="AA10" s="28"/>
      <c r="AB10" s="30"/>
    </row>
    <row r="11" spans="2:28" ht="17" thickBot="1" x14ac:dyDescent="0.25">
      <c r="B11" s="4" t="s">
        <v>20</v>
      </c>
      <c r="C11" s="12" t="s">
        <v>21</v>
      </c>
      <c r="D11" s="13">
        <v>794</v>
      </c>
      <c r="E11" s="13">
        <v>962</v>
      </c>
      <c r="F11" s="13">
        <v>1228</v>
      </c>
      <c r="G11" s="13">
        <v>6713</v>
      </c>
      <c r="H11" s="13">
        <v>7079</v>
      </c>
      <c r="I11" s="14">
        <f>SUM(D11:H11)</f>
        <v>16776</v>
      </c>
      <c r="J11" s="15">
        <v>95</v>
      </c>
      <c r="K11" s="16">
        <f>(D11*J11)</f>
        <v>75430</v>
      </c>
      <c r="L11" s="17">
        <f>(E11*J11)</f>
        <v>91390</v>
      </c>
      <c r="M11" s="16">
        <f>(F11*J11)</f>
        <v>116660</v>
      </c>
      <c r="N11" s="18">
        <f>(G11*J11)</f>
        <v>637735</v>
      </c>
      <c r="O11" s="16">
        <f>(H11*J11)</f>
        <v>672505</v>
      </c>
      <c r="P11" s="18">
        <f>SUM(K11:O11)</f>
        <v>1593720</v>
      </c>
      <c r="Q11" s="19">
        <v>4500</v>
      </c>
      <c r="R11" s="19">
        <v>4880</v>
      </c>
      <c r="S11" s="19">
        <v>5270</v>
      </c>
      <c r="T11" s="19">
        <v>5886.7986000000001</v>
      </c>
      <c r="U11" s="19">
        <v>6386</v>
      </c>
      <c r="V11" s="15">
        <v>95</v>
      </c>
      <c r="W11" s="20"/>
      <c r="X11" s="21"/>
      <c r="Y11" s="20"/>
      <c r="Z11" s="22"/>
      <c r="AA11" s="20"/>
      <c r="AB11" s="22"/>
    </row>
    <row r="12" spans="2:28" ht="29" thickBot="1" x14ac:dyDescent="0.25">
      <c r="B12" s="31"/>
      <c r="C12" s="12" t="s">
        <v>22</v>
      </c>
      <c r="D12" s="13">
        <v>25</v>
      </c>
      <c r="E12" s="13">
        <v>34</v>
      </c>
      <c r="F12" s="13">
        <v>6</v>
      </c>
      <c r="G12" s="13">
        <v>312</v>
      </c>
      <c r="H12" s="13">
        <v>955</v>
      </c>
      <c r="I12" s="14">
        <f>SUM(D12:H12)</f>
        <v>1332</v>
      </c>
      <c r="J12" s="15">
        <v>95</v>
      </c>
      <c r="K12" s="16">
        <f>(D12*J12)</f>
        <v>2375</v>
      </c>
      <c r="L12" s="17">
        <f>(E12*J12)</f>
        <v>3230</v>
      </c>
      <c r="M12" s="16">
        <f>(F12*J12)</f>
        <v>570</v>
      </c>
      <c r="N12" s="18">
        <f>(G12*J12)</f>
        <v>29640</v>
      </c>
      <c r="O12" s="16">
        <f>(H12*J12)</f>
        <v>90725</v>
      </c>
      <c r="P12" s="18">
        <f>SUM(K12:O12)</f>
        <v>126540</v>
      </c>
      <c r="Q12" s="19">
        <v>4718.2</v>
      </c>
      <c r="R12" s="19">
        <v>5097.2</v>
      </c>
      <c r="S12" s="19">
        <v>5487.1797809999998</v>
      </c>
      <c r="T12" s="19">
        <v>6106</v>
      </c>
      <c r="U12" s="19">
        <v>6603.1613819000004</v>
      </c>
      <c r="V12" s="15">
        <v>95</v>
      </c>
      <c r="W12" s="20"/>
      <c r="X12" s="21"/>
      <c r="Y12" s="20"/>
      <c r="Z12" s="22"/>
      <c r="AA12" s="20"/>
      <c r="AB12" s="22"/>
    </row>
    <row r="13" spans="2:28" ht="17" thickBot="1" x14ac:dyDescent="0.25">
      <c r="B13" s="32" t="s">
        <v>23</v>
      </c>
      <c r="C13" s="33"/>
      <c r="D13" s="8">
        <f>SUM(D11:D12)</f>
        <v>819</v>
      </c>
      <c r="E13" s="8">
        <f t="shared" ref="E13:I13" si="1">SUM(E11:E12)</f>
        <v>996</v>
      </c>
      <c r="F13" s="8">
        <f t="shared" si="1"/>
        <v>1234</v>
      </c>
      <c r="G13" s="8">
        <f t="shared" si="1"/>
        <v>7025</v>
      </c>
      <c r="H13" s="8">
        <f t="shared" si="1"/>
        <v>8034</v>
      </c>
      <c r="I13" s="9">
        <f t="shared" si="1"/>
        <v>18108</v>
      </c>
      <c r="J13" s="8">
        <v>95</v>
      </c>
      <c r="K13" s="34">
        <f>(K11+K12)</f>
        <v>77805</v>
      </c>
      <c r="L13" s="35">
        <f t="shared" ref="L13:P13" si="2">(L11+L12)</f>
        <v>94620</v>
      </c>
      <c r="M13" s="34">
        <f t="shared" si="2"/>
        <v>117230</v>
      </c>
      <c r="N13" s="36">
        <f t="shared" si="2"/>
        <v>667375</v>
      </c>
      <c r="O13" s="34">
        <f t="shared" si="2"/>
        <v>763230</v>
      </c>
      <c r="P13" s="36">
        <f t="shared" si="2"/>
        <v>1720260</v>
      </c>
      <c r="Q13" s="8">
        <f>SUM(Q11:Q12)</f>
        <v>9218.2000000000007</v>
      </c>
      <c r="R13" s="8">
        <f t="shared" ref="R13:U13" si="3">SUM(R11:R12)</f>
        <v>9977.2000000000007</v>
      </c>
      <c r="S13" s="8">
        <f t="shared" si="3"/>
        <v>10757.179780999999</v>
      </c>
      <c r="T13" s="8">
        <f t="shared" si="3"/>
        <v>11992.7986</v>
      </c>
      <c r="U13" s="8">
        <f t="shared" si="3"/>
        <v>12989.161381900001</v>
      </c>
      <c r="V13" s="8">
        <v>95</v>
      </c>
      <c r="W13" s="37"/>
      <c r="X13" s="38"/>
      <c r="Y13" s="37"/>
      <c r="Z13" s="39"/>
      <c r="AA13" s="37"/>
      <c r="AB13" s="39"/>
    </row>
    <row r="14" spans="2:28" ht="17" thickBot="1" x14ac:dyDescent="0.25">
      <c r="B14" s="32" t="s">
        <v>1</v>
      </c>
      <c r="C14" s="33"/>
      <c r="D14" s="40">
        <f t="shared" ref="D14:H14" si="4">(D10+D13)</f>
        <v>7355</v>
      </c>
      <c r="E14" s="40">
        <f t="shared" si="4"/>
        <v>11224</v>
      </c>
      <c r="F14" s="40">
        <f t="shared" si="4"/>
        <v>8790</v>
      </c>
      <c r="G14" s="40">
        <f t="shared" si="4"/>
        <v>18915</v>
      </c>
      <c r="H14" s="40">
        <f t="shared" si="4"/>
        <v>8034</v>
      </c>
      <c r="I14" s="40">
        <f>(I10+I13)</f>
        <v>54318</v>
      </c>
      <c r="J14" s="8">
        <v>95</v>
      </c>
      <c r="K14" s="34">
        <f>(K10+K13)</f>
        <v>698725</v>
      </c>
      <c r="L14" s="35">
        <f t="shared" ref="L14:U14" si="5">(L10+L13)</f>
        <v>1066280</v>
      </c>
      <c r="M14" s="34">
        <f t="shared" si="5"/>
        <v>835050</v>
      </c>
      <c r="N14" s="36">
        <f t="shared" si="5"/>
        <v>1796925</v>
      </c>
      <c r="O14" s="34">
        <f t="shared" si="5"/>
        <v>763230</v>
      </c>
      <c r="P14" s="36">
        <f t="shared" si="5"/>
        <v>5160210</v>
      </c>
      <c r="Q14" s="40">
        <f t="shared" si="5"/>
        <v>18033.2</v>
      </c>
      <c r="R14" s="40">
        <f t="shared" si="5"/>
        <v>19567.2</v>
      </c>
      <c r="S14" s="40">
        <f t="shared" si="5"/>
        <v>21054.179780999999</v>
      </c>
      <c r="T14" s="40">
        <f t="shared" si="5"/>
        <v>23486.798600000002</v>
      </c>
      <c r="U14" s="40">
        <f t="shared" si="5"/>
        <v>12989.161381900001</v>
      </c>
      <c r="V14" s="8">
        <v>95</v>
      </c>
      <c r="W14" s="37"/>
      <c r="X14" s="38"/>
      <c r="Y14" s="37"/>
      <c r="Z14" s="39"/>
      <c r="AA14" s="37"/>
      <c r="AB14" s="37"/>
    </row>
    <row r="16" spans="2:28" ht="17" thickBot="1" x14ac:dyDescent="0.25"/>
    <row r="17" spans="2:28" ht="17" thickBot="1" x14ac:dyDescent="0.25">
      <c r="B17" s="1" t="s">
        <v>2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3"/>
      <c r="Q17" s="1">
        <v>2027</v>
      </c>
      <c r="R17" s="2"/>
      <c r="S17" s="2"/>
      <c r="T17" s="2"/>
      <c r="U17" s="3"/>
      <c r="V17" s="1" t="s">
        <v>24</v>
      </c>
      <c r="W17" s="2"/>
      <c r="X17" s="2"/>
      <c r="Y17" s="2"/>
      <c r="Z17" s="2"/>
      <c r="AA17" s="2"/>
      <c r="AB17" s="3"/>
    </row>
    <row r="18" spans="2:28" ht="17" thickBot="1" x14ac:dyDescent="0.25">
      <c r="B18" s="4" t="s">
        <v>4</v>
      </c>
      <c r="C18" s="4" t="s">
        <v>5</v>
      </c>
      <c r="D18" s="5" t="s">
        <v>25</v>
      </c>
      <c r="E18" s="6"/>
      <c r="F18" s="6"/>
      <c r="G18" s="6"/>
      <c r="H18" s="6"/>
      <c r="I18" s="6"/>
      <c r="J18" s="4" t="s">
        <v>7</v>
      </c>
      <c r="K18" s="1" t="s">
        <v>26</v>
      </c>
      <c r="L18" s="2"/>
      <c r="M18" s="2"/>
      <c r="N18" s="2"/>
      <c r="O18" s="2"/>
      <c r="P18" s="3"/>
      <c r="Q18" s="5" t="s">
        <v>9</v>
      </c>
      <c r="R18" s="6"/>
      <c r="S18" s="6"/>
      <c r="T18" s="6"/>
      <c r="U18" s="6"/>
      <c r="V18" s="4" t="s">
        <v>7</v>
      </c>
      <c r="W18" s="1" t="s">
        <v>10</v>
      </c>
      <c r="X18" s="2"/>
      <c r="Y18" s="2"/>
      <c r="Z18" s="2"/>
      <c r="AA18" s="2"/>
      <c r="AB18" s="3"/>
    </row>
    <row r="19" spans="2:28" ht="17" thickBot="1" x14ac:dyDescent="0.25">
      <c r="B19" s="7"/>
      <c r="C19" s="7"/>
      <c r="D19" s="8" t="s">
        <v>11</v>
      </c>
      <c r="E19" s="8" t="s">
        <v>12</v>
      </c>
      <c r="F19" s="8" t="s">
        <v>13</v>
      </c>
      <c r="G19" s="8" t="s">
        <v>14</v>
      </c>
      <c r="H19" s="8" t="s">
        <v>15</v>
      </c>
      <c r="I19" s="9" t="s">
        <v>1</v>
      </c>
      <c r="J19" s="7"/>
      <c r="K19" s="8" t="s">
        <v>11</v>
      </c>
      <c r="L19" s="9" t="s">
        <v>12</v>
      </c>
      <c r="M19" s="8" t="s">
        <v>13</v>
      </c>
      <c r="N19" s="10" t="s">
        <v>14</v>
      </c>
      <c r="O19" s="8" t="s">
        <v>15</v>
      </c>
      <c r="P19" s="10" t="s">
        <v>1</v>
      </c>
      <c r="Q19" s="8" t="s">
        <v>11</v>
      </c>
      <c r="R19" s="8" t="s">
        <v>12</v>
      </c>
      <c r="S19" s="8" t="s">
        <v>13</v>
      </c>
      <c r="T19" s="8" t="s">
        <v>14</v>
      </c>
      <c r="U19" s="8" t="s">
        <v>15</v>
      </c>
      <c r="V19" s="7"/>
      <c r="W19" s="8" t="s">
        <v>11</v>
      </c>
      <c r="X19" s="9" t="s">
        <v>12</v>
      </c>
      <c r="Y19" s="8" t="s">
        <v>13</v>
      </c>
      <c r="Z19" s="10" t="s">
        <v>14</v>
      </c>
      <c r="AA19" s="8" t="s">
        <v>15</v>
      </c>
      <c r="AB19" s="10" t="s">
        <v>1</v>
      </c>
    </row>
    <row r="20" spans="2:28" ht="17" thickBot="1" x14ac:dyDescent="0.25">
      <c r="B20" s="11" t="s">
        <v>16</v>
      </c>
      <c r="C20" s="12" t="s">
        <v>17</v>
      </c>
      <c r="D20" s="13">
        <v>5991</v>
      </c>
      <c r="E20" s="13">
        <v>8599</v>
      </c>
      <c r="F20" s="13">
        <v>6310</v>
      </c>
      <c r="G20" s="13">
        <v>10550</v>
      </c>
      <c r="H20" s="13">
        <v>0</v>
      </c>
      <c r="I20" s="14">
        <f>SUM(D20:H20)</f>
        <v>31450</v>
      </c>
      <c r="J20" s="15">
        <v>180</v>
      </c>
      <c r="K20" s="16">
        <f>(D20*J20)</f>
        <v>1078380</v>
      </c>
      <c r="L20" s="17">
        <f>(E20*J20)</f>
        <v>1547820</v>
      </c>
      <c r="M20" s="16">
        <f>(F20*J20)</f>
        <v>1135800</v>
      </c>
      <c r="N20" s="18">
        <f>(G20*J20)</f>
        <v>1899000</v>
      </c>
      <c r="O20" s="16">
        <f>(H20*J20)</f>
        <v>0</v>
      </c>
      <c r="P20" s="18">
        <f>SUM(K20:O20)</f>
        <v>5661000</v>
      </c>
      <c r="Q20" s="19">
        <v>4466.6610000000001</v>
      </c>
      <c r="R20" s="19">
        <v>4868.7539999999999</v>
      </c>
      <c r="S20" s="19">
        <v>5235.5209999999997</v>
      </c>
      <c r="T20" s="19">
        <v>5857.8819999999996</v>
      </c>
      <c r="U20" s="19">
        <v>0</v>
      </c>
      <c r="V20" s="15">
        <v>180</v>
      </c>
      <c r="W20" s="20"/>
      <c r="X20" s="21"/>
      <c r="Y20" s="20"/>
      <c r="Z20" s="22"/>
      <c r="AA20" s="20"/>
      <c r="AB20" s="22"/>
    </row>
    <row r="21" spans="2:28" ht="29" thickBot="1" x14ac:dyDescent="0.25">
      <c r="B21" s="23"/>
      <c r="C21" s="12" t="s">
        <v>18</v>
      </c>
      <c r="D21" s="13">
        <v>545</v>
      </c>
      <c r="E21" s="13">
        <v>1629</v>
      </c>
      <c r="F21" s="13">
        <v>1246</v>
      </c>
      <c r="G21" s="13">
        <v>1340</v>
      </c>
      <c r="H21" s="13">
        <v>0</v>
      </c>
      <c r="I21" s="14">
        <f>SUM(D21:H21)</f>
        <v>4760</v>
      </c>
      <c r="J21" s="15">
        <v>180</v>
      </c>
      <c r="K21" s="16">
        <f>(D21*J21)</f>
        <v>98100</v>
      </c>
      <c r="L21" s="17">
        <f>(E21*J21)</f>
        <v>293220</v>
      </c>
      <c r="M21" s="16">
        <f>(F21*J21)</f>
        <v>224280</v>
      </c>
      <c r="N21" s="18">
        <f>(G21*J21)</f>
        <v>241200</v>
      </c>
      <c r="O21" s="16">
        <f>(H21*J21)</f>
        <v>0</v>
      </c>
      <c r="P21" s="18">
        <f>SUM(K21:O21)</f>
        <v>856800</v>
      </c>
      <c r="Q21" s="19">
        <v>4693.1630000000005</v>
      </c>
      <c r="R21" s="19">
        <v>5096.2950000000001</v>
      </c>
      <c r="S21" s="19">
        <v>5463.0619999999999</v>
      </c>
      <c r="T21" s="19">
        <v>6084.384</v>
      </c>
      <c r="U21" s="19">
        <v>0</v>
      </c>
      <c r="V21" s="15">
        <v>180</v>
      </c>
      <c r="W21" s="20"/>
      <c r="X21" s="21"/>
      <c r="Y21" s="20"/>
      <c r="Z21" s="22"/>
      <c r="AA21" s="20"/>
      <c r="AB21" s="22"/>
    </row>
    <row r="22" spans="2:28" ht="17" thickBot="1" x14ac:dyDescent="0.25">
      <c r="B22" s="1" t="s">
        <v>19</v>
      </c>
      <c r="C22" s="3"/>
      <c r="D22" s="15">
        <f>SUM(D20:D21)</f>
        <v>6536</v>
      </c>
      <c r="E22" s="15">
        <f>SUM(E20:E21)</f>
        <v>10228</v>
      </c>
      <c r="F22" s="15">
        <f>SUM(F20:F21)</f>
        <v>7556</v>
      </c>
      <c r="G22" s="15">
        <f>SUM(G20:G21)</f>
        <v>11890</v>
      </c>
      <c r="H22" s="15">
        <f>SUM(H20:H21)</f>
        <v>0</v>
      </c>
      <c r="I22" s="24">
        <f>(D22+E22+F22+G22+H22)</f>
        <v>36210</v>
      </c>
      <c r="J22" s="15">
        <v>180</v>
      </c>
      <c r="K22" s="25">
        <f>(K20+K21)</f>
        <v>1176480</v>
      </c>
      <c r="L22" s="26">
        <f t="shared" ref="L22:P22" si="6">(L20+L21)</f>
        <v>1841040</v>
      </c>
      <c r="M22" s="25">
        <f t="shared" si="6"/>
        <v>1360080</v>
      </c>
      <c r="N22" s="27">
        <f t="shared" si="6"/>
        <v>2140200</v>
      </c>
      <c r="O22" s="25">
        <f t="shared" si="6"/>
        <v>0</v>
      </c>
      <c r="P22" s="27">
        <f t="shared" si="6"/>
        <v>6517800</v>
      </c>
      <c r="Q22" s="15">
        <v>9159.8240000000005</v>
      </c>
      <c r="R22" s="15">
        <v>9965.0489999999991</v>
      </c>
      <c r="S22" s="15">
        <v>10698.582999999999</v>
      </c>
      <c r="T22" s="15">
        <v>11942.266</v>
      </c>
      <c r="U22" s="15">
        <v>0</v>
      </c>
      <c r="V22" s="15">
        <v>180</v>
      </c>
      <c r="W22" s="28"/>
      <c r="X22" s="29"/>
      <c r="Y22" s="28"/>
      <c r="Z22" s="30"/>
      <c r="AA22" s="28"/>
      <c r="AB22" s="30"/>
    </row>
    <row r="23" spans="2:28" ht="17" thickBot="1" x14ac:dyDescent="0.25">
      <c r="B23" s="4" t="s">
        <v>20</v>
      </c>
      <c r="C23" s="12" t="s">
        <v>21</v>
      </c>
      <c r="D23" s="13">
        <v>794</v>
      </c>
      <c r="E23" s="13">
        <v>962</v>
      </c>
      <c r="F23" s="13">
        <v>1228</v>
      </c>
      <c r="G23" s="13">
        <v>6713</v>
      </c>
      <c r="H23" s="13">
        <v>7079</v>
      </c>
      <c r="I23" s="14">
        <f>SUM(D23:H23)</f>
        <v>16776</v>
      </c>
      <c r="J23" s="15">
        <v>180</v>
      </c>
      <c r="K23" s="16">
        <f>(D23*J23)</f>
        <v>142920</v>
      </c>
      <c r="L23" s="17">
        <f>(E23*J23)</f>
        <v>173160</v>
      </c>
      <c r="M23" s="16">
        <f>(F23*J23)</f>
        <v>221040</v>
      </c>
      <c r="N23" s="18">
        <f>(G23*J23)</f>
        <v>1208340</v>
      </c>
      <c r="O23" s="16">
        <f>(H23*J23)</f>
        <v>1274220</v>
      </c>
      <c r="P23" s="18">
        <f>SUM(K23:O23)</f>
        <v>3019680</v>
      </c>
      <c r="Q23" s="19">
        <v>4675.5</v>
      </c>
      <c r="R23" s="19">
        <v>5070.32</v>
      </c>
      <c r="S23" s="19">
        <v>5475.53</v>
      </c>
      <c r="T23" s="19">
        <v>6116.5929999999998</v>
      </c>
      <c r="U23" s="19">
        <v>6635.0540000000001</v>
      </c>
      <c r="V23" s="15">
        <v>180</v>
      </c>
      <c r="W23" s="20"/>
      <c r="X23" s="21"/>
      <c r="Y23" s="20"/>
      <c r="Z23" s="22"/>
      <c r="AA23" s="20"/>
      <c r="AB23" s="22"/>
    </row>
    <row r="24" spans="2:28" ht="29" thickBot="1" x14ac:dyDescent="0.25">
      <c r="B24" s="31"/>
      <c r="C24" s="12" t="s">
        <v>22</v>
      </c>
      <c r="D24" s="13">
        <v>25</v>
      </c>
      <c r="E24" s="13">
        <v>34</v>
      </c>
      <c r="F24" s="13">
        <v>6</v>
      </c>
      <c r="G24" s="13">
        <v>312</v>
      </c>
      <c r="H24" s="13">
        <v>955</v>
      </c>
      <c r="I24" s="14">
        <f>SUM(D24:H24)</f>
        <v>1332</v>
      </c>
      <c r="J24" s="15">
        <v>180</v>
      </c>
      <c r="K24" s="16">
        <f>(D24*J24)</f>
        <v>4500</v>
      </c>
      <c r="L24" s="17">
        <f>(E24*J24)</f>
        <v>6120</v>
      </c>
      <c r="M24" s="16">
        <f>(F24*J24)</f>
        <v>1080</v>
      </c>
      <c r="N24" s="18">
        <f>(G24*J24)</f>
        <v>56160</v>
      </c>
      <c r="O24" s="41">
        <f>(H24*J24)</f>
        <v>171900</v>
      </c>
      <c r="P24" s="18">
        <f>SUM(K24:O24)</f>
        <v>239760</v>
      </c>
      <c r="Q24" s="19">
        <v>4903.0410000000002</v>
      </c>
      <c r="R24" s="19">
        <v>5296.8220000000001</v>
      </c>
      <c r="S24" s="19">
        <v>5702.0320000000002</v>
      </c>
      <c r="T24" s="19">
        <v>6344.134</v>
      </c>
      <c r="U24" s="19">
        <v>6861.5559999999996</v>
      </c>
      <c r="V24" s="15">
        <v>180</v>
      </c>
      <c r="W24" s="20"/>
      <c r="X24" s="21"/>
      <c r="Y24" s="20"/>
      <c r="Z24" s="22"/>
      <c r="AA24" s="20"/>
      <c r="AB24" s="22"/>
    </row>
    <row r="25" spans="2:28" ht="17" thickBot="1" x14ac:dyDescent="0.25">
      <c r="B25" s="32" t="s">
        <v>23</v>
      </c>
      <c r="C25" s="33"/>
      <c r="D25" s="8">
        <f>SUM(D23:D24)</f>
        <v>819</v>
      </c>
      <c r="E25" s="8">
        <f t="shared" ref="E25:I25" si="7">SUM(E23:E24)</f>
        <v>996</v>
      </c>
      <c r="F25" s="8">
        <f t="shared" si="7"/>
        <v>1234</v>
      </c>
      <c r="G25" s="8">
        <f t="shared" si="7"/>
        <v>7025</v>
      </c>
      <c r="H25" s="8">
        <f t="shared" si="7"/>
        <v>8034</v>
      </c>
      <c r="I25" s="9">
        <f t="shared" si="7"/>
        <v>18108</v>
      </c>
      <c r="J25" s="8">
        <v>180</v>
      </c>
      <c r="K25" s="34">
        <f>(K23+K24)</f>
        <v>147420</v>
      </c>
      <c r="L25" s="35">
        <f t="shared" ref="L25:P25" si="8">(L23+L24)</f>
        <v>179280</v>
      </c>
      <c r="M25" s="34">
        <f t="shared" si="8"/>
        <v>222120</v>
      </c>
      <c r="N25" s="36">
        <f t="shared" si="8"/>
        <v>1264500</v>
      </c>
      <c r="O25" s="34">
        <f t="shared" si="8"/>
        <v>1446120</v>
      </c>
      <c r="P25" s="36">
        <f t="shared" si="8"/>
        <v>3259440</v>
      </c>
      <c r="Q25" s="8">
        <f>SUM(Q23:Q24)</f>
        <v>9578.5410000000011</v>
      </c>
      <c r="R25" s="8">
        <f t="shared" ref="R25:U25" si="9">SUM(R23:R24)</f>
        <v>10367.142</v>
      </c>
      <c r="S25" s="8">
        <f t="shared" si="9"/>
        <v>11177.562</v>
      </c>
      <c r="T25" s="8">
        <f t="shared" si="9"/>
        <v>12460.726999999999</v>
      </c>
      <c r="U25" s="8">
        <f t="shared" si="9"/>
        <v>13496.61</v>
      </c>
      <c r="V25" s="8">
        <v>180</v>
      </c>
      <c r="W25" s="37"/>
      <c r="X25" s="38"/>
      <c r="Y25" s="37"/>
      <c r="Z25" s="39"/>
      <c r="AA25" s="37"/>
      <c r="AB25" s="39"/>
    </row>
    <row r="26" spans="2:28" ht="17" thickBot="1" x14ac:dyDescent="0.25">
      <c r="B26" s="32" t="s">
        <v>1</v>
      </c>
      <c r="C26" s="33"/>
      <c r="D26" s="40">
        <f t="shared" ref="D26:H26" si="10">(D22+D25)</f>
        <v>7355</v>
      </c>
      <c r="E26" s="40">
        <f t="shared" si="10"/>
        <v>11224</v>
      </c>
      <c r="F26" s="40">
        <f t="shared" si="10"/>
        <v>8790</v>
      </c>
      <c r="G26" s="40">
        <f t="shared" si="10"/>
        <v>18915</v>
      </c>
      <c r="H26" s="40">
        <f t="shared" si="10"/>
        <v>8034</v>
      </c>
      <c r="I26" s="40">
        <f>(I22+I25)</f>
        <v>54318</v>
      </c>
      <c r="J26" s="8">
        <v>180</v>
      </c>
      <c r="K26" s="34">
        <f>(K22+K25)</f>
        <v>1323900</v>
      </c>
      <c r="L26" s="35">
        <f t="shared" ref="L26:U26" si="11">(L22+L25)</f>
        <v>2020320</v>
      </c>
      <c r="M26" s="34">
        <f t="shared" si="11"/>
        <v>1582200</v>
      </c>
      <c r="N26" s="36">
        <f t="shared" si="11"/>
        <v>3404700</v>
      </c>
      <c r="O26" s="34">
        <f t="shared" si="11"/>
        <v>1446120</v>
      </c>
      <c r="P26" s="36">
        <f t="shared" si="11"/>
        <v>9777240</v>
      </c>
      <c r="Q26" s="40">
        <f t="shared" si="11"/>
        <v>18738.365000000002</v>
      </c>
      <c r="R26" s="40">
        <f t="shared" si="11"/>
        <v>20332.190999999999</v>
      </c>
      <c r="S26" s="40">
        <f t="shared" si="11"/>
        <v>21876.144999999997</v>
      </c>
      <c r="T26" s="40">
        <f t="shared" si="11"/>
        <v>24402.992999999999</v>
      </c>
      <c r="U26" s="40">
        <f t="shared" si="11"/>
        <v>13496.61</v>
      </c>
      <c r="V26" s="8">
        <v>180</v>
      </c>
      <c r="W26" s="37"/>
      <c r="X26" s="38"/>
      <c r="Y26" s="37"/>
      <c r="Z26" s="39"/>
      <c r="AA26" s="37"/>
      <c r="AB26" s="37"/>
    </row>
    <row r="27" spans="2:28" ht="17" thickBot="1" x14ac:dyDescent="0.25"/>
    <row r="28" spans="2:28" ht="17" thickBot="1" x14ac:dyDescent="0.25">
      <c r="B28" s="1" t="s">
        <v>2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3"/>
      <c r="Q28" s="1">
        <v>2028</v>
      </c>
      <c r="R28" s="2"/>
      <c r="S28" s="2"/>
      <c r="T28" s="2"/>
      <c r="U28" s="3"/>
      <c r="V28" s="1" t="s">
        <v>27</v>
      </c>
      <c r="W28" s="2"/>
      <c r="X28" s="2"/>
      <c r="Y28" s="2"/>
      <c r="Z28" s="2"/>
      <c r="AA28" s="2"/>
      <c r="AB28" s="3"/>
    </row>
    <row r="29" spans="2:28" ht="17" thickBot="1" x14ac:dyDescent="0.25">
      <c r="B29" s="11" t="s">
        <v>4</v>
      </c>
      <c r="C29" s="11" t="s">
        <v>5</v>
      </c>
      <c r="D29" s="1" t="s">
        <v>28</v>
      </c>
      <c r="E29" s="2"/>
      <c r="F29" s="2"/>
      <c r="G29" s="2"/>
      <c r="H29" s="2"/>
      <c r="I29" s="3"/>
      <c r="J29" s="11" t="s">
        <v>7</v>
      </c>
      <c r="K29" s="1" t="s">
        <v>29</v>
      </c>
      <c r="L29" s="2"/>
      <c r="M29" s="2"/>
      <c r="N29" s="2"/>
      <c r="O29" s="2"/>
      <c r="P29" s="3"/>
      <c r="Q29" s="1" t="s">
        <v>9</v>
      </c>
      <c r="R29" s="2"/>
      <c r="S29" s="2"/>
      <c r="T29" s="2"/>
      <c r="U29" s="3"/>
      <c r="V29" s="11" t="s">
        <v>7</v>
      </c>
      <c r="W29" s="1" t="s">
        <v>10</v>
      </c>
      <c r="X29" s="2"/>
      <c r="Y29" s="2"/>
      <c r="Z29" s="2"/>
      <c r="AA29" s="2"/>
      <c r="AB29" s="3"/>
    </row>
    <row r="30" spans="2:28" ht="17" thickBot="1" x14ac:dyDescent="0.25">
      <c r="B30" s="42"/>
      <c r="C30" s="42"/>
      <c r="D30" s="8" t="s">
        <v>11</v>
      </c>
      <c r="E30" s="8" t="s">
        <v>12</v>
      </c>
      <c r="F30" s="8" t="s">
        <v>13</v>
      </c>
      <c r="G30" s="8" t="s">
        <v>14</v>
      </c>
      <c r="H30" s="8" t="s">
        <v>15</v>
      </c>
      <c r="I30" s="9" t="s">
        <v>1</v>
      </c>
      <c r="J30" s="42"/>
      <c r="K30" s="8" t="s">
        <v>11</v>
      </c>
      <c r="L30" s="9" t="s">
        <v>12</v>
      </c>
      <c r="M30" s="8" t="s">
        <v>13</v>
      </c>
      <c r="N30" s="10" t="s">
        <v>14</v>
      </c>
      <c r="O30" s="8" t="s">
        <v>15</v>
      </c>
      <c r="P30" s="10" t="s">
        <v>1</v>
      </c>
      <c r="Q30" s="8" t="s">
        <v>11</v>
      </c>
      <c r="R30" s="8" t="s">
        <v>12</v>
      </c>
      <c r="S30" s="8" t="s">
        <v>13</v>
      </c>
      <c r="T30" s="8" t="s">
        <v>14</v>
      </c>
      <c r="U30" s="8" t="s">
        <v>15</v>
      </c>
      <c r="V30" s="42"/>
      <c r="W30" s="8" t="s">
        <v>11</v>
      </c>
      <c r="X30" s="9" t="s">
        <v>12</v>
      </c>
      <c r="Y30" s="8" t="s">
        <v>13</v>
      </c>
      <c r="Z30" s="10" t="s">
        <v>14</v>
      </c>
      <c r="AA30" s="8" t="s">
        <v>15</v>
      </c>
      <c r="AB30" s="10" t="s">
        <v>1</v>
      </c>
    </row>
    <row r="31" spans="2:28" ht="17" thickBot="1" x14ac:dyDescent="0.25">
      <c r="B31" s="11" t="s">
        <v>16</v>
      </c>
      <c r="C31" s="12" t="s">
        <v>17</v>
      </c>
      <c r="D31" s="13">
        <v>5991</v>
      </c>
      <c r="E31" s="13">
        <v>8599</v>
      </c>
      <c r="F31" s="13">
        <v>6310</v>
      </c>
      <c r="G31" s="13">
        <v>10550</v>
      </c>
      <c r="H31" s="13">
        <v>0</v>
      </c>
      <c r="I31" s="14">
        <f>SUM(D31:H31)</f>
        <v>31450</v>
      </c>
      <c r="J31" s="15">
        <v>49</v>
      </c>
      <c r="K31" s="16">
        <f>(D31*J31)</f>
        <v>293559</v>
      </c>
      <c r="L31" s="17">
        <f>(E31*J31)</f>
        <v>421351</v>
      </c>
      <c r="M31" s="16">
        <f>(F31*J31)</f>
        <v>309190</v>
      </c>
      <c r="N31" s="18">
        <f>(G31*J31)</f>
        <v>516950</v>
      </c>
      <c r="O31" s="16">
        <f>(H31*J31)</f>
        <v>0</v>
      </c>
      <c r="P31" s="18">
        <f>SUM(K31:O31)</f>
        <v>1541050</v>
      </c>
      <c r="Q31" s="19">
        <v>4600.6608299999998</v>
      </c>
      <c r="R31" s="19">
        <v>5014.8166199999996</v>
      </c>
      <c r="S31" s="19">
        <v>5392.5866299999998</v>
      </c>
      <c r="T31" s="19">
        <v>6033.6184599999997</v>
      </c>
      <c r="U31" s="19">
        <v>0</v>
      </c>
      <c r="V31" s="15">
        <v>49</v>
      </c>
      <c r="W31" s="20"/>
      <c r="X31" s="21"/>
      <c r="Y31" s="20"/>
      <c r="Z31" s="22"/>
      <c r="AA31" s="20"/>
      <c r="AB31" s="22"/>
    </row>
    <row r="32" spans="2:28" ht="29" thickBot="1" x14ac:dyDescent="0.25">
      <c r="B32" s="42"/>
      <c r="C32" s="12" t="s">
        <v>18</v>
      </c>
      <c r="D32" s="13">
        <v>545</v>
      </c>
      <c r="E32" s="13">
        <v>1629</v>
      </c>
      <c r="F32" s="13">
        <v>1246</v>
      </c>
      <c r="G32" s="13">
        <v>1340</v>
      </c>
      <c r="H32" s="13">
        <v>0</v>
      </c>
      <c r="I32" s="14">
        <f>SUM(D32:H32)</f>
        <v>4760</v>
      </c>
      <c r="J32" s="15">
        <v>49</v>
      </c>
      <c r="K32" s="16">
        <f>(D32*J32)</f>
        <v>26705</v>
      </c>
      <c r="L32" s="17">
        <f>(E32*J32)</f>
        <v>79821</v>
      </c>
      <c r="M32" s="16">
        <f>(F32*J32)</f>
        <v>61054</v>
      </c>
      <c r="N32" s="18">
        <f>(G32*J32)</f>
        <v>65660</v>
      </c>
      <c r="O32" s="16">
        <f>(H32*J32)</f>
        <v>0</v>
      </c>
      <c r="P32" s="18">
        <f>SUM(K32:O32)</f>
        <v>233240</v>
      </c>
      <c r="Q32" s="19">
        <v>4833.9578900000006</v>
      </c>
      <c r="R32" s="19">
        <v>5249.1838500000003</v>
      </c>
      <c r="S32" s="19">
        <v>5626.9538599999996</v>
      </c>
      <c r="T32" s="19">
        <v>6266.9155200000005</v>
      </c>
      <c r="U32" s="19">
        <v>0</v>
      </c>
      <c r="V32" s="15">
        <v>49</v>
      </c>
      <c r="W32" s="20"/>
      <c r="X32" s="21"/>
      <c r="Y32" s="20"/>
      <c r="Z32" s="22"/>
      <c r="AA32" s="20"/>
      <c r="AB32" s="22"/>
    </row>
    <row r="33" spans="2:28" ht="17" thickBot="1" x14ac:dyDescent="0.25">
      <c r="B33" s="1" t="s">
        <v>19</v>
      </c>
      <c r="C33" s="3"/>
      <c r="D33" s="15">
        <f>SUM(D31:D32)</f>
        <v>6536</v>
      </c>
      <c r="E33" s="15">
        <f>SUM(E31:E32)</f>
        <v>10228</v>
      </c>
      <c r="F33" s="15">
        <f>SUM(F31:F32)</f>
        <v>7556</v>
      </c>
      <c r="G33" s="15">
        <f>SUM(G31:G32)</f>
        <v>11890</v>
      </c>
      <c r="H33" s="15">
        <f>SUM(H31:H32)</f>
        <v>0</v>
      </c>
      <c r="I33" s="24">
        <f>(D33+E33+F33+G33+H33)</f>
        <v>36210</v>
      </c>
      <c r="J33" s="15">
        <v>49</v>
      </c>
      <c r="K33" s="25">
        <f>(K31+K32)</f>
        <v>320264</v>
      </c>
      <c r="L33" s="26">
        <f t="shared" ref="L33:P33" si="12">(L31+L32)</f>
        <v>501172</v>
      </c>
      <c r="M33" s="25">
        <f t="shared" si="12"/>
        <v>370244</v>
      </c>
      <c r="N33" s="27">
        <f t="shared" si="12"/>
        <v>582610</v>
      </c>
      <c r="O33" s="25">
        <f t="shared" si="12"/>
        <v>0</v>
      </c>
      <c r="P33" s="27">
        <f t="shared" si="12"/>
        <v>1774290</v>
      </c>
      <c r="Q33" s="15">
        <f>SUM(Q31:Q32)</f>
        <v>9434.6187200000004</v>
      </c>
      <c r="R33" s="15">
        <f>SUM(R31:R32)</f>
        <v>10264.000469999999</v>
      </c>
      <c r="S33" s="15">
        <f>SUM(S31:S32)</f>
        <v>11019.540489999999</v>
      </c>
      <c r="T33" s="15">
        <f>SUM(T31:T32)</f>
        <v>12300.53398</v>
      </c>
      <c r="U33" s="15">
        <f>SUM(U31:U32)</f>
        <v>0</v>
      </c>
      <c r="V33" s="15">
        <v>49</v>
      </c>
      <c r="W33" s="28"/>
      <c r="X33" s="29"/>
      <c r="Y33" s="28"/>
      <c r="Z33" s="30"/>
      <c r="AA33" s="28"/>
      <c r="AB33" s="30"/>
    </row>
    <row r="34" spans="2:28" ht="17" thickBot="1" x14ac:dyDescent="0.25">
      <c r="B34" s="11" t="s">
        <v>20</v>
      </c>
      <c r="C34" s="12" t="s">
        <v>21</v>
      </c>
      <c r="D34" s="13">
        <v>794</v>
      </c>
      <c r="E34" s="13">
        <v>962</v>
      </c>
      <c r="F34" s="13">
        <v>1228</v>
      </c>
      <c r="G34" s="13">
        <v>6713</v>
      </c>
      <c r="H34" s="13">
        <v>7079</v>
      </c>
      <c r="I34" s="14">
        <f>SUM(D34:H34)</f>
        <v>16776</v>
      </c>
      <c r="J34" s="15">
        <v>49</v>
      </c>
      <c r="K34" s="16">
        <f>(D34*J34)</f>
        <v>38906</v>
      </c>
      <c r="L34" s="17">
        <f>(E34*J34)</f>
        <v>47138</v>
      </c>
      <c r="M34" s="16">
        <f>(F34*J34)</f>
        <v>60172</v>
      </c>
      <c r="N34" s="18">
        <f>(G34*J34)</f>
        <v>328937</v>
      </c>
      <c r="O34" s="16">
        <f>(H34*J34)</f>
        <v>346871</v>
      </c>
      <c r="P34" s="18">
        <f>SUM(K34:O34)</f>
        <v>822024</v>
      </c>
      <c r="Q34" s="19">
        <v>4815.7650000000003</v>
      </c>
      <c r="R34" s="19">
        <v>5222.4295999999995</v>
      </c>
      <c r="S34" s="19">
        <v>5639.7959000000001</v>
      </c>
      <c r="T34" s="19">
        <v>6300.0907900000002</v>
      </c>
      <c r="U34" s="19">
        <v>6834.1056200000003</v>
      </c>
      <c r="V34" s="15">
        <v>49</v>
      </c>
      <c r="W34" s="20"/>
      <c r="X34" s="21"/>
      <c r="Y34" s="20"/>
      <c r="Z34" s="22"/>
      <c r="AA34" s="20"/>
      <c r="AB34" s="22"/>
    </row>
    <row r="35" spans="2:28" ht="29" thickBot="1" x14ac:dyDescent="0.25">
      <c r="B35" s="42"/>
      <c r="C35" s="12" t="s">
        <v>22</v>
      </c>
      <c r="D35" s="13">
        <v>25</v>
      </c>
      <c r="E35" s="13">
        <v>34</v>
      </c>
      <c r="F35" s="13">
        <v>6</v>
      </c>
      <c r="G35" s="13">
        <v>312</v>
      </c>
      <c r="H35" s="13">
        <v>955</v>
      </c>
      <c r="I35" s="14">
        <f>SUM(D35:H35)</f>
        <v>1332</v>
      </c>
      <c r="J35" s="15">
        <v>49</v>
      </c>
      <c r="K35" s="16">
        <f>(D35*J35)</f>
        <v>1225</v>
      </c>
      <c r="L35" s="17">
        <f>(E35*J35)</f>
        <v>1666</v>
      </c>
      <c r="M35" s="16">
        <f>(F35*J35)</f>
        <v>294</v>
      </c>
      <c r="N35" s="18">
        <f>(G35*J35)</f>
        <v>15288</v>
      </c>
      <c r="O35" s="41">
        <f>(H35*J35)</f>
        <v>46795</v>
      </c>
      <c r="P35" s="18">
        <f>SUM(K35:O35)</f>
        <v>65268</v>
      </c>
      <c r="Q35" s="19">
        <v>5050.1322300000002</v>
      </c>
      <c r="R35" s="19">
        <v>5455.7266200000004</v>
      </c>
      <c r="S35" s="19">
        <v>5873.0929599999999</v>
      </c>
      <c r="T35" s="19">
        <v>6534.45802</v>
      </c>
      <c r="U35" s="19">
        <v>7067.4026799999992</v>
      </c>
      <c r="V35" s="15">
        <v>49</v>
      </c>
      <c r="W35" s="20"/>
      <c r="X35" s="21"/>
      <c r="Y35" s="20"/>
      <c r="Z35" s="22"/>
      <c r="AA35" s="20"/>
      <c r="AB35" s="22"/>
    </row>
    <row r="36" spans="2:28" ht="17" thickBot="1" x14ac:dyDescent="0.25">
      <c r="B36" s="1" t="s">
        <v>23</v>
      </c>
      <c r="C36" s="3"/>
      <c r="D36" s="8">
        <f>SUM(D34:D35)</f>
        <v>819</v>
      </c>
      <c r="E36" s="8">
        <f t="shared" ref="E36:I36" si="13">SUM(E34:E35)</f>
        <v>996</v>
      </c>
      <c r="F36" s="8">
        <f t="shared" si="13"/>
        <v>1234</v>
      </c>
      <c r="G36" s="8">
        <f t="shared" si="13"/>
        <v>7025</v>
      </c>
      <c r="H36" s="8">
        <f t="shared" si="13"/>
        <v>8034</v>
      </c>
      <c r="I36" s="9">
        <f t="shared" si="13"/>
        <v>18108</v>
      </c>
      <c r="J36" s="8">
        <v>49</v>
      </c>
      <c r="K36" s="34">
        <f>(K34+K35)</f>
        <v>40131</v>
      </c>
      <c r="L36" s="35">
        <f t="shared" ref="L36:P36" si="14">(L34+L35)</f>
        <v>48804</v>
      </c>
      <c r="M36" s="34">
        <f t="shared" si="14"/>
        <v>60466</v>
      </c>
      <c r="N36" s="36">
        <f t="shared" si="14"/>
        <v>344225</v>
      </c>
      <c r="O36" s="34">
        <f t="shared" si="14"/>
        <v>393666</v>
      </c>
      <c r="P36" s="36">
        <f t="shared" si="14"/>
        <v>887292</v>
      </c>
      <c r="Q36" s="8">
        <f>SUM(Q34:Q35)</f>
        <v>9865.8972300000005</v>
      </c>
      <c r="R36" s="8">
        <f t="shared" ref="R36:U36" si="15">SUM(R34:R35)</f>
        <v>10678.156220000001</v>
      </c>
      <c r="S36" s="8">
        <f t="shared" si="15"/>
        <v>11512.888859999999</v>
      </c>
      <c r="T36" s="8">
        <f t="shared" si="15"/>
        <v>12834.54881</v>
      </c>
      <c r="U36" s="8">
        <f t="shared" si="15"/>
        <v>13901.5083</v>
      </c>
      <c r="V36" s="8">
        <v>49</v>
      </c>
      <c r="W36" s="37"/>
      <c r="X36" s="38"/>
      <c r="Y36" s="37"/>
      <c r="Z36" s="39"/>
      <c r="AA36" s="37"/>
      <c r="AB36" s="39"/>
    </row>
    <row r="37" spans="2:28" ht="17" thickBot="1" x14ac:dyDescent="0.25">
      <c r="B37" s="1" t="s">
        <v>1</v>
      </c>
      <c r="C37" s="3"/>
      <c r="D37" s="40">
        <f t="shared" ref="D37:H37" si="16">(D33+D36)</f>
        <v>7355</v>
      </c>
      <c r="E37" s="40">
        <f t="shared" si="16"/>
        <v>11224</v>
      </c>
      <c r="F37" s="40">
        <f t="shared" si="16"/>
        <v>8790</v>
      </c>
      <c r="G37" s="40">
        <f t="shared" si="16"/>
        <v>18915</v>
      </c>
      <c r="H37" s="40">
        <f t="shared" si="16"/>
        <v>8034</v>
      </c>
      <c r="I37" s="40">
        <f>(I33+I36)</f>
        <v>54318</v>
      </c>
      <c r="J37" s="8">
        <v>49</v>
      </c>
      <c r="K37" s="34">
        <f>(K33+K36)</f>
        <v>360395</v>
      </c>
      <c r="L37" s="35">
        <f t="shared" ref="L37:U37" si="17">(L33+L36)</f>
        <v>549976</v>
      </c>
      <c r="M37" s="34">
        <f t="shared" si="17"/>
        <v>430710</v>
      </c>
      <c r="N37" s="36">
        <f t="shared" si="17"/>
        <v>926835</v>
      </c>
      <c r="O37" s="34">
        <f t="shared" si="17"/>
        <v>393666</v>
      </c>
      <c r="P37" s="36">
        <f t="shared" si="17"/>
        <v>2661582</v>
      </c>
      <c r="Q37" s="40">
        <f t="shared" si="17"/>
        <v>19300.515950000001</v>
      </c>
      <c r="R37" s="40">
        <f t="shared" si="17"/>
        <v>20942.15669</v>
      </c>
      <c r="S37" s="40">
        <f t="shared" si="17"/>
        <v>22532.429349999999</v>
      </c>
      <c r="T37" s="40">
        <f t="shared" si="17"/>
        <v>25135.08279</v>
      </c>
      <c r="U37" s="40">
        <f t="shared" si="17"/>
        <v>13901.5083</v>
      </c>
      <c r="V37" s="8">
        <v>49</v>
      </c>
      <c r="W37" s="37"/>
      <c r="X37" s="38"/>
      <c r="Y37" s="37"/>
      <c r="Z37" s="39"/>
      <c r="AA37" s="37"/>
      <c r="AB37" s="39"/>
    </row>
    <row r="40" spans="2:28" x14ac:dyDescent="0.2">
      <c r="B40" s="43"/>
    </row>
    <row r="41" spans="2:28" x14ac:dyDescent="0.2">
      <c r="B41" s="44" t="s">
        <v>30</v>
      </c>
      <c r="C41" s="44" t="s">
        <v>31</v>
      </c>
      <c r="D41" s="44" t="s">
        <v>32</v>
      </c>
      <c r="E41" s="44" t="s">
        <v>33</v>
      </c>
      <c r="F41" s="44" t="s">
        <v>34</v>
      </c>
    </row>
    <row r="42" spans="2:28" x14ac:dyDescent="0.2">
      <c r="B42" s="45"/>
    </row>
    <row r="43" spans="2:28" x14ac:dyDescent="0.2">
      <c r="B43" s="44" t="s">
        <v>35</v>
      </c>
    </row>
    <row r="44" spans="2:28" x14ac:dyDescent="0.2">
      <c r="B44" s="46" t="s">
        <v>36</v>
      </c>
      <c r="C44" s="46" t="s">
        <v>37</v>
      </c>
      <c r="D44" s="44" t="s">
        <v>38</v>
      </c>
    </row>
    <row r="45" spans="2:28" x14ac:dyDescent="0.2">
      <c r="B45" s="44"/>
    </row>
    <row r="46" spans="2:28" x14ac:dyDescent="0.2">
      <c r="B46" s="44"/>
    </row>
    <row r="47" spans="2:28" x14ac:dyDescent="0.2">
      <c r="B47" s="44" t="s">
        <v>39</v>
      </c>
    </row>
    <row r="48" spans="2:28" x14ac:dyDescent="0.2">
      <c r="B48" s="44" t="s">
        <v>40</v>
      </c>
    </row>
    <row r="49" spans="2:2" x14ac:dyDescent="0.2">
      <c r="B49" s="43"/>
    </row>
    <row r="50" spans="2:2" x14ac:dyDescent="0.2">
      <c r="B50" s="44" t="s">
        <v>41</v>
      </c>
    </row>
  </sheetData>
  <mergeCells count="48">
    <mergeCell ref="B31:B32"/>
    <mergeCell ref="B33:C33"/>
    <mergeCell ref="B34:B35"/>
    <mergeCell ref="B36:C36"/>
    <mergeCell ref="B37:C37"/>
    <mergeCell ref="Q28:U28"/>
    <mergeCell ref="V28:AB28"/>
    <mergeCell ref="B29:B30"/>
    <mergeCell ref="C29:C30"/>
    <mergeCell ref="D29:I29"/>
    <mergeCell ref="J29:J30"/>
    <mergeCell ref="K29:P29"/>
    <mergeCell ref="Q29:U29"/>
    <mergeCell ref="V29:V30"/>
    <mergeCell ref="W29:AB29"/>
    <mergeCell ref="B20:B21"/>
    <mergeCell ref="B22:C22"/>
    <mergeCell ref="B23:B24"/>
    <mergeCell ref="B25:C25"/>
    <mergeCell ref="B26:C26"/>
    <mergeCell ref="B28:P28"/>
    <mergeCell ref="Q17:U17"/>
    <mergeCell ref="V17:AB17"/>
    <mergeCell ref="B18:B19"/>
    <mergeCell ref="C18:C19"/>
    <mergeCell ref="D18:I18"/>
    <mergeCell ref="J18:J19"/>
    <mergeCell ref="K18:P18"/>
    <mergeCell ref="Q18:U18"/>
    <mergeCell ref="V18:V19"/>
    <mergeCell ref="W18:AB18"/>
    <mergeCell ref="B8:B9"/>
    <mergeCell ref="B10:C10"/>
    <mergeCell ref="B11:B12"/>
    <mergeCell ref="B13:C13"/>
    <mergeCell ref="B14:C14"/>
    <mergeCell ref="B17:P17"/>
    <mergeCell ref="Q5:U5"/>
    <mergeCell ref="V5:AB5"/>
    <mergeCell ref="B6:B7"/>
    <mergeCell ref="C6:C7"/>
    <mergeCell ref="D6:I6"/>
    <mergeCell ref="J6:J7"/>
    <mergeCell ref="K6:P6"/>
    <mergeCell ref="Q6:U6"/>
    <mergeCell ref="V6:V7"/>
    <mergeCell ref="W6:AB6"/>
    <mergeCell ref="B5:P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Nathaly Bravo</dc:creator>
  <cp:lastModifiedBy>Nathaly Bravo</cp:lastModifiedBy>
  <dcterms:created xsi:type="dcterms:W3CDTF">2026-04-09T16:24:24Z</dcterms:created>
  <dcterms:modified xsi:type="dcterms:W3CDTF">2026-04-09T16:29:56Z</dcterms:modified>
</cp:coreProperties>
</file>